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defaultThemeVersion="124226"/>
  <xr:revisionPtr revIDLastSave="0" documentId="13_ncr:1_{D0BCFD6D-FC3E-4FB8-95C8-787ABA22C626}" xr6:coauthVersionLast="47" xr6:coauthVersionMax="47" xr10:uidLastSave="{00000000-0000-0000-0000-000000000000}"/>
  <bookViews>
    <workbookView xWindow="-110" yWindow="-110" windowWidth="19420" windowHeight="10420" tabRatio="919" firstSheet="21" activeTab="24" xr2:uid="{00000000-000D-0000-FFFF-FFFF00000000}"/>
  </bookViews>
  <sheets>
    <sheet name="Info " sheetId="82" r:id="rId1"/>
    <sheet name="1. key ratios " sheetId="84" r:id="rId2"/>
    <sheet name="2.RC" sheetId="83" r:id="rId3"/>
    <sheet name="3.PL" sheetId="85" r:id="rId4"/>
    <sheet name="4. Off-Balance" sheetId="75" r:id="rId5"/>
    <sheet name="5. RWA " sheetId="86" r:id="rId6"/>
    <sheet name="6. Administrators-shareholders" sheetId="52" r:id="rId7"/>
    <sheet name="7. LI1 " sheetId="88" r:id="rId8"/>
    <sheet name="8. LI2" sheetId="73" r:id="rId9"/>
    <sheet name="9.Capital" sheetId="89" r:id="rId10"/>
    <sheet name="9.1. Capital Requirements" sheetId="94" r:id="rId11"/>
    <sheet name="10. CC2" sheetId="69" r:id="rId12"/>
    <sheet name="11. CRWA " sheetId="90" r:id="rId13"/>
    <sheet name="12. CRM" sheetId="64" r:id="rId14"/>
    <sheet name="13. CRME " sheetId="91" r:id="rId15"/>
    <sheet name="14. LCR" sheetId="93" r:id="rId16"/>
    <sheet name="15. CCR " sheetId="92" r:id="rId17"/>
    <sheet name="15.1 LR" sheetId="95" r:id="rId18"/>
    <sheet name="16. NSFR" sheetId="97" r:id="rId19"/>
    <sheet name=" 17. Residual Maturity" sheetId="98" r:id="rId20"/>
    <sheet name="18. Assets by Exposure classes" sheetId="99" r:id="rId21"/>
    <sheet name="19. Assets by Risk Sectors" sheetId="100" r:id="rId22"/>
    <sheet name="20. Reserves" sheetId="101" r:id="rId23"/>
    <sheet name="21. NPL" sheetId="102" r:id="rId24"/>
    <sheet name="22. Quality" sheetId="103" r:id="rId25"/>
    <sheet name="23. LTV" sheetId="104" r:id="rId26"/>
    <sheet name="24. Risk Sector" sheetId="105" r:id="rId27"/>
    <sheet name="25. Collateral" sheetId="106" r:id="rId28"/>
    <sheet name="26. Retail Products" sheetId="107" r:id="rId29"/>
  </sheets>
  <externalReferences>
    <externalReference r:id="rId30"/>
    <externalReference r:id="rId31"/>
    <externalReference r:id="rId32"/>
    <externalReference r:id="rId33"/>
  </externalReferences>
  <definedNames>
    <definedName name="_cur1">'[1]Appl (2)'!$F$2:$F$7200</definedName>
    <definedName name="_cur2">'[1]Appl (2)'!$H$2:$H$7200</definedName>
    <definedName name="_xlnm._FilterDatabase" localSheetId="4" hidden="1">'4. Off-Balance'!$B$6:$H$53</definedName>
    <definedName name="_sum1">'[1]Appl (2)'!$E$2:$E$7200</definedName>
    <definedName name="_sum2">'[1]Appl (2)'!$G$2:$G$7200</definedName>
    <definedName name="ACC_BALACC" localSheetId="19">#REF!</definedName>
    <definedName name="ACC_BALACC" localSheetId="1">#REF!</definedName>
    <definedName name="ACC_BALACC" localSheetId="12">#REF!</definedName>
    <definedName name="ACC_BALACC" localSheetId="14">#REF!</definedName>
    <definedName name="ACC_BALACC" localSheetId="15">#REF!</definedName>
    <definedName name="ACC_BALACC" localSheetId="16">#REF!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28">#REF!</definedName>
    <definedName name="ACC_BALACC" localSheetId="3">#REF!</definedName>
    <definedName name="ACC_BALACC" localSheetId="5">#REF!</definedName>
    <definedName name="ACC_BALACC" localSheetId="7">#REF!</definedName>
    <definedName name="ACC_BALACC" localSheetId="10">#REF!</definedName>
    <definedName name="ACC_BALACC" localSheetId="9">#REF!</definedName>
    <definedName name="ACC_BALACC" localSheetId="0">#REF!</definedName>
    <definedName name="ACC_BALACC">#REF!</definedName>
    <definedName name="ACC_CRS" localSheetId="19">#REF!</definedName>
    <definedName name="ACC_CRS" localSheetId="1">#REF!</definedName>
    <definedName name="ACC_CRS" localSheetId="12">#REF!</definedName>
    <definedName name="ACC_CRS" localSheetId="14">#REF!</definedName>
    <definedName name="ACC_CRS" localSheetId="15">#REF!</definedName>
    <definedName name="ACC_CRS" localSheetId="16">#REF!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28">#REF!</definedName>
    <definedName name="ACC_CRS" localSheetId="3">#REF!</definedName>
    <definedName name="ACC_CRS" localSheetId="4">#REF!</definedName>
    <definedName name="ACC_CRS" localSheetId="5">#REF!</definedName>
    <definedName name="ACC_CRS" localSheetId="7">#REF!</definedName>
    <definedName name="ACC_CRS" localSheetId="10">#REF!</definedName>
    <definedName name="ACC_CRS" localSheetId="9">#REF!</definedName>
    <definedName name="ACC_CRS" localSheetId="0">#REF!</definedName>
    <definedName name="ACC_CRS">#REF!</definedName>
    <definedName name="ACC_DBS" localSheetId="19">#REF!</definedName>
    <definedName name="ACC_DBS" localSheetId="1">#REF!</definedName>
    <definedName name="ACC_DBS" localSheetId="12">#REF!</definedName>
    <definedName name="ACC_DBS" localSheetId="14">#REF!</definedName>
    <definedName name="ACC_DBS" localSheetId="15">#REF!</definedName>
    <definedName name="ACC_DBS" localSheetId="16">#REF!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28">#REF!</definedName>
    <definedName name="ACC_DBS" localSheetId="3">#REF!</definedName>
    <definedName name="ACC_DBS" localSheetId="4">#REF!</definedName>
    <definedName name="ACC_DBS" localSheetId="5">#REF!</definedName>
    <definedName name="ACC_DBS" localSheetId="7">#REF!</definedName>
    <definedName name="ACC_DBS" localSheetId="10">#REF!</definedName>
    <definedName name="ACC_DBS" localSheetId="9">#REF!</definedName>
    <definedName name="ACC_DBS" localSheetId="0">#REF!</definedName>
    <definedName name="ACC_DBS">#REF!</definedName>
    <definedName name="ACC_ISO" localSheetId="19">#REF!</definedName>
    <definedName name="ACC_ISO" localSheetId="1">#REF!</definedName>
    <definedName name="ACC_ISO" localSheetId="12">#REF!</definedName>
    <definedName name="ACC_ISO" localSheetId="14">#REF!</definedName>
    <definedName name="ACC_ISO" localSheetId="15">#REF!</definedName>
    <definedName name="ACC_ISO" localSheetId="16">#REF!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28">#REF!</definedName>
    <definedName name="ACC_ISO" localSheetId="3">#REF!</definedName>
    <definedName name="ACC_ISO" localSheetId="4">#REF!</definedName>
    <definedName name="ACC_ISO" localSheetId="5">#REF!</definedName>
    <definedName name="ACC_ISO" localSheetId="7">#REF!</definedName>
    <definedName name="ACC_ISO" localSheetId="10">#REF!</definedName>
    <definedName name="ACC_ISO" localSheetId="9">#REF!</definedName>
    <definedName name="ACC_ISO" localSheetId="0">#REF!</definedName>
    <definedName name="ACC_ISO">#REF!</definedName>
    <definedName name="ACC_SALDO" localSheetId="19">#REF!</definedName>
    <definedName name="ACC_SALDO" localSheetId="1">#REF!</definedName>
    <definedName name="ACC_SALDO" localSheetId="12">#REF!</definedName>
    <definedName name="ACC_SALDO" localSheetId="14">#REF!</definedName>
    <definedName name="ACC_SALDO" localSheetId="15">#REF!</definedName>
    <definedName name="ACC_SALDO" localSheetId="16">#REF!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28">#REF!</definedName>
    <definedName name="ACC_SALDO" localSheetId="3">#REF!</definedName>
    <definedName name="ACC_SALDO" localSheetId="4">#REF!</definedName>
    <definedName name="ACC_SALDO" localSheetId="5">#REF!</definedName>
    <definedName name="ACC_SALDO" localSheetId="7">#REF!</definedName>
    <definedName name="ACC_SALDO" localSheetId="10">#REF!</definedName>
    <definedName name="ACC_SALDO" localSheetId="9">#REF!</definedName>
    <definedName name="ACC_SALDO" localSheetId="0">#REF!</definedName>
    <definedName name="ACC_SALDO">#REF!</definedName>
    <definedName name="BS_BALACC" localSheetId="19">#REF!</definedName>
    <definedName name="BS_BALACC" localSheetId="1">#REF!</definedName>
    <definedName name="BS_BALACC" localSheetId="12">#REF!</definedName>
    <definedName name="BS_BALACC" localSheetId="14">#REF!</definedName>
    <definedName name="BS_BALACC" localSheetId="15">#REF!</definedName>
    <definedName name="BS_BALACC" localSheetId="16">#REF!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28">#REF!</definedName>
    <definedName name="BS_BALACC" localSheetId="3">#REF!</definedName>
    <definedName name="BS_BALACC" localSheetId="4">#REF!</definedName>
    <definedName name="BS_BALACC" localSheetId="5">#REF!</definedName>
    <definedName name="BS_BALACC" localSheetId="7">#REF!</definedName>
    <definedName name="BS_BALACC" localSheetId="10">#REF!</definedName>
    <definedName name="BS_BALACC" localSheetId="9">#REF!</definedName>
    <definedName name="BS_BALACC" localSheetId="0">#REF!</definedName>
    <definedName name="BS_BALACC">#REF!</definedName>
    <definedName name="BS_BALANCE" localSheetId="19">#REF!</definedName>
    <definedName name="BS_BALANCE" localSheetId="1">#REF!</definedName>
    <definedName name="BS_BALANCE" localSheetId="12">#REF!</definedName>
    <definedName name="BS_BALANCE" localSheetId="14">#REF!</definedName>
    <definedName name="BS_BALANCE" localSheetId="15">#REF!</definedName>
    <definedName name="BS_BALANCE" localSheetId="16">#REF!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28">#REF!</definedName>
    <definedName name="BS_BALANCE" localSheetId="3">#REF!</definedName>
    <definedName name="BS_BALANCE" localSheetId="4">#REF!</definedName>
    <definedName name="BS_BALANCE" localSheetId="5">#REF!</definedName>
    <definedName name="BS_BALANCE" localSheetId="7">#REF!</definedName>
    <definedName name="BS_BALANCE" localSheetId="10">#REF!</definedName>
    <definedName name="BS_BALANCE" localSheetId="9">#REF!</definedName>
    <definedName name="BS_BALANCE" localSheetId="0">#REF!</definedName>
    <definedName name="BS_BALANCE">#REF!</definedName>
    <definedName name="BS_CR" localSheetId="19">#REF!</definedName>
    <definedName name="BS_CR" localSheetId="1">#REF!</definedName>
    <definedName name="BS_CR" localSheetId="12">#REF!</definedName>
    <definedName name="BS_CR" localSheetId="14">#REF!</definedName>
    <definedName name="BS_CR" localSheetId="15">#REF!</definedName>
    <definedName name="BS_CR" localSheetId="16">#REF!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28">#REF!</definedName>
    <definedName name="BS_CR" localSheetId="3">#REF!</definedName>
    <definedName name="BS_CR" localSheetId="4">#REF!</definedName>
    <definedName name="BS_CR" localSheetId="5">#REF!</definedName>
    <definedName name="BS_CR" localSheetId="7">#REF!</definedName>
    <definedName name="BS_CR" localSheetId="10">#REF!</definedName>
    <definedName name="BS_CR" localSheetId="9">#REF!</definedName>
    <definedName name="BS_CR" localSheetId="0">#REF!</definedName>
    <definedName name="BS_CR">#REF!</definedName>
    <definedName name="BS_CR_EQU" localSheetId="19">#REF!</definedName>
    <definedName name="BS_CR_EQU" localSheetId="1">#REF!</definedName>
    <definedName name="BS_CR_EQU" localSheetId="12">#REF!</definedName>
    <definedName name="BS_CR_EQU" localSheetId="14">#REF!</definedName>
    <definedName name="BS_CR_EQU" localSheetId="15">#REF!</definedName>
    <definedName name="BS_CR_EQU" localSheetId="16">#REF!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28">#REF!</definedName>
    <definedName name="BS_CR_EQU" localSheetId="3">#REF!</definedName>
    <definedName name="BS_CR_EQU" localSheetId="4">#REF!</definedName>
    <definedName name="BS_CR_EQU" localSheetId="5">#REF!</definedName>
    <definedName name="BS_CR_EQU" localSheetId="7">#REF!</definedName>
    <definedName name="BS_CR_EQU" localSheetId="10">#REF!</definedName>
    <definedName name="BS_CR_EQU" localSheetId="9">#REF!</definedName>
    <definedName name="BS_CR_EQU" localSheetId="0">#REF!</definedName>
    <definedName name="BS_CR_EQU">#REF!</definedName>
    <definedName name="BS_DB" localSheetId="19">#REF!</definedName>
    <definedName name="BS_DB" localSheetId="1">#REF!</definedName>
    <definedName name="BS_DB" localSheetId="12">#REF!</definedName>
    <definedName name="BS_DB" localSheetId="14">#REF!</definedName>
    <definedName name="BS_DB" localSheetId="15">#REF!</definedName>
    <definedName name="BS_DB" localSheetId="16">#REF!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28">#REF!</definedName>
    <definedName name="BS_DB" localSheetId="3">#REF!</definedName>
    <definedName name="BS_DB" localSheetId="4">#REF!</definedName>
    <definedName name="BS_DB" localSheetId="5">#REF!</definedName>
    <definedName name="BS_DB" localSheetId="7">#REF!</definedName>
    <definedName name="BS_DB" localSheetId="10">#REF!</definedName>
    <definedName name="BS_DB" localSheetId="9">#REF!</definedName>
    <definedName name="BS_DB" localSheetId="0">#REF!</definedName>
    <definedName name="BS_DB">#REF!</definedName>
    <definedName name="BS_DB_EQU" localSheetId="19">#REF!</definedName>
    <definedName name="BS_DB_EQU" localSheetId="1">#REF!</definedName>
    <definedName name="BS_DB_EQU" localSheetId="12">#REF!</definedName>
    <definedName name="BS_DB_EQU" localSheetId="14">#REF!</definedName>
    <definedName name="BS_DB_EQU" localSheetId="15">#REF!</definedName>
    <definedName name="BS_DB_EQU" localSheetId="16">#REF!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28">#REF!</definedName>
    <definedName name="BS_DB_EQU" localSheetId="3">#REF!</definedName>
    <definedName name="BS_DB_EQU" localSheetId="4">#REF!</definedName>
    <definedName name="BS_DB_EQU" localSheetId="5">#REF!</definedName>
    <definedName name="BS_DB_EQU" localSheetId="7">#REF!</definedName>
    <definedName name="BS_DB_EQU" localSheetId="10">#REF!</definedName>
    <definedName name="BS_DB_EQU" localSheetId="9">#REF!</definedName>
    <definedName name="BS_DB_EQU" localSheetId="0">#REF!</definedName>
    <definedName name="BS_DB_EQU">#REF!</definedName>
    <definedName name="BS_DT" localSheetId="19">#REF!</definedName>
    <definedName name="BS_DT" localSheetId="1">#REF!</definedName>
    <definedName name="BS_DT" localSheetId="12">#REF!</definedName>
    <definedName name="BS_DT" localSheetId="14">#REF!</definedName>
    <definedName name="BS_DT" localSheetId="15">#REF!</definedName>
    <definedName name="BS_DT" localSheetId="16">#REF!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28">#REF!</definedName>
    <definedName name="BS_DT" localSheetId="3">#REF!</definedName>
    <definedName name="BS_DT" localSheetId="4">#REF!</definedName>
    <definedName name="BS_DT" localSheetId="5">#REF!</definedName>
    <definedName name="BS_DT" localSheetId="7">#REF!</definedName>
    <definedName name="BS_DT" localSheetId="10">#REF!</definedName>
    <definedName name="BS_DT" localSheetId="9">#REF!</definedName>
    <definedName name="BS_DT" localSheetId="0">#REF!</definedName>
    <definedName name="BS_DT">#REF!</definedName>
    <definedName name="BS_ISO" localSheetId="19">#REF!</definedName>
    <definedName name="BS_ISO" localSheetId="1">#REF!</definedName>
    <definedName name="BS_ISO" localSheetId="12">#REF!</definedName>
    <definedName name="BS_ISO" localSheetId="14">#REF!</definedName>
    <definedName name="BS_ISO" localSheetId="15">#REF!</definedName>
    <definedName name="BS_ISO" localSheetId="16">#REF!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28">#REF!</definedName>
    <definedName name="BS_ISO" localSheetId="3">#REF!</definedName>
    <definedName name="BS_ISO" localSheetId="4">#REF!</definedName>
    <definedName name="BS_ISO" localSheetId="5">#REF!</definedName>
    <definedName name="BS_ISO" localSheetId="7">#REF!</definedName>
    <definedName name="BS_ISO" localSheetId="10">#REF!</definedName>
    <definedName name="BS_ISO" localSheetId="9">#REF!</definedName>
    <definedName name="BS_ISO" localSheetId="0">#REF!</definedName>
    <definedName name="BS_ISO">#REF!</definedName>
    <definedName name="CurrentDate" localSheetId="19">#REF!</definedName>
    <definedName name="CurrentDate" localSheetId="1">#REF!</definedName>
    <definedName name="CurrentDate" localSheetId="12">#REF!</definedName>
    <definedName name="CurrentDate" localSheetId="14">#REF!</definedName>
    <definedName name="CurrentDate" localSheetId="15">#REF!</definedName>
    <definedName name="CurrentDate" localSheetId="16">#REF!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28">#REF!</definedName>
    <definedName name="CurrentDate" localSheetId="3">#REF!</definedName>
    <definedName name="CurrentDate" localSheetId="4">#REF!</definedName>
    <definedName name="CurrentDate" localSheetId="5">#REF!</definedName>
    <definedName name="CurrentDate" localSheetId="7">#REF!</definedName>
    <definedName name="CurrentDate" localSheetId="10">#REF!</definedName>
    <definedName name="CurrentDate" localSheetId="9">#REF!</definedName>
    <definedName name="CurrentDate" localSheetId="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01" l="1"/>
  <c r="C12" i="101"/>
  <c r="D7" i="101"/>
  <c r="D19" i="101" s="1"/>
  <c r="C7" i="101"/>
  <c r="C19" i="101"/>
  <c r="H22" i="99"/>
  <c r="H21" i="99"/>
  <c r="G21" i="99"/>
  <c r="F21" i="99"/>
  <c r="E21" i="99"/>
  <c r="C21" i="99"/>
  <c r="D20" i="99"/>
  <c r="D21" i="99" s="1"/>
  <c r="C20" i="99"/>
  <c r="G33" i="97"/>
  <c r="F33" i="97"/>
  <c r="E33" i="97"/>
  <c r="D33" i="97"/>
  <c r="C33" i="97"/>
  <c r="G24" i="97"/>
  <c r="G37" i="97" s="1"/>
  <c r="F24" i="97"/>
  <c r="E24" i="97"/>
  <c r="D24" i="97"/>
  <c r="C24" i="97"/>
  <c r="G18" i="97"/>
  <c r="F18" i="97"/>
  <c r="E18" i="97"/>
  <c r="D18" i="97"/>
  <c r="C18" i="97"/>
  <c r="G14" i="97"/>
  <c r="F14" i="97"/>
  <c r="E14" i="97"/>
  <c r="D14" i="97"/>
  <c r="C14" i="97"/>
  <c r="G11" i="97"/>
  <c r="F11" i="97"/>
  <c r="E11" i="97"/>
  <c r="D11" i="97"/>
  <c r="C11" i="97"/>
  <c r="G8" i="97"/>
  <c r="G21" i="97" s="1"/>
  <c r="F8" i="97"/>
  <c r="E8" i="97"/>
  <c r="D8" i="97"/>
  <c r="C8" i="97"/>
  <c r="H9" i="91"/>
  <c r="H10" i="91"/>
  <c r="H11" i="91"/>
  <c r="H12" i="91"/>
  <c r="H13" i="91"/>
  <c r="H14" i="91"/>
  <c r="H15" i="91"/>
  <c r="H16" i="91"/>
  <c r="H17" i="91"/>
  <c r="H18" i="91"/>
  <c r="H19" i="91"/>
  <c r="H20" i="91"/>
  <c r="H21" i="91"/>
  <c r="H8" i="91"/>
  <c r="G21" i="91"/>
  <c r="G20" i="91"/>
  <c r="G19" i="91"/>
  <c r="G18" i="91"/>
  <c r="G17" i="91"/>
  <c r="G16" i="91"/>
  <c r="F15" i="91"/>
  <c r="G15" i="91" s="1"/>
  <c r="F14" i="91"/>
  <c r="F22" i="91" s="1"/>
  <c r="F13" i="91"/>
  <c r="G13" i="91" s="1"/>
  <c r="G12" i="91"/>
  <c r="G11" i="91"/>
  <c r="G10" i="91"/>
  <c r="G9" i="91"/>
  <c r="G8" i="91"/>
  <c r="S8" i="90"/>
  <c r="S9" i="90"/>
  <c r="S10" i="90"/>
  <c r="S11" i="90"/>
  <c r="S12" i="90"/>
  <c r="S13" i="90"/>
  <c r="S14" i="90"/>
  <c r="S15" i="90"/>
  <c r="S16" i="90"/>
  <c r="S17" i="90"/>
  <c r="S18" i="90"/>
  <c r="S19" i="90"/>
  <c r="S20" i="90"/>
  <c r="S21" i="90"/>
  <c r="C15" i="69"/>
  <c r="C25" i="69"/>
  <c r="C37" i="69"/>
  <c r="C45" i="69"/>
  <c r="B2" i="94"/>
  <c r="C19" i="94"/>
  <c r="C20" i="94"/>
  <c r="C21" i="94"/>
  <c r="C47" i="89"/>
  <c r="C52" i="89" s="1"/>
  <c r="C43" i="89"/>
  <c r="C35" i="89"/>
  <c r="C31" i="89"/>
  <c r="C30" i="89" s="1"/>
  <c r="C41" i="89" s="1"/>
  <c r="C12" i="89"/>
  <c r="C8" i="73"/>
  <c r="G6" i="86"/>
  <c r="G13" i="86" s="1"/>
  <c r="F6" i="86"/>
  <c r="F13" i="86" s="1"/>
  <c r="E6" i="86"/>
  <c r="E13" i="86" s="1"/>
  <c r="D6" i="86"/>
  <c r="D13" i="86" s="1"/>
  <c r="C6" i="86"/>
  <c r="C13" i="86" s="1"/>
  <c r="G5" i="86"/>
  <c r="F5" i="86"/>
  <c r="E5" i="86"/>
  <c r="D5" i="86"/>
  <c r="C5" i="86"/>
  <c r="H53" i="75"/>
  <c r="E53" i="75"/>
  <c r="H52" i="75"/>
  <c r="E52" i="75"/>
  <c r="H51" i="75"/>
  <c r="E51" i="75"/>
  <c r="H50" i="75"/>
  <c r="E50" i="75"/>
  <c r="H49" i="75"/>
  <c r="E49" i="75"/>
  <c r="H48" i="75"/>
  <c r="E48" i="75"/>
  <c r="H47" i="75"/>
  <c r="E47" i="75"/>
  <c r="H46" i="75"/>
  <c r="E46" i="75"/>
  <c r="H45" i="75"/>
  <c r="E45" i="75"/>
  <c r="H44" i="75"/>
  <c r="E44" i="75"/>
  <c r="H43" i="75"/>
  <c r="E43" i="75"/>
  <c r="H42" i="75"/>
  <c r="E42" i="75"/>
  <c r="H41" i="75"/>
  <c r="E41" i="75"/>
  <c r="H40" i="75"/>
  <c r="E40" i="75"/>
  <c r="H39" i="75"/>
  <c r="E39" i="75"/>
  <c r="H38" i="75"/>
  <c r="E38" i="75"/>
  <c r="H37" i="75"/>
  <c r="E37" i="75"/>
  <c r="H36" i="75"/>
  <c r="E36" i="75"/>
  <c r="H35" i="75"/>
  <c r="E35" i="75"/>
  <c r="H34" i="75"/>
  <c r="E34" i="75"/>
  <c r="H33" i="75"/>
  <c r="E33" i="75"/>
  <c r="H32" i="75"/>
  <c r="E32" i="75"/>
  <c r="H31" i="75"/>
  <c r="E31" i="75"/>
  <c r="H30" i="75"/>
  <c r="E30" i="75"/>
  <c r="H29" i="75"/>
  <c r="E29" i="75"/>
  <c r="H28" i="75"/>
  <c r="E28" i="75"/>
  <c r="H27" i="75"/>
  <c r="E27" i="75"/>
  <c r="H26" i="75"/>
  <c r="E26" i="75"/>
  <c r="H25" i="75"/>
  <c r="E25" i="75"/>
  <c r="H24" i="75"/>
  <c r="E24" i="75"/>
  <c r="H23" i="75"/>
  <c r="E23" i="75"/>
  <c r="H22" i="75"/>
  <c r="E22" i="75"/>
  <c r="H21" i="75"/>
  <c r="E21" i="75"/>
  <c r="H20" i="75"/>
  <c r="E20" i="75"/>
  <c r="H19" i="75"/>
  <c r="E19" i="75"/>
  <c r="D19" i="75"/>
  <c r="C19" i="75"/>
  <c r="H18" i="75"/>
  <c r="E18" i="75"/>
  <c r="H17" i="75"/>
  <c r="E17" i="75"/>
  <c r="H16" i="75"/>
  <c r="E16" i="75"/>
  <c r="H15" i="75"/>
  <c r="E15" i="75"/>
  <c r="H14" i="75"/>
  <c r="E14" i="75"/>
  <c r="H13" i="75"/>
  <c r="E13" i="75"/>
  <c r="H12" i="75"/>
  <c r="E12" i="75"/>
  <c r="H11" i="75"/>
  <c r="E11" i="75"/>
  <c r="H10" i="75"/>
  <c r="E10" i="75"/>
  <c r="H9" i="75"/>
  <c r="E9" i="75"/>
  <c r="H8" i="75"/>
  <c r="E8" i="75"/>
  <c r="H7" i="75"/>
  <c r="E7" i="75"/>
  <c r="H66" i="85"/>
  <c r="E66" i="85"/>
  <c r="H64" i="85"/>
  <c r="E64" i="85"/>
  <c r="H61" i="85"/>
  <c r="G61" i="85"/>
  <c r="F61" i="85"/>
  <c r="E61" i="85"/>
  <c r="D61" i="85"/>
  <c r="C61" i="85"/>
  <c r="H60" i="85"/>
  <c r="E60" i="85"/>
  <c r="H59" i="85"/>
  <c r="E59" i="85"/>
  <c r="H58" i="85"/>
  <c r="E58" i="85"/>
  <c r="H53" i="85"/>
  <c r="G53" i="85"/>
  <c r="F53" i="85"/>
  <c r="E53" i="85"/>
  <c r="D53" i="85"/>
  <c r="C53" i="85"/>
  <c r="H52" i="85"/>
  <c r="E52" i="85"/>
  <c r="H51" i="85"/>
  <c r="E51" i="85"/>
  <c r="H50" i="85"/>
  <c r="E50" i="85"/>
  <c r="H49" i="85"/>
  <c r="E49" i="85"/>
  <c r="H48" i="85"/>
  <c r="E48" i="85"/>
  <c r="H47" i="85"/>
  <c r="E47" i="85"/>
  <c r="G45" i="85"/>
  <c r="G54" i="85" s="1"/>
  <c r="F45" i="85"/>
  <c r="F54" i="85" s="1"/>
  <c r="H54" i="85" s="1"/>
  <c r="C45" i="85"/>
  <c r="H44" i="85"/>
  <c r="E44" i="85"/>
  <c r="H43" i="85"/>
  <c r="E43" i="85"/>
  <c r="H42" i="85"/>
  <c r="E42" i="85"/>
  <c r="H41" i="85"/>
  <c r="E41" i="85"/>
  <c r="H40" i="85"/>
  <c r="E40" i="85"/>
  <c r="H39" i="85"/>
  <c r="E39" i="85"/>
  <c r="H38" i="85"/>
  <c r="E38" i="85"/>
  <c r="H37" i="85"/>
  <c r="E37" i="85"/>
  <c r="H36" i="85"/>
  <c r="E36" i="85"/>
  <c r="H35" i="85"/>
  <c r="E35" i="85"/>
  <c r="H34" i="85"/>
  <c r="G34" i="85"/>
  <c r="F34" i="85"/>
  <c r="D34" i="85"/>
  <c r="E34" i="85" s="1"/>
  <c r="C34" i="85"/>
  <c r="H30" i="85"/>
  <c r="G30" i="85"/>
  <c r="F30" i="85"/>
  <c r="E30" i="85"/>
  <c r="D30" i="85"/>
  <c r="C30" i="85"/>
  <c r="H29" i="85"/>
  <c r="E29" i="85"/>
  <c r="H28" i="85"/>
  <c r="E28" i="85"/>
  <c r="H27" i="85"/>
  <c r="E27" i="85"/>
  <c r="H26" i="85"/>
  <c r="E26" i="85"/>
  <c r="H25" i="85"/>
  <c r="E25" i="85"/>
  <c r="H24" i="85"/>
  <c r="E24" i="85"/>
  <c r="G22" i="85"/>
  <c r="G31" i="85" s="1"/>
  <c r="F22" i="85"/>
  <c r="F31" i="85" s="1"/>
  <c r="C22" i="85"/>
  <c r="H21" i="85"/>
  <c r="E21" i="85"/>
  <c r="H20" i="85"/>
  <c r="E20" i="85"/>
  <c r="H19" i="85"/>
  <c r="E19" i="85"/>
  <c r="H18" i="85"/>
  <c r="E18" i="85"/>
  <c r="H17" i="85"/>
  <c r="E17" i="85"/>
  <c r="H16" i="85"/>
  <c r="E16" i="85"/>
  <c r="H15" i="85"/>
  <c r="E15" i="85"/>
  <c r="H14" i="85"/>
  <c r="E14" i="85"/>
  <c r="H13" i="85"/>
  <c r="E13" i="85"/>
  <c r="H12" i="85"/>
  <c r="E12" i="85"/>
  <c r="H11" i="85"/>
  <c r="E11" i="85"/>
  <c r="H10" i="85"/>
  <c r="E10" i="85"/>
  <c r="H9" i="85"/>
  <c r="G9" i="85"/>
  <c r="F9" i="85"/>
  <c r="E9" i="85"/>
  <c r="D9" i="85"/>
  <c r="D22" i="85" s="1"/>
  <c r="D31" i="85" s="1"/>
  <c r="C9" i="85"/>
  <c r="H8" i="85"/>
  <c r="E8" i="85"/>
  <c r="G41" i="83"/>
  <c r="D41" i="83"/>
  <c r="C41" i="83"/>
  <c r="E41" i="83" s="1"/>
  <c r="H40" i="83"/>
  <c r="E40" i="83"/>
  <c r="H39" i="83"/>
  <c r="E39" i="83"/>
  <c r="H38" i="83"/>
  <c r="E38" i="83"/>
  <c r="H37" i="83"/>
  <c r="E37" i="83"/>
  <c r="H36" i="83"/>
  <c r="E36" i="83"/>
  <c r="H35" i="83"/>
  <c r="E35" i="83"/>
  <c r="H34" i="83"/>
  <c r="E34" i="83"/>
  <c r="H33" i="83"/>
  <c r="E33" i="83"/>
  <c r="G31" i="83"/>
  <c r="F31" i="83"/>
  <c r="F41" i="83" s="1"/>
  <c r="H41" i="83" s="1"/>
  <c r="E31" i="83"/>
  <c r="D31" i="83"/>
  <c r="C31" i="83"/>
  <c r="H30" i="83"/>
  <c r="E30" i="83"/>
  <c r="H29" i="83"/>
  <c r="E29" i="83"/>
  <c r="H28" i="83"/>
  <c r="E28" i="83"/>
  <c r="H27" i="83"/>
  <c r="E27" i="83"/>
  <c r="H26" i="83"/>
  <c r="E26" i="83"/>
  <c r="H25" i="83"/>
  <c r="E25" i="83"/>
  <c r="H24" i="83"/>
  <c r="E24" i="83"/>
  <c r="H23" i="83"/>
  <c r="E23" i="83"/>
  <c r="H22" i="83"/>
  <c r="E22" i="83"/>
  <c r="H19" i="83"/>
  <c r="E19" i="83"/>
  <c r="H18" i="83"/>
  <c r="E18" i="83"/>
  <c r="H17" i="83"/>
  <c r="E17" i="83"/>
  <c r="H16" i="83"/>
  <c r="E16" i="83"/>
  <c r="H15" i="83"/>
  <c r="E15" i="83"/>
  <c r="G14" i="83"/>
  <c r="G20" i="83" s="1"/>
  <c r="F14" i="83"/>
  <c r="H14" i="83" s="1"/>
  <c r="E14" i="83"/>
  <c r="D14" i="83"/>
  <c r="D20" i="83" s="1"/>
  <c r="C14" i="83"/>
  <c r="C20" i="83" s="1"/>
  <c r="E20" i="83" s="1"/>
  <c r="H13" i="83"/>
  <c r="E13" i="83"/>
  <c r="H12" i="83"/>
  <c r="E12" i="83"/>
  <c r="H11" i="83"/>
  <c r="E11" i="83"/>
  <c r="H10" i="83"/>
  <c r="E10" i="83"/>
  <c r="H9" i="83"/>
  <c r="E9" i="83"/>
  <c r="H8" i="83"/>
  <c r="E8" i="83"/>
  <c r="H7" i="83"/>
  <c r="E7" i="83"/>
  <c r="B2" i="107"/>
  <c r="B2" i="106"/>
  <c r="B2" i="105"/>
  <c r="B2" i="104"/>
  <c r="B2" i="103"/>
  <c r="B2" i="102"/>
  <c r="B2" i="100"/>
  <c r="B2" i="101"/>
  <c r="B2" i="99"/>
  <c r="B2" i="98"/>
  <c r="B2" i="97"/>
  <c r="C35" i="95"/>
  <c r="B2" i="95"/>
  <c r="B2" i="92"/>
  <c r="B2" i="93"/>
  <c r="B2" i="64"/>
  <c r="B2" i="69"/>
  <c r="B2" i="73"/>
  <c r="B2" i="88"/>
  <c r="B2" i="52"/>
  <c r="B2" i="86"/>
  <c r="B2" i="75"/>
  <c r="B2" i="85"/>
  <c r="B2" i="83"/>
  <c r="B2" i="90" s="1"/>
  <c r="B2" i="89"/>
  <c r="B1" i="104"/>
  <c r="B1" i="105"/>
  <c r="B1" i="106"/>
  <c r="H34" i="100"/>
  <c r="G34" i="100"/>
  <c r="F34" i="100"/>
  <c r="E34" i="100"/>
  <c r="C34" i="100"/>
  <c r="I33" i="100"/>
  <c r="I32" i="100"/>
  <c r="I31" i="100"/>
  <c r="I30" i="100"/>
  <c r="I29" i="100"/>
  <c r="I28" i="100"/>
  <c r="I27" i="100"/>
  <c r="I26" i="100"/>
  <c r="I25" i="100"/>
  <c r="I24" i="100"/>
  <c r="I23" i="100"/>
  <c r="I22" i="100"/>
  <c r="I21" i="100"/>
  <c r="I20" i="100"/>
  <c r="I19" i="100"/>
  <c r="I18" i="100"/>
  <c r="I17" i="100"/>
  <c r="I16" i="100"/>
  <c r="I15" i="100"/>
  <c r="I14" i="100"/>
  <c r="I13" i="100"/>
  <c r="I12" i="100"/>
  <c r="I11" i="100"/>
  <c r="I10" i="100"/>
  <c r="I9" i="100"/>
  <c r="I8" i="100"/>
  <c r="I7" i="100"/>
  <c r="I23" i="99"/>
  <c r="I22" i="99"/>
  <c r="I20" i="99"/>
  <c r="I19" i="99"/>
  <c r="I18" i="99"/>
  <c r="I17" i="99"/>
  <c r="I16" i="99"/>
  <c r="I15" i="99"/>
  <c r="I14" i="99"/>
  <c r="I13" i="99"/>
  <c r="I12" i="99"/>
  <c r="I11" i="99"/>
  <c r="I10" i="99"/>
  <c r="I9" i="99"/>
  <c r="I8" i="99"/>
  <c r="I7" i="99"/>
  <c r="G22" i="98"/>
  <c r="F22" i="98"/>
  <c r="E22" i="98"/>
  <c r="D22" i="98"/>
  <c r="H21" i="98"/>
  <c r="H20" i="98"/>
  <c r="H19" i="98"/>
  <c r="H18" i="98"/>
  <c r="H17" i="98"/>
  <c r="H16" i="98"/>
  <c r="H15" i="98"/>
  <c r="H14" i="98"/>
  <c r="H13" i="98"/>
  <c r="H12" i="98"/>
  <c r="H11" i="98"/>
  <c r="H10" i="98"/>
  <c r="H9" i="98"/>
  <c r="C22" i="98"/>
  <c r="C30" i="95"/>
  <c r="C26" i="95"/>
  <c r="C18" i="95"/>
  <c r="C8" i="95"/>
  <c r="N20" i="92"/>
  <c r="N19" i="92"/>
  <c r="E19" i="92"/>
  <c r="N18" i="92"/>
  <c r="E18" i="92"/>
  <c r="N17" i="92"/>
  <c r="E17" i="92"/>
  <c r="N16" i="92"/>
  <c r="E16" i="92"/>
  <c r="N15" i="92"/>
  <c r="E15" i="92"/>
  <c r="M14" i="92"/>
  <c r="L14" i="92"/>
  <c r="K14" i="92"/>
  <c r="J14" i="92"/>
  <c r="I14" i="92"/>
  <c r="H14" i="92"/>
  <c r="G14" i="92"/>
  <c r="F14" i="92"/>
  <c r="F21" i="92" s="1"/>
  <c r="C14" i="92"/>
  <c r="N13" i="92"/>
  <c r="N12" i="92"/>
  <c r="E12" i="92"/>
  <c r="N11" i="92"/>
  <c r="E11" i="92"/>
  <c r="N10" i="92"/>
  <c r="E10" i="92"/>
  <c r="N9" i="92"/>
  <c r="E9" i="92"/>
  <c r="N8" i="92"/>
  <c r="E8" i="92"/>
  <c r="M7" i="92"/>
  <c r="L7" i="92"/>
  <c r="L21" i="92" s="1"/>
  <c r="K7" i="92"/>
  <c r="K21" i="92" s="1"/>
  <c r="J7" i="92"/>
  <c r="J21" i="92" s="1"/>
  <c r="I7" i="92"/>
  <c r="H7" i="92"/>
  <c r="G7" i="92"/>
  <c r="F7" i="92"/>
  <c r="C7" i="92"/>
  <c r="E22" i="91"/>
  <c r="D22" i="91"/>
  <c r="C22" i="91"/>
  <c r="U21" i="64"/>
  <c r="T21" i="64"/>
  <c r="S21" i="64"/>
  <c r="R21" i="64"/>
  <c r="Q21" i="64"/>
  <c r="P21" i="64"/>
  <c r="O21" i="64"/>
  <c r="N21" i="64"/>
  <c r="M21" i="64"/>
  <c r="L21" i="64"/>
  <c r="K21" i="64"/>
  <c r="J21" i="64"/>
  <c r="I21" i="64"/>
  <c r="H21" i="64"/>
  <c r="G21" i="64"/>
  <c r="F21" i="64"/>
  <c r="E21" i="64"/>
  <c r="D21" i="64"/>
  <c r="C21" i="64"/>
  <c r="V20" i="64"/>
  <c r="V19" i="64"/>
  <c r="V18" i="64"/>
  <c r="V17" i="64"/>
  <c r="V16" i="64"/>
  <c r="V15" i="64"/>
  <c r="V14" i="64"/>
  <c r="V13" i="64"/>
  <c r="V12" i="64"/>
  <c r="V11" i="64"/>
  <c r="V10" i="64"/>
  <c r="V9" i="64"/>
  <c r="V8" i="64"/>
  <c r="V7" i="64"/>
  <c r="R22" i="90"/>
  <c r="Q22" i="90"/>
  <c r="P22" i="90"/>
  <c r="O22" i="90"/>
  <c r="N22" i="90"/>
  <c r="M22" i="90"/>
  <c r="L22" i="90"/>
  <c r="K22" i="90"/>
  <c r="J22" i="90"/>
  <c r="I22" i="90"/>
  <c r="H22" i="90"/>
  <c r="G22" i="90"/>
  <c r="F22" i="90"/>
  <c r="E22" i="90"/>
  <c r="D22" i="90"/>
  <c r="C22" i="90"/>
  <c r="D13" i="94"/>
  <c r="C6" i="89"/>
  <c r="C28" i="89" s="1"/>
  <c r="D21" i="88"/>
  <c r="E20" i="88"/>
  <c r="E19" i="88"/>
  <c r="E18" i="88"/>
  <c r="E17" i="88"/>
  <c r="E16" i="88"/>
  <c r="E15" i="88"/>
  <c r="E14" i="88"/>
  <c r="E13" i="88"/>
  <c r="E12" i="88"/>
  <c r="E11" i="88"/>
  <c r="E10" i="88"/>
  <c r="E9" i="88"/>
  <c r="E8" i="88"/>
  <c r="G39" i="97" l="1"/>
  <c r="C36" i="95"/>
  <c r="C38" i="95" s="1"/>
  <c r="G14" i="91"/>
  <c r="D15" i="94"/>
  <c r="D7" i="94"/>
  <c r="D12" i="94"/>
  <c r="D19" i="94"/>
  <c r="D21" i="94"/>
  <c r="D20" i="94"/>
  <c r="D56" i="85"/>
  <c r="D63" i="85" s="1"/>
  <c r="D65" i="85" s="1"/>
  <c r="D67" i="85" s="1"/>
  <c r="E22" i="85"/>
  <c r="H31" i="85"/>
  <c r="F56" i="85"/>
  <c r="G56" i="85"/>
  <c r="G63" i="85" s="1"/>
  <c r="G65" i="85" s="1"/>
  <c r="G67" i="85" s="1"/>
  <c r="H22" i="85"/>
  <c r="H45" i="85"/>
  <c r="C54" i="85"/>
  <c r="E54" i="85" s="1"/>
  <c r="D45" i="85"/>
  <c r="D54" i="85" s="1"/>
  <c r="C31" i="85"/>
  <c r="F20" i="83"/>
  <c r="H20" i="83" s="1"/>
  <c r="H31" i="83"/>
  <c r="D8" i="94"/>
  <c r="D9" i="94"/>
  <c r="D11" i="94"/>
  <c r="D16" i="94"/>
  <c r="D17" i="94"/>
  <c r="C21" i="92"/>
  <c r="I21" i="92"/>
  <c r="I21" i="99"/>
  <c r="V21" i="64"/>
  <c r="E14" i="92"/>
  <c r="N7" i="92"/>
  <c r="N21" i="92" s="1"/>
  <c r="E7" i="92"/>
  <c r="M21" i="92"/>
  <c r="S22" i="90"/>
  <c r="G21" i="92"/>
  <c r="H21" i="92"/>
  <c r="N14" i="92"/>
  <c r="E21" i="88"/>
  <c r="C5" i="73" s="1"/>
  <c r="C13" i="73" s="1"/>
  <c r="C21" i="88"/>
  <c r="D34" i="100"/>
  <c r="I34" i="100" s="1"/>
  <c r="H8" i="98"/>
  <c r="H22" i="98" s="1"/>
  <c r="G22" i="91" l="1"/>
  <c r="H22" i="91" s="1"/>
  <c r="F63" i="85"/>
  <c r="H56" i="85"/>
  <c r="E31" i="85"/>
  <c r="C56" i="85"/>
  <c r="E45" i="85"/>
  <c r="E21" i="92"/>
  <c r="H63" i="85" l="1"/>
  <c r="F65" i="85"/>
  <c r="E56" i="85"/>
  <c r="C63" i="85"/>
  <c r="E63" i="85" l="1"/>
  <c r="C65" i="85"/>
  <c r="H65" i="85"/>
  <c r="F67" i="85"/>
  <c r="H67" i="85" s="1"/>
  <c r="B1" i="107"/>
  <c r="B1" i="103"/>
  <c r="B1" i="102"/>
  <c r="B1" i="101"/>
  <c r="B1" i="100"/>
  <c r="B1" i="99"/>
  <c r="B1" i="98"/>
  <c r="B1" i="97"/>
  <c r="B1" i="95"/>
  <c r="B1" i="92"/>
  <c r="B1" i="93"/>
  <c r="B1" i="91"/>
  <c r="B1" i="64"/>
  <c r="B1" i="90"/>
  <c r="B1" i="69"/>
  <c r="B1" i="94"/>
  <c r="B1" i="89"/>
  <c r="B1" i="73"/>
  <c r="B1" i="88"/>
  <c r="B1" i="52"/>
  <c r="B1" i="86"/>
  <c r="B1" i="75"/>
  <c r="B1" i="85"/>
  <c r="B1" i="83"/>
  <c r="E65" i="85" l="1"/>
  <c r="C67" i="85"/>
  <c r="E67" i="85" s="1"/>
  <c r="B1" i="84"/>
</calcChain>
</file>

<file path=xl/sharedStrings.xml><?xml version="1.0" encoding="utf-8"?>
<sst xmlns="http://schemas.openxmlformats.org/spreadsheetml/2006/main" count="1164" uniqueCount="771">
  <si>
    <t>a</t>
  </si>
  <si>
    <t>b</t>
  </si>
  <si>
    <t>c</t>
  </si>
  <si>
    <t>d</t>
  </si>
  <si>
    <t>e</t>
  </si>
  <si>
    <t xml:space="preserve"> </t>
  </si>
  <si>
    <t>f</t>
  </si>
  <si>
    <t>N</t>
  </si>
  <si>
    <t xml:space="preserve">   </t>
  </si>
  <si>
    <t>g</t>
  </si>
  <si>
    <t>h</t>
  </si>
  <si>
    <t>i</t>
  </si>
  <si>
    <t>j</t>
  </si>
  <si>
    <t>k</t>
  </si>
  <si>
    <t>l</t>
  </si>
  <si>
    <t>1.1.1</t>
  </si>
  <si>
    <t>5.3.1</t>
  </si>
  <si>
    <t>5.3.2</t>
  </si>
  <si>
    <t>5.3.3</t>
  </si>
  <si>
    <t>5.3.4</t>
  </si>
  <si>
    <t>5.3.5</t>
  </si>
  <si>
    <t>Key ratios</t>
  </si>
  <si>
    <t>Balance Sheet</t>
  </si>
  <si>
    <t>Income statement</t>
  </si>
  <si>
    <t>Off-balance sheet</t>
  </si>
  <si>
    <t>Risk-Weighted Assets (RWA)</t>
  </si>
  <si>
    <t>Regulatory Capital</t>
  </si>
  <si>
    <t xml:space="preserve">Reconciliation of regulatory capital to balance sheet </t>
  </si>
  <si>
    <t>Credit risk mitigation</t>
  </si>
  <si>
    <t>Counterparty credit risk</t>
  </si>
  <si>
    <t>Table N</t>
  </si>
  <si>
    <t>Bank:</t>
  </si>
  <si>
    <t>Date:</t>
  </si>
  <si>
    <t>Table 2</t>
  </si>
  <si>
    <t xml:space="preserve"> Balance Sheet</t>
  </si>
  <si>
    <t>Assets</t>
  </si>
  <si>
    <t>Cash</t>
  </si>
  <si>
    <t>Due from NBG</t>
  </si>
  <si>
    <t>Due from Banks</t>
  </si>
  <si>
    <t>Dealing Securities</t>
  </si>
  <si>
    <t>Investment Securities</t>
  </si>
  <si>
    <t xml:space="preserve">Loans </t>
  </si>
  <si>
    <t>Less: Loan Loss Reserves</t>
  </si>
  <si>
    <t xml:space="preserve">Net Loans </t>
  </si>
  <si>
    <t>Accrued Interest and Dividends Receivable</t>
  </si>
  <si>
    <t>Equity Investments</t>
  </si>
  <si>
    <t>Fixed Assets and Intangible Assets</t>
  </si>
  <si>
    <t>Other Assets</t>
  </si>
  <si>
    <t>Total assets</t>
  </si>
  <si>
    <t>Liabilities</t>
  </si>
  <si>
    <t>Due to Banks</t>
  </si>
  <si>
    <t>Current (Accounts) Deposits</t>
  </si>
  <si>
    <t>Demand Deposits</t>
  </si>
  <si>
    <t>Time Deposits</t>
  </si>
  <si>
    <t>Own Debt Securities</t>
  </si>
  <si>
    <t>Borrowings</t>
  </si>
  <si>
    <t>Accrued Interest and Dividends Payable</t>
  </si>
  <si>
    <t>Other Liabilities</t>
  </si>
  <si>
    <t>Subordinated Debentures</t>
  </si>
  <si>
    <t>Total liabilities</t>
  </si>
  <si>
    <t>Equity Capital</t>
  </si>
  <si>
    <t xml:space="preserve">Common Stock </t>
  </si>
  <si>
    <t>Preferred Stock</t>
  </si>
  <si>
    <t>Less: Repurchased Shares</t>
  </si>
  <si>
    <t>Share Premium</t>
  </si>
  <si>
    <t>General Reserves</t>
  </si>
  <si>
    <t>Retained Earnings</t>
  </si>
  <si>
    <t>Asset Revaluation Reserves</t>
  </si>
  <si>
    <t>Total liabilities and Equity Capital</t>
  </si>
  <si>
    <t>Reporting Period</t>
  </si>
  <si>
    <t xml:space="preserve">GEL </t>
  </si>
  <si>
    <t xml:space="preserve">FX  </t>
  </si>
  <si>
    <t xml:space="preserve">Total </t>
  </si>
  <si>
    <t>Respective period of the previous year</t>
  </si>
  <si>
    <t>in Lari</t>
  </si>
  <si>
    <t>Table 4</t>
  </si>
  <si>
    <t>Residential Property</t>
  </si>
  <si>
    <t>Commercial Property</t>
  </si>
  <si>
    <t>Complex Real Estate</t>
  </si>
  <si>
    <t>Land Parcel</t>
  </si>
  <si>
    <t>Other</t>
  </si>
  <si>
    <t>Table 6</t>
  </si>
  <si>
    <t>Members of Supervisory Board</t>
  </si>
  <si>
    <t>Members of Board of Directors</t>
  </si>
  <si>
    <t xml:space="preserve">List of Shareholders owning 1% and more of issued capital, indicating Shares </t>
  </si>
  <si>
    <t>List of bank beneficiaries indicating names of direct or indirect holders of 5% or more of shares</t>
  </si>
  <si>
    <t>Table 8</t>
  </si>
  <si>
    <t>Table 10</t>
  </si>
  <si>
    <t>Effect of provisioning rules used for capital adequacy purposes</t>
  </si>
  <si>
    <t>Of which above 10% equity holdings in financial institutions</t>
  </si>
  <si>
    <t>Of which significant investments subject to limited recognition</t>
  </si>
  <si>
    <t>Of which intangible assets</t>
  </si>
  <si>
    <t>table 9 (Capital), N10</t>
  </si>
  <si>
    <t>Carrying values as reported in published stand-alone financial statements per local accounting rules</t>
  </si>
  <si>
    <t>linkage  to capital table</t>
  </si>
  <si>
    <t>Credit Risk Mitigation</t>
  </si>
  <si>
    <t>Claims or contingent claims on central governments or central banks</t>
  </si>
  <si>
    <t>Claims or contingent claims on regional governments or local authorities</t>
  </si>
  <si>
    <t>Claims or contingent claims on multilateral development banks</t>
  </si>
  <si>
    <t>Claims or contingent claims on international organizations/institutions</t>
  </si>
  <si>
    <t>Claims or contingent claims on commercial banks</t>
  </si>
  <si>
    <t>Claims or contingent claims on corporates</t>
  </si>
  <si>
    <t>Retail claims or contingent retail claims</t>
  </si>
  <si>
    <t>Claims or contingent claims secured by mortgages on residential property</t>
  </si>
  <si>
    <t>Past due items</t>
  </si>
  <si>
    <t>Items belonging to regulatory high-risk categories</t>
  </si>
  <si>
    <t>Short-term claims on commercial banks and corporates</t>
  </si>
  <si>
    <t xml:space="preserve">Claims in the form of collective investment undertakings </t>
  </si>
  <si>
    <t>Other items</t>
  </si>
  <si>
    <t>Total</t>
  </si>
  <si>
    <t>On-balance sheet netting</t>
  </si>
  <si>
    <t>Cash on deposit with, or cash assimilated instruments</t>
  </si>
  <si>
    <t>Equities or convertible bonds that are included in a main index</t>
  </si>
  <si>
    <t>Standard gold bullion or equivalent</t>
  </si>
  <si>
    <t xml:space="preserve"> Debt securities without credit rating issued by commercial banks </t>
  </si>
  <si>
    <t>Units in collective investment undertakings</t>
  </si>
  <si>
    <t>Regional governments or local authorities</t>
  </si>
  <si>
    <t>Multilateral development banks</t>
  </si>
  <si>
    <t>International organizations / institutions</t>
  </si>
  <si>
    <t>Public sector entities</t>
  </si>
  <si>
    <t>Commercial banks</t>
  </si>
  <si>
    <t>Total Credit Risk Mitigation</t>
  </si>
  <si>
    <t>FX</t>
  </si>
  <si>
    <t>Current &amp; Demand Deposits/Total Assets</t>
  </si>
  <si>
    <t xml:space="preserve">FX Liabilities/Total Liabilities </t>
  </si>
  <si>
    <t>Liquid Assets/Total Assets</t>
  </si>
  <si>
    <t>Loan Growth-YTD</t>
  </si>
  <si>
    <t>FX Assets/Total Assets</t>
  </si>
  <si>
    <t>FX Loans/Total Loans</t>
  </si>
  <si>
    <t>LLR/Total Loans</t>
  </si>
  <si>
    <t>Non Performed Loans / Total Loans</t>
  </si>
  <si>
    <t>Net Interest Margin</t>
  </si>
  <si>
    <t>Earnings from Operations / Average Annual Assets</t>
  </si>
  <si>
    <t>Total Interest Expense / Average Annual Assets</t>
  </si>
  <si>
    <t>Total Interest Income /Average Annual Assets</t>
  </si>
  <si>
    <t>Income</t>
  </si>
  <si>
    <t>Based on Basel III framework</t>
  </si>
  <si>
    <t>Tier 1</t>
  </si>
  <si>
    <t>Regulatory capital (amounts, GEL)</t>
  </si>
  <si>
    <t>Key metrics</t>
  </si>
  <si>
    <t>Table 1</t>
  </si>
  <si>
    <t>Net Income</t>
  </si>
  <si>
    <t>Extraordinary Items</t>
  </si>
  <si>
    <t>Net Income after Taxation</t>
  </si>
  <si>
    <t>Taxation</t>
  </si>
  <si>
    <t>Net Income before Taxes and Extraordinary Items</t>
  </si>
  <si>
    <t>Total Provisions for Possible Losses</t>
  </si>
  <si>
    <t>Provision for Possible Losses on Other Assets</t>
  </si>
  <si>
    <t>Provision for Possible Losses on Investments and Securities</t>
  </si>
  <si>
    <t>Loan Loss Reserve</t>
  </si>
  <si>
    <t>Net Income before Provisions</t>
  </si>
  <si>
    <t>Other Non-Interest Expenses</t>
  </si>
  <si>
    <t xml:space="preserve">Depreciation Expense </t>
  </si>
  <si>
    <t>Operating Costs of Fixed Assets</t>
  </si>
  <si>
    <t>Personnel Expenses</t>
  </si>
  <si>
    <t>Bank Development, Consultation and Marketing Expenses</t>
  </si>
  <si>
    <t>Non-Interest Expenses from other Banking Operations</t>
  </si>
  <si>
    <t xml:space="preserve"> Non-Interest Expenses</t>
  </si>
  <si>
    <t>Other Non-Interest Income</t>
  </si>
  <si>
    <t>Non-Interest Income from other Banking Operations</t>
  </si>
  <si>
    <t>Gain (Loss) on Sales of Fixed Assets</t>
  </si>
  <si>
    <t>Gain (Loss) from Foreign Exchange Translation</t>
  </si>
  <si>
    <t>Gain (Loss) from Foreign Exchange Trading</t>
  </si>
  <si>
    <t>Gain (Loss) from Investment Securities</t>
  </si>
  <si>
    <t>Gain (Loss) from Dealing Securities</t>
  </si>
  <si>
    <t>Dividend Income</t>
  </si>
  <si>
    <t>Fee and Commission Expense</t>
  </si>
  <si>
    <t>Fee and Commission Income</t>
  </si>
  <si>
    <t>Net Fee and Commission Income</t>
  </si>
  <si>
    <t xml:space="preserve"> Non-Interest Income</t>
  </si>
  <si>
    <t>Net Interest Income</t>
  </si>
  <si>
    <t>Total Interest Expense</t>
  </si>
  <si>
    <t>Other Interest Expenses</t>
  </si>
  <si>
    <t>Interest Paid on Other Borrowings</t>
  </si>
  <si>
    <t>Interest Paid on Own Debt Securities</t>
  </si>
  <si>
    <t>Interest Paid on Banks Deposits</t>
  </si>
  <si>
    <t>Interest Paid on Time Deposits</t>
  </si>
  <si>
    <t>Interest Paid on Demand Deposits</t>
  </si>
  <si>
    <t>Interest Expense</t>
  </si>
  <si>
    <t>Total Interest Income</t>
  </si>
  <si>
    <t>Other Interest Income</t>
  </si>
  <si>
    <t>Interest and Discount Income from Securities</t>
  </si>
  <si>
    <t>Fees/penalties income from loans to customers</t>
  </si>
  <si>
    <t>from Other Sectors Loans</t>
  </si>
  <si>
    <t>from Individuals Loans</t>
  </si>
  <si>
    <t>from the Transportation or Communications Sector Loans</t>
  </si>
  <si>
    <t>from the Mining and Mineral Processing Sector Loans</t>
  </si>
  <si>
    <t>from the Construction Sector Loans</t>
  </si>
  <si>
    <t>from the Agriculture and Forestry Sector Loans</t>
  </si>
  <si>
    <t>from the Energy Sector Loans</t>
  </si>
  <si>
    <t>from the Retail or Service Sector Loans</t>
  </si>
  <si>
    <t>from the Interbank Loans</t>
  </si>
  <si>
    <t>Interest Income from Loans</t>
  </si>
  <si>
    <t>Interest Income from Bank's "Nostro" and Deposit Accounts</t>
  </si>
  <si>
    <t>Interest Income</t>
  </si>
  <si>
    <t>Table 3</t>
  </si>
  <si>
    <t>Off-balance sheet items</t>
  </si>
  <si>
    <t xml:space="preserve">       Including: amounts below the thresholds for deduction (subject to 250% risk weight)</t>
  </si>
  <si>
    <t>Table 5</t>
  </si>
  <si>
    <t>Other Real Estate Owned &amp; Repossessed Assets</t>
  </si>
  <si>
    <t>Not subject to capital requirements or subject to deduction from capital</t>
  </si>
  <si>
    <t xml:space="preserve"> Carrying values of items</t>
  </si>
  <si>
    <t>Table 7</t>
  </si>
  <si>
    <t>Tier 2 Capital</t>
  </si>
  <si>
    <t>Investments in the capital of commercial banks, insurance entities and other financial institutions where the bank does not own more than 10% of the issued share capital (amount above 10% limit)</t>
  </si>
  <si>
    <t>Significant investments in the Tier 2 capital (that are not common shares) of commercial banks, insurance entities and other financial institutions</t>
  </si>
  <si>
    <t>Reciprocal cross-holdings in Tier 2 capital</t>
  </si>
  <si>
    <t>Investments in own shares that meet the criteria for Tier 2 capital</t>
  </si>
  <si>
    <t>Regulatory Adjustments of Tier 2 Capital</t>
  </si>
  <si>
    <t>General reserves, limited to a maximum of 1.25% of the bank’s credit risk-weighted exposures</t>
  </si>
  <si>
    <t>Stock surplus (share premium) that meet the criteria for Tier 2 capital</t>
  </si>
  <si>
    <t>Instruments that comply with the criteria for Tier 2 capital</t>
  </si>
  <si>
    <t>Tier 2 capital before regulatory adjustments</t>
  </si>
  <si>
    <t>Additional Tier 1 Capital</t>
  </si>
  <si>
    <t>Regulatory adjustments applied to Additional Tier 1 resulting from shortfall of Tier 2 capital to deduct investments</t>
  </si>
  <si>
    <t>Significant investments in the Additional Tier 1 capital (that are not common shares) of commercial banks, insurance entities and other financial institutions</t>
  </si>
  <si>
    <t>Reciprocal cross-holdings in Additional Tier 1 instruments</t>
  </si>
  <si>
    <t>Investments in own Additional Tier 1 instruments</t>
  </si>
  <si>
    <t>Regulatory Adjustments of Additional Tier 1 capital</t>
  </si>
  <si>
    <t>Stock surplus (share premium) that meet the criteria for Additional Tier 1 capital</t>
  </si>
  <si>
    <t>Including: instruments classified as liabilities under the relevant accounting standards</t>
  </si>
  <si>
    <t>Instruments that comply with the criteria for Additional tier 1 capital</t>
  </si>
  <si>
    <t>Additional tier 1 capital before regulatory adjustments</t>
  </si>
  <si>
    <t xml:space="preserve">Common Equity Tier 1 </t>
  </si>
  <si>
    <t>Regulatory adjustments applied to Common Equity Tier 1 resulting from shortfall of Tier 1 and Tier 2 capital to deduct investments</t>
  </si>
  <si>
    <t>The amount of significant Investments and Deferred Tax Assets which exceed 15% of common equity tier 1</t>
  </si>
  <si>
    <t>Deferred tax assets arising from temporary differences (amount above 10% threshold, net of related tax liability)</t>
  </si>
  <si>
    <t>Significant investments in the common shares of commercial banks, insurance entities and other financial institutions (amount above 10% limit)</t>
  </si>
  <si>
    <t>Holdings of equity and other participations constituting more than 10% of the share capital of other commercial entities</t>
  </si>
  <si>
    <t>Significant investments in the common equity tier 1 capital (that are not common shares) of commercial banks, insurance entities and other financial institutions that are outside the scope of regulatory consolidation</t>
  </si>
  <si>
    <t>Deferred tax assets not subject to the threshold deduction (net of related tax liability)</t>
  </si>
  <si>
    <t>Cash flow hedge reserve</t>
  </si>
  <si>
    <t>Reciprocal cross holdings in the capital of commercial banks, insurance entities and other financial institutions</t>
  </si>
  <si>
    <t>Investments in own shares</t>
  </si>
  <si>
    <t>Shortfall of the stock of provisions to the provisions based on the Asset Classification</t>
  </si>
  <si>
    <t xml:space="preserve">Intangible assets </t>
  </si>
  <si>
    <t>Accumulated unrealized revaluation gains on assets through profit and loss to the extent that they exceed accumulated unrealized revaluation losses through profit and loss</t>
  </si>
  <si>
    <t xml:space="preserve">Revaluation reserves on assets </t>
  </si>
  <si>
    <t>Regulatory Adjustments of Common Equity Tier 1 capital</t>
  </si>
  <si>
    <t xml:space="preserve">Retained earnings (loss) </t>
  </si>
  <si>
    <t>Other disclosed reserves</t>
  </si>
  <si>
    <t xml:space="preserve">Accumulated other comprehensive income </t>
  </si>
  <si>
    <t>Stock surplus (share premium) of common share that meets the criteria of Common Equity Tier 1</t>
  </si>
  <si>
    <t>Common shares that comply with the criteria for Common Equity Tier 1</t>
  </si>
  <si>
    <t>Common Equity Tier 1 capital before regulatory adjustments</t>
  </si>
  <si>
    <t>Regulatory capital</t>
  </si>
  <si>
    <t>Table 9</t>
  </si>
  <si>
    <t>Claims in the form of collective investment undertakings (‘CIU’)</t>
  </si>
  <si>
    <t>Risk Weighted Exposures before Credit Risk Mitigation</t>
  </si>
  <si>
    <t>Table 11</t>
  </si>
  <si>
    <t>Off-balance sheet amount</t>
  </si>
  <si>
    <t>On-balance sheet amount</t>
  </si>
  <si>
    <t>Asset Classes</t>
  </si>
  <si>
    <t>Table 13</t>
  </si>
  <si>
    <t>Maturity over 5 years</t>
  </si>
  <si>
    <t>Maturity from 4 years up to 5 years</t>
  </si>
  <si>
    <t>Maturity from 3 years up to 4 years</t>
  </si>
  <si>
    <t>Maturity from 2 years up to 3 years</t>
  </si>
  <si>
    <t>Maturity from 1 year up to 2 years</t>
  </si>
  <si>
    <t>Maturity less than 1 year</t>
  </si>
  <si>
    <t>Interest rate contracts</t>
  </si>
  <si>
    <t>FX contracts</t>
  </si>
  <si>
    <t>Exposure value</t>
  </si>
  <si>
    <t>Percentage</t>
  </si>
  <si>
    <t>Nominal amount</t>
  </si>
  <si>
    <t>Table 15</t>
  </si>
  <si>
    <t>Total Equity Capital</t>
  </si>
  <si>
    <t>Information about supervisory board, directorate, beneficiary owners and shareholders</t>
  </si>
  <si>
    <t>Of which below 10% equity holdings subject to limited recognition</t>
  </si>
  <si>
    <t>Claims or contingent claims on public sector entities</t>
  </si>
  <si>
    <t>Claims or contingent claims on  public sector entities</t>
  </si>
  <si>
    <t xml:space="preserve">Return on Average Assets (ROAA) </t>
  </si>
  <si>
    <t xml:space="preserve">Return on Average Equity (ROAE) </t>
  </si>
  <si>
    <t>Total Non-Interest Income</t>
  </si>
  <si>
    <t>Total Non-Interest Expenses</t>
  </si>
  <si>
    <t>Net Non-Interest Income</t>
  </si>
  <si>
    <t>Counterparty Credit Risk Weighted Exposures</t>
  </si>
  <si>
    <t>Funded Credit Protection</t>
  </si>
  <si>
    <t>Unfunded Credit Protection</t>
  </si>
  <si>
    <t>Debt securities with a short-term credit assessment, which has been determined by NBG to be associated with credit quality step 3 or above under the rules for the risk weighting of short term exposures</t>
  </si>
  <si>
    <t>Debt securities issued by central governments or central banks, regional governments or local authorities, public sector entities, multilateral development banks and international organizations/institutions</t>
  </si>
  <si>
    <t>Debt securities issued by regional governments or local authorities, public sector entities, multilateral development banks and international organizations/institutions</t>
  </si>
  <si>
    <t>Central governments or central banks</t>
  </si>
  <si>
    <t>Other corporate entities that have a credit assessment, which has been determined by NBG to be associated with credit quality step 2 or above under the rules for the risk weighting of exposures to corporates</t>
  </si>
  <si>
    <t>Debt securities issued by other entities, which securities have a credit assessment, which has been determined by NBG to be associated with credit quality step 3 or above under the rules for the risk weighting of exposures to corporates.</t>
  </si>
  <si>
    <t>Total exposures subject to credit risk weighting</t>
  </si>
  <si>
    <t xml:space="preserve"> Reconcilation of balance sheet to regulatory capital</t>
  </si>
  <si>
    <t>GEL</t>
  </si>
  <si>
    <t>Other Contingent Liabilities</t>
  </si>
  <si>
    <t>Financial assets of the bank</t>
  </si>
  <si>
    <t>Non-financial assets of the bank</t>
  </si>
  <si>
    <t>Real Estate:</t>
  </si>
  <si>
    <t>Precious metals and stones</t>
  </si>
  <si>
    <t xml:space="preserve">Cash </t>
  </si>
  <si>
    <t>Movable Property</t>
  </si>
  <si>
    <t>Shares Pledged</t>
  </si>
  <si>
    <t>Securities</t>
  </si>
  <si>
    <t>Risk Weighted Assets</t>
  </si>
  <si>
    <t>Risk Weighted Assets for Market Risk</t>
  </si>
  <si>
    <t>Risk Weighted Assets for Operational Risk</t>
  </si>
  <si>
    <t>Total Risk Weighted Assets</t>
  </si>
  <si>
    <t>Risk Weighted Assets for Credit Risk</t>
  </si>
  <si>
    <t>Including:instruments classified as equity under the relevant accounting standards</t>
  </si>
  <si>
    <t>Non-cancelable operating lease</t>
  </si>
  <si>
    <t>Guarantees</t>
  </si>
  <si>
    <t>Guarantees Issued</t>
  </si>
  <si>
    <t>Letters of credit Issued</t>
  </si>
  <si>
    <t>Undrawn loan commitments</t>
  </si>
  <si>
    <t>Assets pledged as security for liabilities of the bank</t>
  </si>
  <si>
    <t>Guarantees received as security for liabilities of the bank</t>
  </si>
  <si>
    <t xml:space="preserve">Surety, joint liability </t>
  </si>
  <si>
    <t xml:space="preserve">          Principal of interest rate contracts (except options)</t>
  </si>
  <si>
    <t xml:space="preserve">          Options sold</t>
  </si>
  <si>
    <t xml:space="preserve">          Options purchased</t>
  </si>
  <si>
    <t xml:space="preserve">          Receivables through FX contracts (except options)</t>
  </si>
  <si>
    <t xml:space="preserve">          Payables through FX contracts (except options)</t>
  </si>
  <si>
    <t xml:space="preserve">          Nominal value of potential receivables through other derivatives</t>
  </si>
  <si>
    <t xml:space="preserve">          Nominal value of potential payables through other derivatives</t>
  </si>
  <si>
    <t>Assets pledged as security for receivables of the bank</t>
  </si>
  <si>
    <t>Guaratees received as security for receivables of the bank</t>
  </si>
  <si>
    <t>Receivables not recognized on-balance</t>
  </si>
  <si>
    <t xml:space="preserve">        Principal of receivables derecognized during last 3 month</t>
  </si>
  <si>
    <t xml:space="preserve">        Interest and penalty receivable not recognized on-balance or derecognized during last 3 month</t>
  </si>
  <si>
    <t>Capital expenditure commitment</t>
  </si>
  <si>
    <t>Derivatives</t>
  </si>
  <si>
    <t xml:space="preserve">        Principal of receivables derecognized during 5 years month (including last 3 month)</t>
  </si>
  <si>
    <t xml:space="preserve">        Interest and penalty receivable not recognized on-balance or derecognized during last 5 years (including last 3 month)</t>
  </si>
  <si>
    <t>Through indefinit term agreement</t>
  </si>
  <si>
    <t>Within one year</t>
  </si>
  <si>
    <t>From 1 to 2 years</t>
  </si>
  <si>
    <t>From 2 to 3 years</t>
  </si>
  <si>
    <t>From 3 to 4 years</t>
  </si>
  <si>
    <t>From 4 to 5 years</t>
  </si>
  <si>
    <t>More than 5 years</t>
  </si>
  <si>
    <t>Differences between carrying values per standardized balance sheet used for regulatory reporting purposes and the exposure amounts used for capital adequacy calculation purposes</t>
  </si>
  <si>
    <t>Nominal values of off-balance sheet items subject to credit risk weighting</t>
  </si>
  <si>
    <t>Nominal values of off-balance sheet items subject to counterparty credit risk weighting</t>
  </si>
  <si>
    <t>Total nominal values of on-balance and off-balance sheet items before any adjustments used for credit risk weighting purposes</t>
  </si>
  <si>
    <t>Effect of credit conversion factor of off-balance sheet items related to credit risk framework</t>
  </si>
  <si>
    <t xml:space="preserve">Effect of credit conversion factor of off-balance sheet items related to counterparty credit risk framework (table CCR) </t>
  </si>
  <si>
    <t xml:space="preserve">On-balance sheet items per standardized regulatory report </t>
  </si>
  <si>
    <t>Chairman of the Supervisory Board</t>
  </si>
  <si>
    <t xml:space="preserve">Bank's web page </t>
  </si>
  <si>
    <t>Table of contents</t>
  </si>
  <si>
    <t xml:space="preserve"> Pillar 3 quarterly report</t>
  </si>
  <si>
    <t xml:space="preserve">Name of a bank </t>
  </si>
  <si>
    <t>CEO of a bank</t>
  </si>
  <si>
    <t>Linkages between financial statement assets and  balance sheet items subject to credit risk weighting</t>
  </si>
  <si>
    <t>Differences between carrying values of balance sheet items and exposure amounts subject to credit risk weighting</t>
  </si>
  <si>
    <t>Credit risk weighted exposures</t>
  </si>
  <si>
    <t>Standardized approach - effect of credit risk mitigation</t>
  </si>
  <si>
    <t>Asset Quality</t>
  </si>
  <si>
    <t>Liquidity</t>
  </si>
  <si>
    <t>Information about supervisory board, senior management and shareholders</t>
  </si>
  <si>
    <t>Account name of standardazed supervisory balance sheet item</t>
  </si>
  <si>
    <t>Subject to credit risk weighting</t>
  </si>
  <si>
    <t>Total carrying value of balance sheet items subject to credit risk weighting before adjustments</t>
  </si>
  <si>
    <t>Total exposures subject to credit risk weighting before adjustments</t>
  </si>
  <si>
    <t>m</t>
  </si>
  <si>
    <t>n</t>
  </si>
  <si>
    <t>o</t>
  </si>
  <si>
    <t>p</t>
  </si>
  <si>
    <t>q</t>
  </si>
  <si>
    <t xml:space="preserve">                                                                                                                                           Risk weights
Exposure classes</t>
  </si>
  <si>
    <t xml:space="preserve">Total Credit Risk Mitigation - On-balance sheet </t>
  </si>
  <si>
    <t xml:space="preserve">Total Credit Risk Mitigation - Off-balance sheet </t>
  </si>
  <si>
    <t>Table 12</t>
  </si>
  <si>
    <t>Off-balance sheet exposures</t>
  </si>
  <si>
    <t>On-balance sheet exposures</t>
  </si>
  <si>
    <t>Off-balance sheet exposures post CCF</t>
  </si>
  <si>
    <t xml:space="preserve">Off-balance sheet exposures - Nominal value </t>
  </si>
  <si>
    <t>RWA Density
f=e/(a+c)</t>
  </si>
  <si>
    <t>RWA before Credit Risk Mitigation</t>
  </si>
  <si>
    <t>RWA post Credit Risk Mitigation</t>
  </si>
  <si>
    <t>Contingent Liabilities and Commitments</t>
  </si>
  <si>
    <t>Credit Risk Weighted Exposures 
(On-balance items and off-balance items after credit conversion factor)</t>
  </si>
  <si>
    <t>Standardized approach - Effect of credit risk mitigation</t>
  </si>
  <si>
    <t>Liquidity Coverage Ratio</t>
  </si>
  <si>
    <t>Total HQLA</t>
  </si>
  <si>
    <t>LCR ratio (%)</t>
  </si>
  <si>
    <t>High-quality liquid assets</t>
  </si>
  <si>
    <t>Cash outflows</t>
  </si>
  <si>
    <t>Cash inflows</t>
  </si>
  <si>
    <t>Unsecured wholesale funding</t>
  </si>
  <si>
    <t>Secured wholesale funding</t>
  </si>
  <si>
    <t>TOTAL CASH OUTFLOWS</t>
  </si>
  <si>
    <t>TOTAL CASH INFLOWS</t>
  </si>
  <si>
    <t>Other cash inflows</t>
  </si>
  <si>
    <t>Secured lending (eg reverse repos)</t>
  </si>
  <si>
    <t>Retail deposits</t>
  </si>
  <si>
    <t>Net cash outflow</t>
  </si>
  <si>
    <t>Liquidity coverage ratio (%)</t>
  </si>
  <si>
    <t>Outflows related to off-balance sheet obligations and net short position of derivative exposures</t>
  </si>
  <si>
    <t>Total value according to Basel methodology (with limits)</t>
  </si>
  <si>
    <t>*** LCR calculated according to NBG's methodology which is more focused on local risks than Basel framework. See the table 14. LCR; Commercial banks are required to comply with the limits by coefficients calculated according to NBG's methodology. The numbers calculated within Basel framework are given for illustratory purposes.</t>
  </si>
  <si>
    <t>Liquidity Coverage Ratio***</t>
  </si>
  <si>
    <t>1.1</t>
  </si>
  <si>
    <t>1.2</t>
  </si>
  <si>
    <t>1.3</t>
  </si>
  <si>
    <t>2</t>
  </si>
  <si>
    <t>2.1</t>
  </si>
  <si>
    <t>2.2</t>
  </si>
  <si>
    <t>2.3</t>
  </si>
  <si>
    <t>3</t>
  </si>
  <si>
    <t>6</t>
  </si>
  <si>
    <t>Table 9.1</t>
  </si>
  <si>
    <t>Capital Adequacy Requirements</t>
  </si>
  <si>
    <t>Ratios</t>
  </si>
  <si>
    <t>Amounts (GEL)</t>
  </si>
  <si>
    <t>Minimum Requirements</t>
  </si>
  <si>
    <t>Pillar 1 Requirements</t>
  </si>
  <si>
    <t>Minimum CET1 Requirement</t>
  </si>
  <si>
    <t>Minimum Tier 1 Requirement</t>
  </si>
  <si>
    <t>Minimum Regulatory Capital Requirement</t>
  </si>
  <si>
    <t>Combined Buffer</t>
  </si>
  <si>
    <t>Countercyclical Buffer</t>
  </si>
  <si>
    <t>Systemic Risk Buffer</t>
  </si>
  <si>
    <t>CET1</t>
  </si>
  <si>
    <t>Total regulatory Capital</t>
  </si>
  <si>
    <t>9.1</t>
  </si>
  <si>
    <t xml:space="preserve">Senior management of the bank ensures fair presentation and accuracy of the information provided within Pillar 3 disclosure report. The report is prepared in accordance with internal review and control processes coordinated with the board. The report meets the requirements of the decree N92/04 of the Governor of the National Bank of Georgia on “Disclosure requirements for commercial banks within Pillar 3” and other relevant decrees and regulations of NBG. </t>
  </si>
  <si>
    <t>CET1 Pillar 2 Requirement</t>
  </si>
  <si>
    <t>Tier 1 Pillar2 Requirement</t>
  </si>
  <si>
    <t>Regulatory capital Pillar 2 Requirement</t>
  </si>
  <si>
    <t>Other contractual funding obligations</t>
  </si>
  <si>
    <t>Other contingent funding obligations</t>
  </si>
  <si>
    <t>Inflows from fully performing exposures</t>
  </si>
  <si>
    <t>* Commercial banks are required to comply with the limits by coefficients calculated according to NBG's methodology. The numbers calculated within Basel framework are given for illustratory purposes.</t>
  </si>
  <si>
    <t>Total value according to NBG's methodology* (with limits)</t>
  </si>
  <si>
    <t>Total unweighted value (daily average)</t>
  </si>
  <si>
    <t>Total weighted values according to NBG's methodology* (daily average)</t>
  </si>
  <si>
    <t>Total weighted values according to Basel methodology (daily average)</t>
  </si>
  <si>
    <t>Table 15.1</t>
  </si>
  <si>
    <t>Leverage Ratio</t>
  </si>
  <si>
    <t>On-balance sheet exposures (excluding derivatives and SFTs)</t>
  </si>
  <si>
    <t>(Asset amounts deducted in determining Tier 1 capital)</t>
  </si>
  <si>
    <t>Total on-balance sheet exposures (excluding derivatives, SFTs and fiduciary assets) (sum of lines 1 and 2)</t>
  </si>
  <si>
    <t>Derivative exposures</t>
  </si>
  <si>
    <r>
      <t xml:space="preserve">Replacement cost associated with </t>
    </r>
    <r>
      <rPr>
        <i/>
        <sz val="9"/>
        <rFont val="Arial"/>
        <family val="2"/>
      </rPr>
      <t>all</t>
    </r>
    <r>
      <rPr>
        <sz val="9"/>
        <rFont val="Arial"/>
        <family val="2"/>
      </rPr>
      <t xml:space="preserve"> derivatives transactions (ie net of eligible cash variation margin)</t>
    </r>
  </si>
  <si>
    <r>
      <t xml:space="preserve">Add-on amounts for PFE associated with </t>
    </r>
    <r>
      <rPr>
        <i/>
        <sz val="9"/>
        <rFont val="Arial"/>
        <family val="2"/>
      </rPr>
      <t xml:space="preserve">all </t>
    </r>
    <r>
      <rPr>
        <sz val="9"/>
        <rFont val="Arial"/>
        <family val="2"/>
      </rPr>
      <t>derivatives transactions (mark-to-market method)</t>
    </r>
  </si>
  <si>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</si>
  <si>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</si>
  <si>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</si>
  <si>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</si>
  <si>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</si>
  <si>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</si>
  <si>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</si>
  <si>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</si>
  <si>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</si>
  <si>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</si>
  <si>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</si>
  <si>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</si>
  <si>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</si>
  <si>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</si>
  <si>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</si>
  <si>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</si>
  <si>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</si>
  <si>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</si>
  <si>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</si>
  <si>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</si>
  <si>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</si>
  <si>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</si>
  <si>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</si>
  <si>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</si>
  <si>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</si>
  <si>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</si>
  <si>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</si>
  <si>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r>
      <t xml:space="preserve">Capital and </t>
    </r>
    <r>
      <rPr>
        <b/>
        <sz val="10"/>
        <rFont val="Arial"/>
        <family val="2"/>
      </rPr>
      <t xml:space="preserve">total </t>
    </r>
    <r>
      <rPr>
        <b/>
        <sz val="10"/>
        <rFont val="Arial"/>
        <family val="2"/>
      </rPr>
      <t>exposures</t>
    </r>
  </si>
  <si>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</si>
  <si>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</si>
  <si>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</si>
  <si>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</si>
  <si>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</si>
  <si>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</si>
  <si>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</si>
  <si>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</si>
  <si>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Total Requirements</t>
  </si>
  <si>
    <t>Pillar 2 Requirements</t>
  </si>
  <si>
    <t>Based on Basel III framework *</t>
  </si>
  <si>
    <t>* Regarding the annulment of conservation buffer requirement please see the press release of National Bank of Goergia "Supervisory Plan Of The National Bank Of Georgia With Regard To COVID-19" (link: https://www.nbg.gov.ge/index.php?m=340&amp;newsid=3901&amp;lng=eng )</t>
  </si>
  <si>
    <t>Capital Conservation Buffer *</t>
  </si>
  <si>
    <t>Balance sheet items *</t>
  </si>
  <si>
    <t>* COVID 19 related provisions are deducted from balance sheet items after applying relevant risks weights and mitigation</t>
  </si>
  <si>
    <t>Effect of other adjustments *</t>
  </si>
  <si>
    <t>*Other adjustments include COVID 19 related provisions too. These provisions are deducted from risk weighted balance sheet items. See table "5.RWA"</t>
  </si>
  <si>
    <t>On-balance sheet items (excluding derivatives, SFTs and fiduciary assets, but including collateral) *</t>
  </si>
  <si>
    <t>*COVID 19 related provisions are deducted from balance sheet items</t>
  </si>
  <si>
    <t>CET1 capital</t>
  </si>
  <si>
    <t>Tier1 capital</t>
  </si>
  <si>
    <t>Regulatory capital total requirement</t>
  </si>
  <si>
    <t>CET1 capital total requirement</t>
  </si>
  <si>
    <t>Tier1 capital total requirement</t>
  </si>
  <si>
    <t>Total Risk Weighted Assets (Total RWA) (Based on Basel III framework)</t>
  </si>
  <si>
    <t>Total Risk Weighted Assets (amounts, GEL)</t>
  </si>
  <si>
    <t>Capital Adequacy Ratios</t>
  </si>
  <si>
    <t>Independence status</t>
  </si>
  <si>
    <t>Position/Subordinated business units</t>
  </si>
  <si>
    <t>Net Stable Funding Ratio</t>
  </si>
  <si>
    <t>Unweighted value by residual maturity</t>
  </si>
  <si>
    <t>Weighted value</t>
  </si>
  <si>
    <t>No maturity</t>
  </si>
  <si>
    <t>&lt; 6 month</t>
  </si>
  <si>
    <t>6 month to &lt;1yr</t>
  </si>
  <si>
    <t>&gt;= 1 yr</t>
  </si>
  <si>
    <t>Available stable funding</t>
  </si>
  <si>
    <t>Capital:</t>
  </si>
  <si>
    <t xml:space="preserve">Regulatory capital </t>
  </si>
  <si>
    <t>Other non-redeemable capital instruments and liabilities with remaining maturity more than 1 year</t>
  </si>
  <si>
    <t>Redeemable retail deposits or non-redeemable retail deposits with residual maturity of less than one year</t>
  </si>
  <si>
    <t xml:space="preserve">Residents' deposits </t>
  </si>
  <si>
    <t xml:space="preserve">Non-residents' deposits </t>
  </si>
  <si>
    <t>Wholesale funding</t>
  </si>
  <si>
    <t>Redeemable funding or non-redeemable funding with residual maturity of less than one year, provided by the government or enterprises controlled by the government, international financial institutions and legal entities, excluding representatives of financial sector</t>
  </si>
  <si>
    <t>Redeemable funding or non-redeemable funding with residual maturity of less than one year, provided by the central banks and other financial institutions</t>
  </si>
  <si>
    <t>Liabilities with matching interdependent assets</t>
  </si>
  <si>
    <t>Other liabilities:</t>
  </si>
  <si>
    <t>Liabilities related to derivatives</t>
  </si>
  <si>
    <t>All other liabilities and equity not included in the above categories</t>
  </si>
  <si>
    <t>Total available stable funding</t>
  </si>
  <si>
    <t>Required stable funding</t>
  </si>
  <si>
    <t>Total high-quality liquid assets (HQLA)</t>
  </si>
  <si>
    <t>Performing loans and securities:</t>
  </si>
  <si>
    <t xml:space="preserve">Loans and deposits to financial institutions secured by Level 1 HQLA </t>
  </si>
  <si>
    <t xml:space="preserve">Loans and deposits to financial institutions secured by non-Level 1 HQLA and unsecured performing loans to financial institutions </t>
  </si>
  <si>
    <t xml:space="preserve">Loans to non-financial institutions and retail customers, of which: </t>
  </si>
  <si>
    <t>With a risk weight of less than or equal to 35%</t>
  </si>
  <si>
    <t>Residential mortgages, of which:</t>
  </si>
  <si>
    <t>Securities that do not qualify as HQLA</t>
  </si>
  <si>
    <t xml:space="preserve">Assets with matching interdependent liabilities </t>
  </si>
  <si>
    <t xml:space="preserve">Other assets: </t>
  </si>
  <si>
    <t>Assets related to derivatives</t>
  </si>
  <si>
    <t xml:space="preserve">All other assets not included in the above categories </t>
  </si>
  <si>
    <t xml:space="preserve">Off-balance sheet items </t>
  </si>
  <si>
    <t>Total required stable funding</t>
  </si>
  <si>
    <t>Net stable funding ratio</t>
  </si>
  <si>
    <t>*Items to be reported in the ‘no maturity’ time bucket do not have a stated maturity. These may include, but are not limited to, items such as capital with perpetual maturity, current/demand deposits, etc.</t>
  </si>
  <si>
    <t>Table 16</t>
  </si>
  <si>
    <t>Net stable funding ratio (%)</t>
  </si>
  <si>
    <t>Exposures distributed by residual maturity and Risk Classes</t>
  </si>
  <si>
    <t>Change in reserve for loans and Corporate debt securities</t>
  </si>
  <si>
    <t>Distribution of loans, Debt securities  and Off-balance-sheet items according to  Risk classification and Past due days</t>
  </si>
  <si>
    <t>Loans Distributed according to LTV ratio, Loan reserves, Value of collateral for loans and loans secured by guarantees according to Risk classification and past due days</t>
  </si>
  <si>
    <t>Loans and reserves on loans distributed according to Sectors of income source and risk classification</t>
  </si>
  <si>
    <t>Loans, corporate debt securities and Off-balance-sheet items distributed by type of collateral</t>
  </si>
  <si>
    <t>Table 17</t>
  </si>
  <si>
    <t xml:space="preserve">                                                                                                                         Distribution by residual maturity                                                            
Risk classes</t>
  </si>
  <si>
    <t>Exposures of On-Balance Items</t>
  </si>
  <si>
    <t xml:space="preserve">On demand </t>
  </si>
  <si>
    <t>≤ 1 year</t>
  </si>
  <si>
    <t xml:space="preserve">&gt; 1 year ≤ 5 year </t>
  </si>
  <si>
    <t>&gt; 5 year</t>
  </si>
  <si>
    <t xml:space="preserve">No stated maturity </t>
  </si>
  <si>
    <t>Table 18</t>
  </si>
  <si>
    <t xml:space="preserve">                                                                                                                                      On Balance Assets                                                                                                                   
                                                                                                                                                                                                                                                                                                            Risk classes</t>
  </si>
  <si>
    <t xml:space="preserve">Gross carrying values </t>
  </si>
  <si>
    <t>Special Reserve</t>
  </si>
  <si>
    <t>General Reserve</t>
  </si>
  <si>
    <t>Additional General Reserve</t>
  </si>
  <si>
    <t>Accumulated write-off, during the reporting period</t>
  </si>
  <si>
    <t>Book value</t>
  </si>
  <si>
    <t>Of which: Loans and other Assets - Non-Performing</t>
  </si>
  <si>
    <t>Of which: Loans and other Assets - other than Non-Performing</t>
  </si>
  <si>
    <t>(a+b-c-d-e)</t>
  </si>
  <si>
    <t>Past due items*</t>
  </si>
  <si>
    <t xml:space="preserve"> Of which: loans</t>
  </si>
  <si>
    <t xml:space="preserve"> Of which: securities</t>
  </si>
  <si>
    <t>Table 19</t>
  </si>
  <si>
    <t>Financial Institutions</t>
  </si>
  <si>
    <t>Pawn-shops</t>
  </si>
  <si>
    <t>Real Estate Management</t>
  </si>
  <si>
    <t>Construction Companies</t>
  </si>
  <si>
    <t>Production and Trade of Construction Materials</t>
  </si>
  <si>
    <t>Trade of Consumer Foods and Goods</t>
  </si>
  <si>
    <t>Production of Consumer Foods and Goods</t>
  </si>
  <si>
    <t>Production and Trade of Durable Goods</t>
  </si>
  <si>
    <t>Production and Trade of Clothes, Shoes and Textiles</t>
  </si>
  <si>
    <t>Trade (Other)</t>
  </si>
  <si>
    <t>Other Production</t>
  </si>
  <si>
    <t>Hotels, Tourism</t>
  </si>
  <si>
    <t>Restaurants</t>
  </si>
  <si>
    <t>Industry</t>
  </si>
  <si>
    <t>Energy</t>
  </si>
  <si>
    <t>Auto Dealers</t>
  </si>
  <si>
    <t>Pharmacy</t>
  </si>
  <si>
    <t>Telecommunication</t>
  </si>
  <si>
    <t>Service</t>
  </si>
  <si>
    <t xml:space="preserve">Other </t>
  </si>
  <si>
    <t>Other assets</t>
  </si>
  <si>
    <t>Table 20</t>
  </si>
  <si>
    <t>Changes in reserve for loans and Corporate debt securities</t>
  </si>
  <si>
    <t>Change in reserves for loans during the reporting period</t>
  </si>
  <si>
    <t>Change in reserves for Corporate debt securities during the reporting period</t>
  </si>
  <si>
    <t>Opening balance</t>
  </si>
  <si>
    <t>An increase in the reserve for possible losses on assets</t>
  </si>
  <si>
    <t>Increase reserve of foreign currency assets as a result of currency exchange rate changes</t>
  </si>
  <si>
    <t>As a result of an increase in "additional general reserves"</t>
  </si>
  <si>
    <t>Decrease in reserve for possible losses on assets</t>
  </si>
  <si>
    <t>As a result of write-off of assets</t>
  </si>
  <si>
    <t>As a result of partial or total payment of standard assets</t>
  </si>
  <si>
    <t>Decrease reserve of foreign currency assets as a result of currency exchange rate changes</t>
  </si>
  <si>
    <t>As a result of an decrease in "additional general reserves"</t>
  </si>
  <si>
    <t>Closing balance</t>
  </si>
  <si>
    <t>Table 21</t>
  </si>
  <si>
    <t>Gross carrying value of Non-performing Loans</t>
  </si>
  <si>
    <t>Net accumulated recoveries related to decrease of Non-performing loans</t>
  </si>
  <si>
    <t>Inflows to non-performing portfolios</t>
  </si>
  <si>
    <t>Inflows to non-performing portfolios, as e result of currency exchange rate changes</t>
  </si>
  <si>
    <t>Outflows from non-performing portfolios</t>
  </si>
  <si>
    <t>Outflow to stadrat loan portfolio</t>
  </si>
  <si>
    <t>Outflow to watch loan portfolio</t>
  </si>
  <si>
    <t>Outflow due to loan repayment, partial or total</t>
  </si>
  <si>
    <t>Outflow due to taking possession of collateral</t>
  </si>
  <si>
    <t>Outflow due to sale of portfolios</t>
  </si>
  <si>
    <t>Outflows due to write-offs</t>
  </si>
  <si>
    <t>Outflow due to other situations</t>
  </si>
  <si>
    <t>Table 22</t>
  </si>
  <si>
    <t xml:space="preserve"> Gross carrying value of loans and Debt securities, nominal value of Off-balance-sheet items</t>
  </si>
  <si>
    <t>Classified in standard category</t>
  </si>
  <si>
    <t>Classified in watch category</t>
  </si>
  <si>
    <t>Classified in Non-Performing category</t>
  </si>
  <si>
    <t>Past due ≤ 30 days</t>
  </si>
  <si>
    <t>Past due &gt; 30 days</t>
  </si>
  <si>
    <t xml:space="preserve"> Past due &gt; 30 days &lt; 60 days </t>
  </si>
  <si>
    <t xml:space="preserve">Past due ≥ 60 days &lt; 90 days </t>
  </si>
  <si>
    <t xml:space="preserve">Past due ≥ 90 days </t>
  </si>
  <si>
    <t>Past due &lt; 60 days</t>
  </si>
  <si>
    <t xml:space="preserve">Past due ≥ 90 days &lt; 180 days </t>
  </si>
  <si>
    <t>Past due ≥ 180 days &lt; 1 year</t>
  </si>
  <si>
    <t>Past due ≥ 1 year &lt;2 year</t>
  </si>
  <si>
    <t>Past due ≥ 2 year &lt;5 year</t>
  </si>
  <si>
    <t>Past due ≥ 5 year &lt;7 year</t>
  </si>
  <si>
    <t>Past due ≥ 7 year</t>
  </si>
  <si>
    <t>Of which: Classified in Loss category</t>
  </si>
  <si>
    <t>Loans</t>
  </si>
  <si>
    <t>Central banks</t>
  </si>
  <si>
    <t>General governments</t>
  </si>
  <si>
    <t>Credit institutions</t>
  </si>
  <si>
    <t>Other financial corporations</t>
  </si>
  <si>
    <t>Non-financial corporations</t>
  </si>
  <si>
    <t>Households</t>
  </si>
  <si>
    <t>Debt Securities</t>
  </si>
  <si>
    <t>Off-balance-sheet itmes</t>
  </si>
  <si>
    <t>Table 23</t>
  </si>
  <si>
    <t xml:space="preserve">Loans Distributed according to LTV ratio, Loan reserves, Value of collateral for loans and loans secured by guarantees according to Risk classification and past due days
  </t>
  </si>
  <si>
    <t xml:space="preserve"> Gross carrying value of Loans</t>
  </si>
  <si>
    <t>Loans Classified in standard category</t>
  </si>
  <si>
    <t>Loans Classified in watch category</t>
  </si>
  <si>
    <t>Loans Classified in Non-Performing category</t>
  </si>
  <si>
    <t>Secured Loans</t>
  </si>
  <si>
    <t>Loans Secured by Immovable property</t>
  </si>
  <si>
    <t>1.1.1.1</t>
  </si>
  <si>
    <t>LTV ≤70%</t>
  </si>
  <si>
    <t>1.1.1.2</t>
  </si>
  <si>
    <t>LTV &gt;70% ≤85%</t>
  </si>
  <si>
    <t>1.1.1.3</t>
  </si>
  <si>
    <t>LTV &gt;85% ≤100%</t>
  </si>
  <si>
    <t>1.1.1.4</t>
  </si>
  <si>
    <t>LTV &gt;100%</t>
  </si>
  <si>
    <t>Reserves on Secured Loans</t>
  </si>
  <si>
    <t>1.3.1</t>
  </si>
  <si>
    <t>Of which value capped at the Loan value</t>
  </si>
  <si>
    <t>1.3.1.1</t>
  </si>
  <si>
    <t>Of which immovable property</t>
  </si>
  <si>
    <t>1.3.2</t>
  </si>
  <si>
    <t>Of which value above the cap</t>
  </si>
  <si>
    <t>1.3.2.1</t>
  </si>
  <si>
    <t>Loans secured by the state and state institutions</t>
  </si>
  <si>
    <t>Loans secured by bank and /or financial institutions</t>
  </si>
  <si>
    <t>Table 24</t>
  </si>
  <si>
    <t>Gross carrying value</t>
  </si>
  <si>
    <t>General and Special Reserves</t>
  </si>
  <si>
    <t>Additional General  Reserve</t>
  </si>
  <si>
    <t>Standard</t>
  </si>
  <si>
    <t>Watch</t>
  </si>
  <si>
    <t>Sub-Standard</t>
  </si>
  <si>
    <t>Doubtful</t>
  </si>
  <si>
    <t>Loss</t>
  </si>
  <si>
    <t>Table 25</t>
  </si>
  <si>
    <t xml:space="preserve">                               Gross carrying value/nominal value - distribution according to Collateral type
Loans, corporate debt securities and Off-balance-sheet items</t>
  </si>
  <si>
    <t>Secured by deposit</t>
  </si>
  <si>
    <t>Secured by the state and state institutions</t>
  </si>
  <si>
    <t>Secured by bank and /or financial institutions</t>
  </si>
  <si>
    <t>Secured by gold / gold jewelry</t>
  </si>
  <si>
    <t>Secured by Immovable property</t>
  </si>
  <si>
    <t>Secured by shares / stocks and other securities</t>
  </si>
  <si>
    <t>Secured by other collateral</t>
  </si>
  <si>
    <t>Secured by another third party guarantee</t>
  </si>
  <si>
    <t>Unsecured Amount</t>
  </si>
  <si>
    <t>Corporate debt securities</t>
  </si>
  <si>
    <t xml:space="preserve"> Of which: Non-Performing Loans</t>
  </si>
  <si>
    <t xml:space="preserve"> Of which: Non-Performing Corporate debt securities</t>
  </si>
  <si>
    <t xml:space="preserve"> Of which: Non-Performing Off-balance-sheet itmes</t>
  </si>
  <si>
    <t>Past due items* - Past due items will be filled  in paragraph 10 and also will be redistributed to the classes in which they were recorded before they were classified as "Past due tems". An overdue loan line is not included in the formula for eliminating double counting.</t>
  </si>
  <si>
    <t>As a result of partial or total payment of adversely classified assets</t>
  </si>
  <si>
    <t xml:space="preserve">                                                                                                     Loans
                                                                                                                                                                                                             Sector of repayment source</t>
  </si>
  <si>
    <t>Off-balance-sheet items</t>
  </si>
  <si>
    <t>Assets on which the Sector of repayment source is not accounted for</t>
  </si>
  <si>
    <t>State, state organizations</t>
  </si>
  <si>
    <t>Construction Development, Real Estate Development and other Land Loans</t>
  </si>
  <si>
    <t>Agriculture</t>
  </si>
  <si>
    <t>HealthCare</t>
  </si>
  <si>
    <t>Oil Importers,Filling stationas,gas stations and Retailers</t>
  </si>
  <si>
    <t>As a result of classification of assets as a low quality</t>
  </si>
  <si>
    <t>As a result of classification of assets as a high quality</t>
  </si>
  <si>
    <t>As a result of the origination of the new assets</t>
  </si>
  <si>
    <t>Changes in the stock of non-performing loans over the period</t>
  </si>
  <si>
    <t>Value of Pledged collateral</t>
  </si>
  <si>
    <t xml:space="preserve">                                                                                                                                      On Balance Assets                                                                                                                   
                                                                                                                                                                                                                                                                                                            Sector of repayment source / counterparty type</t>
  </si>
  <si>
    <t>Gross carrying value, book value, reserves and write-offs by risk classes</t>
  </si>
  <si>
    <t>Gross carrying value, book value, reserves and write-offs by Sectors of income source</t>
  </si>
  <si>
    <t>Outflows from non-performing portfolios, as a result of currency exchange rate changes</t>
  </si>
  <si>
    <t>6.2.1</t>
  </si>
  <si>
    <t>6.2.2</t>
  </si>
  <si>
    <t>Of which: General Reserves</t>
  </si>
  <si>
    <t>Of which: COVID-19 Related Reserves</t>
  </si>
  <si>
    <t>Of which tier 2 capital qualifying instruments</t>
  </si>
  <si>
    <t>Of which general reserves on other liabilities</t>
  </si>
  <si>
    <t>Table 26</t>
  </si>
  <si>
    <t>Retail Products</t>
  </si>
  <si>
    <t>Number of Loans</t>
  </si>
  <si>
    <t>Student loans</t>
  </si>
  <si>
    <t>Mortgages</t>
  </si>
  <si>
    <t>Credit Cards</t>
  </si>
  <si>
    <t>Overdrafts</t>
  </si>
  <si>
    <t>Momental Installments</t>
  </si>
  <si>
    <t>Pay Day Loans</t>
  </si>
  <si>
    <t>Consumer Loans</t>
  </si>
  <si>
    <t>Auto loans</t>
  </si>
  <si>
    <t>Retail Pawnshop loans</t>
  </si>
  <si>
    <t>Mortgages - For Real Estate Renovation</t>
  </si>
  <si>
    <t>Mortgages - Purchase of completed real estate</t>
  </si>
  <si>
    <t>Total Retail Products</t>
  </si>
  <si>
    <t>Mortgages - Construction, the purchase of real estate under construction</t>
  </si>
  <si>
    <t>Weighted average nominal interest rate on quarterly disbursed loans</t>
  </si>
  <si>
    <t>Weighted average effective interest rate on quarterly disbursed loans</t>
  </si>
  <si>
    <t>Weighted average maturity of loans according to the remaining maturity (months)</t>
  </si>
  <si>
    <t>Between them: Loans issued on the basis of income from a pension or other state social disbursement</t>
  </si>
  <si>
    <t>Gross carrying value of Loans</t>
  </si>
  <si>
    <t>Weighted average nominal interest rate (on Gross carrying value of Loans)</t>
  </si>
  <si>
    <t>Reserves</t>
  </si>
  <si>
    <t>General and Qualitative information on Retail Products</t>
  </si>
  <si>
    <t>JSC PASHA Bank Georgia</t>
  </si>
  <si>
    <t>Farid Mammadov</t>
  </si>
  <si>
    <t>Nikoloz Shurghaia</t>
  </si>
  <si>
    <t>www.pashabank.ge</t>
  </si>
  <si>
    <t>Shahin Mammadov</t>
  </si>
  <si>
    <t>Member of PASHA Bank Supervisory Board</t>
  </si>
  <si>
    <t>George Glonti</t>
  </si>
  <si>
    <t>Senior Independent Member of PASHA Bank Supervisory Board</t>
  </si>
  <si>
    <t>Ebru Ogan Knottnerus</t>
  </si>
  <si>
    <t>Independent Member of PASHA Bank Supervisory Board</t>
  </si>
  <si>
    <t>Jalal Gasımov</t>
  </si>
  <si>
    <t>Chairman of PASHA Bank Supervisory Board</t>
  </si>
  <si>
    <t>Chairman of Board of Directors​, CEO</t>
  </si>
  <si>
    <t>Selim Berent</t>
  </si>
  <si>
    <t>Member of the Board of Directors, CFO</t>
  </si>
  <si>
    <t>Levan Aladashvili</t>
  </si>
  <si>
    <t>Member of the Board of Directors, Chief Risk Officer</t>
  </si>
  <si>
    <t>George Chanadiri</t>
  </si>
  <si>
    <t>Member of the Board of Directors - Chief Information Officer/Chief Operating Officer</t>
  </si>
  <si>
    <t>PASHA Bank OJSC</t>
  </si>
  <si>
    <t xml:space="preserve">Mr. Arif Pashayev </t>
  </si>
  <si>
    <t>Mrs. Arzu Aliyeva</t>
  </si>
  <si>
    <t>Mrs. Leyla Aliyeva</t>
  </si>
  <si>
    <t>Mr. Mir Jamal Pashayev</t>
  </si>
  <si>
    <t>1Q-2022</t>
  </si>
  <si>
    <t>4Q-2021</t>
  </si>
  <si>
    <t>3Q-2021</t>
  </si>
  <si>
    <t>2Q-2022</t>
  </si>
  <si>
    <t>3Q-2022</t>
  </si>
  <si>
    <t>table 9 (Capital), N39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</si>
</sst>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 numFmtId="194" formatCode="[$-409]mmmm\ d\,\ yyyy;@"/>
    <numFmt numFmtId="195" formatCode="_-* #,##0_р_._-;\-* #,##0_р_._-;_-* &quot;-&quot;??_р_._-;_-@_-"/>
    <numFmt numFmtId="196" formatCode="_(* #,##0.00_);_(* \(#,##0.00\);_(* \-??_);_(@_)"/>
    <numFmt numFmtId="197" formatCode="_([$€-2]* #,##0.00_);_([$€-2]* \(#,##0.00\);_([$€-2]* &quot;-&quot;??_)"/>
    <numFmt numFmtId="198" formatCode="_(* #,##0_);_(* \(#,##0\);_(* \-??_);_(@_)"/>
    <numFmt numFmtId="199" formatCode="0.000%"/>
  </numFmts>
  <fonts count="148">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color theme="1"/>
      <name val="Arial"/>
      <family val="2"/>
    </font>
    <font>
      <sz val="11"/>
      <color theme="1"/>
      <name val="Arial"/>
      <family val="2"/>
    </font>
    <font>
      <b/>
      <sz val="10"/>
      <color theme="1"/>
      <name val="Arial"/>
      <family val="2"/>
    </font>
    <font>
      <i/>
      <sz val="10"/>
      <color theme="1"/>
      <name val="Arial"/>
      <family val="2"/>
    </font>
    <font>
      <sz val="8"/>
      <color theme="1"/>
      <name val="Arial"/>
      <family val="2"/>
    </font>
    <font>
      <b/>
      <sz val="11"/>
      <color theme="1"/>
      <name val="Arial"/>
      <family val="2"/>
    </font>
    <font>
      <b/>
      <sz val="11"/>
      <name val="Arial"/>
      <family val="2"/>
    </font>
    <font>
      <i/>
      <sz val="11"/>
      <color theme="1"/>
      <name val="Arial"/>
      <family val="2"/>
    </font>
    <font>
      <sz val="11"/>
      <name val="Arial"/>
      <family val="2"/>
    </font>
    <font>
      <b/>
      <i/>
      <sz val="10"/>
      <color theme="1"/>
      <name val="Arial"/>
      <family val="2"/>
    </font>
    <font>
      <sz val="10"/>
      <name val="Sylfaen"/>
      <family val="1"/>
    </font>
    <font>
      <b/>
      <sz val="10"/>
      <name val="Calibri"/>
      <family val="2"/>
      <scheme val="minor"/>
    </font>
    <font>
      <sz val="10"/>
      <name val="Calibri"/>
      <family val="2"/>
      <scheme val="minor"/>
    </font>
    <font>
      <sz val="8"/>
      <color theme="1"/>
      <name val="Calibri"/>
      <family val="2"/>
      <scheme val="minor"/>
    </font>
    <font>
      <sz val="10"/>
      <name val="SPKolheti"/>
      <family val="1"/>
    </font>
    <font>
      <i/>
      <sz val="10"/>
      <color theme="1"/>
      <name val="Calibri"/>
      <family val="2"/>
      <scheme val="minor"/>
    </font>
    <font>
      <sz val="10"/>
      <color theme="1"/>
      <name val="Calibri"/>
      <family val="1"/>
      <scheme val="minor"/>
    </font>
    <font>
      <b/>
      <sz val="10"/>
      <name val="Calibri"/>
      <family val="1"/>
      <scheme val="minor"/>
    </font>
    <font>
      <sz val="10"/>
      <name val="Calibri"/>
      <family val="1"/>
      <scheme val="minor"/>
    </font>
    <font>
      <sz val="10"/>
      <color theme="1"/>
      <name val="Times New Roman"/>
      <family val="1"/>
    </font>
    <font>
      <b/>
      <sz val="9"/>
      <name val="Arial"/>
      <family val="2"/>
    </font>
    <font>
      <sz val="9"/>
      <name val="Arial"/>
      <family val="2"/>
    </font>
    <font>
      <sz val="9"/>
      <name val="Calibri"/>
      <family val="2"/>
    </font>
    <font>
      <b/>
      <sz val="9"/>
      <name val="Calibri"/>
      <family val="2"/>
    </font>
    <font>
      <i/>
      <sz val="9"/>
      <name val="Arial"/>
      <family val="2"/>
    </font>
    <font>
      <sz val="11"/>
      <name val="Calibri"/>
      <family val="2"/>
    </font>
    <font>
      <b/>
      <sz val="11"/>
      <name val="Calibri"/>
      <family val="2"/>
    </font>
    <font>
      <b/>
      <sz val="11"/>
      <color theme="1"/>
      <name val="Calibri"/>
      <family val="2"/>
      <scheme val="minor"/>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9"/>
      <color theme="1"/>
      <name val="Calibri"/>
      <family val="2"/>
      <scheme val="minor"/>
    </font>
    <font>
      <sz val="9"/>
      <color rgb="FF000000"/>
      <name val="Sylfaen"/>
      <family val="1"/>
    </font>
    <font>
      <b/>
      <sz val="9"/>
      <color rgb="FF000000"/>
      <name val="Sylfaen"/>
      <family val="1"/>
    </font>
    <font>
      <b/>
      <sz val="9"/>
      <color theme="1"/>
      <name val="Calibri"/>
      <family val="1"/>
      <scheme val="minor"/>
    </font>
    <font>
      <b/>
      <sz val="10"/>
      <name val="Sylfaen"/>
      <family val="1"/>
    </font>
    <font>
      <sz val="10"/>
      <color rgb="FF333333"/>
      <name val="Sylfaen"/>
      <family val="1"/>
    </font>
    <font>
      <i/>
      <sz val="10"/>
      <color theme="1"/>
      <name val="Sylfaen"/>
      <family val="1"/>
    </font>
    <font>
      <sz val="10"/>
      <name val="Calibri"/>
      <family val="2"/>
      <charset val="204"/>
      <scheme val="minor"/>
    </font>
    <font>
      <b/>
      <sz val="10"/>
      <name val="Calibri"/>
      <family val="2"/>
      <charset val="204"/>
      <scheme val="minor"/>
    </font>
    <font>
      <b/>
      <sz val="10"/>
      <color theme="1"/>
      <name val="Sylfaen"/>
      <family val="1"/>
    </font>
    <font>
      <sz val="10"/>
      <color theme="1"/>
      <name val="Sylfaen"/>
      <family val="1"/>
    </font>
    <font>
      <sz val="10"/>
      <name val="Times New Roman"/>
      <family val="1"/>
    </font>
    <font>
      <sz val="10"/>
      <name val="Tahoma"/>
      <family val="2"/>
    </font>
    <font>
      <sz val="10"/>
      <name val="MS Sans Serif"/>
      <family val="2"/>
      <charset val="204"/>
    </font>
    <font>
      <b/>
      <sz val="14"/>
      <name val="Arial"/>
      <family val="2"/>
      <charset val="204"/>
    </font>
    <font>
      <b/>
      <sz val="12"/>
      <name val="Arial"/>
      <family val="2"/>
      <charset val="204"/>
    </font>
    <font>
      <i/>
      <sz val="12"/>
      <name val="Arial"/>
      <family val="2"/>
      <charset val="204"/>
    </font>
    <font>
      <sz val="12"/>
      <name val="Arial"/>
      <family val="2"/>
      <charset val="204"/>
    </font>
    <font>
      <b/>
      <sz val="10"/>
      <name val="Arial"/>
      <family val="2"/>
      <charset val="204"/>
    </font>
    <font>
      <i/>
      <sz val="10"/>
      <name val="Arial"/>
      <family val="2"/>
      <charset val="204"/>
    </font>
    <font>
      <b/>
      <i/>
      <sz val="10"/>
      <name val="Arial"/>
      <family val="2"/>
      <charset val="204"/>
    </font>
    <font>
      <sz val="11"/>
      <color rgb="FF000000"/>
      <name val="Calibri"/>
      <family val="2"/>
      <charset val="1"/>
    </font>
    <font>
      <sz val="10"/>
      <color indexed="8"/>
      <name val="Calibri"/>
      <family val="2"/>
      <charset val="1"/>
    </font>
    <font>
      <b/>
      <sz val="9"/>
      <color theme="1"/>
      <name val="Calibri"/>
      <family val="2"/>
      <scheme val="minor"/>
    </font>
    <font>
      <sz val="9"/>
      <name val="Calibri"/>
      <family val="2"/>
      <charset val="1"/>
    </font>
    <font>
      <i/>
      <sz val="10"/>
      <name val="Sylfaen"/>
      <family val="1"/>
    </font>
  </fonts>
  <fills count="8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patternFill>
    </fill>
  </fills>
  <borders count="172">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auto="1"/>
      </right>
      <top style="thin">
        <color auto="1"/>
      </top>
      <bottom/>
      <diagonal/>
    </border>
    <border>
      <left/>
      <right/>
      <top style="thin">
        <color indexed="64"/>
      </top>
      <bottom style="medium">
        <color indexed="64"/>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indexed="64"/>
      </right>
      <top style="medium">
        <color auto="1"/>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medium">
        <color indexed="64"/>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6" tint="-0.499984740745262"/>
      </left>
      <right/>
      <top style="thin">
        <color theme="6" tint="-0.499984740745262"/>
      </top>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medium">
        <color indexed="8"/>
      </right>
      <top style="thin">
        <color indexed="8"/>
      </top>
      <bottom style="thin">
        <color indexed="8"/>
      </bottom>
      <diagonal/>
    </border>
    <border>
      <left style="thin">
        <color auto="1"/>
      </left>
      <right style="medium">
        <color indexed="64"/>
      </right>
      <top style="thin">
        <color auto="1"/>
      </top>
      <bottom style="thin">
        <color auto="1"/>
      </bottom>
      <diagonal/>
    </border>
  </borders>
  <cellStyleXfs count="3825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2" fillId="0" borderId="0"/>
    <xf numFmtId="0" fontId="5" fillId="0" borderId="0"/>
    <xf numFmtId="0" fontId="1" fillId="0" borderId="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0" fontId="8" fillId="0" borderId="0"/>
    <xf numFmtId="168" fontId="9" fillId="37" borderId="0"/>
    <xf numFmtId="169" fontId="9" fillId="37" borderId="0"/>
    <xf numFmtId="168" fontId="9" fillId="37" borderId="0"/>
    <xf numFmtId="0" fontId="10" fillId="38"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0" fontId="10"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0" fontId="10" fillId="47"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0" fontId="12" fillId="5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2" fillId="56"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0" fillId="61"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0" fillId="55" borderId="0" applyNumberFormat="0" applyBorder="0" applyAlignment="0" applyProtection="0"/>
    <xf numFmtId="0" fontId="10"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0" fontId="15" fillId="39" borderId="0" applyNumberFormat="0" applyBorder="0" applyAlignment="0" applyProtection="0"/>
    <xf numFmtId="170" fontId="18"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1" fontId="20" fillId="0" borderId="0" applyFill="0" applyBorder="0" applyAlignment="0"/>
    <xf numFmtId="171" fontId="20"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2" fontId="20" fillId="0" borderId="0" applyFill="0" applyBorder="0" applyAlignment="0"/>
    <xf numFmtId="173" fontId="20" fillId="0" borderId="0" applyFill="0" applyBorder="0" applyAlignment="0"/>
    <xf numFmtId="174" fontId="20" fillId="0" borderId="0" applyFill="0" applyBorder="0" applyAlignment="0"/>
    <xf numFmtId="175"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9"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4" fillId="65" borderId="41" applyNumberFormat="0" applyAlignment="0" applyProtection="0"/>
    <xf numFmtId="0" fontId="25" fillId="10" borderId="37"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0" fontId="24"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0" fontId="25" fillId="10" borderId="37"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0" fontId="24" fillId="65" borderId="41"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172" fontId="20"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xf numFmtId="14" fontId="29" fillId="0" borderId="0" applyFill="0" applyBorder="0" applyAlignment="0"/>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0" applyFont="0" applyFill="0" applyBorder="0" applyAlignment="0" applyProtection="0"/>
    <xf numFmtId="180" fontId="2" fillId="0" borderId="0" applyFont="0" applyFill="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0" fontId="31" fillId="0" borderId="0" applyNumberFormat="0" applyFill="0" applyBorder="0" applyAlignment="0" applyProtection="0"/>
    <xf numFmtId="168" fontId="2" fillId="0" borderId="0"/>
    <xf numFmtId="0" fontId="2" fillId="0" borderId="0"/>
    <xf numFmtId="168" fontId="2" fillId="0" borderId="0"/>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34" fillId="40"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0" fontId="34" fillId="4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0" fontId="34" fillId="40" borderId="0" applyNumberFormat="0" applyBorder="0" applyAlignment="0" applyProtection="0"/>
    <xf numFmtId="0" fontId="2" fillId="69" borderId="3" applyNumberFormat="0" applyFont="0" applyBorder="0" applyProtection="0">
      <alignment horizontal="center" vertical="center"/>
    </xf>
    <xf numFmtId="0" fontId="37" fillId="0" borderId="31" applyNumberFormat="0" applyAlignment="0" applyProtection="0">
      <alignment horizontal="left" vertical="center"/>
    </xf>
    <xf numFmtId="0" fontId="37" fillId="0" borderId="31" applyNumberFormat="0" applyAlignment="0" applyProtection="0">
      <alignment horizontal="left" vertical="center"/>
    </xf>
    <xf numFmtId="168" fontId="37" fillId="0" borderId="31" applyNumberFormat="0" applyAlignment="0" applyProtection="0">
      <alignment horizontal="left" vertical="center"/>
    </xf>
    <xf numFmtId="0" fontId="37" fillId="0" borderId="9">
      <alignment horizontal="left" vertical="center"/>
    </xf>
    <xf numFmtId="0" fontId="37" fillId="0" borderId="9">
      <alignment horizontal="left" vertical="center"/>
    </xf>
    <xf numFmtId="168" fontId="37" fillId="0" borderId="9">
      <alignment horizontal="left" vertical="center"/>
    </xf>
    <xf numFmtId="0" fontId="38" fillId="0" borderId="43" applyNumberFormat="0" applyFill="0" applyAlignment="0" applyProtection="0"/>
    <xf numFmtId="169" fontId="38" fillId="0" borderId="43" applyNumberFormat="0" applyFill="0" applyAlignment="0" applyProtection="0"/>
    <xf numFmtId="0"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0" fontId="38" fillId="0" borderId="43" applyNumberFormat="0" applyFill="0" applyAlignment="0" applyProtection="0"/>
    <xf numFmtId="0" fontId="39" fillId="0" borderId="44" applyNumberFormat="0" applyFill="0" applyAlignment="0" applyProtection="0"/>
    <xf numFmtId="169" fontId="39" fillId="0" borderId="44" applyNumberFormat="0" applyFill="0" applyAlignment="0" applyProtection="0"/>
    <xf numFmtId="0"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0" fontId="39" fillId="0" borderId="44" applyNumberFormat="0" applyFill="0" applyAlignment="0" applyProtection="0"/>
    <xf numFmtId="0" fontId="40" fillId="0" borderId="45" applyNumberFormat="0" applyFill="0" applyAlignment="0" applyProtection="0"/>
    <xf numFmtId="169"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0" fontId="40" fillId="0" borderId="0" applyNumberFormat="0" applyFill="0" applyBorder="0" applyAlignment="0" applyProtection="0"/>
    <xf numFmtId="169" fontId="40" fillId="0" borderId="0" applyNumberFormat="0" applyFill="0" applyBorder="0" applyAlignment="0" applyProtection="0"/>
    <xf numFmtId="0"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0" fontId="40" fillId="0" borderId="0" applyNumberFormat="0" applyFill="0" applyBorder="0" applyAlignment="0" applyProtection="0"/>
    <xf numFmtId="37" fontId="41" fillId="0" borderId="0"/>
    <xf numFmtId="168" fontId="42" fillId="0" borderId="0"/>
    <xf numFmtId="0" fontId="42" fillId="0" borderId="0"/>
    <xf numFmtId="168" fontId="42" fillId="0" borderId="0"/>
    <xf numFmtId="168" fontId="37" fillId="0" borderId="0"/>
    <xf numFmtId="0" fontId="37" fillId="0" borderId="0"/>
    <xf numFmtId="168" fontId="37" fillId="0" borderId="0"/>
    <xf numFmtId="168" fontId="43" fillId="0" borderId="0"/>
    <xf numFmtId="0" fontId="43" fillId="0" borderId="0"/>
    <xf numFmtId="168" fontId="43" fillId="0" borderId="0"/>
    <xf numFmtId="168" fontId="44" fillId="0" borderId="0"/>
    <xf numFmtId="0" fontId="44" fillId="0" borderId="0"/>
    <xf numFmtId="168" fontId="44" fillId="0" borderId="0"/>
    <xf numFmtId="168" fontId="45" fillId="0" borderId="0"/>
    <xf numFmtId="0" fontId="45" fillId="0" borderId="0"/>
    <xf numFmtId="168" fontId="45" fillId="0" borderId="0"/>
    <xf numFmtId="168" fontId="46" fillId="0" borderId="0"/>
    <xf numFmtId="0" fontId="46" fillId="0" borderId="0"/>
    <xf numFmtId="168" fontId="46" fillId="0" borderId="0"/>
    <xf numFmtId="0" fontId="45"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47" fillId="0" borderId="0" applyNumberFormat="0" applyFill="0" applyBorder="0" applyAlignment="0" applyProtection="0">
      <alignment vertical="top"/>
      <protection locked="0"/>
    </xf>
    <xf numFmtId="169" fontId="47" fillId="0" borderId="0" applyNumberFormat="0" applyFill="0" applyBorder="0" applyAlignment="0" applyProtection="0">
      <alignment vertical="top"/>
      <protection locked="0"/>
    </xf>
    <xf numFmtId="168" fontId="47" fillId="0" borderId="0" applyNumberFormat="0" applyFill="0" applyBorder="0" applyAlignment="0" applyProtection="0">
      <alignment vertical="top"/>
      <protection locked="0"/>
    </xf>
    <xf numFmtId="168" fontId="48" fillId="0" borderId="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9"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0" fontId="49" fillId="43" borderId="40" applyNumberFormat="0" applyAlignment="0" applyProtection="0"/>
    <xf numFmtId="3" fontId="2" fillId="72" borderId="3" applyFont="0">
      <alignment horizontal="right" vertical="center"/>
      <protection locked="0"/>
    </xf>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52" fillId="0" borderId="46" applyNumberFormat="0" applyFill="0" applyAlignment="0" applyProtection="0"/>
    <xf numFmtId="0" fontId="53" fillId="0" borderId="3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0" fontId="52" fillId="0" borderId="4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0" fontId="52" fillId="0" borderId="46"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55" fillId="73"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0" fontId="55" fillId="73"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0" fontId="55" fillId="73" borderId="0" applyNumberFormat="0" applyBorder="0" applyAlignment="0" applyProtection="0"/>
    <xf numFmtId="1" fontId="58" fillId="0" borderId="0" applyProtection="0"/>
    <xf numFmtId="168" fontId="9" fillId="0" borderId="47"/>
    <xf numFmtId="169" fontId="9" fillId="0" borderId="47"/>
    <xf numFmtId="168" fontId="9" fillId="0" borderId="47"/>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59" fillId="0" borderId="0"/>
    <xf numFmtId="181" fontId="2"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0" fillId="0" borderId="0"/>
    <xf numFmtId="0" fontId="60" fillId="0" borderId="0"/>
    <xf numFmtId="0" fontId="59" fillId="0" borderId="0"/>
    <xf numFmtId="179" fontId="11" fillId="0" borderId="0"/>
    <xf numFmtId="179" fontId="2" fillId="0" borderId="0"/>
    <xf numFmtId="179" fontId="2" fillId="0" borderId="0"/>
    <xf numFmtId="0" fontId="2" fillId="0" borderId="0"/>
    <xf numFmtId="0" fontId="2"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11"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1" fillId="0" borderId="0"/>
    <xf numFmtId="0" fontId="11" fillId="0" borderId="0"/>
    <xf numFmtId="168" fontId="11" fillId="0" borderId="0"/>
    <xf numFmtId="0" fontId="1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68" fontId="11" fillId="0" borderId="0"/>
    <xf numFmtId="0" fontId="11" fillId="0" borderId="0"/>
    <xf numFmtId="0" fontId="1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0"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179" fontId="11" fillId="0" borderId="0"/>
    <xf numFmtId="179" fontId="11"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1" fillId="0" borderId="0"/>
    <xf numFmtId="179" fontId="11" fillId="0" borderId="0"/>
    <xf numFmtId="179" fontId="11" fillId="0" borderId="0"/>
    <xf numFmtId="179"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79"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1" fillId="0" borderId="0"/>
    <xf numFmtId="0" fontId="2" fillId="0" borderId="0"/>
    <xf numFmtId="0" fontId="10" fillId="0" borderId="0"/>
    <xf numFmtId="168" fontId="8" fillId="0" borderId="0"/>
    <xf numFmtId="0" fontId="2"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9" fontId="2" fillId="0" borderId="0"/>
    <xf numFmtId="0" fontId="11" fillId="0" borderId="0"/>
    <xf numFmtId="0" fontId="11" fillId="0" borderId="0"/>
    <xf numFmtId="168" fontId="8" fillId="0" borderId="0"/>
    <xf numFmtId="0" fontId="48" fillId="0" borderId="0"/>
    <xf numFmtId="0" fontId="2" fillId="0" borderId="0"/>
    <xf numFmtId="168" fontId="8" fillId="0" borderId="0"/>
    <xf numFmtId="0" fontId="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179" fontId="2" fillId="0" borderId="0"/>
    <xf numFmtId="0" fontId="2" fillId="0" borderId="0"/>
    <xf numFmtId="179" fontId="2" fillId="0" borderId="0"/>
    <xf numFmtId="0" fontId="2" fillId="0" borderId="0"/>
    <xf numFmtId="179"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179" fontId="11"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79" fontId="2"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79" fontId="9" fillId="0" borderId="0"/>
    <xf numFmtId="0" fontId="5"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179" fontId="5" fillId="0" borderId="0"/>
    <xf numFmtId="0" fontId="9" fillId="0" borderId="0"/>
    <xf numFmtId="179" fontId="9" fillId="0" borderId="0"/>
    <xf numFmtId="0" fontId="9"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9" fillId="0" borderId="0"/>
    <xf numFmtId="179" fontId="5"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9" fillId="0" borderId="0"/>
    <xf numFmtId="0" fontId="9" fillId="0" borderId="0"/>
    <xf numFmtId="168" fontId="9" fillId="0" borderId="0"/>
    <xf numFmtId="0" fontId="59"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59" fillId="0" borderId="0"/>
    <xf numFmtId="0" fontId="5" fillId="0" borderId="0"/>
    <xf numFmtId="0" fontId="59" fillId="0" borderId="0"/>
    <xf numFmtId="168" fontId="5" fillId="0" borderId="0"/>
    <xf numFmtId="0" fontId="59" fillId="0" borderId="0"/>
    <xf numFmtId="168" fontId="5"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179" fontId="5"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179" fontId="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179" fontId="9"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179" fontId="9" fillId="0" borderId="0"/>
    <xf numFmtId="179" fontId="9"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7" fillId="0" borderId="0"/>
    <xf numFmtId="0" fontId="2" fillId="0" borderId="0"/>
    <xf numFmtId="0" fontId="59" fillId="0" borderId="0"/>
    <xf numFmtId="168" fontId="27"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2"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2"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69"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168" fontId="2"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3" fillId="0" borderId="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168"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168" fontId="2" fillId="0" borderId="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169"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169"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168" fontId="2" fillId="0" borderId="0"/>
    <xf numFmtId="168" fontId="2" fillId="0" borderId="0"/>
    <xf numFmtId="0" fontId="2"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64"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65" fillId="0" borderId="0"/>
    <xf numFmtId="0" fontId="65" fillId="0" borderId="0"/>
    <xf numFmtId="168" fontId="65" fillId="0" borderId="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9"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8" fillId="0" borderId="0"/>
    <xf numFmtId="175" fontId="20" fillId="0" borderId="0" applyFont="0" applyFill="0" applyBorder="0" applyAlignment="0" applyProtection="0"/>
    <xf numFmtId="186"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xf numFmtId="0" fontId="2" fillId="0" borderId="0"/>
    <xf numFmtId="168" fontId="2" fillId="0" borderId="0"/>
    <xf numFmtId="187" fontId="48" fillId="0" borderId="3" applyNumberFormat="0">
      <alignment horizontal="center" vertical="top" wrapText="1"/>
    </xf>
    <xf numFmtId="0" fontId="70"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71" fillId="0" borderId="0"/>
    <xf numFmtId="0" fontId="8" fillId="0" borderId="0"/>
    <xf numFmtId="0" fontId="72" fillId="0" borderId="0"/>
    <xf numFmtId="0" fontId="72" fillId="0" borderId="0"/>
    <xf numFmtId="168" fontId="8" fillId="0" borderId="0"/>
    <xf numFmtId="168" fontId="8"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49" fontId="29" fillId="0" borderId="0" applyFill="0" applyBorder="0" applyAlignment="0"/>
    <xf numFmtId="189" fontId="20" fillId="0" borderId="0" applyFill="0" applyBorder="0" applyAlignment="0"/>
    <xf numFmtId="190" fontId="20" fillId="0" borderId="0" applyFill="0" applyBorder="0" applyAlignment="0"/>
    <xf numFmtId="0" fontId="75" fillId="0" borderId="0">
      <alignment horizontal="center" vertical="top"/>
    </xf>
    <xf numFmtId="0" fontId="76" fillId="0" borderId="0" applyNumberFormat="0" applyFill="0" applyBorder="0" applyAlignment="0" applyProtection="0"/>
    <xf numFmtId="169" fontId="76" fillId="0" borderId="0" applyNumberFormat="0" applyFill="0" applyBorder="0" applyAlignment="0" applyProtection="0"/>
    <xf numFmtId="0"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0" fontId="76" fillId="0" borderId="0" applyNumberFormat="0" applyFill="0" applyBorder="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9"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8" fillId="0" borderId="51"/>
    <xf numFmtId="185" fontId="64"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9" fillId="0" borderId="0" applyFont="0" applyFill="0" applyBorder="0" applyAlignment="0" applyProtection="0"/>
    <xf numFmtId="192" fontId="2" fillId="0" borderId="0" applyFon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0" fontId="78" fillId="0" borderId="0" applyNumberFormat="0" applyFill="0" applyBorder="0" applyAlignment="0" applyProtection="0"/>
    <xf numFmtId="1" fontId="80" fillId="0" borderId="0" applyFill="0" applyProtection="0">
      <alignment horizontal="right"/>
    </xf>
    <xf numFmtId="42" fontId="81" fillId="0" borderId="0" applyFont="0" applyFill="0" applyBorder="0" applyAlignment="0" applyProtection="0"/>
    <xf numFmtId="44" fontId="81" fillId="0" borderId="0" applyFont="0" applyFill="0" applyBorder="0" applyAlignment="0" applyProtection="0"/>
    <xf numFmtId="0" fontId="82" fillId="0" borderId="0"/>
    <xf numFmtId="0" fontId="83" fillId="0" borderId="0"/>
    <xf numFmtId="38" fontId="9" fillId="0" borderId="0" applyFont="0" applyFill="0" applyBorder="0" applyAlignment="0" applyProtection="0"/>
    <xf numFmtId="40" fontId="9" fillId="0" borderId="0" applyFont="0" applyFill="0" applyBorder="0" applyAlignment="0" applyProtection="0"/>
    <xf numFmtId="41" fontId="81" fillId="0" borderId="0" applyFont="0" applyFill="0" applyBorder="0" applyAlignment="0" applyProtection="0"/>
    <xf numFmtId="43" fontId="81"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2" fillId="0" borderId="0">
      <alignment vertical="center"/>
    </xf>
    <xf numFmtId="166" fontId="1" fillId="0" borderId="0" applyFont="0" applyFill="0" applyBorder="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2" fillId="69" borderId="112" applyNumberFormat="0" applyFont="0" applyBorder="0" applyProtection="0">
      <alignment horizontal="center" vertical="center"/>
    </xf>
    <xf numFmtId="0" fontId="37" fillId="0" borderId="115">
      <alignment horizontal="left" vertical="center"/>
    </xf>
    <xf numFmtId="0" fontId="37" fillId="0" borderId="115">
      <alignment horizontal="left" vertical="center"/>
    </xf>
    <xf numFmtId="168" fontId="37" fillId="0" borderId="115">
      <alignment horizontal="left" vertical="center"/>
    </xf>
    <xf numFmtId="0" fontId="45" fillId="70" borderId="114" applyFont="0" applyBorder="0">
      <alignment horizontal="center" wrapText="1"/>
    </xf>
    <xf numFmtId="3" fontId="2" fillId="71" borderId="112" applyFont="0" applyProtection="0">
      <alignment horizontal="right" vertical="center"/>
    </xf>
    <xf numFmtId="9" fontId="2" fillId="71" borderId="112" applyFont="0" applyProtection="0">
      <alignment horizontal="right" vertical="center"/>
    </xf>
    <xf numFmtId="0" fontId="2" fillId="71" borderId="114" applyNumberFormat="0" applyFont="0" applyBorder="0" applyProtection="0">
      <alignment horizontal="left" vertical="center"/>
    </xf>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3" fontId="2" fillId="72" borderId="112" applyFont="0">
      <alignment horizontal="right" vertical="center"/>
      <protection locked="0"/>
    </xf>
    <xf numFmtId="3" fontId="2" fillId="72" borderId="141"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42" applyNumberFormat="0" applyFont="0" applyBorder="0" applyProtection="0">
      <alignment horizontal="left" vertical="center"/>
    </xf>
    <xf numFmtId="9" fontId="2" fillId="71" borderId="141" applyFont="0" applyProtection="0">
      <alignment horizontal="right" vertical="center"/>
    </xf>
    <xf numFmtId="3" fontId="2" fillId="71" borderId="141" applyFont="0" applyProtection="0">
      <alignment horizontal="right" vertical="center"/>
    </xf>
    <xf numFmtId="0" fontId="45" fillId="70" borderId="142" applyFont="0" applyBorder="0">
      <alignment horizontal="center" wrapText="1"/>
    </xf>
    <xf numFmtId="0" fontId="2" fillId="69" borderId="141" applyNumberFormat="0" applyFont="0" applyBorder="0" applyProtection="0">
      <alignment horizontal="center" vertical="center"/>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3" fontId="2" fillId="75" borderId="112" applyFont="0">
      <alignment horizontal="right" vertical="center"/>
      <protection locked="0"/>
    </xf>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3" fontId="2" fillId="70" borderId="112" applyFont="0">
      <alignment horizontal="right" vertical="center"/>
    </xf>
    <xf numFmtId="188" fontId="2" fillId="70" borderId="112" applyFont="0">
      <alignment horizontal="right" vertical="center"/>
    </xf>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88" fontId="2" fillId="70" borderId="127" applyFont="0">
      <alignment horizontal="right" vertical="center"/>
    </xf>
    <xf numFmtId="3" fontId="2" fillId="70" borderId="127" applyFont="0">
      <alignment horizontal="right" vertical="center"/>
    </xf>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3" fontId="2" fillId="75" borderId="127" applyFont="0">
      <alignment horizontal="right" vertical="center"/>
      <protection locked="0"/>
    </xf>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3" fontId="2" fillId="72" borderId="127" applyFont="0">
      <alignment horizontal="right" vertical="center"/>
      <protection locked="0"/>
    </xf>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2" fillId="71" borderId="128" applyNumberFormat="0" applyFont="0" applyBorder="0" applyProtection="0">
      <alignment horizontal="left" vertical="center"/>
    </xf>
    <xf numFmtId="9" fontId="2" fillId="71" borderId="127" applyFont="0" applyProtection="0">
      <alignment horizontal="right" vertical="center"/>
    </xf>
    <xf numFmtId="3" fontId="2" fillId="71" borderId="127" applyFont="0" applyProtection="0">
      <alignment horizontal="right" vertical="center"/>
    </xf>
    <xf numFmtId="0" fontId="45" fillId="70" borderId="128" applyFont="0" applyBorder="0">
      <alignment horizontal="center" wrapText="1"/>
    </xf>
    <xf numFmtId="168" fontId="37" fillId="0" borderId="126">
      <alignment horizontal="left" vertical="center"/>
    </xf>
    <xf numFmtId="0" fontId="37" fillId="0" borderId="126">
      <alignment horizontal="left" vertical="center"/>
    </xf>
    <xf numFmtId="0" fontId="37" fillId="0" borderId="126">
      <alignment horizontal="left" vertical="center"/>
    </xf>
    <xf numFmtId="0" fontId="2" fillId="69" borderId="127" applyNumberFormat="0" applyFont="0" applyBorder="0" applyProtection="0">
      <alignment horizontal="center" vertical="center"/>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9" fillId="37" borderId="0"/>
    <xf numFmtId="0" fontId="2" fillId="74" borderId="144" applyNumberFormat="0" applyFon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168" fontId="37" fillId="0" borderId="138">
      <alignment horizontal="left" vertical="center"/>
    </xf>
    <xf numFmtId="0" fontId="37" fillId="0" borderId="138">
      <alignment horizontal="left" vertical="center"/>
    </xf>
    <xf numFmtId="0" fontId="37" fillId="0" borderId="138">
      <alignment horizontal="left" vertical="center"/>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 fillId="0" borderId="0"/>
    <xf numFmtId="43" fontId="1" fillId="0" borderId="0"/>
    <xf numFmtId="9" fontId="1" fillId="0" borderId="0"/>
    <xf numFmtId="166" fontId="1" fillId="0" borderId="0"/>
    <xf numFmtId="166" fontId="1" fillId="0" borderId="0" applyFont="0" applyFill="0" applyBorder="0" applyAlignment="0" applyProtection="0"/>
    <xf numFmtId="197" fontId="2" fillId="0" borderId="0" applyFont="0" applyFill="0" applyBorder="0" applyAlignment="0" applyProtection="0"/>
    <xf numFmtId="19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4" fillId="0" borderId="0" applyFont="0" applyFill="0" applyBorder="0" applyAlignment="0" applyProtection="0"/>
    <xf numFmtId="43" fontId="5" fillId="0" borderId="0" applyFont="0" applyFill="0" applyBorder="0" applyAlignment="0" applyProtection="0"/>
    <xf numFmtId="194" fontId="8" fillId="0" borderId="0"/>
    <xf numFmtId="44" fontId="5" fillId="0" borderId="0" applyFont="0" applyFill="0" applyBorder="0" applyAlignment="0" applyProtection="0"/>
    <xf numFmtId="38" fontId="135" fillId="0" borderId="42">
      <alignment vertical="center"/>
    </xf>
    <xf numFmtId="194" fontId="2" fillId="0" borderId="0" applyFont="0" applyFill="0" applyBorder="0" applyAlignment="0" applyProtection="0"/>
    <xf numFmtId="194" fontId="5" fillId="0" borderId="0" applyFont="0" applyFill="0" applyBorder="0" applyAlignment="0" applyProtection="0"/>
    <xf numFmtId="194" fontId="2" fillId="0" borderId="0"/>
    <xf numFmtId="194" fontId="5" fillId="0" borderId="0"/>
    <xf numFmtId="194" fontId="19" fillId="0" borderId="127" applyNumberFormat="0" applyAlignment="0">
      <alignment horizontal="right"/>
      <protection locked="0"/>
    </xf>
    <xf numFmtId="194" fontId="2" fillId="69" borderId="127" applyNumberFormat="0" applyFont="0" applyBorder="0" applyProtection="0">
      <alignment horizontal="center" vertical="center"/>
    </xf>
    <xf numFmtId="194" fontId="37" fillId="0" borderId="31" applyNumberFormat="0" applyAlignment="0" applyProtection="0">
      <alignment horizontal="left" vertical="center"/>
    </xf>
    <xf numFmtId="194" fontId="37" fillId="0" borderId="135">
      <alignment horizontal="left" vertical="center"/>
    </xf>
    <xf numFmtId="194" fontId="136" fillId="0" borderId="0"/>
    <xf numFmtId="194" fontId="137" fillId="0" borderId="0"/>
    <xf numFmtId="194" fontId="138" fillId="0" borderId="0"/>
    <xf numFmtId="194" fontId="139" fillId="0" borderId="0"/>
    <xf numFmtId="194" fontId="140" fillId="0" borderId="0"/>
    <xf numFmtId="194" fontId="141" fillId="0" borderId="0"/>
    <xf numFmtId="194" fontId="45" fillId="70" borderId="128" applyFont="0" applyBorder="0">
      <alignment horizontal="center" wrapText="1"/>
    </xf>
    <xf numFmtId="3" fontId="2" fillId="71" borderId="127" applyFont="0" applyProtection="0">
      <alignment horizontal="right" vertical="center"/>
    </xf>
    <xf numFmtId="9" fontId="2" fillId="71" borderId="127" applyFont="0" applyProtection="0">
      <alignment horizontal="right" vertical="center"/>
    </xf>
    <xf numFmtId="194" fontId="2" fillId="71" borderId="128" applyNumberFormat="0" applyFont="0" applyBorder="0" applyProtection="0">
      <alignment horizontal="left" vertical="center"/>
    </xf>
    <xf numFmtId="194" fontId="2" fillId="0" borderId="0">
      <alignment horizontal="center"/>
    </xf>
    <xf numFmtId="194" fontId="5" fillId="0" borderId="0">
      <alignment horizontal="center"/>
    </xf>
    <xf numFmtId="3" fontId="2" fillId="72" borderId="127" applyFont="0">
      <alignment horizontal="right" vertical="center"/>
      <protection locked="0"/>
    </xf>
    <xf numFmtId="194" fontId="2" fillId="0" borderId="0">
      <alignment horizontal="center"/>
    </xf>
    <xf numFmtId="194" fontId="5" fillId="0" borderId="0">
      <alignment horizontal="center"/>
    </xf>
    <xf numFmtId="194" fontId="5" fillId="0" borderId="0"/>
    <xf numFmtId="194" fontId="5" fillId="0" borderId="0"/>
    <xf numFmtId="194" fontId="5" fillId="0" borderId="0"/>
    <xf numFmtId="194" fontId="5" fillId="0" borderId="0"/>
    <xf numFmtId="194" fontId="5" fillId="0" borderId="0"/>
    <xf numFmtId="194" fontId="8" fillId="0" borderId="0"/>
    <xf numFmtId="194" fontId="5" fillId="0" borderId="0"/>
    <xf numFmtId="194" fontId="133" fillId="0" borderId="0"/>
    <xf numFmtId="194" fontId="5" fillId="0" borderId="0"/>
    <xf numFmtId="194" fontId="2" fillId="0" borderId="0"/>
    <xf numFmtId="194" fontId="10" fillId="0" borderId="0"/>
    <xf numFmtId="194" fontId="5" fillId="0" borderId="0"/>
    <xf numFmtId="194" fontId="5" fillId="0" borderId="0"/>
    <xf numFmtId="194" fontId="5" fillId="0" borderId="0"/>
    <xf numFmtId="3" fontId="2" fillId="75" borderId="127" applyFont="0">
      <alignment horizontal="right" vertical="center"/>
      <protection locked="0"/>
    </xf>
    <xf numFmtId="194" fontId="142" fillId="0" borderId="0"/>
    <xf numFmtId="0" fontId="2" fillId="71" borderId="128" applyNumberFormat="0" applyFont="0" applyBorder="0" applyProtection="0">
      <alignment horizontal="left" vertical="center"/>
    </xf>
    <xf numFmtId="9" fontId="133" fillId="0" borderId="0" applyFont="0" applyFill="0" applyBorder="0" applyAlignment="0" applyProtection="0"/>
    <xf numFmtId="0" fontId="2" fillId="69" borderId="127" applyNumberFormat="0" applyFont="0" applyBorder="0" applyProtection="0">
      <alignment horizontal="center" vertical="center"/>
    </xf>
    <xf numFmtId="0" fontId="45" fillId="70" borderId="128" applyFont="0" applyBorder="0">
      <alignment horizontal="center" wrapText="1"/>
    </xf>
    <xf numFmtId="194" fontId="2" fillId="0" borderId="0"/>
    <xf numFmtId="194" fontId="5" fillId="0" borderId="0"/>
    <xf numFmtId="3" fontId="2" fillId="70" borderId="127" applyFont="0">
      <alignment horizontal="right" vertical="center"/>
    </xf>
    <xf numFmtId="188" fontId="2" fillId="70" borderId="127" applyFont="0">
      <alignment horizontal="right" vertical="center"/>
    </xf>
    <xf numFmtId="194" fontId="8" fillId="0" borderId="0"/>
    <xf numFmtId="194" fontId="73" fillId="0" borderId="0"/>
    <xf numFmtId="194" fontId="2" fillId="0" borderId="0">
      <alignment horizontal="center" textRotation="90"/>
    </xf>
    <xf numFmtId="194" fontId="5" fillId="0" borderId="0">
      <alignment horizontal="center" textRotation="90"/>
    </xf>
    <xf numFmtId="197" fontId="5" fillId="0" borderId="0" applyFont="0" applyFill="0" applyBorder="0" applyAlignment="0" applyProtection="0"/>
    <xf numFmtId="196" fontId="143" fillId="0" borderId="0" applyBorder="0" applyProtection="0"/>
    <xf numFmtId="0" fontId="143" fillId="0" borderId="0"/>
    <xf numFmtId="196" fontId="143" fillId="0" borderId="0" applyBorder="0" applyProtection="0"/>
    <xf numFmtId="9" fontId="143" fillId="0" borderId="0" applyBorder="0" applyProtection="0"/>
    <xf numFmtId="0" fontId="2" fillId="0" borderId="0"/>
    <xf numFmtId="196" fontId="143" fillId="0" borderId="0" applyBorder="0" applyProtection="0"/>
    <xf numFmtId="0" fontId="5" fillId="0" borderId="0"/>
    <xf numFmtId="0" fontId="19" fillId="0" borderId="127" applyNumberFormat="0" applyAlignment="0">
      <alignment horizontal="right"/>
      <protection locked="0"/>
    </xf>
    <xf numFmtId="0" fontId="37" fillId="0" borderId="135">
      <alignment horizontal="left" vertical="center"/>
    </xf>
    <xf numFmtId="0" fontId="136" fillId="0" borderId="0"/>
    <xf numFmtId="0" fontId="137" fillId="0" borderId="0"/>
    <xf numFmtId="0" fontId="138" fillId="0" borderId="0"/>
    <xf numFmtId="0" fontId="139" fillId="0" borderId="0"/>
    <xf numFmtId="0" fontId="140" fillId="0" borderId="0"/>
    <xf numFmtId="0" fontId="141" fillId="0" borderId="0"/>
    <xf numFmtId="0" fontId="5" fillId="0" borderId="0">
      <alignment horizontal="center"/>
    </xf>
    <xf numFmtId="0" fontId="5" fillId="0" borderId="0">
      <alignment horizontal="center"/>
    </xf>
    <xf numFmtId="0" fontId="5" fillId="0" borderId="0"/>
    <xf numFmtId="0" fontId="5" fillId="0" borderId="0"/>
    <xf numFmtId="0" fontId="5" fillId="0" borderId="0"/>
    <xf numFmtId="0" fontId="5" fillId="0" borderId="0"/>
    <xf numFmtId="0" fontId="8" fillId="0" borderId="0"/>
    <xf numFmtId="0" fontId="133" fillId="0" borderId="0"/>
    <xf numFmtId="0" fontId="5" fillId="0" borderId="0"/>
    <xf numFmtId="0" fontId="10" fillId="0" borderId="0"/>
    <xf numFmtId="0" fontId="5" fillId="0" borderId="0"/>
    <xf numFmtId="0" fontId="5" fillId="0" borderId="0"/>
    <xf numFmtId="0" fontId="5" fillId="0" borderId="0"/>
    <xf numFmtId="0" fontId="142" fillId="0" borderId="0"/>
    <xf numFmtId="0" fontId="5" fillId="0" borderId="0"/>
    <xf numFmtId="0" fontId="5" fillId="0" borderId="0">
      <alignment horizontal="center" textRotation="90"/>
    </xf>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 fillId="69" borderId="136" applyNumberFormat="0" applyFont="0" applyBorder="0" applyProtection="0">
      <alignment horizontal="center" vertical="center"/>
    </xf>
    <xf numFmtId="0" fontId="37" fillId="0" borderId="135">
      <alignment horizontal="left" vertical="center"/>
    </xf>
    <xf numFmtId="0" fontId="37" fillId="0" borderId="135">
      <alignment horizontal="left" vertical="center"/>
    </xf>
    <xf numFmtId="168" fontId="37" fillId="0" borderId="135">
      <alignment horizontal="left" vertical="center"/>
    </xf>
    <xf numFmtId="0"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0" fontId="2" fillId="71" borderId="137"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6" applyFont="0">
      <alignment horizontal="right" vertical="center"/>
      <protection locked="0"/>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3" fontId="2" fillId="75" borderId="136" applyFont="0">
      <alignment horizontal="right" vertical="center"/>
      <protection locked="0"/>
    </xf>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3" fontId="2" fillId="70" borderId="136" applyFont="0">
      <alignment horizontal="right" vertical="center"/>
    </xf>
    <xf numFmtId="188" fontId="2" fillId="70" borderId="136" applyFont="0">
      <alignment horizontal="right" vertical="center"/>
    </xf>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88" fontId="2" fillId="70" borderId="136" applyFont="0">
      <alignment horizontal="right" vertical="center"/>
    </xf>
    <xf numFmtId="3" fontId="2" fillId="70" borderId="136" applyFont="0">
      <alignment horizontal="right" vertical="center"/>
    </xf>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3" fontId="2" fillId="75" borderId="136" applyFont="0">
      <alignment horizontal="right" vertical="center"/>
      <protection locked="0"/>
    </xf>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3" fontId="2" fillId="72" borderId="136" applyFont="0">
      <alignment horizontal="right" vertical="center"/>
      <protection locked="0"/>
    </xf>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2" fillId="71" borderId="137" applyNumberFormat="0" applyFont="0" applyBorder="0" applyProtection="0">
      <alignment horizontal="left" vertical="center"/>
    </xf>
    <xf numFmtId="9" fontId="2" fillId="71" borderId="136" applyFont="0" applyProtection="0">
      <alignment horizontal="right" vertical="center"/>
    </xf>
    <xf numFmtId="3" fontId="2" fillId="71" borderId="136" applyFont="0" applyProtection="0">
      <alignment horizontal="right" vertical="center"/>
    </xf>
    <xf numFmtId="0" fontId="45" fillId="70" borderId="137" applyFont="0" applyBorder="0">
      <alignment horizontal="center" wrapText="1"/>
    </xf>
    <xf numFmtId="168" fontId="37" fillId="0" borderId="135">
      <alignment horizontal="left" vertical="center"/>
    </xf>
    <xf numFmtId="0" fontId="37" fillId="0" borderId="135">
      <alignment horizontal="left" vertical="center"/>
    </xf>
    <xf numFmtId="0" fontId="37" fillId="0" borderId="135">
      <alignment horizontal="left" vertical="center"/>
    </xf>
    <xf numFmtId="0" fontId="2" fillId="69" borderId="136" applyNumberFormat="0" applyFont="0" applyBorder="0" applyProtection="0">
      <alignment horizontal="center" vertical="center"/>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9" fillId="0" borderId="136" applyNumberFormat="0" applyAlignment="0">
      <alignment horizontal="right"/>
      <protection locked="0"/>
    </xf>
    <xf numFmtId="194" fontId="2" fillId="69" borderId="136" applyNumberFormat="0" applyFont="0" applyBorder="0" applyProtection="0">
      <alignment horizontal="center" vertical="center"/>
    </xf>
    <xf numFmtId="194" fontId="37" fillId="0" borderId="135">
      <alignment horizontal="left" vertical="center"/>
    </xf>
    <xf numFmtId="194"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194" fontId="2" fillId="71" borderId="137" applyNumberFormat="0" applyFont="0" applyBorder="0" applyProtection="0">
      <alignment horizontal="left" vertical="center"/>
    </xf>
    <xf numFmtId="3" fontId="2" fillId="72" borderId="136" applyFont="0">
      <alignment horizontal="right" vertical="center"/>
      <protection locked="0"/>
    </xf>
    <xf numFmtId="3" fontId="2" fillId="75" borderId="136" applyFont="0">
      <alignment horizontal="right" vertical="center"/>
      <protection locked="0"/>
    </xf>
    <xf numFmtId="0" fontId="2" fillId="71" borderId="137" applyNumberFormat="0" applyFont="0" applyBorder="0" applyProtection="0">
      <alignment horizontal="left" vertical="center"/>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0" borderId="136" applyFont="0">
      <alignment horizontal="right" vertical="center"/>
    </xf>
    <xf numFmtId="188" fontId="2" fillId="70" borderId="136" applyFont="0">
      <alignment horizontal="right" vertical="center"/>
    </xf>
    <xf numFmtId="0" fontId="19" fillId="0" borderId="136" applyNumberFormat="0" applyAlignment="0">
      <alignment horizontal="right"/>
      <protection locked="0"/>
    </xf>
    <xf numFmtId="0" fontId="37" fillId="0" borderId="135">
      <alignment horizontal="left" vertical="center"/>
    </xf>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8">
      <alignment horizontal="left" vertical="center"/>
    </xf>
    <xf numFmtId="0" fontId="37" fillId="0" borderId="138">
      <alignment horizontal="left" vertical="center"/>
    </xf>
    <xf numFmtId="0" fontId="37" fillId="0" borderId="138">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37" fillId="0" borderId="138">
      <alignment horizontal="left" vertical="center"/>
    </xf>
    <xf numFmtId="0" fontId="37" fillId="0" borderId="138">
      <alignment horizontal="left" vertical="center"/>
    </xf>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0" fontId="2" fillId="71" borderId="137"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6" applyFont="0">
      <alignment horizontal="right" vertical="center"/>
      <protection locked="0"/>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3" fontId="2" fillId="75" borderId="136" applyFont="0">
      <alignment horizontal="right" vertical="center"/>
      <protection locked="0"/>
    </xf>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3" fontId="2" fillId="70" borderId="136" applyFont="0">
      <alignment horizontal="right" vertical="center"/>
    </xf>
    <xf numFmtId="188" fontId="2" fillId="70" borderId="136" applyFont="0">
      <alignment horizontal="right" vertical="center"/>
    </xf>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88" fontId="2" fillId="70" borderId="136" applyFont="0">
      <alignment horizontal="right" vertical="center"/>
    </xf>
    <xf numFmtId="3" fontId="2" fillId="70" borderId="136" applyFont="0">
      <alignment horizontal="right" vertical="center"/>
    </xf>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3" fontId="2" fillId="75" borderId="136" applyFont="0">
      <alignment horizontal="right" vertical="center"/>
      <protection locked="0"/>
    </xf>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3" fontId="2" fillId="72" borderId="136" applyFont="0">
      <alignment horizontal="right" vertical="center"/>
      <protection locked="0"/>
    </xf>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2" fillId="71" borderId="137" applyNumberFormat="0" applyFont="0" applyBorder="0" applyProtection="0">
      <alignment horizontal="left" vertical="center"/>
    </xf>
    <xf numFmtId="9" fontId="2" fillId="71" borderId="136" applyFont="0" applyProtection="0">
      <alignment horizontal="right" vertical="center"/>
    </xf>
    <xf numFmtId="3" fontId="2" fillId="71" borderId="136" applyFont="0" applyProtection="0">
      <alignment horizontal="right" vertical="center"/>
    </xf>
    <xf numFmtId="0" fontId="45" fillId="70" borderId="137" applyFont="0" applyBorder="0">
      <alignment horizontal="center" wrapText="1"/>
    </xf>
    <xf numFmtId="0" fontId="2" fillId="69" borderId="136" applyNumberFormat="0" applyFont="0" applyBorder="0" applyProtection="0">
      <alignment horizontal="center" vertical="center"/>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9" fillId="0" borderId="136" applyNumberFormat="0" applyAlignment="0">
      <alignment horizontal="right"/>
      <protection locked="0"/>
    </xf>
    <xf numFmtId="194" fontId="2" fillId="69" borderId="136" applyNumberFormat="0" applyFont="0" applyBorder="0" applyProtection="0">
      <alignment horizontal="center" vertical="center"/>
    </xf>
    <xf numFmtId="194"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194" fontId="2" fillId="71" borderId="137" applyNumberFormat="0" applyFont="0" applyBorder="0" applyProtection="0">
      <alignment horizontal="left" vertical="center"/>
    </xf>
    <xf numFmtId="3" fontId="2" fillId="72" borderId="136" applyFont="0">
      <alignment horizontal="right" vertical="center"/>
      <protection locked="0"/>
    </xf>
    <xf numFmtId="3" fontId="2" fillId="75" borderId="136" applyFont="0">
      <alignment horizontal="right" vertical="center"/>
      <protection locked="0"/>
    </xf>
    <xf numFmtId="0" fontId="2" fillId="71" borderId="137" applyNumberFormat="0" applyFont="0" applyBorder="0" applyProtection="0">
      <alignment horizontal="left" vertical="center"/>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0" borderId="136" applyFont="0">
      <alignment horizontal="right" vertical="center"/>
    </xf>
    <xf numFmtId="188" fontId="2" fillId="70" borderId="136" applyFont="0">
      <alignment horizontal="right" vertical="center"/>
    </xf>
    <xf numFmtId="0" fontId="19" fillId="0" borderId="136" applyNumberFormat="0" applyAlignment="0">
      <alignment horizontal="right"/>
      <protection locked="0"/>
    </xf>
    <xf numFmtId="0" fontId="2" fillId="74" borderId="144" applyNumberFormat="0" applyFont="0" applyAlignment="0" applyProtection="0"/>
    <xf numFmtId="0" fontId="2" fillId="74" borderId="144" applyNumberFormat="0" applyFont="0" applyAlignment="0" applyProtection="0"/>
    <xf numFmtId="3" fontId="2" fillId="75" borderId="141"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1" applyFont="0">
      <alignment horizontal="right" vertical="center"/>
    </xf>
    <xf numFmtId="188" fontId="2" fillId="70" borderId="141"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168" fontId="37" fillId="0" borderId="148">
      <alignment horizontal="left" vertical="center"/>
    </xf>
    <xf numFmtId="0" fontId="37" fillId="0" borderId="148">
      <alignment horizontal="left" vertical="center"/>
    </xf>
    <xf numFmtId="0" fontId="37" fillId="0" borderId="148">
      <alignment horizontal="left" vertical="center"/>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37" fillId="0" borderId="148">
      <alignment horizontal="left"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37" fillId="0" borderId="148">
      <alignment horizontal="left" vertical="center"/>
    </xf>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 fillId="69" borderId="149" applyNumberFormat="0" applyFont="0" applyBorder="0" applyProtection="0">
      <alignment horizontal="center" vertical="center"/>
    </xf>
    <xf numFmtId="0" fontId="37" fillId="0" borderId="148">
      <alignment horizontal="left" vertical="center"/>
    </xf>
    <xf numFmtId="0" fontId="37" fillId="0" borderId="148">
      <alignment horizontal="left" vertical="center"/>
    </xf>
    <xf numFmtId="168" fontId="37" fillId="0" borderId="148">
      <alignment horizontal="left" vertical="center"/>
    </xf>
    <xf numFmtId="0"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0" fontId="2" fillId="71" borderId="150" applyNumberFormat="0" applyFont="0" applyBorder="0" applyProtection="0">
      <alignment horizontal="left" vertical="center"/>
    </xf>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3" fontId="2" fillId="72" borderId="149" applyFont="0">
      <alignment horizontal="right" vertical="center"/>
      <protection locked="0"/>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3" fontId="2" fillId="75" borderId="149"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9" applyFont="0">
      <alignment horizontal="right" vertical="center"/>
    </xf>
    <xf numFmtId="188" fontId="2" fillId="70" borderId="149"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168" fontId="37" fillId="0" borderId="148">
      <alignment horizontal="left" vertical="center"/>
    </xf>
    <xf numFmtId="0" fontId="37" fillId="0" borderId="148">
      <alignment horizontal="left" vertical="center"/>
    </xf>
    <xf numFmtId="0" fontId="37" fillId="0" borderId="148">
      <alignment horizontal="left" vertical="center"/>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37" fillId="0" borderId="148">
      <alignment horizontal="left"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37" fillId="0" borderId="148">
      <alignment horizontal="left" vertical="center"/>
    </xf>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37" fillId="0" borderId="135">
      <alignment horizontal="left" vertical="center"/>
    </xf>
    <xf numFmtId="0" fontId="37" fillId="0" borderId="135">
      <alignment horizontal="left" vertical="center"/>
    </xf>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0" fontId="2" fillId="71" borderId="150" applyNumberFormat="0" applyFont="0" applyBorder="0" applyProtection="0">
      <alignment horizontal="left" vertical="center"/>
    </xf>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3" fontId="2" fillId="72" borderId="149" applyFont="0">
      <alignment horizontal="right" vertical="center"/>
      <protection locked="0"/>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3" fontId="2" fillId="75" borderId="149"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9" applyFont="0">
      <alignment horizontal="right" vertical="center"/>
    </xf>
    <xf numFmtId="188" fontId="2" fillId="70" borderId="149"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2" fillId="69" borderId="156" applyNumberFormat="0" applyFont="0" applyBorder="0" applyProtection="0">
      <alignment horizontal="center" vertical="center"/>
    </xf>
    <xf numFmtId="0" fontId="37" fillId="0" borderId="158">
      <alignment horizontal="left" vertical="center"/>
    </xf>
    <xf numFmtId="0" fontId="37" fillId="0" borderId="158">
      <alignment horizontal="left" vertical="center"/>
    </xf>
    <xf numFmtId="168" fontId="37" fillId="0" borderId="158">
      <alignment horizontal="left" vertical="center"/>
    </xf>
    <xf numFmtId="0" fontId="45" fillId="70" borderId="157" applyFont="0" applyBorder="0">
      <alignment horizontal="center" wrapText="1"/>
    </xf>
    <xf numFmtId="3" fontId="2" fillId="71" borderId="156" applyFont="0" applyProtection="0">
      <alignment horizontal="right" vertical="center"/>
    </xf>
    <xf numFmtId="9" fontId="2" fillId="71" borderId="156" applyFont="0" applyProtection="0">
      <alignment horizontal="right" vertical="center"/>
    </xf>
    <xf numFmtId="0" fontId="2" fillId="71" borderId="157" applyNumberFormat="0" applyFont="0" applyBorder="0" applyProtection="0">
      <alignment horizontal="left" vertical="center"/>
    </xf>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3" fontId="2" fillId="72" borderId="156" applyFont="0">
      <alignment horizontal="right" vertical="center"/>
      <protection locked="0"/>
    </xf>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3" fontId="2" fillId="75" borderId="156" applyFont="0">
      <alignment horizontal="right" vertical="center"/>
      <protection locked="0"/>
    </xf>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3" fontId="2" fillId="70" borderId="156" applyFont="0">
      <alignment horizontal="right" vertical="center"/>
    </xf>
    <xf numFmtId="188" fontId="2" fillId="70" borderId="156" applyFont="0">
      <alignment horizontal="right" vertical="center"/>
    </xf>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88" fontId="2" fillId="70" borderId="156" applyFont="0">
      <alignment horizontal="right" vertical="center"/>
    </xf>
    <xf numFmtId="3" fontId="2" fillId="70" borderId="156" applyFont="0">
      <alignment horizontal="right" vertical="center"/>
    </xf>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3" fontId="2" fillId="75" borderId="156" applyFont="0">
      <alignment horizontal="right" vertical="center"/>
      <protection locked="0"/>
    </xf>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3" fontId="2" fillId="72" borderId="156" applyFont="0">
      <alignment horizontal="right" vertical="center"/>
      <protection locked="0"/>
    </xf>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 fillId="71" borderId="157" applyNumberFormat="0" applyFont="0" applyBorder="0" applyProtection="0">
      <alignment horizontal="left" vertical="center"/>
    </xf>
    <xf numFmtId="9" fontId="2" fillId="71" borderId="156" applyFont="0" applyProtection="0">
      <alignment horizontal="right" vertical="center"/>
    </xf>
    <xf numFmtId="3" fontId="2" fillId="71" borderId="156" applyFont="0" applyProtection="0">
      <alignment horizontal="right" vertical="center"/>
    </xf>
    <xf numFmtId="0" fontId="45" fillId="70" borderId="157" applyFont="0" applyBorder="0">
      <alignment horizontal="center" wrapText="1"/>
    </xf>
    <xf numFmtId="168" fontId="37" fillId="0" borderId="158">
      <alignment horizontal="left" vertical="center"/>
    </xf>
    <xf numFmtId="0" fontId="37" fillId="0" borderId="158">
      <alignment horizontal="left" vertical="center"/>
    </xf>
    <xf numFmtId="0" fontId="37" fillId="0" borderId="158">
      <alignment horizontal="left" vertical="center"/>
    </xf>
    <xf numFmtId="0" fontId="2" fillId="69" borderId="156" applyNumberFormat="0" applyFont="0" applyBorder="0" applyProtection="0">
      <alignment horizontal="center" vertical="center"/>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168" fontId="37" fillId="0" borderId="158">
      <alignment horizontal="left" vertical="center"/>
    </xf>
    <xf numFmtId="0" fontId="37" fillId="0" borderId="158">
      <alignment horizontal="left" vertical="center"/>
    </xf>
    <xf numFmtId="0" fontId="37" fillId="0" borderId="158">
      <alignment horizontal="left" vertical="center"/>
    </xf>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94" fontId="19" fillId="0" borderId="156" applyNumberFormat="0" applyAlignment="0">
      <alignment horizontal="right"/>
      <protection locked="0"/>
    </xf>
    <xf numFmtId="194" fontId="2" fillId="69" borderId="156" applyNumberFormat="0" applyFont="0" applyBorder="0" applyProtection="0">
      <alignment horizontal="center" vertical="center"/>
    </xf>
    <xf numFmtId="194" fontId="45" fillId="70" borderId="157" applyFont="0" applyBorder="0">
      <alignment horizontal="center" wrapText="1"/>
    </xf>
    <xf numFmtId="3" fontId="2" fillId="71" borderId="156" applyFont="0" applyProtection="0">
      <alignment horizontal="right" vertical="center"/>
    </xf>
    <xf numFmtId="9" fontId="2" fillId="71" borderId="156" applyFont="0" applyProtection="0">
      <alignment horizontal="right" vertical="center"/>
    </xf>
    <xf numFmtId="194" fontId="2" fillId="71" borderId="157" applyNumberFormat="0" applyFont="0" applyBorder="0" applyProtection="0">
      <alignment horizontal="left" vertical="center"/>
    </xf>
    <xf numFmtId="3" fontId="2" fillId="72" borderId="156" applyFont="0">
      <alignment horizontal="right" vertical="center"/>
      <protection locked="0"/>
    </xf>
    <xf numFmtId="3" fontId="2" fillId="75" borderId="156" applyFont="0">
      <alignment horizontal="right" vertical="center"/>
      <protection locked="0"/>
    </xf>
    <xf numFmtId="0" fontId="2" fillId="71" borderId="157" applyNumberFormat="0" applyFont="0" applyBorder="0" applyProtection="0">
      <alignment horizontal="left" vertical="center"/>
    </xf>
    <xf numFmtId="0" fontId="2" fillId="69" borderId="156" applyNumberFormat="0" applyFont="0" applyBorder="0" applyProtection="0">
      <alignment horizontal="center" vertical="center"/>
    </xf>
    <xf numFmtId="0" fontId="45" fillId="70" borderId="157" applyFont="0" applyBorder="0">
      <alignment horizontal="center" wrapText="1"/>
    </xf>
    <xf numFmtId="3" fontId="2" fillId="70" borderId="156" applyFont="0">
      <alignment horizontal="right" vertical="center"/>
    </xf>
    <xf numFmtId="188" fontId="2" fillId="70" borderId="156" applyFont="0">
      <alignment horizontal="right" vertical="center"/>
    </xf>
    <xf numFmtId="0" fontId="19" fillId="0" borderId="156" applyNumberFormat="0" applyAlignment="0">
      <alignment horizontal="right"/>
      <protection locked="0"/>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37" fillId="0" borderId="158">
      <alignment horizontal="left" vertical="center"/>
    </xf>
    <xf numFmtId="0" fontId="37" fillId="0" borderId="158">
      <alignment horizontal="left" vertical="center"/>
    </xf>
    <xf numFmtId="0" fontId="37" fillId="0" borderId="158">
      <alignment horizontal="left" vertical="center"/>
    </xf>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94" fontId="37" fillId="0" borderId="158">
      <alignment horizontal="left" vertical="center"/>
    </xf>
    <xf numFmtId="0" fontId="37" fillId="0" borderId="158">
      <alignment horizontal="left" vertical="center"/>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cellStyleXfs>
  <cellXfs count="804">
    <xf numFmtId="0" fontId="0" fillId="0" borderId="0" xfId="0"/>
    <xf numFmtId="0" fontId="2" fillId="3" borderId="3" xfId="11" applyFont="1" applyFill="1" applyBorder="1" applyAlignment="1">
      <alignment horizontal="left" vertical="center" wrapText="1"/>
    </xf>
    <xf numFmtId="0" fontId="2" fillId="0" borderId="0" xfId="11" applyFont="1" applyFill="1" applyBorder="1" applyProtection="1"/>
    <xf numFmtId="0" fontId="2" fillId="0" borderId="0" xfId="0" applyFont="1"/>
    <xf numFmtId="0" fontId="84" fillId="0" borderId="0" xfId="0" applyFont="1"/>
    <xf numFmtId="0" fontId="85" fillId="0" borderId="0" xfId="0" applyFont="1"/>
    <xf numFmtId="0" fontId="2" fillId="0" borderId="0" xfId="0" applyFont="1" applyBorder="1"/>
    <xf numFmtId="0" fontId="84" fillId="0" borderId="0" xfId="0" applyFont="1" applyBorder="1"/>
    <xf numFmtId="0" fontId="85" fillId="0" borderId="0" xfId="0" applyFont="1" applyBorder="1"/>
    <xf numFmtId="0" fontId="2" fillId="0" borderId="1" xfId="0" applyFont="1" applyBorder="1"/>
    <xf numFmtId="0" fontId="86" fillId="0" borderId="1" xfId="0" applyFont="1" applyBorder="1" applyAlignment="1">
      <alignment horizontal="center" vertical="center"/>
    </xf>
    <xf numFmtId="0" fontId="2" fillId="0" borderId="20" xfId="0" applyFont="1" applyBorder="1" applyAlignment="1">
      <alignment horizontal="right" vertical="center" wrapText="1"/>
    </xf>
    <xf numFmtId="0" fontId="2" fillId="0" borderId="18" xfId="0" applyFont="1" applyBorder="1" applyAlignment="1">
      <alignment vertical="center" wrapText="1"/>
    </xf>
    <xf numFmtId="0" fontId="2" fillId="0" borderId="20" xfId="0" applyFont="1" applyFill="1" applyBorder="1" applyAlignment="1">
      <alignment horizontal="center" vertical="center" wrapText="1"/>
    </xf>
    <xf numFmtId="0" fontId="2" fillId="0" borderId="3" xfId="0" applyFont="1" applyBorder="1" applyAlignment="1">
      <alignment vertical="center" wrapText="1"/>
    </xf>
    <xf numFmtId="0" fontId="85" fillId="0" borderId="0" xfId="0" applyFont="1" applyFill="1"/>
    <xf numFmtId="0" fontId="2" fillId="0" borderId="0" xfId="0" applyFont="1" applyAlignment="1">
      <alignment horizontal="right"/>
    </xf>
    <xf numFmtId="0" fontId="2" fillId="0" borderId="0" xfId="0" applyFont="1" applyFill="1" applyBorder="1" applyProtection="1"/>
    <xf numFmtId="0" fontId="45" fillId="0" borderId="0" xfId="0" applyFont="1" applyFill="1" applyBorder="1" applyAlignment="1" applyProtection="1">
      <alignment horizontal="center" vertical="center"/>
    </xf>
    <xf numFmtId="10" fontId="2" fillId="0" borderId="0" xfId="6" applyNumberFormat="1" applyFont="1" applyFill="1" applyBorder="1" applyProtection="1">
      <protection locked="0"/>
    </xf>
    <xf numFmtId="0" fontId="2" fillId="0" borderId="0" xfId="0" applyFont="1" applyFill="1" applyBorder="1" applyProtection="1">
      <protection locked="0"/>
    </xf>
    <xf numFmtId="0" fontId="46" fillId="0" borderId="0" xfId="0" applyFont="1" applyFill="1" applyBorder="1" applyProtection="1">
      <protection locked="0"/>
    </xf>
    <xf numFmtId="0" fontId="45" fillId="0" borderId="17" xfId="0" applyFont="1" applyFill="1" applyBorder="1" applyAlignment="1" applyProtection="1">
      <alignment horizontal="center" vertical="center"/>
    </xf>
    <xf numFmtId="0" fontId="2" fillId="0" borderId="18" xfId="0" applyFont="1" applyFill="1" applyBorder="1" applyProtection="1"/>
    <xf numFmtId="0" fontId="2" fillId="0" borderId="20" xfId="0" applyFont="1" applyFill="1" applyBorder="1" applyAlignment="1" applyProtection="1">
      <alignment horizontal="left" indent="1"/>
    </xf>
    <xf numFmtId="0" fontId="45" fillId="0" borderId="8" xfId="0" applyFont="1" applyFill="1" applyBorder="1" applyAlignment="1" applyProtection="1">
      <alignment horizontal="center"/>
    </xf>
    <xf numFmtId="0" fontId="2" fillId="0" borderId="3"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0" fontId="2" fillId="0" borderId="8" xfId="0" applyFont="1" applyFill="1" applyBorder="1" applyAlignment="1" applyProtection="1">
      <alignment horizontal="left"/>
    </xf>
    <xf numFmtId="0" fontId="2" fillId="0" borderId="8" xfId="0" applyFont="1" applyFill="1" applyBorder="1" applyAlignment="1" applyProtection="1">
      <alignment horizontal="left" indent="2"/>
    </xf>
    <xf numFmtId="0" fontId="2" fillId="0" borderId="8" xfId="0" applyFont="1" applyFill="1" applyBorder="1" applyAlignment="1" applyProtection="1">
      <alignment horizontal="left" indent="1"/>
    </xf>
    <xf numFmtId="0" fontId="45" fillId="0" borderId="8" xfId="0" applyFont="1" applyFill="1" applyBorder="1" applyAlignment="1" applyProtection="1"/>
    <xf numFmtId="0" fontId="2" fillId="0" borderId="22" xfId="0" applyFont="1" applyFill="1" applyBorder="1" applyAlignment="1" applyProtection="1">
      <alignment horizontal="left" indent="1"/>
    </xf>
    <xf numFmtId="0" fontId="45" fillId="0" borderId="72" xfId="0" applyFont="1" applyFill="1" applyBorder="1" applyAlignment="1" applyProtection="1"/>
    <xf numFmtId="0" fontId="87" fillId="0" borderId="0" xfId="0" applyFont="1" applyAlignment="1">
      <alignment vertical="center"/>
    </xf>
    <xf numFmtId="0" fontId="88" fillId="0" borderId="0" xfId="0" applyFont="1"/>
    <xf numFmtId="0" fontId="2" fillId="0" borderId="0" xfId="0" applyFont="1" applyFill="1" applyBorder="1"/>
    <xf numFmtId="0" fontId="46" fillId="0" borderId="0" xfId="0" applyFont="1" applyFill="1" applyBorder="1" applyAlignment="1" applyProtection="1">
      <alignment horizontal="right"/>
      <protection locked="0"/>
    </xf>
    <xf numFmtId="0" fontId="2" fillId="0" borderId="17" xfId="0" applyFont="1" applyFill="1" applyBorder="1" applyAlignment="1">
      <alignment horizontal="left" vertical="center" indent="1"/>
    </xf>
    <xf numFmtId="0" fontId="2" fillId="0" borderId="18" xfId="0" applyFont="1" applyFill="1" applyBorder="1" applyAlignment="1">
      <alignment horizontal="left" vertical="center"/>
    </xf>
    <xf numFmtId="0" fontId="2" fillId="0" borderId="20" xfId="0" applyFont="1" applyFill="1" applyBorder="1" applyAlignment="1">
      <alignment horizontal="left" vertical="center" indent="1"/>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0" xfId="0" applyFont="1" applyFill="1" applyBorder="1" applyAlignment="1">
      <alignment horizontal="left" indent="1"/>
    </xf>
    <xf numFmtId="38" fontId="2" fillId="0" borderId="3" xfId="0" applyNumberFormat="1" applyFont="1" applyFill="1" applyBorder="1" applyAlignment="1" applyProtection="1">
      <alignment horizontal="right"/>
      <protection locked="0"/>
    </xf>
    <xf numFmtId="38" fontId="2" fillId="0" borderId="21" xfId="0" applyNumberFormat="1" applyFont="1" applyFill="1" applyBorder="1" applyAlignment="1" applyProtection="1">
      <alignment horizontal="right"/>
      <protection locked="0"/>
    </xf>
    <xf numFmtId="0" fontId="2" fillId="0" borderId="3" xfId="0" applyFont="1" applyFill="1" applyBorder="1" applyAlignment="1">
      <alignment horizontal="left" wrapText="1" indent="1"/>
    </xf>
    <xf numFmtId="0" fontId="2" fillId="0" borderId="3" xfId="0" applyFont="1" applyFill="1" applyBorder="1" applyAlignment="1">
      <alignment horizontal="left" wrapText="1" indent="2"/>
    </xf>
    <xf numFmtId="0" fontId="45" fillId="0" borderId="3" xfId="0" applyFont="1" applyFill="1" applyBorder="1" applyAlignment="1"/>
    <xf numFmtId="0" fontId="45" fillId="0" borderId="3" xfId="0" applyFont="1" applyFill="1" applyBorder="1" applyAlignment="1">
      <alignment horizontal="left"/>
    </xf>
    <xf numFmtId="0" fontId="45" fillId="0" borderId="3" xfId="0" applyFont="1" applyFill="1" applyBorder="1" applyAlignment="1">
      <alignment horizontal="center"/>
    </xf>
    <xf numFmtId="0" fontId="2" fillId="0" borderId="3" xfId="0" applyFont="1" applyFill="1" applyBorder="1" applyAlignment="1">
      <alignment horizontal="left" indent="1"/>
    </xf>
    <xf numFmtId="0" fontId="45" fillId="0" borderId="3" xfId="0" applyFont="1" applyFill="1" applyBorder="1" applyAlignment="1">
      <alignment horizontal="left" indent="1"/>
    </xf>
    <xf numFmtId="0" fontId="45" fillId="0" borderId="3" xfId="0" applyFont="1" applyFill="1" applyBorder="1" applyAlignment="1">
      <alignment horizontal="left" vertical="center" wrapText="1"/>
    </xf>
    <xf numFmtId="0" fontId="2" fillId="0" borderId="22" xfId="0" applyFont="1" applyFill="1" applyBorder="1" applyAlignment="1">
      <alignment horizontal="left" vertical="center" indent="1"/>
    </xf>
    <xf numFmtId="0" fontId="45" fillId="0" borderId="23" xfId="0" applyFont="1" applyFill="1" applyBorder="1" applyAlignment="1"/>
    <xf numFmtId="0" fontId="88" fillId="0" borderId="0" xfId="0" applyFont="1" applyBorder="1"/>
    <xf numFmtId="0" fontId="46" fillId="0" borderId="0" xfId="0" applyFont="1" applyFill="1" applyAlignment="1">
      <alignment horizontal="center"/>
    </xf>
    <xf numFmtId="0" fontId="84" fillId="0" borderId="20" xfId="0" applyFont="1" applyBorder="1" applyAlignment="1">
      <alignment horizontal="center" vertical="center" wrapText="1"/>
    </xf>
    <xf numFmtId="0" fontId="84" fillId="0" borderId="3" xfId="0" applyFont="1" applyFill="1" applyBorder="1" applyAlignment="1">
      <alignment vertical="center" wrapText="1"/>
    </xf>
    <xf numFmtId="0" fontId="84" fillId="0" borderId="22" xfId="0" applyFont="1" applyBorder="1" applyAlignment="1">
      <alignment horizontal="center" vertical="center" wrapText="1"/>
    </xf>
    <xf numFmtId="0" fontId="86" fillId="0" borderId="23" xfId="0" applyFont="1" applyBorder="1" applyAlignment="1">
      <alignment vertical="center" wrapText="1"/>
    </xf>
    <xf numFmtId="0" fontId="84" fillId="0" borderId="0" xfId="0" applyFont="1" applyBorder="1" applyAlignment="1">
      <alignment horizontal="center" vertical="center" wrapText="1"/>
    </xf>
    <xf numFmtId="0" fontId="84" fillId="0" borderId="0" xfId="0" applyFont="1" applyBorder="1" applyAlignment="1">
      <alignment vertical="center" wrapText="1"/>
    </xf>
    <xf numFmtId="0" fontId="84" fillId="0" borderId="0" xfId="0" applyFont="1" applyAlignment="1">
      <alignment wrapText="1"/>
    </xf>
    <xf numFmtId="0" fontId="84" fillId="0" borderId="0" xfId="0" applyFont="1" applyFill="1" applyBorder="1" applyAlignment="1">
      <alignment wrapText="1"/>
    </xf>
    <xf numFmtId="0" fontId="2" fillId="0" borderId="17" xfId="0" applyFont="1" applyBorder="1"/>
    <xf numFmtId="0" fontId="2" fillId="0" borderId="25" xfId="0" applyFont="1" applyBorder="1" applyAlignment="1">
      <alignment wrapText="1"/>
    </xf>
    <xf numFmtId="0" fontId="2" fillId="0" borderId="0" xfId="11" applyFont="1" applyFill="1" applyBorder="1" applyAlignment="1" applyProtection="1"/>
    <xf numFmtId="0" fontId="46" fillId="0" borderId="0" xfId="11" applyFont="1" applyFill="1" applyBorder="1" applyAlignment="1" applyProtection="1">
      <alignment horizontal="right"/>
    </xf>
    <xf numFmtId="0" fontId="45" fillId="0" borderId="18" xfId="11" applyFont="1" applyFill="1" applyBorder="1" applyAlignment="1" applyProtection="1">
      <alignment horizontal="center" vertical="center"/>
    </xf>
    <xf numFmtId="0" fontId="45" fillId="0" borderId="19" xfId="11" applyFont="1" applyFill="1" applyBorder="1" applyAlignment="1" applyProtection="1">
      <alignment horizontal="center" vertical="center"/>
    </xf>
    <xf numFmtId="0" fontId="2" fillId="0" borderId="0" xfId="11" applyFont="1" applyFill="1" applyBorder="1" applyAlignment="1" applyProtection="1">
      <alignment vertical="center"/>
    </xf>
    <xf numFmtId="0" fontId="84" fillId="0" borderId="20" xfId="0" applyFont="1" applyBorder="1" applyAlignment="1">
      <alignment horizontal="center"/>
    </xf>
    <xf numFmtId="167" fontId="85" fillId="0" borderId="0" xfId="0" applyNumberFormat="1" applyFont="1"/>
    <xf numFmtId="0" fontId="84" fillId="0" borderId="0" xfId="0" applyFont="1" applyAlignment="1">
      <alignment vertical="center"/>
    </xf>
    <xf numFmtId="0" fontId="84" fillId="0" borderId="20" xfId="0" applyFont="1" applyBorder="1" applyAlignment="1">
      <alignment horizontal="center" vertical="center"/>
    </xf>
    <xf numFmtId="0" fontId="85" fillId="0" borderId="0" xfId="0" applyFont="1" applyAlignment="1"/>
    <xf numFmtId="0" fontId="84" fillId="0" borderId="13" xfId="0" applyFont="1" applyBorder="1" applyAlignment="1">
      <alignment wrapText="1"/>
    </xf>
    <xf numFmtId="0" fontId="84" fillId="0" borderId="0" xfId="0" applyFont="1" applyAlignment="1">
      <alignment horizontal="center" vertical="center"/>
    </xf>
    <xf numFmtId="0" fontId="84" fillId="0" borderId="0" xfId="0" applyFont="1" applyFill="1"/>
    <xf numFmtId="0" fontId="2" fillId="0" borderId="17" xfId="9" applyFont="1" applyFill="1" applyBorder="1" applyAlignment="1" applyProtection="1">
      <alignment horizontal="center" vertical="center"/>
      <protection locked="0"/>
    </xf>
    <xf numFmtId="0" fontId="45" fillId="3" borderId="5" xfId="9" applyFont="1" applyFill="1" applyBorder="1" applyAlignment="1" applyProtection="1">
      <alignment horizontal="center" vertical="center" wrapText="1"/>
      <protection locked="0"/>
    </xf>
    <xf numFmtId="164" fontId="2" fillId="3" borderId="19" xfId="2" applyNumberFormat="1" applyFont="1" applyFill="1" applyBorder="1" applyAlignment="1" applyProtection="1">
      <alignment horizontal="center" vertical="center"/>
      <protection locked="0"/>
    </xf>
    <xf numFmtId="0" fontId="2" fillId="0" borderId="20" xfId="9" applyFont="1" applyFill="1" applyBorder="1" applyAlignment="1" applyProtection="1">
      <alignment horizontal="center" vertical="center"/>
      <protection locked="0"/>
    </xf>
    <xf numFmtId="0" fontId="86" fillId="36" borderId="3" xfId="0" applyFont="1" applyFill="1" applyBorder="1" applyAlignment="1">
      <alignment horizontal="left" vertical="top" wrapText="1"/>
    </xf>
    <xf numFmtId="0" fontId="2" fillId="3" borderId="7" xfId="13" applyFont="1" applyFill="1" applyBorder="1" applyAlignment="1" applyProtection="1">
      <alignment vertical="center" wrapText="1"/>
      <protection locked="0"/>
    </xf>
    <xf numFmtId="0" fontId="2" fillId="3" borderId="3" xfId="13" applyFont="1" applyFill="1" applyBorder="1" applyAlignment="1" applyProtection="1">
      <alignment vertical="center" wrapText="1"/>
      <protection locked="0"/>
    </xf>
    <xf numFmtId="0" fontId="2" fillId="3" borderId="2" xfId="13" applyFont="1" applyFill="1" applyBorder="1" applyAlignment="1" applyProtection="1">
      <alignment vertical="center" wrapText="1"/>
      <protection locked="0"/>
    </xf>
    <xf numFmtId="0" fontId="2" fillId="3" borderId="7" xfId="13" applyFont="1" applyFill="1" applyBorder="1" applyAlignment="1" applyProtection="1">
      <alignment horizontal="left" vertical="center" wrapText="1"/>
      <protection locked="0"/>
    </xf>
    <xf numFmtId="0" fontId="2" fillId="3" borderId="3" xfId="13" applyFont="1" applyFill="1" applyBorder="1" applyAlignment="1" applyProtection="1">
      <alignment horizontal="left" vertical="center" wrapText="1"/>
      <protection locked="0"/>
    </xf>
    <xf numFmtId="0" fontId="2" fillId="3" borderId="3" xfId="9" applyFont="1" applyFill="1" applyBorder="1" applyAlignment="1" applyProtection="1">
      <alignment horizontal="left" vertical="center" wrapText="1"/>
      <protection locked="0"/>
    </xf>
    <xf numFmtId="0" fontId="2" fillId="0" borderId="3" xfId="13" applyFont="1" applyBorder="1" applyAlignment="1" applyProtection="1">
      <alignment horizontal="left" vertical="center" wrapText="1"/>
      <protection locked="0"/>
    </xf>
    <xf numFmtId="0" fontId="2" fillId="0" borderId="0" xfId="13" applyFont="1" applyBorder="1" applyAlignment="1" applyProtection="1">
      <alignment wrapText="1"/>
      <protection locked="0"/>
    </xf>
    <xf numFmtId="0" fontId="2" fillId="0" borderId="3" xfId="13" applyFont="1" applyFill="1" applyBorder="1" applyAlignment="1" applyProtection="1">
      <alignment horizontal="left" vertical="center" wrapText="1"/>
      <protection locked="0"/>
    </xf>
    <xf numFmtId="1" fontId="45" fillId="36" borderId="3" xfId="2" applyNumberFormat="1" applyFont="1" applyFill="1" applyBorder="1" applyAlignment="1" applyProtection="1">
      <alignment horizontal="left" vertical="top" wrapText="1"/>
    </xf>
    <xf numFmtId="0" fontId="2" fillId="0" borderId="20" xfId="9" applyFont="1" applyFill="1" applyBorder="1" applyAlignment="1" applyProtection="1">
      <alignment horizontal="center" vertical="center" wrapText="1"/>
      <protection locked="0"/>
    </xf>
    <xf numFmtId="0" fontId="45" fillId="3" borderId="3" xfId="13" applyFont="1" applyFill="1" applyBorder="1" applyAlignment="1" applyProtection="1">
      <alignment vertical="center" wrapText="1"/>
      <protection locked="0"/>
    </xf>
    <xf numFmtId="0" fontId="2" fillId="3" borderId="3" xfId="13" applyFont="1" applyFill="1" applyBorder="1" applyAlignment="1" applyProtection="1">
      <alignment horizontal="left" vertical="center" wrapText="1" indent="2"/>
      <protection locked="0"/>
    </xf>
    <xf numFmtId="0" fontId="45" fillId="36" borderId="3" xfId="13" applyFont="1" applyFill="1" applyBorder="1" applyAlignment="1" applyProtection="1">
      <alignment vertical="center" wrapText="1"/>
      <protection locked="0"/>
    </xf>
    <xf numFmtId="0" fontId="2" fillId="0" borderId="22" xfId="9" applyFont="1" applyFill="1" applyBorder="1" applyAlignment="1" applyProtection="1">
      <alignment horizontal="center" vertical="center" wrapText="1"/>
      <protection locked="0"/>
    </xf>
    <xf numFmtId="0" fontId="45" fillId="36" borderId="23" xfId="13" applyFont="1" applyFill="1" applyBorder="1" applyAlignment="1" applyProtection="1">
      <alignment vertical="center" wrapText="1"/>
      <protection locked="0"/>
    </xf>
    <xf numFmtId="0" fontId="45" fillId="0" borderId="0" xfId="11" applyFont="1" applyFill="1" applyBorder="1" applyAlignment="1" applyProtection="1"/>
    <xf numFmtId="0" fontId="84" fillId="0" borderId="4" xfId="0" applyFont="1" applyFill="1" applyBorder="1" applyAlignment="1">
      <alignment horizontal="center" vertical="center" wrapText="1"/>
    </xf>
    <xf numFmtId="0" fontId="84" fillId="0" borderId="63"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33" xfId="0" applyFont="1" applyBorder="1" applyAlignment="1">
      <alignment wrapText="1"/>
    </xf>
    <xf numFmtId="167" fontId="84" fillId="0" borderId="64" xfId="0" applyNumberFormat="1" applyFont="1" applyBorder="1" applyAlignment="1">
      <alignment horizontal="center"/>
    </xf>
    <xf numFmtId="167" fontId="85" fillId="0" borderId="0" xfId="0" applyNumberFormat="1" applyFont="1" applyBorder="1" applyAlignment="1">
      <alignment horizontal="center"/>
    </xf>
    <xf numFmtId="0" fontId="84" fillId="0" borderId="11" xfId="0" applyFont="1" applyBorder="1" applyAlignment="1">
      <alignment wrapText="1"/>
    </xf>
    <xf numFmtId="167" fontId="84" fillId="0" borderId="62" xfId="0" applyNumberFormat="1" applyFont="1" applyBorder="1" applyAlignment="1">
      <alignment horizontal="center"/>
    </xf>
    <xf numFmtId="167" fontId="87" fillId="0" borderId="62" xfId="0" applyNumberFormat="1" applyFont="1" applyBorder="1" applyAlignment="1">
      <alignment horizontal="center"/>
    </xf>
    <xf numFmtId="167" fontId="91" fillId="0" borderId="0" xfId="0" applyNumberFormat="1" applyFont="1" applyBorder="1" applyAlignment="1">
      <alignment horizontal="center"/>
    </xf>
    <xf numFmtId="0" fontId="87" fillId="0" borderId="11" xfId="0" applyFont="1" applyBorder="1" applyAlignment="1">
      <alignment horizontal="right" wrapText="1"/>
    </xf>
    <xf numFmtId="167" fontId="46" fillId="76" borderId="62" xfId="0" applyNumberFormat="1" applyFont="1" applyFill="1" applyBorder="1" applyAlignment="1">
      <alignment horizontal="center"/>
    </xf>
    <xf numFmtId="0" fontId="84" fillId="0" borderId="12" xfId="0" applyFont="1" applyBorder="1" applyAlignment="1">
      <alignment wrapText="1"/>
    </xf>
    <xf numFmtId="167" fontId="84" fillId="0" borderId="65" xfId="0" applyNumberFormat="1" applyFont="1" applyBorder="1" applyAlignment="1">
      <alignment horizontal="center"/>
    </xf>
    <xf numFmtId="0" fontId="86" fillId="36" borderId="15" xfId="0" applyFont="1" applyFill="1" applyBorder="1" applyAlignment="1">
      <alignment wrapText="1"/>
    </xf>
    <xf numFmtId="167" fontId="86" fillId="36" borderId="57" xfId="0" applyNumberFormat="1" applyFont="1" applyFill="1" applyBorder="1" applyAlignment="1">
      <alignment horizontal="center"/>
    </xf>
    <xf numFmtId="167" fontId="89" fillId="0" borderId="0" xfId="0" applyNumberFormat="1" applyFont="1" applyFill="1" applyBorder="1" applyAlignment="1">
      <alignment horizontal="center"/>
    </xf>
    <xf numFmtId="167" fontId="84" fillId="0" borderId="61" xfId="0" applyNumberFormat="1" applyFont="1" applyBorder="1" applyAlignment="1">
      <alignment horizontal="center"/>
    </xf>
    <xf numFmtId="0" fontId="87" fillId="0" borderId="12" xfId="0" applyFont="1" applyBorder="1" applyAlignment="1">
      <alignment horizontal="right" wrapText="1"/>
    </xf>
    <xf numFmtId="167" fontId="84" fillId="0" borderId="66" xfId="0" applyNumberFormat="1" applyFont="1" applyBorder="1" applyAlignment="1">
      <alignment horizontal="center"/>
    </xf>
    <xf numFmtId="0" fontId="84" fillId="0" borderId="22" xfId="0" applyFont="1" applyBorder="1" applyAlignment="1">
      <alignment horizontal="center"/>
    </xf>
    <xf numFmtId="0" fontId="86" fillId="36" borderId="58" xfId="0" applyFont="1" applyFill="1" applyBorder="1" applyAlignment="1">
      <alignment wrapText="1"/>
    </xf>
    <xf numFmtId="167" fontId="86" fillId="36" borderId="60" xfId="0" applyNumberFormat="1" applyFont="1" applyFill="1" applyBorder="1" applyAlignment="1">
      <alignment horizontal="center"/>
    </xf>
    <xf numFmtId="0" fontId="84" fillId="0" borderId="20" xfId="0" applyFont="1" applyBorder="1" applyAlignment="1">
      <alignment vertical="center"/>
    </xf>
    <xf numFmtId="0" fontId="88" fillId="0" borderId="0" xfId="0" applyFont="1" applyAlignment="1"/>
    <xf numFmtId="0" fontId="2" fillId="3" borderId="22" xfId="9" applyFont="1" applyFill="1" applyBorder="1" applyAlignment="1" applyProtection="1">
      <alignment horizontal="left" vertical="center"/>
      <protection locked="0"/>
    </xf>
    <xf numFmtId="0" fontId="45" fillId="3" borderId="23" xfId="16" applyFont="1" applyFill="1" applyBorder="1" applyAlignment="1" applyProtection="1">
      <protection locked="0"/>
    </xf>
    <xf numFmtId="0" fontId="86" fillId="0" borderId="0" xfId="0" applyFont="1" applyAlignment="1">
      <alignment horizontal="center"/>
    </xf>
    <xf numFmtId="0" fontId="84" fillId="0" borderId="17" xfId="0" applyFont="1" applyBorder="1"/>
    <xf numFmtId="0" fontId="84" fillId="0" borderId="19" xfId="0" applyFont="1" applyBorder="1"/>
    <xf numFmtId="0" fontId="84" fillId="0" borderId="21" xfId="0" applyFont="1" applyBorder="1" applyAlignment="1">
      <alignment horizontal="center" vertical="center"/>
    </xf>
    <xf numFmtId="164" fontId="2" fillId="3" borderId="20" xfId="1" applyNumberFormat="1" applyFont="1" applyFill="1" applyBorder="1" applyAlignment="1" applyProtection="1">
      <alignment horizontal="center" vertical="center" wrapText="1"/>
      <protection locked="0"/>
    </xf>
    <xf numFmtId="164" fontId="2" fillId="3" borderId="3" xfId="1" applyNumberFormat="1" applyFont="1" applyFill="1" applyBorder="1" applyAlignment="1" applyProtection="1">
      <alignment horizontal="center" vertical="center" wrapText="1"/>
      <protection locked="0"/>
    </xf>
    <xf numFmtId="164" fontId="2" fillId="3" borderId="21" xfId="1" applyNumberFormat="1" applyFont="1" applyFill="1" applyBorder="1" applyAlignment="1" applyProtection="1">
      <alignment horizontal="center" vertical="center" wrapText="1"/>
      <protection locked="0"/>
    </xf>
    <xf numFmtId="0" fontId="2" fillId="3" borderId="20" xfId="5" applyFont="1" applyFill="1" applyBorder="1" applyAlignment="1" applyProtection="1">
      <alignment horizontal="right" vertical="center"/>
      <protection locked="0"/>
    </xf>
    <xf numFmtId="0" fontId="45" fillId="3" borderId="24" xfId="16" applyFont="1" applyFill="1" applyBorder="1" applyAlignment="1" applyProtection="1">
      <protection locked="0"/>
    </xf>
    <xf numFmtId="0" fontId="84" fillId="0" borderId="0" xfId="0" applyFont="1" applyBorder="1" applyAlignment="1">
      <alignment vertical="center"/>
    </xf>
    <xf numFmtId="0" fontId="84" fillId="0" borderId="18" xfId="0" applyFont="1" applyBorder="1"/>
    <xf numFmtId="0" fontId="88" fillId="0" borderId="0" xfId="0" applyFont="1" applyAlignment="1">
      <alignment wrapText="1"/>
    </xf>
    <xf numFmtId="0" fontId="84" fillId="0" borderId="20" xfId="0" applyFont="1" applyBorder="1"/>
    <xf numFmtId="0" fontId="84" fillId="0" borderId="3" xfId="0" applyFont="1" applyBorder="1"/>
    <xf numFmtId="0" fontId="84" fillId="0" borderId="67" xfId="0" applyFont="1" applyBorder="1" applyAlignment="1">
      <alignment wrapText="1"/>
    </xf>
    <xf numFmtId="0" fontId="84" fillId="0" borderId="22" xfId="0" applyFont="1" applyBorder="1"/>
    <xf numFmtId="0" fontId="86" fillId="0" borderId="23" xfId="0" applyFont="1" applyBorder="1"/>
    <xf numFmtId="0" fontId="84" fillId="0" borderId="55" xfId="0" applyFont="1" applyBorder="1" applyAlignment="1">
      <alignment horizontal="center"/>
    </xf>
    <xf numFmtId="0" fontId="84" fillId="0" borderId="56" xfId="0" applyFont="1" applyBorder="1" applyAlignment="1">
      <alignment horizontal="center"/>
    </xf>
    <xf numFmtId="0" fontId="84" fillId="0" borderId="18" xfId="0" applyFont="1" applyBorder="1" applyAlignment="1">
      <alignment horizontal="center"/>
    </xf>
    <xf numFmtId="0" fontId="84" fillId="0" borderId="19" xfId="0" applyFont="1" applyBorder="1" applyAlignment="1">
      <alignment horizontal="center"/>
    </xf>
    <xf numFmtId="0" fontId="88" fillId="0" borderId="0" xfId="0" applyFont="1" applyAlignment="1">
      <alignment horizontal="center"/>
    </xf>
    <xf numFmtId="0" fontId="2" fillId="3" borderId="20" xfId="5" applyFont="1" applyFill="1" applyBorder="1" applyAlignment="1" applyProtection="1">
      <alignment horizontal="left" vertical="center"/>
      <protection locked="0"/>
    </xf>
    <xf numFmtId="0" fontId="2" fillId="3" borderId="3" xfId="5" applyFont="1" applyFill="1" applyBorder="1" applyProtection="1">
      <protection locked="0"/>
    </xf>
    <xf numFmtId="0" fontId="2" fillId="0" borderId="3" xfId="13" applyFont="1" applyFill="1" applyBorder="1" applyAlignment="1" applyProtection="1">
      <alignment horizontal="center" vertical="center" wrapText="1"/>
      <protection locked="0"/>
    </xf>
    <xf numFmtId="0" fontId="2" fillId="3" borderId="3" xfId="13" applyFont="1" applyFill="1" applyBorder="1" applyAlignment="1" applyProtection="1">
      <alignment horizontal="center" vertical="center" wrapText="1"/>
      <protection locked="0"/>
    </xf>
    <xf numFmtId="3" fontId="2" fillId="3" borderId="3" xfId="1" applyNumberFormat="1" applyFont="1" applyFill="1" applyBorder="1" applyAlignment="1" applyProtection="1">
      <alignment horizontal="center" vertical="center" wrapText="1"/>
      <protection locked="0"/>
    </xf>
    <xf numFmtId="9" fontId="2" fillId="3" borderId="3" xfId="15" applyNumberFormat="1" applyFont="1" applyFill="1" applyBorder="1" applyAlignment="1" applyProtection="1">
      <alignment horizontal="center" vertical="center"/>
      <protection locked="0"/>
    </xf>
    <xf numFmtId="0" fontId="92" fillId="3" borderId="3" xfId="11" applyFont="1" applyFill="1" applyBorder="1" applyAlignment="1">
      <alignment horizontal="left" vertical="center"/>
    </xf>
    <xf numFmtId="0" fontId="90" fillId="3" borderId="3" xfId="11" applyFont="1" applyFill="1" applyBorder="1" applyAlignment="1">
      <alignment wrapText="1"/>
    </xf>
    <xf numFmtId="0" fontId="92" fillId="3" borderId="3" xfId="11" applyFont="1" applyFill="1" applyBorder="1" applyAlignment="1">
      <alignment horizontal="left" vertical="center" wrapText="1"/>
    </xf>
    <xf numFmtId="0" fontId="92" fillId="0" borderId="3" xfId="11" applyFont="1" applyFill="1" applyBorder="1" applyAlignment="1">
      <alignment horizontal="left" vertical="center" wrapText="1"/>
    </xf>
    <xf numFmtId="0" fontId="90" fillId="0" borderId="3" xfId="11" applyFont="1" applyFill="1" applyBorder="1" applyAlignment="1">
      <alignment wrapText="1"/>
    </xf>
    <xf numFmtId="0" fontId="92" fillId="3" borderId="3" xfId="9" applyFont="1" applyFill="1" applyBorder="1" applyAlignment="1" applyProtection="1">
      <alignment horizontal="left" vertical="center"/>
      <protection locked="0"/>
    </xf>
    <xf numFmtId="0" fontId="90" fillId="3" borderId="3" xfId="20961" applyFont="1" applyFill="1" applyBorder="1" applyAlignment="1" applyProtection="1"/>
    <xf numFmtId="193" fontId="84" fillId="0" borderId="0" xfId="0" applyNumberFormat="1" applyFont="1"/>
    <xf numFmtId="0" fontId="2" fillId="0" borderId="0" xfId="0" applyFont="1" applyFill="1" applyBorder="1" applyAlignment="1">
      <alignment horizontal="center"/>
    </xf>
    <xf numFmtId="0" fontId="2" fillId="0" borderId="0" xfId="0" applyFont="1" applyFill="1" applyAlignment="1">
      <alignment horizontal="center"/>
    </xf>
    <xf numFmtId="0" fontId="46" fillId="0" borderId="0" xfId="0" applyFont="1" applyFill="1" applyAlignment="1">
      <alignment horizontal="right"/>
    </xf>
    <xf numFmtId="0" fontId="84" fillId="0" borderId="20" xfId="0" applyFont="1" applyFill="1" applyBorder="1" applyAlignment="1">
      <alignment horizontal="center" vertical="center"/>
    </xf>
    <xf numFmtId="0" fontId="45" fillId="0" borderId="3" xfId="0" applyFont="1" applyFill="1" applyBorder="1" applyAlignment="1" applyProtection="1">
      <alignment horizontal="left"/>
      <protection locked="0"/>
    </xf>
    <xf numFmtId="0" fontId="2" fillId="0" borderId="10" xfId="0" applyNumberFormat="1" applyFont="1" applyFill="1" applyBorder="1" applyAlignment="1">
      <alignment horizontal="left" vertical="center" wrapText="1"/>
    </xf>
    <xf numFmtId="0" fontId="45" fillId="0" borderId="10" xfId="0" applyNumberFormat="1" applyFont="1" applyFill="1" applyBorder="1" applyAlignment="1">
      <alignment vertical="center" wrapText="1"/>
    </xf>
    <xf numFmtId="0" fontId="46" fillId="0" borderId="3" xfId="0" applyFont="1" applyFill="1" applyBorder="1" applyAlignment="1" applyProtection="1">
      <alignment horizontal="left" vertical="center" indent="17"/>
      <protection locked="0"/>
    </xf>
    <xf numFmtId="0" fontId="84" fillId="0" borderId="22" xfId="0" applyFont="1" applyFill="1" applyBorder="1" applyAlignment="1">
      <alignment horizontal="center" vertical="center"/>
    </xf>
    <xf numFmtId="0" fontId="45" fillId="0" borderId="26" xfId="0" applyNumberFormat="1" applyFont="1" applyFill="1" applyBorder="1" applyAlignment="1">
      <alignment vertical="center" wrapText="1"/>
    </xf>
    <xf numFmtId="0" fontId="90" fillId="0" borderId="3" xfId="20960" applyFont="1" applyFill="1" applyBorder="1" applyAlignment="1" applyProtection="1">
      <alignment horizontal="center" vertical="center"/>
    </xf>
    <xf numFmtId="0" fontId="2" fillId="3" borderId="3" xfId="20960" applyFont="1" applyFill="1" applyBorder="1" applyAlignment="1" applyProtection="1">
      <alignment horizontal="right" indent="1"/>
    </xf>
    <xf numFmtId="0" fontId="2" fillId="3" borderId="2" xfId="20960" applyFont="1" applyFill="1" applyBorder="1" applyAlignment="1" applyProtection="1">
      <alignment horizontal="right" indent="1"/>
    </xf>
    <xf numFmtId="0" fontId="93" fillId="0" borderId="0" xfId="0" applyFont="1" applyBorder="1" applyAlignment="1">
      <alignment wrapText="1"/>
    </xf>
    <xf numFmtId="0" fontId="2" fillId="3" borderId="3" xfId="20960" applyFont="1" applyFill="1" applyBorder="1" applyAlignment="1" applyProtection="1"/>
    <xf numFmtId="0" fontId="45" fillId="0" borderId="3" xfId="0" applyFont="1" applyFill="1" applyBorder="1" applyAlignment="1">
      <alignment horizontal="center" vertical="center" wrapText="1"/>
    </xf>
    <xf numFmtId="0" fontId="65" fillId="0" borderId="3" xfId="0" applyFont="1" applyFill="1" applyBorder="1" applyAlignment="1">
      <alignment horizontal="left" vertical="center" wrapText="1"/>
    </xf>
    <xf numFmtId="0" fontId="2" fillId="0" borderId="23" xfId="0" applyFont="1" applyBorder="1" applyAlignment="1">
      <alignment vertical="center" wrapText="1"/>
    </xf>
    <xf numFmtId="0" fontId="45" fillId="0" borderId="0" xfId="0" applyFont="1" applyAlignment="1">
      <alignment horizontal="center"/>
    </xf>
    <xf numFmtId="0" fontId="84" fillId="0" borderId="0" xfId="0" applyFont="1" applyAlignment="1">
      <alignment horizontal="left" indent="1"/>
    </xf>
    <xf numFmtId="0" fontId="2" fillId="0" borderId="17" xfId="11" applyFont="1" applyFill="1" applyBorder="1" applyAlignment="1" applyProtection="1">
      <alignment vertical="center"/>
    </xf>
    <xf numFmtId="0" fontId="2" fillId="0" borderId="18" xfId="11" applyFont="1" applyFill="1" applyBorder="1" applyAlignment="1" applyProtection="1">
      <alignment vertical="center"/>
    </xf>
    <xf numFmtId="0" fontId="84" fillId="0" borderId="3" xfId="0" applyFont="1" applyBorder="1" applyAlignment="1">
      <alignment wrapText="1"/>
    </xf>
    <xf numFmtId="0" fontId="84" fillId="0" borderId="3" xfId="0" applyFont="1" applyFill="1" applyBorder="1" applyAlignment="1"/>
    <xf numFmtId="0" fontId="86" fillId="36" borderId="3" xfId="0" applyFont="1" applyFill="1" applyBorder="1" applyAlignment="1">
      <alignment wrapText="1"/>
    </xf>
    <xf numFmtId="0" fontId="86" fillId="36" borderId="23" xfId="0" applyFont="1" applyFill="1" applyBorder="1" applyAlignment="1">
      <alignment wrapText="1"/>
    </xf>
    <xf numFmtId="0" fontId="84" fillId="0" borderId="17" xfId="0" applyFont="1" applyBorder="1" applyAlignment="1">
      <alignment horizontal="center" vertical="center"/>
    </xf>
    <xf numFmtId="0" fontId="84" fillId="0" borderId="0" xfId="0" applyFont="1" applyAlignment="1"/>
    <xf numFmtId="0" fontId="45" fillId="0" borderId="0" xfId="11" applyFont="1" applyFill="1" applyBorder="1" applyAlignment="1" applyProtection="1">
      <alignment horizontal="center"/>
    </xf>
    <xf numFmtId="0" fontId="84" fillId="0" borderId="11" xfId="0" applyFont="1" applyBorder="1" applyAlignment="1">
      <alignment horizontal="left" wrapText="1" indent="1"/>
    </xf>
    <xf numFmtId="0" fontId="87" fillId="0" borderId="11" xfId="0" applyFont="1" applyBorder="1" applyAlignment="1">
      <alignment horizontal="left" wrapText="1" indent="1"/>
    </xf>
    <xf numFmtId="0" fontId="87" fillId="0" borderId="11" xfId="0" applyFont="1" applyFill="1" applyBorder="1" applyAlignment="1">
      <alignment horizontal="right" wrapText="1"/>
    </xf>
    <xf numFmtId="0" fontId="2" fillId="3" borderId="3" xfId="11" applyFont="1" applyFill="1" applyBorder="1" applyAlignment="1">
      <alignment horizontal="center" vertical="center" wrapText="1"/>
    </xf>
    <xf numFmtId="0" fontId="45" fillId="0" borderId="0" xfId="8" applyFont="1" applyFill="1" applyBorder="1" applyAlignment="1" applyProtection="1">
      <alignment horizontal="center" vertical="center"/>
      <protection locked="0"/>
    </xf>
    <xf numFmtId="164" fontId="2" fillId="0" borderId="3" xfId="1" applyNumberFormat="1" applyFont="1" applyFill="1" applyBorder="1" applyAlignment="1" applyProtection="1">
      <alignment horizontal="center" vertical="center" wrapText="1"/>
      <protection locked="0"/>
    </xf>
    <xf numFmtId="0" fontId="84" fillId="0" borderId="17" xfId="0" applyFont="1" applyBorder="1" applyAlignment="1">
      <alignment horizontal="center" vertical="center" wrapText="1"/>
    </xf>
    <xf numFmtId="0" fontId="84" fillId="0" borderId="18" xfId="0" applyFont="1" applyFill="1" applyBorder="1" applyAlignment="1">
      <alignment horizontal="left" vertical="center" wrapText="1" indent="2"/>
    </xf>
    <xf numFmtId="0" fontId="94" fillId="0" borderId="0" xfId="11" applyFont="1" applyFill="1" applyBorder="1" applyAlignment="1" applyProtection="1"/>
    <xf numFmtId="0" fontId="95" fillId="0" borderId="0" xfId="1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vertical="center" wrapText="1"/>
    </xf>
    <xf numFmtId="0" fontId="3" fillId="0" borderId="0" xfId="0" applyFont="1" applyFill="1" applyBorder="1" applyAlignment="1">
      <alignment vertical="center"/>
    </xf>
    <xf numFmtId="0" fontId="84" fillId="0" borderId="0" xfId="0" applyFont="1" applyFill="1" applyBorder="1"/>
    <xf numFmtId="0" fontId="0" fillId="0" borderId="0" xfId="0" applyFill="1" applyBorder="1" applyAlignment="1">
      <alignment horizontal="center" vertical="center"/>
    </xf>
    <xf numFmtId="0" fontId="4" fillId="0" borderId="0" xfId="0" applyFont="1" applyFill="1" applyBorder="1" applyAlignment="1">
      <alignment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84" fillId="0" borderId="0" xfId="0" applyFont="1" applyFill="1" applyBorder="1" applyAlignment="1">
      <alignment vertical="center"/>
    </xf>
    <xf numFmtId="0" fontId="2" fillId="0" borderId="3" xfId="0" applyFont="1" applyFill="1" applyBorder="1" applyAlignment="1" applyProtection="1">
      <alignment horizontal="left" indent="4"/>
      <protection locked="0"/>
    </xf>
    <xf numFmtId="0" fontId="2" fillId="0" borderId="10" xfId="0" applyNumberFormat="1" applyFont="1" applyFill="1" applyBorder="1" applyAlignment="1">
      <alignment horizontal="left" vertical="center" wrapText="1" indent="4"/>
    </xf>
    <xf numFmtId="0" fontId="2" fillId="0" borderId="3" xfId="0" applyFont="1" applyFill="1" applyBorder="1" applyAlignment="1" applyProtection="1">
      <alignment horizontal="left" vertical="center" indent="11"/>
      <protection locked="0"/>
    </xf>
    <xf numFmtId="0" fontId="96" fillId="0" borderId="10" xfId="0" applyNumberFormat="1" applyFont="1" applyFill="1" applyBorder="1" applyAlignment="1">
      <alignment horizontal="left" vertical="center" wrapText="1"/>
    </xf>
    <xf numFmtId="0" fontId="95" fillId="0" borderId="10" xfId="0" applyNumberFormat="1" applyFont="1" applyFill="1" applyBorder="1" applyAlignment="1">
      <alignment vertical="center" wrapText="1"/>
    </xf>
    <xf numFmtId="0" fontId="6" fillId="0" borderId="0" xfId="17" applyAlignment="1" applyProtection="1"/>
    <xf numFmtId="0" fontId="6" fillId="0" borderId="3" xfId="17" applyFill="1" applyBorder="1" applyAlignment="1" applyProtection="1"/>
    <xf numFmtId="0" fontId="6" fillId="0" borderId="3" xfId="17" applyFill="1" applyBorder="1" applyAlignment="1" applyProtection="1">
      <alignment horizontal="left" vertical="center" wrapText="1"/>
    </xf>
    <xf numFmtId="0" fontId="84" fillId="0" borderId="11" xfId="0" applyFont="1" applyFill="1" applyBorder="1" applyAlignment="1">
      <alignment wrapText="1"/>
    </xf>
    <xf numFmtId="0" fontId="84" fillId="0" borderId="3" xfId="0" applyFont="1" applyBorder="1" applyAlignment="1">
      <alignment horizontal="center" vertical="center" wrapText="1"/>
    </xf>
    <xf numFmtId="0" fontId="86" fillId="0" borderId="5" xfId="0" applyFont="1" applyFill="1" applyBorder="1" applyAlignment="1">
      <alignment horizontal="center" vertical="center" wrapText="1"/>
    </xf>
    <xf numFmtId="0" fontId="2" fillId="0" borderId="21" xfId="1" applyNumberFormat="1" applyFont="1" applyFill="1" applyBorder="1" applyAlignment="1" applyProtection="1">
      <alignment horizontal="center" vertical="center" wrapText="1"/>
      <protection locked="0"/>
    </xf>
    <xf numFmtId="0" fontId="45" fillId="0" borderId="8" xfId="0" applyFont="1" applyFill="1" applyBorder="1" applyAlignment="1" applyProtection="1">
      <alignment horizontal="left"/>
    </xf>
    <xf numFmtId="0" fontId="3" fillId="0" borderId="55" xfId="0" applyFont="1" applyBorder="1"/>
    <xf numFmtId="0" fontId="3" fillId="0" borderId="56" xfId="0" applyFont="1" applyBorder="1"/>
    <xf numFmtId="0" fontId="3" fillId="0" borderId="18" xfId="0" applyFont="1" applyBorder="1" applyAlignment="1">
      <alignment horizontal="center" vertical="center"/>
    </xf>
    <xf numFmtId="0" fontId="3" fillId="0" borderId="27" xfId="0" applyFont="1" applyBorder="1" applyAlignment="1">
      <alignment horizontal="center" vertical="center"/>
    </xf>
    <xf numFmtId="0" fontId="3" fillId="0" borderId="19" xfId="0" applyFont="1" applyBorder="1" applyAlignment="1">
      <alignment horizontal="center" vertical="center"/>
    </xf>
    <xf numFmtId="0" fontId="97" fillId="0" borderId="0" xfId="0" applyFont="1"/>
    <xf numFmtId="0" fontId="3" fillId="0" borderId="67" xfId="0" applyFont="1" applyBorder="1"/>
    <xf numFmtId="0" fontId="3" fillId="0" borderId="0" xfId="0" applyFont="1"/>
    <xf numFmtId="0" fontId="3" fillId="0" borderId="18" xfId="0" applyFont="1" applyBorder="1" applyAlignment="1">
      <alignment wrapText="1"/>
    </xf>
    <xf numFmtId="0" fontId="3" fillId="0" borderId="27" xfId="0" applyFont="1" applyBorder="1" applyAlignment="1">
      <alignment wrapText="1"/>
    </xf>
    <xf numFmtId="0" fontId="3" fillId="0" borderId="19" xfId="0" applyFont="1" applyBorder="1" applyAlignment="1">
      <alignment wrapText="1"/>
    </xf>
    <xf numFmtId="0" fontId="3" fillId="0" borderId="3" xfId="0" applyFont="1" applyFill="1" applyBorder="1" applyAlignment="1">
      <alignment horizontal="center" vertical="center" wrapText="1"/>
    </xf>
    <xf numFmtId="0" fontId="86" fillId="0" borderId="0" xfId="0" applyFont="1" applyFill="1" applyBorder="1" applyAlignment="1">
      <alignment horizontal="center" wrapText="1"/>
    </xf>
    <xf numFmtId="0" fontId="84" fillId="0" borderId="0" xfId="0" applyFont="1" applyFill="1" applyBorder="1" applyAlignment="1">
      <alignment vertical="center" wrapText="1"/>
    </xf>
    <xf numFmtId="0" fontId="84" fillId="0" borderId="73" xfId="0" applyFont="1" applyFill="1" applyBorder="1" applyAlignment="1">
      <alignment vertical="center" wrapText="1"/>
    </xf>
    <xf numFmtId="0" fontId="84" fillId="0" borderId="20" xfId="0" applyFont="1" applyFill="1" applyBorder="1"/>
    <xf numFmtId="0" fontId="84" fillId="0" borderId="20" xfId="0" applyFont="1" applyFill="1" applyBorder="1" applyAlignment="1">
      <alignment horizontal="center"/>
    </xf>
    <xf numFmtId="167" fontId="85" fillId="0" borderId="0" xfId="0" applyNumberFormat="1" applyFont="1" applyFill="1"/>
    <xf numFmtId="193" fontId="86" fillId="36" borderId="23" xfId="0" applyNumberFormat="1" applyFont="1" applyFill="1" applyBorder="1" applyAlignment="1">
      <alignment horizontal="left" vertical="center" wrapText="1"/>
    </xf>
    <xf numFmtId="0" fontId="86" fillId="0" borderId="1" xfId="0" applyFont="1" applyBorder="1" applyAlignment="1">
      <alignment horizontal="left"/>
    </xf>
    <xf numFmtId="0" fontId="86" fillId="36" borderId="81" xfId="0" applyFont="1" applyFill="1" applyBorder="1" applyAlignment="1">
      <alignment wrapText="1"/>
    </xf>
    <xf numFmtId="0" fontId="96" fillId="0" borderId="0" xfId="0" applyFont="1" applyAlignment="1">
      <alignment wrapText="1"/>
    </xf>
    <xf numFmtId="0" fontId="2" fillId="0" borderId="0" xfId="0" applyFont="1" applyAlignment="1">
      <alignment wrapText="1"/>
    </xf>
    <xf numFmtId="0" fontId="3" fillId="0" borderId="0" xfId="0" applyFont="1" applyFill="1"/>
    <xf numFmtId="0" fontId="3" fillId="0" borderId="71" xfId="0" applyFont="1" applyFill="1" applyBorder="1" applyAlignment="1">
      <alignment horizontal="center" vertical="center"/>
    </xf>
    <xf numFmtId="0" fontId="3" fillId="0" borderId="7" xfId="0" applyFont="1" applyFill="1" applyBorder="1" applyAlignment="1">
      <alignment vertical="center"/>
    </xf>
    <xf numFmtId="0" fontId="4" fillId="0" borderId="23" xfId="0" applyFont="1" applyFill="1" applyBorder="1" applyAlignment="1">
      <alignment vertical="center"/>
    </xf>
    <xf numFmtId="0" fontId="3" fillId="0" borderId="17" xfId="0" applyFont="1" applyFill="1" applyBorder="1" applyAlignment="1">
      <alignment horizontal="center" vertical="center"/>
    </xf>
    <xf numFmtId="0" fontId="3" fillId="0" borderId="18" xfId="0" applyFont="1" applyFill="1" applyBorder="1" applyAlignment="1">
      <alignment vertical="center"/>
    </xf>
    <xf numFmtId="0" fontId="3" fillId="0" borderId="90" xfId="0" applyFont="1" applyFill="1" applyBorder="1" applyAlignment="1">
      <alignment horizontal="center" vertical="center"/>
    </xf>
    <xf numFmtId="0" fontId="3" fillId="0" borderId="91" xfId="0" applyFont="1" applyFill="1" applyBorder="1" applyAlignment="1">
      <alignment vertical="center"/>
    </xf>
    <xf numFmtId="0" fontId="4" fillId="0" borderId="0" xfId="0" applyFont="1" applyFill="1" applyAlignment="1">
      <alignment horizontal="center"/>
    </xf>
    <xf numFmtId="0" fontId="86" fillId="0" borderId="83" xfId="0" applyFont="1" applyFill="1" applyBorder="1" applyAlignment="1">
      <alignment horizontal="center" vertical="center" wrapText="1"/>
    </xf>
    <xf numFmtId="0" fontId="86" fillId="0" borderId="84" xfId="0" applyFont="1" applyFill="1" applyBorder="1" applyAlignment="1">
      <alignment horizontal="center" vertical="center" wrapText="1"/>
    </xf>
    <xf numFmtId="0" fontId="84" fillId="0" borderId="83" xfId="0" applyFont="1" applyFill="1" applyBorder="1"/>
    <xf numFmtId="0" fontId="84" fillId="0" borderId="83" xfId="0" applyFont="1" applyFill="1" applyBorder="1" applyAlignment="1">
      <alignment horizontal="left" indent="1"/>
    </xf>
    <xf numFmtId="0" fontId="87" fillId="0" borderId="83" xfId="0" applyFont="1" applyFill="1" applyBorder="1" applyAlignment="1">
      <alignment horizontal="left" indent="1"/>
    </xf>
    <xf numFmtId="0" fontId="4" fillId="36" borderId="18" xfId="0" applyFont="1" applyFill="1" applyBorder="1" applyAlignment="1">
      <alignment horizontal="center" vertical="center" wrapText="1"/>
    </xf>
    <xf numFmtId="0" fontId="4" fillId="36" borderId="19" xfId="0" applyFont="1" applyFill="1" applyBorder="1" applyAlignment="1">
      <alignment horizontal="center" vertical="center" wrapText="1"/>
    </xf>
    <xf numFmtId="0" fontId="4" fillId="36" borderId="20" xfId="0" applyFont="1" applyFill="1" applyBorder="1" applyAlignment="1">
      <alignment horizontal="left" vertical="center" wrapText="1"/>
    </xf>
    <xf numFmtId="0" fontId="4" fillId="36" borderId="84" xfId="0" applyFont="1" applyFill="1" applyBorder="1" applyAlignment="1">
      <alignment horizontal="left" vertical="center" wrapText="1"/>
    </xf>
    <xf numFmtId="0" fontId="3" fillId="0" borderId="20" xfId="0" applyFont="1" applyFill="1" applyBorder="1" applyAlignment="1">
      <alignment horizontal="right" vertical="center" wrapText="1"/>
    </xf>
    <xf numFmtId="0" fontId="100" fillId="0" borderId="20" xfId="0" applyFont="1" applyFill="1" applyBorder="1" applyAlignment="1">
      <alignment horizontal="right" vertical="center" wrapText="1"/>
    </xf>
    <xf numFmtId="0" fontId="4" fillId="0" borderId="20" xfId="0" applyFont="1" applyFill="1" applyBorder="1" applyAlignment="1">
      <alignment horizontal="left" vertical="center" wrapText="1"/>
    </xf>
    <xf numFmtId="0" fontId="4" fillId="0" borderId="0" xfId="20963" applyFont="1" applyFill="1" applyAlignment="1" applyProtection="1">
      <alignment horizontal="left" vertical="center"/>
      <protection locked="0"/>
    </xf>
    <xf numFmtId="0" fontId="3" fillId="0" borderId="0" xfId="0" applyFont="1" applyFill="1" applyAlignment="1">
      <alignment horizontal="center" vertical="center"/>
    </xf>
    <xf numFmtId="0" fontId="3" fillId="0" borderId="0" xfId="0" applyFont="1" applyFill="1" applyAlignment="1">
      <alignment horizontal="left" vertical="center"/>
    </xf>
    <xf numFmtId="0" fontId="100" fillId="0" borderId="0" xfId="0" applyFont="1" applyFill="1" applyAlignment="1">
      <alignment horizontal="left" vertical="center"/>
    </xf>
    <xf numFmtId="49" fontId="101" fillId="0" borderId="22" xfId="5" applyNumberFormat="1" applyFont="1" applyFill="1" applyBorder="1" applyAlignment="1" applyProtection="1">
      <alignment horizontal="left" vertical="center"/>
      <protection locked="0"/>
    </xf>
    <xf numFmtId="0" fontId="102" fillId="0" borderId="23" xfId="9" applyFont="1" applyFill="1" applyBorder="1" applyAlignment="1" applyProtection="1">
      <alignment horizontal="left" vertical="center" wrapText="1"/>
      <protection locked="0"/>
    </xf>
    <xf numFmtId="0" fontId="84" fillId="0" borderId="83" xfId="0" applyFont="1" applyBorder="1" applyAlignment="1">
      <alignment vertical="center" wrapText="1"/>
    </xf>
    <xf numFmtId="14" fontId="2" fillId="3" borderId="83" xfId="8" quotePrefix="1" applyNumberFormat="1" applyFont="1" applyFill="1" applyBorder="1" applyAlignment="1" applyProtection="1">
      <alignment horizontal="left"/>
      <protection locked="0"/>
    </xf>
    <xf numFmtId="0" fontId="6" fillId="0" borderId="83" xfId="17" applyFill="1" applyBorder="1" applyAlignment="1" applyProtection="1"/>
    <xf numFmtId="49" fontId="84" fillId="0" borderId="83" xfId="0" applyNumberFormat="1" applyFont="1" applyBorder="1" applyAlignment="1">
      <alignment horizontal="right"/>
    </xf>
    <xf numFmtId="0" fontId="2" fillId="3" borderId="3" xfId="20960" applyFont="1" applyFill="1" applyBorder="1" applyAlignment="1" applyProtection="1">
      <alignment horizontal="left" wrapText="1"/>
    </xf>
    <xf numFmtId="0" fontId="84" fillId="0" borderId="3" xfId="20960" applyFont="1" applyFill="1" applyBorder="1" applyAlignment="1" applyProtection="1">
      <alignment horizontal="left" wrapText="1"/>
    </xf>
    <xf numFmtId="0" fontId="2" fillId="0" borderId="3" xfId="20960" applyFont="1" applyFill="1" applyBorder="1" applyAlignment="1" applyProtection="1">
      <alignment horizontal="left" wrapText="1"/>
    </xf>
    <xf numFmtId="0" fontId="2" fillId="0" borderId="2" xfId="20960" applyFont="1" applyFill="1" applyBorder="1" applyAlignment="1" applyProtection="1">
      <alignment horizontal="left" wrapText="1"/>
    </xf>
    <xf numFmtId="0" fontId="0" fillId="0" borderId="0" xfId="0" applyAlignment="1">
      <alignment wrapText="1"/>
    </xf>
    <xf numFmtId="0" fontId="45" fillId="77" borderId="98" xfId="20964" applyFont="1" applyFill="1" applyBorder="1" applyAlignment="1">
      <alignment vertical="center"/>
    </xf>
    <xf numFmtId="0" fontId="45" fillId="77" borderId="99" xfId="20964" applyFont="1" applyFill="1" applyBorder="1" applyAlignment="1">
      <alignment vertical="center"/>
    </xf>
    <xf numFmtId="0" fontId="45" fillId="77" borderId="96" xfId="20964" applyFont="1" applyFill="1" applyBorder="1" applyAlignment="1">
      <alignment vertical="center"/>
    </xf>
    <xf numFmtId="0" fontId="105" fillId="70" borderId="95" xfId="20964" applyFont="1" applyFill="1" applyBorder="1" applyAlignment="1">
      <alignment horizontal="center" vertical="center"/>
    </xf>
    <xf numFmtId="0" fontId="105" fillId="70" borderId="96" xfId="20964" applyFont="1" applyFill="1" applyBorder="1" applyAlignment="1">
      <alignment horizontal="left" vertical="center" wrapText="1"/>
    </xf>
    <xf numFmtId="0" fontId="104" fillId="78" borderId="97" xfId="20964" applyFont="1" applyFill="1" applyBorder="1" applyAlignment="1">
      <alignment horizontal="center" vertical="center"/>
    </xf>
    <xf numFmtId="0" fontId="104" fillId="78" borderId="99" xfId="20964" applyFont="1" applyFill="1" applyBorder="1" applyAlignment="1">
      <alignment vertical="top" wrapText="1"/>
    </xf>
    <xf numFmtId="0" fontId="106" fillId="70" borderId="95" xfId="20964" applyFont="1" applyFill="1" applyBorder="1" applyAlignment="1">
      <alignment horizontal="center" vertical="center"/>
    </xf>
    <xf numFmtId="0" fontId="105" fillId="70" borderId="99" xfId="20964" applyFont="1" applyFill="1" applyBorder="1" applyAlignment="1">
      <alignment vertical="center" wrapText="1"/>
    </xf>
    <xf numFmtId="0" fontId="105" fillId="70" borderId="96" xfId="20964" applyFont="1" applyFill="1" applyBorder="1" applyAlignment="1">
      <alignment horizontal="left" vertical="center"/>
    </xf>
    <xf numFmtId="0" fontId="106" fillId="3" borderId="95" xfId="20964" applyFont="1" applyFill="1" applyBorder="1" applyAlignment="1">
      <alignment horizontal="center" vertical="center"/>
    </xf>
    <xf numFmtId="0" fontId="105" fillId="3" borderId="96" xfId="20964" applyFont="1" applyFill="1" applyBorder="1" applyAlignment="1">
      <alignment horizontal="left" vertical="center"/>
    </xf>
    <xf numFmtId="0" fontId="106" fillId="0" borderId="95" xfId="20964" applyFont="1" applyFill="1" applyBorder="1" applyAlignment="1">
      <alignment horizontal="center" vertical="center"/>
    </xf>
    <xf numFmtId="0" fontId="105" fillId="0" borderId="96" xfId="20964" applyFont="1" applyFill="1" applyBorder="1" applyAlignment="1">
      <alignment horizontal="left" vertical="center"/>
    </xf>
    <xf numFmtId="0" fontId="107" fillId="78" borderId="97" xfId="20964" applyFont="1" applyFill="1" applyBorder="1" applyAlignment="1">
      <alignment horizontal="center" vertical="center"/>
    </xf>
    <xf numFmtId="0" fontId="104" fillId="78" borderId="99" xfId="20964" applyFont="1" applyFill="1" applyBorder="1" applyAlignment="1">
      <alignment vertical="center"/>
    </xf>
    <xf numFmtId="0" fontId="104" fillId="77" borderId="98" xfId="20964" applyFont="1" applyFill="1" applyBorder="1" applyAlignment="1">
      <alignment vertical="center"/>
    </xf>
    <xf numFmtId="0" fontId="104" fillId="77" borderId="99" xfId="20964" applyFont="1" applyFill="1" applyBorder="1" applyAlignment="1">
      <alignment vertical="center"/>
    </xf>
    <xf numFmtId="0" fontId="109" fillId="3" borderId="95" xfId="20964" applyFont="1" applyFill="1" applyBorder="1" applyAlignment="1">
      <alignment horizontal="center" vertical="center"/>
    </xf>
    <xf numFmtId="0" fontId="110" fillId="78" borderId="97" xfId="20964" applyFont="1" applyFill="1" applyBorder="1" applyAlignment="1">
      <alignment horizontal="center" vertical="center"/>
    </xf>
    <xf numFmtId="0" fontId="45" fillId="78" borderId="99" xfId="20964" applyFont="1" applyFill="1" applyBorder="1" applyAlignment="1">
      <alignment vertical="center"/>
    </xf>
    <xf numFmtId="0" fontId="109" fillId="70" borderId="95" xfId="20964" applyFont="1" applyFill="1" applyBorder="1" applyAlignment="1">
      <alignment horizontal="center" vertical="center"/>
    </xf>
    <xf numFmtId="0" fontId="110" fillId="3" borderId="97" xfId="20964" applyFont="1" applyFill="1" applyBorder="1" applyAlignment="1">
      <alignment horizontal="center" vertical="center"/>
    </xf>
    <xf numFmtId="0" fontId="45" fillId="3" borderId="99" xfId="20964" applyFont="1" applyFill="1" applyBorder="1" applyAlignment="1">
      <alignment vertical="center"/>
    </xf>
    <xf numFmtId="0" fontId="106" fillId="70" borderId="97" xfId="20964" applyFont="1" applyFill="1" applyBorder="1" applyAlignment="1">
      <alignment horizontal="center" vertical="center"/>
    </xf>
    <xf numFmtId="0" fontId="19" fillId="70" borderId="97" xfId="20964" applyFont="1" applyFill="1" applyBorder="1" applyAlignment="1">
      <alignment horizontal="center" vertical="center"/>
    </xf>
    <xf numFmtId="0" fontId="100" fillId="0" borderId="97" xfId="0" applyFont="1" applyFill="1" applyBorder="1" applyAlignment="1">
      <alignment horizontal="left" vertical="center" wrapText="1"/>
    </xf>
    <xf numFmtId="10" fontId="4" fillId="36" borderId="97" xfId="0" applyNumberFormat="1" applyFont="1" applyFill="1" applyBorder="1" applyAlignment="1">
      <alignment horizontal="center" vertical="center" wrapText="1"/>
    </xf>
    <xf numFmtId="0" fontId="4" fillId="36" borderId="97" xfId="0" applyFont="1" applyFill="1" applyBorder="1" applyAlignment="1">
      <alignment horizontal="left" vertical="center" wrapText="1"/>
    </xf>
    <xf numFmtId="0" fontId="3" fillId="0" borderId="97" xfId="0" applyFont="1" applyFill="1" applyBorder="1" applyAlignment="1">
      <alignment horizontal="left" vertical="center" wrapText="1"/>
    </xf>
    <xf numFmtId="0" fontId="4" fillId="36" borderId="85" xfId="0" applyFont="1" applyFill="1" applyBorder="1" applyAlignment="1">
      <alignment vertical="center" wrapText="1"/>
    </xf>
    <xf numFmtId="0" fontId="4" fillId="36" borderId="96" xfId="0" applyFont="1" applyFill="1" applyBorder="1" applyAlignment="1">
      <alignment vertical="center" wrapText="1"/>
    </xf>
    <xf numFmtId="0" fontId="4" fillId="36" borderId="74" xfId="0" applyFont="1" applyFill="1" applyBorder="1" applyAlignment="1">
      <alignment vertical="center" wrapText="1"/>
    </xf>
    <xf numFmtId="0" fontId="4" fillId="36" borderId="30" xfId="0" applyFont="1" applyFill="1" applyBorder="1" applyAlignment="1">
      <alignment vertical="center" wrapText="1"/>
    </xf>
    <xf numFmtId="0" fontId="84" fillId="0" borderId="97" xfId="0" applyFont="1" applyBorder="1"/>
    <xf numFmtId="0" fontId="6" fillId="0" borderId="97" xfId="17" applyFill="1" applyBorder="1" applyAlignment="1" applyProtection="1">
      <alignment horizontal="left" vertical="center"/>
    </xf>
    <xf numFmtId="0" fontId="6" fillId="0" borderId="97" xfId="17" applyBorder="1" applyAlignment="1" applyProtection="1"/>
    <xf numFmtId="0" fontId="84" fillId="0" borderId="97" xfId="0" applyFont="1" applyFill="1" applyBorder="1"/>
    <xf numFmtId="0" fontId="6" fillId="0" borderId="97" xfId="17" applyFill="1" applyBorder="1" applyAlignment="1" applyProtection="1">
      <alignment horizontal="left" vertical="center" wrapText="1"/>
    </xf>
    <xf numFmtId="0" fontId="6" fillId="0" borderId="97" xfId="17" applyFill="1" applyBorder="1" applyAlignment="1" applyProtection="1"/>
    <xf numFmtId="0" fontId="45" fillId="0" borderId="18" xfId="0" applyFont="1" applyBorder="1" applyAlignment="1">
      <alignment horizontal="center" vertical="center" wrapText="1"/>
    </xf>
    <xf numFmtId="0" fontId="45" fillId="0" borderId="19" xfId="0" applyFont="1" applyBorder="1" applyAlignment="1">
      <alignment horizontal="center" vertical="center" wrapText="1"/>
    </xf>
    <xf numFmtId="14" fontId="2" fillId="0" borderId="0" xfId="0" applyNumberFormat="1" applyFont="1"/>
    <xf numFmtId="0" fontId="2" fillId="0" borderId="20" xfId="0" applyFont="1" applyFill="1" applyBorder="1" applyAlignment="1">
      <alignment horizontal="right" vertical="center" wrapText="1"/>
    </xf>
    <xf numFmtId="0" fontId="2" fillId="2" borderId="20" xfId="0" applyFont="1" applyFill="1" applyBorder="1" applyAlignment="1">
      <alignment horizontal="right" vertical="center"/>
    </xf>
    <xf numFmtId="0" fontId="45" fillId="0" borderId="20" xfId="0" applyFont="1" applyFill="1" applyBorder="1" applyAlignment="1">
      <alignment horizontal="center" vertical="center" wrapText="1"/>
    </xf>
    <xf numFmtId="0" fontId="2" fillId="2" borderId="22" xfId="0" applyFont="1" applyFill="1" applyBorder="1" applyAlignment="1">
      <alignment horizontal="right" vertical="center"/>
    </xf>
    <xf numFmtId="0" fontId="3" fillId="0" borderId="0" xfId="0" applyFont="1" applyAlignment="1">
      <alignment wrapText="1"/>
    </xf>
    <xf numFmtId="0" fontId="4" fillId="0" borderId="0" xfId="0" applyFont="1" applyAlignment="1">
      <alignment horizontal="center" wrapText="1"/>
    </xf>
    <xf numFmtId="0" fontId="3" fillId="3" borderId="55" xfId="0" applyFont="1" applyFill="1" applyBorder="1"/>
    <xf numFmtId="0" fontId="3" fillId="3" borderId="100" xfId="0" applyFont="1" applyFill="1" applyBorder="1" applyAlignment="1">
      <alignment wrapText="1"/>
    </xf>
    <xf numFmtId="0" fontId="3" fillId="3" borderId="101" xfId="0" applyFont="1" applyFill="1" applyBorder="1"/>
    <xf numFmtId="0" fontId="4" fillId="3" borderId="80" xfId="0" applyFont="1" applyFill="1" applyBorder="1" applyAlignment="1">
      <alignment horizontal="center" wrapText="1"/>
    </xf>
    <xf numFmtId="0" fontId="3" fillId="0" borderId="97" xfId="0" applyFont="1" applyFill="1" applyBorder="1" applyAlignment="1">
      <alignment horizontal="center"/>
    </xf>
    <xf numFmtId="0" fontId="3" fillId="0" borderId="97" xfId="0" applyFont="1" applyBorder="1" applyAlignment="1">
      <alignment horizontal="center"/>
    </xf>
    <xf numFmtId="0" fontId="3" fillId="3" borderId="67" xfId="0" applyFont="1" applyFill="1" applyBorder="1"/>
    <xf numFmtId="0" fontId="4" fillId="3" borderId="0" xfId="0" applyFont="1" applyFill="1" applyBorder="1" applyAlignment="1">
      <alignment horizontal="center" wrapText="1"/>
    </xf>
    <xf numFmtId="0" fontId="3" fillId="3" borderId="0" xfId="0" applyFont="1" applyFill="1" applyBorder="1" applyAlignment="1">
      <alignment horizontal="center"/>
    </xf>
    <xf numFmtId="0" fontId="3" fillId="3" borderId="94" xfId="0" applyFont="1" applyFill="1" applyBorder="1" applyAlignment="1">
      <alignment horizontal="center" vertical="center" wrapText="1"/>
    </xf>
    <xf numFmtId="0" fontId="3" fillId="0" borderId="20" xfId="0" applyFont="1" applyBorder="1"/>
    <xf numFmtId="0" fontId="3" fillId="0" borderId="97" xfId="0" applyFont="1" applyBorder="1" applyAlignment="1">
      <alignment wrapText="1"/>
    </xf>
    <xf numFmtId="0" fontId="99" fillId="0" borderId="97" xfId="0" applyFont="1" applyBorder="1" applyAlignment="1">
      <alignment horizontal="left" wrapText="1" indent="2"/>
    </xf>
    <xf numFmtId="0" fontId="4" fillId="0" borderId="20" xfId="0" applyFont="1" applyBorder="1"/>
    <xf numFmtId="0" fontId="4" fillId="0" borderId="97" xfId="0" applyFont="1" applyBorder="1" applyAlignment="1">
      <alignment wrapText="1"/>
    </xf>
    <xf numFmtId="0" fontId="111" fillId="3" borderId="67" xfId="0" applyFont="1" applyFill="1" applyBorder="1" applyAlignment="1">
      <alignment horizontal="left"/>
    </xf>
    <xf numFmtId="0" fontId="111" fillId="3" borderId="0" xfId="0" applyFont="1" applyFill="1" applyBorder="1" applyAlignment="1">
      <alignment horizontal="center"/>
    </xf>
    <xf numFmtId="0" fontId="99" fillId="0" borderId="97" xfId="0" applyFont="1" applyBorder="1" applyAlignment="1">
      <alignment horizontal="left" wrapText="1" indent="4"/>
    </xf>
    <xf numFmtId="0" fontId="3" fillId="3" borderId="0" xfId="0" applyFont="1" applyFill="1" applyBorder="1" applyAlignment="1">
      <alignment wrapText="1"/>
    </xf>
    <xf numFmtId="0" fontId="4" fillId="0" borderId="22" xfId="0" applyFont="1" applyBorder="1"/>
    <xf numFmtId="0" fontId="4" fillId="0" borderId="23" xfId="0" applyFont="1" applyBorder="1" applyAlignment="1">
      <alignment wrapText="1"/>
    </xf>
    <xf numFmtId="0" fontId="2" fillId="2" borderId="88" xfId="0" applyFont="1" applyFill="1" applyBorder="1" applyAlignment="1">
      <alignment horizontal="right" vertical="center"/>
    </xf>
    <xf numFmtId="0" fontId="2" fillId="0" borderId="95" xfId="0" applyFont="1" applyBorder="1" applyAlignment="1">
      <alignment vertical="center" wrapText="1"/>
    </xf>
    <xf numFmtId="0" fontId="112" fillId="0" borderId="0" xfId="11" applyFont="1" applyFill="1" applyBorder="1" applyProtection="1"/>
    <xf numFmtId="0" fontId="112" fillId="0" borderId="0" xfId="11" applyFont="1" applyFill="1" applyBorder="1" applyAlignment="1" applyProtection="1"/>
    <xf numFmtId="0" fontId="114" fillId="0" borderId="0" xfId="11" applyFont="1" applyFill="1" applyBorder="1" applyAlignment="1" applyProtection="1"/>
    <xf numFmtId="0" fontId="117" fillId="0" borderId="112" xfId="13" applyFont="1" applyFill="1" applyBorder="1" applyAlignment="1" applyProtection="1">
      <alignment horizontal="left" vertical="center" wrapText="1"/>
      <protection locked="0"/>
    </xf>
    <xf numFmtId="49" fontId="117" fillId="0" borderId="112" xfId="5" applyNumberFormat="1" applyFont="1" applyFill="1" applyBorder="1" applyAlignment="1" applyProtection="1">
      <alignment horizontal="right" vertical="center"/>
      <protection locked="0"/>
    </xf>
    <xf numFmtId="49" fontId="118" fillId="0" borderId="112" xfId="5" applyNumberFormat="1" applyFont="1" applyFill="1" applyBorder="1" applyAlignment="1" applyProtection="1">
      <alignment horizontal="right" vertical="center"/>
      <protection locked="0"/>
    </xf>
    <xf numFmtId="0" fontId="113" fillId="0" borderId="112" xfId="0" applyFont="1" applyFill="1" applyBorder="1"/>
    <xf numFmtId="49" fontId="117" fillId="0" borderId="112" xfId="5" applyNumberFormat="1" applyFont="1" applyFill="1" applyBorder="1" applyAlignment="1" applyProtection="1">
      <alignment horizontal="right" vertical="center" wrapText="1"/>
      <protection locked="0"/>
    </xf>
    <xf numFmtId="49" fontId="118" fillId="0" borderId="112" xfId="5" applyNumberFormat="1" applyFont="1" applyFill="1" applyBorder="1" applyAlignment="1" applyProtection="1">
      <alignment horizontal="right" vertical="center" wrapText="1"/>
      <protection locked="0"/>
    </xf>
    <xf numFmtId="0" fontId="113" fillId="0" borderId="0" xfId="0" applyFont="1" applyFill="1"/>
    <xf numFmtId="0" fontId="112" fillId="0" borderId="112" xfId="0" applyNumberFormat="1" applyFont="1" applyFill="1" applyBorder="1" applyAlignment="1">
      <alignment horizontal="left" vertical="center" wrapText="1"/>
    </xf>
    <xf numFmtId="0" fontId="116" fillId="0" borderId="112" xfId="0" applyFont="1" applyFill="1" applyBorder="1"/>
    <xf numFmtId="0" fontId="113" fillId="0" borderId="0" xfId="0" applyFont="1" applyFill="1" applyBorder="1"/>
    <xf numFmtId="0" fontId="115" fillId="0" borderId="112" xfId="0" applyFont="1" applyFill="1" applyBorder="1" applyAlignment="1">
      <alignment horizontal="left" indent="1"/>
    </xf>
    <xf numFmtId="0" fontId="115" fillId="0" borderId="112" xfId="0" applyFont="1" applyFill="1" applyBorder="1" applyAlignment="1">
      <alignment horizontal="left" wrapText="1" indent="1"/>
    </xf>
    <xf numFmtId="0" fontId="112" fillId="0" borderId="112" xfId="0" applyFont="1" applyFill="1" applyBorder="1" applyAlignment="1">
      <alignment horizontal="left" indent="1"/>
    </xf>
    <xf numFmtId="0" fontId="112" fillId="0" borderId="112" xfId="0" applyNumberFormat="1" applyFont="1" applyFill="1" applyBorder="1" applyAlignment="1">
      <alignment horizontal="left" indent="1"/>
    </xf>
    <xf numFmtId="0" fontId="112" fillId="0" borderId="112" xfId="0" applyFont="1" applyFill="1" applyBorder="1" applyAlignment="1">
      <alignment horizontal="left" wrapText="1" indent="2"/>
    </xf>
    <xf numFmtId="0" fontId="115" fillId="0" borderId="112" xfId="0" applyFont="1" applyFill="1" applyBorder="1" applyAlignment="1">
      <alignment horizontal="left" vertical="center" indent="1"/>
    </xf>
    <xf numFmtId="0" fontId="113" fillId="0" borderId="112" xfId="0" applyFont="1" applyFill="1" applyBorder="1" applyAlignment="1">
      <alignment horizontal="left" wrapText="1"/>
    </xf>
    <xf numFmtId="0" fontId="113" fillId="0" borderId="112" xfId="0" applyFont="1" applyFill="1" applyBorder="1" applyAlignment="1">
      <alignment horizontal="left" wrapText="1" indent="2"/>
    </xf>
    <xf numFmtId="49" fontId="113" fillId="0" borderId="112" xfId="0" applyNumberFormat="1" applyFont="1" applyFill="1" applyBorder="1" applyAlignment="1">
      <alignment horizontal="left" indent="3"/>
    </xf>
    <xf numFmtId="49" fontId="113" fillId="0" borderId="112" xfId="0" applyNumberFormat="1" applyFont="1" applyFill="1" applyBorder="1" applyAlignment="1">
      <alignment horizontal="left" indent="1"/>
    </xf>
    <xf numFmtId="49" fontId="113" fillId="0" borderId="112" xfId="0" applyNumberFormat="1" applyFont="1" applyFill="1" applyBorder="1" applyAlignment="1">
      <alignment horizontal="left" vertical="top" wrapText="1" indent="2"/>
    </xf>
    <xf numFmtId="49" fontId="113" fillId="0" borderId="112" xfId="0" applyNumberFormat="1" applyFont="1" applyFill="1" applyBorder="1" applyAlignment="1">
      <alignment horizontal="left" wrapText="1" indent="3"/>
    </xf>
    <xf numFmtId="49" fontId="113" fillId="0" borderId="112" xfId="0" applyNumberFormat="1" applyFont="1" applyFill="1" applyBorder="1" applyAlignment="1">
      <alignment horizontal="left" wrapText="1" indent="2"/>
    </xf>
    <xf numFmtId="0" fontId="113" fillId="0" borderId="112" xfId="0" applyNumberFormat="1" applyFont="1" applyFill="1" applyBorder="1" applyAlignment="1">
      <alignment horizontal="left" wrapText="1" indent="1"/>
    </xf>
    <xf numFmtId="49" fontId="113" fillId="0" borderId="112" xfId="0" applyNumberFormat="1" applyFont="1" applyFill="1" applyBorder="1" applyAlignment="1">
      <alignment horizontal="left" wrapText="1" indent="1"/>
    </xf>
    <xf numFmtId="0" fontId="115" fillId="0" borderId="73" xfId="0" applyNumberFormat="1" applyFont="1" applyFill="1" applyBorder="1" applyAlignment="1">
      <alignment horizontal="left" vertical="center" wrapText="1"/>
    </xf>
    <xf numFmtId="0" fontId="113" fillId="0" borderId="113" xfId="0" applyFont="1" applyFill="1" applyBorder="1" applyAlignment="1">
      <alignment horizontal="center" vertical="center" wrapText="1"/>
    </xf>
    <xf numFmtId="0" fontId="115" fillId="0" borderId="112" xfId="0" applyNumberFormat="1" applyFont="1" applyFill="1" applyBorder="1" applyAlignment="1">
      <alignment horizontal="left" vertical="center" wrapText="1"/>
    </xf>
    <xf numFmtId="0" fontId="113" fillId="0" borderId="112" xfId="0" applyFont="1" applyFill="1" applyBorder="1" applyAlignment="1">
      <alignment horizontal="left" indent="1"/>
    </xf>
    <xf numFmtId="0" fontId="6" fillId="0" borderId="112" xfId="17" applyBorder="1" applyAlignment="1" applyProtection="1"/>
    <xf numFmtId="0" fontId="116" fillId="0" borderId="112"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0" xfId="0" applyFont="1" applyFill="1" applyBorder="1" applyAlignment="1">
      <alignment horizontal="center" vertical="center" wrapText="1"/>
    </xf>
    <xf numFmtId="14" fontId="84" fillId="0" borderId="0" xfId="0" applyNumberFormat="1" applyFont="1" applyFill="1"/>
    <xf numFmtId="0" fontId="119" fillId="0" borderId="112" xfId="13" applyFont="1" applyFill="1" applyBorder="1" applyAlignment="1" applyProtection="1">
      <alignment horizontal="left" vertical="center" wrapText="1"/>
      <protection locked="0"/>
    </xf>
    <xf numFmtId="0" fontId="113" fillId="0" borderId="0" xfId="0" applyFont="1" applyFill="1" applyAlignment="1">
      <alignment horizontal="left" vertical="top" wrapText="1"/>
    </xf>
    <xf numFmtId="0" fontId="113" fillId="0" borderId="0" xfId="0" applyFont="1" applyFill="1" applyAlignment="1">
      <alignment wrapText="1"/>
    </xf>
    <xf numFmtId="0" fontId="113" fillId="0" borderId="112" xfId="0" applyFont="1" applyFill="1" applyBorder="1" applyAlignment="1">
      <alignment horizontal="center" vertical="center"/>
    </xf>
    <xf numFmtId="0" fontId="113" fillId="0" borderId="112" xfId="0" applyFont="1" applyFill="1" applyBorder="1" applyAlignment="1">
      <alignment horizontal="center" vertical="center" wrapText="1"/>
    </xf>
    <xf numFmtId="0" fontId="116" fillId="0" borderId="0" xfId="0" applyFont="1" applyFill="1"/>
    <xf numFmtId="0" fontId="113" fillId="0" borderId="112" xfId="0" applyFont="1" applyFill="1" applyBorder="1" applyAlignment="1">
      <alignment wrapText="1"/>
    </xf>
    <xf numFmtId="0" fontId="113" fillId="0" borderId="112" xfId="0" applyFont="1" applyFill="1" applyBorder="1" applyAlignment="1">
      <alignment horizontal="left" indent="8"/>
    </xf>
    <xf numFmtId="0" fontId="113" fillId="0" borderId="0" xfId="0" applyFont="1" applyFill="1" applyBorder="1" applyAlignment="1">
      <alignment horizontal="left"/>
    </xf>
    <xf numFmtId="0" fontId="116" fillId="0" borderId="0" xfId="0" applyFont="1" applyFill="1" applyBorder="1"/>
    <xf numFmtId="0" fontId="116" fillId="0" borderId="7" xfId="0" applyFont="1" applyFill="1" applyBorder="1"/>
    <xf numFmtId="0" fontId="113" fillId="0" borderId="0" xfId="0" applyFont="1" applyFill="1" applyBorder="1" applyAlignment="1">
      <alignment horizontal="center" vertical="center"/>
    </xf>
    <xf numFmtId="0" fontId="113" fillId="0" borderId="7" xfId="0" applyFont="1" applyFill="1" applyBorder="1" applyAlignment="1">
      <alignment wrapText="1"/>
    </xf>
    <xf numFmtId="49" fontId="113" fillId="0" borderId="112" xfId="0" applyNumberFormat="1" applyFont="1" applyFill="1" applyBorder="1" applyAlignment="1">
      <alignment horizontal="center" vertical="center" wrapText="1"/>
    </xf>
    <xf numFmtId="0" fontId="113" fillId="0" borderId="112" xfId="0" applyFont="1" applyFill="1" applyBorder="1" applyAlignment="1">
      <alignment horizontal="center"/>
    </xf>
    <xf numFmtId="0" fontId="113" fillId="0" borderId="7" xfId="0" applyFont="1" applyFill="1" applyBorder="1"/>
    <xf numFmtId="0" fontId="113" fillId="0" borderId="112" xfId="0" applyFont="1" applyFill="1" applyBorder="1" applyAlignment="1">
      <alignment horizontal="left" indent="2"/>
    </xf>
    <xf numFmtId="0" fontId="113" fillId="0" borderId="112" xfId="0" applyNumberFormat="1" applyFont="1" applyFill="1" applyBorder="1" applyAlignment="1">
      <alignment horizontal="left" indent="1"/>
    </xf>
    <xf numFmtId="0" fontId="113" fillId="0" borderId="0" xfId="0" applyFont="1" applyFill="1" applyAlignment="1">
      <alignment horizontal="center" vertical="center"/>
    </xf>
    <xf numFmtId="0" fontId="121" fillId="0" borderId="0" xfId="0" applyFont="1" applyFill="1"/>
    <xf numFmtId="0" fontId="121" fillId="0" borderId="0" xfId="0" applyFont="1" applyFill="1" applyAlignment="1">
      <alignment horizontal="center" vertical="center"/>
    </xf>
    <xf numFmtId="0" fontId="115" fillId="0" borderId="112" xfId="0" applyFont="1" applyFill="1" applyBorder="1" applyAlignment="1">
      <alignment horizontal="center" vertical="center" wrapText="1"/>
    </xf>
    <xf numFmtId="0" fontId="0" fillId="0" borderId="112" xfId="0" applyBorder="1" applyAlignment="1">
      <alignment horizontal="left" indent="2"/>
    </xf>
    <xf numFmtId="0" fontId="0" fillId="0" borderId="113" xfId="0" applyBorder="1" applyAlignment="1">
      <alignment horizontal="left" indent="2"/>
    </xf>
    <xf numFmtId="0" fontId="0" fillId="0" borderId="112" xfId="0" applyFill="1" applyBorder="1" applyAlignment="1">
      <alignment horizontal="left" indent="2"/>
    </xf>
    <xf numFmtId="0" fontId="123" fillId="0" borderId="119" xfId="0" applyNumberFormat="1" applyFont="1" applyFill="1" applyBorder="1" applyAlignment="1">
      <alignment vertical="center" wrapText="1" readingOrder="1"/>
    </xf>
    <xf numFmtId="0" fontId="123" fillId="0" borderId="120" xfId="0" applyNumberFormat="1" applyFont="1" applyFill="1" applyBorder="1" applyAlignment="1">
      <alignment vertical="center" wrapText="1" readingOrder="1"/>
    </xf>
    <xf numFmtId="0" fontId="123" fillId="0" borderId="120" xfId="0" applyNumberFormat="1" applyFont="1" applyFill="1" applyBorder="1" applyAlignment="1">
      <alignment horizontal="left" vertical="center" wrapText="1" indent="1" readingOrder="1"/>
    </xf>
    <xf numFmtId="0" fontId="123" fillId="0" borderId="121" xfId="0" applyNumberFormat="1" applyFont="1" applyFill="1" applyBorder="1" applyAlignment="1">
      <alignment vertical="center" wrapText="1" readingOrder="1"/>
    </xf>
    <xf numFmtId="0" fontId="124" fillId="0" borderId="112" xfId="0" applyNumberFormat="1" applyFont="1" applyFill="1" applyBorder="1" applyAlignment="1">
      <alignment vertical="center" wrapText="1" readingOrder="1"/>
    </xf>
    <xf numFmtId="0" fontId="113" fillId="0" borderId="113" xfId="0" applyFont="1" applyFill="1" applyBorder="1" applyAlignment="1">
      <alignment horizontal="center" vertical="center" wrapText="1"/>
    </xf>
    <xf numFmtId="0" fontId="0" fillId="0" borderId="7" xfId="0" applyBorder="1"/>
    <xf numFmtId="0" fontId="113" fillId="0" borderId="104" xfId="0" applyFont="1" applyFill="1" applyBorder="1" applyAlignment="1">
      <alignment horizontal="center" vertical="center" wrapText="1"/>
    </xf>
    <xf numFmtId="0" fontId="0" fillId="0" borderId="112" xfId="0" applyBorder="1" applyAlignment="1">
      <alignment horizontal="left" indent="3"/>
    </xf>
    <xf numFmtId="0" fontId="84" fillId="0" borderId="112" xfId="20960" applyFont="1" applyBorder="1" applyAlignment="1">
      <alignment horizontal="left" wrapText="1"/>
    </xf>
    <xf numFmtId="0" fontId="2" fillId="0" borderId="0" xfId="0" applyFont="1" applyAlignment="1">
      <alignment horizontal="left" wrapText="1"/>
    </xf>
    <xf numFmtId="0" fontId="2" fillId="0" borderId="114" xfId="0" applyFont="1" applyBorder="1" applyAlignment="1">
      <alignment wrapText="1"/>
    </xf>
    <xf numFmtId="0" fontId="84" fillId="0" borderId="86" xfId="0" applyFont="1" applyBorder="1"/>
    <xf numFmtId="0" fontId="2" fillId="0" borderId="112" xfId="0" applyFont="1" applyBorder="1" applyAlignment="1">
      <alignment wrapText="1"/>
    </xf>
    <xf numFmtId="0" fontId="84" fillId="0" borderId="84" xfId="0" applyFont="1" applyBorder="1"/>
    <xf numFmtId="0" fontId="45" fillId="0" borderId="112" xfId="0" applyFont="1" applyBorder="1" applyAlignment="1">
      <alignment horizontal="center" vertical="center" wrapText="1"/>
    </xf>
    <xf numFmtId="0" fontId="45" fillId="0" borderId="84" xfId="0" applyFont="1" applyBorder="1" applyAlignment="1">
      <alignment horizontal="center" vertical="center" wrapText="1"/>
    </xf>
    <xf numFmtId="0" fontId="2" fillId="0" borderId="84" xfId="0" applyFont="1" applyBorder="1"/>
    <xf numFmtId="0" fontId="2" fillId="0" borderId="86" xfId="0" applyFont="1" applyBorder="1"/>
    <xf numFmtId="0" fontId="2" fillId="0" borderId="86" xfId="0" applyFont="1" applyBorder="1" applyAlignment="1">
      <alignment wrapText="1"/>
    </xf>
    <xf numFmtId="9" fontId="2" fillId="0" borderId="86" xfId="0" applyNumberFormat="1" applyFont="1" applyBorder="1"/>
    <xf numFmtId="14" fontId="2" fillId="0" borderId="0" xfId="0" applyNumberFormat="1" applyFont="1" applyAlignment="1">
      <alignment horizontal="left"/>
    </xf>
    <xf numFmtId="10" fontId="3" fillId="0" borderId="140" xfId="20962" applyNumberFormat="1" applyFont="1" applyBorder="1" applyAlignment="1"/>
    <xf numFmtId="10" fontId="3" fillId="0" borderId="24" xfId="20962" applyNumberFormat="1" applyFont="1" applyBorder="1" applyAlignment="1"/>
    <xf numFmtId="164" fontId="121" fillId="0" borderId="147" xfId="7" applyNumberFormat="1" applyFont="1" applyBorder="1"/>
    <xf numFmtId="3" fontId="126" fillId="36" borderId="23" xfId="16" applyNumberFormat="1" applyFont="1" applyFill="1" applyBorder="1" applyProtection="1">
      <protection locked="0"/>
    </xf>
    <xf numFmtId="193" fontId="126" fillId="36" borderId="23" xfId="16" applyNumberFormat="1" applyFont="1" applyFill="1" applyBorder="1" applyProtection="1">
      <protection locked="0"/>
    </xf>
    <xf numFmtId="0" fontId="3" fillId="0" borderId="147" xfId="0" applyFont="1" applyFill="1" applyBorder="1" applyAlignment="1">
      <alignment vertical="center"/>
    </xf>
    <xf numFmtId="0" fontId="3" fillId="0" borderId="151" xfId="0" applyFont="1" applyFill="1" applyBorder="1" applyAlignment="1">
      <alignment horizontal="center" vertical="center"/>
    </xf>
    <xf numFmtId="0" fontId="4" fillId="0" borderId="149" xfId="0" applyFont="1" applyFill="1" applyBorder="1" applyAlignment="1">
      <alignment vertical="center"/>
    </xf>
    <xf numFmtId="0" fontId="3" fillId="0" borderId="149" xfId="0" applyFont="1" applyFill="1" applyBorder="1" applyAlignment="1">
      <alignment vertical="center"/>
    </xf>
    <xf numFmtId="0" fontId="4" fillId="3" borderId="130" xfId="0" applyFont="1" applyFill="1" applyBorder="1" applyAlignment="1">
      <alignment vertical="center"/>
    </xf>
    <xf numFmtId="0" fontId="2" fillId="0" borderId="154" xfId="0" applyFont="1" applyFill="1" applyBorder="1" applyAlignment="1">
      <alignment horizontal="center" vertical="center" wrapText="1"/>
    </xf>
    <xf numFmtId="0" fontId="2" fillId="0" borderId="149" xfId="0" applyFont="1" applyFill="1" applyBorder="1" applyAlignment="1">
      <alignment horizontal="center" vertical="center" wrapText="1"/>
    </xf>
    <xf numFmtId="164" fontId="4" fillId="36" borderId="84" xfId="7" applyNumberFormat="1" applyFont="1" applyFill="1" applyBorder="1" applyAlignment="1">
      <alignment horizontal="center" vertical="center" wrapText="1"/>
    </xf>
    <xf numFmtId="0" fontId="3" fillId="0" borderId="20" xfId="0" applyFont="1" applyFill="1" applyBorder="1" applyAlignment="1">
      <alignment horizontal="center" vertical="center"/>
    </xf>
    <xf numFmtId="0" fontId="3" fillId="0" borderId="22" xfId="0" applyFont="1" applyFill="1" applyBorder="1" applyAlignment="1">
      <alignment horizontal="center" vertical="center"/>
    </xf>
    <xf numFmtId="193" fontId="132" fillId="0" borderId="13" xfId="0" applyNumberFormat="1" applyFont="1" applyBorder="1" applyAlignment="1">
      <alignment vertical="center"/>
    </xf>
    <xf numFmtId="193" fontId="131" fillId="36" borderId="139" xfId="0" applyNumberFormat="1" applyFont="1" applyFill="1" applyBorder="1" applyAlignment="1">
      <alignment vertical="center"/>
    </xf>
    <xf numFmtId="193" fontId="131" fillId="36" borderId="59" xfId="0" applyNumberFormat="1" applyFont="1" applyFill="1" applyBorder="1" applyAlignment="1">
      <alignment vertical="center"/>
    </xf>
    <xf numFmtId="164" fontId="115" fillId="0" borderId="149" xfId="7" applyNumberFormat="1" applyFont="1" applyFill="1" applyBorder="1" applyAlignment="1">
      <alignment horizontal="left" vertical="center" wrapText="1"/>
    </xf>
    <xf numFmtId="164" fontId="113" fillId="0" borderId="149" xfId="7" applyNumberFormat="1" applyFont="1" applyBorder="1" applyAlignment="1">
      <alignment vertical="center"/>
    </xf>
    <xf numFmtId="9" fontId="145" fillId="0" borderId="149" xfId="20962" applyFont="1" applyBorder="1"/>
    <xf numFmtId="164" fontId="145" fillId="0" borderId="149" xfId="7" applyNumberFormat="1" applyFont="1" applyBorder="1"/>
    <xf numFmtId="164" fontId="112" fillId="0" borderId="149" xfId="7" applyNumberFormat="1" applyFont="1" applyFill="1" applyBorder="1" applyAlignment="1">
      <alignment horizontal="left" vertical="center" wrapText="1"/>
    </xf>
    <xf numFmtId="164" fontId="116" fillId="0" borderId="149" xfId="7" applyNumberFormat="1" applyFont="1" applyFill="1" applyBorder="1" applyAlignment="1">
      <alignment horizontal="left" vertical="center" wrapText="1"/>
    </xf>
    <xf numFmtId="164" fontId="113" fillId="0" borderId="149" xfId="7" applyNumberFormat="1" applyFont="1" applyFill="1" applyBorder="1" applyAlignment="1">
      <alignment vertical="center"/>
    </xf>
    <xf numFmtId="164" fontId="113" fillId="0" borderId="149" xfId="7" applyNumberFormat="1" applyFont="1" applyFill="1" applyBorder="1" applyAlignment="1">
      <alignment horizontal="left" vertical="center" wrapText="1"/>
    </xf>
    <xf numFmtId="164" fontId="113" fillId="81" borderId="149" xfId="7" applyNumberFormat="1" applyFont="1" applyFill="1" applyBorder="1" applyAlignment="1">
      <alignment vertical="center"/>
    </xf>
    <xf numFmtId="164" fontId="113" fillId="0" borderId="149" xfId="7" applyNumberFormat="1" applyFont="1" applyBorder="1" applyAlignment="1">
      <alignment horizontal="left" vertical="center"/>
    </xf>
    <xf numFmtId="164" fontId="116" fillId="0" borderId="7" xfId="7" applyNumberFormat="1" applyFont="1" applyBorder="1" applyAlignment="1">
      <alignment vertical="center"/>
    </xf>
    <xf numFmtId="164" fontId="113" fillId="80" borderId="149" xfId="7" applyNumberFormat="1" applyFont="1" applyFill="1" applyBorder="1"/>
    <xf numFmtId="164" fontId="113" fillId="0" borderId="149" xfId="7" applyNumberFormat="1" applyFont="1" applyBorder="1" applyAlignment="1">
      <alignment horizontal="left" indent="1"/>
    </xf>
    <xf numFmtId="0" fontId="3" fillId="3" borderId="148" xfId="0" applyFont="1" applyFill="1" applyBorder="1" applyAlignment="1">
      <alignment vertical="center"/>
    </xf>
    <xf numFmtId="0" fontId="99" fillId="3" borderId="129" xfId="0" applyFont="1" applyFill="1" applyBorder="1" applyAlignment="1">
      <alignment horizontal="left"/>
    </xf>
    <xf numFmtId="0" fontId="99" fillId="3" borderId="153" xfId="0" applyFont="1" applyFill="1" applyBorder="1" applyAlignment="1">
      <alignment horizontal="left"/>
    </xf>
    <xf numFmtId="193" fontId="94" fillId="36" borderId="23" xfId="0" applyNumberFormat="1" applyFont="1" applyFill="1" applyBorder="1" applyAlignment="1">
      <alignment horizontal="right"/>
    </xf>
    <xf numFmtId="193" fontId="94" fillId="0" borderId="23" xfId="0" applyNumberFormat="1" applyFont="1" applyBorder="1" applyAlignment="1">
      <alignment horizontal="right"/>
    </xf>
    <xf numFmtId="193" fontId="94" fillId="36" borderId="24" xfId="0" applyNumberFormat="1" applyFont="1" applyFill="1" applyBorder="1" applyAlignment="1">
      <alignment horizontal="right"/>
    </xf>
    <xf numFmtId="164" fontId="113" fillId="0" borderId="149" xfId="7" applyNumberFormat="1" applyFont="1" applyFill="1" applyBorder="1" applyAlignment="1">
      <alignment horizontal="left" vertical="center"/>
    </xf>
    <xf numFmtId="169" fontId="9" fillId="37" borderId="31" xfId="20" applyBorder="1"/>
    <xf numFmtId="169" fontId="9" fillId="37" borderId="89" xfId="20" applyBorder="1"/>
    <xf numFmtId="169" fontId="9" fillId="37" borderId="26" xfId="20" applyBorder="1"/>
    <xf numFmtId="169" fontId="9" fillId="37" borderId="56" xfId="20" applyBorder="1"/>
    <xf numFmtId="0" fontId="3" fillId="3" borderId="67" xfId="0" applyFont="1" applyFill="1" applyBorder="1" applyAlignment="1">
      <alignment horizontal="center" vertical="center"/>
    </xf>
    <xf numFmtId="0" fontId="3" fillId="3" borderId="0" xfId="0" applyFont="1" applyFill="1" applyBorder="1" applyAlignment="1">
      <alignment vertical="center"/>
    </xf>
    <xf numFmtId="169" fontId="9" fillId="37" borderId="25" xfId="20" applyBorder="1"/>
    <xf numFmtId="164" fontId="113" fillId="0" borderId="149" xfId="7" applyNumberFormat="1" applyFont="1" applyBorder="1"/>
    <xf numFmtId="164" fontId="116" fillId="0" borderId="149" xfId="7" applyNumberFormat="1" applyFont="1" applyBorder="1"/>
    <xf numFmtId="164" fontId="113" fillId="0" borderId="149" xfId="7" applyNumberFormat="1" applyFont="1" applyBorder="1" applyAlignment="1">
      <alignment horizontal="center" vertical="center" wrapText="1"/>
    </xf>
    <xf numFmtId="164" fontId="113" fillId="0" borderId="149" xfId="7" applyNumberFormat="1" applyFont="1" applyBorder="1" applyAlignment="1">
      <alignment horizontal="center" vertical="center"/>
    </xf>
    <xf numFmtId="164" fontId="121" fillId="0" borderId="149" xfId="7" applyNumberFormat="1" applyFont="1" applyBorder="1"/>
    <xf numFmtId="9" fontId="121" fillId="0" borderId="149" xfId="20962" applyFont="1" applyBorder="1"/>
    <xf numFmtId="164" fontId="116" fillId="79" borderId="166" xfId="7" applyNumberFormat="1" applyFont="1" applyFill="1" applyBorder="1"/>
    <xf numFmtId="164" fontId="113" fillId="79" borderId="166" xfId="7" applyNumberFormat="1" applyFont="1" applyFill="1" applyBorder="1"/>
    <xf numFmtId="164" fontId="116" fillId="0" borderId="166" xfId="7" applyNumberFormat="1" applyFont="1" applyBorder="1" applyAlignment="1">
      <alignment vertical="center"/>
    </xf>
    <xf numFmtId="164" fontId="115" fillId="36" borderId="166" xfId="7" applyNumberFormat="1" applyFont="1" applyFill="1" applyBorder="1"/>
    <xf numFmtId="164" fontId="113" fillId="0" borderId="166" xfId="7" applyNumberFormat="1" applyFont="1" applyFill="1" applyBorder="1"/>
    <xf numFmtId="164" fontId="113" fillId="0" borderId="166" xfId="7" applyNumberFormat="1" applyFont="1" applyBorder="1"/>
    <xf numFmtId="164" fontId="3" fillId="0" borderId="166" xfId="7" applyNumberFormat="1" applyFont="1" applyFill="1" applyBorder="1" applyAlignment="1">
      <alignment horizontal="right" vertical="center"/>
    </xf>
    <xf numFmtId="198" fontId="146" fillId="0" borderId="166" xfId="7" applyNumberFormat="1" applyFont="1" applyBorder="1" applyAlignment="1">
      <alignment horizontal="right" vertical="center"/>
    </xf>
    <xf numFmtId="169" fontId="9" fillId="37" borderId="166" xfId="20" applyBorder="1" applyAlignment="1">
      <alignment horizontal="right" vertical="center"/>
    </xf>
    <xf numFmtId="164" fontId="3" fillId="0" borderId="165" xfId="7" applyNumberFormat="1" applyFont="1" applyBorder="1" applyAlignment="1">
      <alignment horizontal="right" vertical="center"/>
    </xf>
    <xf numFmtId="164" fontId="3" fillId="0" borderId="166" xfId="7" applyNumberFormat="1" applyFont="1" applyBorder="1" applyAlignment="1">
      <alignment horizontal="right" vertical="center"/>
    </xf>
    <xf numFmtId="164" fontId="105" fillId="3" borderId="166" xfId="948" applyNumberFormat="1" applyFont="1" applyFill="1" applyBorder="1" applyAlignment="1" applyProtection="1">
      <alignment horizontal="right" vertical="center"/>
      <protection locked="0"/>
    </xf>
    <xf numFmtId="164" fontId="104" fillId="77" borderId="164" xfId="948" applyNumberFormat="1" applyFont="1" applyFill="1" applyBorder="1" applyAlignment="1" applyProtection="1">
      <alignment horizontal="right" vertical="center"/>
      <protection locked="0"/>
    </xf>
    <xf numFmtId="164" fontId="45" fillId="77" borderId="164" xfId="948" applyNumberFormat="1" applyFont="1" applyFill="1" applyBorder="1" applyAlignment="1" applyProtection="1">
      <alignment horizontal="right" vertical="center"/>
      <protection locked="0"/>
    </xf>
    <xf numFmtId="164" fontId="105" fillId="78" borderId="166" xfId="948" applyNumberFormat="1" applyFont="1" applyFill="1" applyBorder="1" applyAlignment="1" applyProtection="1">
      <alignment horizontal="right" vertical="center"/>
    </xf>
    <xf numFmtId="164" fontId="105" fillId="0" borderId="166" xfId="948" applyNumberFormat="1" applyFont="1" applyFill="1" applyBorder="1" applyAlignment="1" applyProtection="1">
      <alignment horizontal="right" vertical="center"/>
      <protection locked="0"/>
    </xf>
    <xf numFmtId="193" fontId="94" fillId="0" borderId="166" xfId="1" applyNumberFormat="1" applyFont="1" applyFill="1" applyBorder="1" applyProtection="1">
      <protection locked="0"/>
    </xf>
    <xf numFmtId="165" fontId="94" fillId="4" borderId="166" xfId="8" applyNumberFormat="1" applyFont="1" applyFill="1" applyBorder="1" applyAlignment="1" applyProtection="1">
      <alignment horizontal="right" wrapText="1"/>
      <protection locked="0"/>
    </xf>
    <xf numFmtId="165" fontId="94" fillId="3" borderId="166" xfId="8" applyNumberFormat="1" applyFont="1" applyFill="1" applyBorder="1" applyAlignment="1" applyProtection="1">
      <alignment horizontal="right" wrapText="1"/>
      <protection locked="0"/>
    </xf>
    <xf numFmtId="193" fontId="94" fillId="3" borderId="166" xfId="5" applyNumberFormat="1" applyFont="1" applyFill="1" applyBorder="1" applyProtection="1">
      <protection locked="0"/>
    </xf>
    <xf numFmtId="3" fontId="94" fillId="36" borderId="165" xfId="5" applyNumberFormat="1" applyFont="1" applyFill="1" applyBorder="1" applyProtection="1">
      <protection locked="0"/>
    </xf>
    <xf numFmtId="193" fontId="94" fillId="36" borderId="166" xfId="1" applyNumberFormat="1" applyFont="1" applyFill="1" applyBorder="1" applyProtection="1">
      <protection locked="0"/>
    </xf>
    <xf numFmtId="0" fontId="94" fillId="3" borderId="166" xfId="5" applyFont="1" applyFill="1" applyBorder="1" applyProtection="1">
      <protection locked="0"/>
    </xf>
    <xf numFmtId="193" fontId="94" fillId="36" borderId="166" xfId="5" applyNumberFormat="1" applyFont="1" applyFill="1" applyBorder="1" applyProtection="1">
      <protection locked="0"/>
    </xf>
    <xf numFmtId="164" fontId="0" fillId="0" borderId="166" xfId="7" applyNumberFormat="1" applyFont="1" applyBorder="1"/>
    <xf numFmtId="164" fontId="3" fillId="0" borderId="165" xfId="7" applyNumberFormat="1" applyFont="1" applyFill="1" applyBorder="1" applyAlignment="1">
      <alignment vertical="center"/>
    </xf>
    <xf numFmtId="169" fontId="9" fillId="37" borderId="0" xfId="20"/>
    <xf numFmtId="164" fontId="3" fillId="0" borderId="166" xfId="7" applyNumberFormat="1" applyFont="1" applyFill="1" applyBorder="1"/>
    <xf numFmtId="9" fontId="3" fillId="0" borderId="165" xfId="20962" applyFont="1" applyBorder="1"/>
    <xf numFmtId="164" fontId="3" fillId="0" borderId="169" xfId="7" applyNumberFormat="1" applyFont="1" applyBorder="1"/>
    <xf numFmtId="164" fontId="3" fillId="0" borderId="166" xfId="7" applyNumberFormat="1" applyFont="1" applyBorder="1"/>
    <xf numFmtId="193" fontId="3" fillId="36" borderId="53" xfId="0" applyNumberFormat="1" applyFont="1" applyFill="1" applyBorder="1"/>
    <xf numFmtId="193" fontId="3" fillId="0" borderId="168" xfId="0" applyNumberFormat="1" applyFont="1" applyBorder="1"/>
    <xf numFmtId="193" fontId="3" fillId="0" borderId="168" xfId="0" applyNumberFormat="1" applyFont="1" applyBorder="1" applyAlignment="1">
      <alignment wrapText="1"/>
    </xf>
    <xf numFmtId="193" fontId="3" fillId="0" borderId="165" xfId="0" applyNumberFormat="1" applyFont="1" applyBorder="1"/>
    <xf numFmtId="193" fontId="3" fillId="0" borderId="166" xfId="0" applyNumberFormat="1" applyFont="1" applyBorder="1"/>
    <xf numFmtId="193" fontId="3" fillId="0" borderId="20" xfId="0" applyNumberFormat="1" applyFont="1" applyBorder="1"/>
    <xf numFmtId="164" fontId="3" fillId="0" borderId="166" xfId="7" applyNumberFormat="1" applyFont="1" applyFill="1" applyBorder="1" applyAlignment="1"/>
    <xf numFmtId="167" fontId="3" fillId="0" borderId="165" xfId="0" applyNumberFormat="1" applyFont="1" applyBorder="1"/>
    <xf numFmtId="164" fontId="3" fillId="0" borderId="169" xfId="7" applyNumberFormat="1" applyFont="1" applyBorder="1" applyAlignment="1"/>
    <xf numFmtId="164" fontId="3" fillId="0" borderId="166" xfId="7" applyNumberFormat="1" applyFont="1" applyBorder="1" applyAlignment="1"/>
    <xf numFmtId="193" fontId="128" fillId="0" borderId="167" xfId="0" applyNumberFormat="1" applyFont="1" applyBorder="1" applyAlignment="1">
      <alignment vertical="center"/>
    </xf>
    <xf numFmtId="10" fontId="4" fillId="36" borderId="166" xfId="20962" applyNumberFormat="1" applyFont="1" applyFill="1" applyBorder="1" applyAlignment="1">
      <alignment horizontal="left" vertical="center" wrapText="1"/>
    </xf>
    <xf numFmtId="164" fontId="100" fillId="0" borderId="165" xfId="7" applyNumberFormat="1" applyFont="1" applyFill="1" applyBorder="1" applyAlignment="1">
      <alignment horizontal="right" vertical="center" wrapText="1"/>
    </xf>
    <xf numFmtId="10" fontId="100" fillId="0" borderId="166" xfId="20962" applyNumberFormat="1" applyFont="1" applyFill="1" applyBorder="1" applyAlignment="1">
      <alignment horizontal="left" vertical="center" wrapText="1"/>
    </xf>
    <xf numFmtId="10" fontId="3" fillId="0" borderId="166" xfId="20962" applyNumberFormat="1" applyFont="1" applyFill="1" applyBorder="1" applyAlignment="1">
      <alignment horizontal="left" vertical="center" wrapText="1"/>
    </xf>
    <xf numFmtId="10" fontId="96" fillId="0" borderId="166" xfId="20962" applyNumberFormat="1" applyFont="1" applyFill="1" applyBorder="1" applyAlignment="1">
      <alignment horizontal="left" vertical="center" wrapText="1"/>
    </xf>
    <xf numFmtId="193" fontId="96" fillId="36" borderId="165" xfId="2" applyNumberFormat="1" applyFont="1" applyFill="1" applyBorder="1" applyAlignment="1" applyProtection="1">
      <alignment vertical="top" wrapText="1"/>
      <protection locked="0"/>
    </xf>
    <xf numFmtId="193" fontId="96" fillId="36" borderId="165" xfId="2" applyNumberFormat="1" applyFont="1" applyFill="1" applyBorder="1" applyAlignment="1" applyProtection="1">
      <alignment vertical="top" wrapText="1"/>
    </xf>
    <xf numFmtId="193" fontId="96" fillId="36" borderId="165" xfId="2" applyNumberFormat="1" applyFont="1" applyFill="1" applyBorder="1" applyAlignment="1" applyProtection="1">
      <alignment vertical="top"/>
    </xf>
    <xf numFmtId="193" fontId="0" fillId="36" borderId="165" xfId="0" applyNumberFormat="1" applyFill="1" applyBorder="1" applyAlignment="1">
      <alignment horizontal="center" vertical="center" wrapText="1"/>
    </xf>
    <xf numFmtId="167" fontId="99" fillId="0" borderId="166" xfId="0" applyNumberFormat="1" applyFont="1" applyBorder="1" applyAlignment="1">
      <alignment horizontal="center" vertical="center" wrapText="1"/>
    </xf>
    <xf numFmtId="193" fontId="144" fillId="64" borderId="170" xfId="25650" applyNumberFormat="1" applyFont="1" applyBorder="1" applyAlignment="1">
      <alignment horizontal="center" vertical="center" wrapText="1"/>
    </xf>
    <xf numFmtId="167" fontId="3" fillId="0" borderId="166" xfId="0" applyNumberFormat="1" applyFont="1" applyBorder="1" applyAlignment="1">
      <alignment horizontal="center" vertical="center" wrapText="1"/>
    </xf>
    <xf numFmtId="0" fontId="2" fillId="0" borderId="22" xfId="0" applyFont="1" applyBorder="1" applyAlignment="1">
      <alignment horizontal="center"/>
    </xf>
    <xf numFmtId="0" fontId="2" fillId="0" borderId="88" xfId="0" applyFont="1" applyBorder="1" applyAlignment="1">
      <alignment horizontal="center" vertical="center"/>
    </xf>
    <xf numFmtId="0" fontId="2" fillId="0" borderId="20" xfId="0" applyFont="1" applyBorder="1" applyAlignment="1">
      <alignment horizontal="center" vertical="center"/>
    </xf>
    <xf numFmtId="43" fontId="103" fillId="0" borderId="166" xfId="7" applyFont="1" applyBorder="1" applyAlignment="1">
      <alignment vertical="center" wrapText="1"/>
    </xf>
    <xf numFmtId="3" fontId="103" fillId="0" borderId="166" xfId="0" applyNumberFormat="1" applyFont="1" applyBorder="1" applyAlignment="1">
      <alignment vertical="center" wrapText="1"/>
    </xf>
    <xf numFmtId="3" fontId="103" fillId="36" borderId="166" xfId="0" applyNumberFormat="1" applyFont="1" applyFill="1" applyBorder="1" applyAlignment="1">
      <alignment vertical="center" wrapText="1"/>
    </xf>
    <xf numFmtId="193" fontId="94" fillId="36" borderId="166" xfId="0" applyNumberFormat="1" applyFont="1" applyFill="1" applyBorder="1" applyAlignment="1">
      <alignment horizontal="right"/>
    </xf>
    <xf numFmtId="193" fontId="129" fillId="0" borderId="166" xfId="0" applyNumberFormat="1" applyFont="1" applyBorder="1" applyAlignment="1" applyProtection="1">
      <alignment horizontal="right" vertical="center"/>
      <protection locked="0"/>
    </xf>
    <xf numFmtId="193" fontId="94" fillId="36" borderId="165" xfId="7" applyNumberFormat="1" applyFont="1" applyFill="1" applyBorder="1" applyAlignment="1" applyProtection="1"/>
    <xf numFmtId="193" fontId="129" fillId="0" borderId="166" xfId="0" applyNumberFormat="1" applyFont="1" applyBorder="1" applyProtection="1">
      <protection locked="0"/>
    </xf>
    <xf numFmtId="193" fontId="94" fillId="36" borderId="166" xfId="7" applyNumberFormat="1" applyFont="1" applyFill="1" applyBorder="1" applyAlignment="1" applyProtection="1"/>
    <xf numFmtId="193" fontId="129" fillId="0" borderId="166" xfId="0" applyNumberFormat="1" applyFont="1" applyBorder="1" applyAlignment="1" applyProtection="1">
      <alignment horizontal="left" indent="1"/>
      <protection locked="0"/>
    </xf>
    <xf numFmtId="193" fontId="129" fillId="0" borderId="165" xfId="0" applyNumberFormat="1" applyFont="1" applyBorder="1" applyAlignment="1" applyProtection="1">
      <alignment horizontal="right"/>
      <protection locked="0"/>
    </xf>
    <xf numFmtId="193" fontId="130" fillId="0" borderId="165" xfId="0" applyNumberFormat="1" applyFont="1" applyBorder="1" applyAlignment="1">
      <alignment horizontal="center"/>
    </xf>
    <xf numFmtId="193" fontId="130" fillId="0" borderId="166" xfId="0" applyNumberFormat="1" applyFont="1" applyBorder="1" applyAlignment="1">
      <alignment horizontal="center"/>
    </xf>
    <xf numFmtId="193" fontId="94" fillId="0" borderId="165" xfId="7" applyNumberFormat="1" applyFont="1" applyFill="1" applyBorder="1" applyAlignment="1" applyProtection="1">
      <alignment horizontal="right"/>
    </xf>
    <xf numFmtId="193" fontId="129" fillId="36" borderId="166" xfId="0" applyNumberFormat="1" applyFont="1" applyFill="1" applyBorder="1" applyAlignment="1">
      <alignment horizontal="right"/>
    </xf>
    <xf numFmtId="193" fontId="94" fillId="36" borderId="165" xfId="7" applyNumberFormat="1" applyFont="1" applyFill="1" applyBorder="1" applyAlignment="1" applyProtection="1">
      <alignment horizontal="right"/>
    </xf>
    <xf numFmtId="193" fontId="129" fillId="0" borderId="166" xfId="0" applyNumberFormat="1" applyFont="1" applyBorder="1" applyAlignment="1" applyProtection="1">
      <alignment horizontal="right"/>
      <protection locked="0"/>
    </xf>
    <xf numFmtId="193" fontId="94" fillId="0" borderId="165" xfId="0" applyNumberFormat="1" applyFont="1" applyBorder="1" applyAlignment="1">
      <alignment horizontal="right"/>
    </xf>
    <xf numFmtId="193" fontId="94" fillId="0" borderId="166" xfId="0" applyNumberFormat="1" applyFont="1" applyBorder="1" applyAlignment="1" applyProtection="1">
      <alignment horizontal="right"/>
      <protection locked="0"/>
    </xf>
    <xf numFmtId="193" fontId="94" fillId="0" borderId="166" xfId="7" applyNumberFormat="1" applyFont="1" applyFill="1" applyBorder="1" applyAlignment="1" applyProtection="1">
      <alignment horizontal="right"/>
      <protection locked="0"/>
    </xf>
    <xf numFmtId="193" fontId="94" fillId="36" borderId="165" xfId="0" applyNumberFormat="1" applyFont="1" applyFill="1" applyBorder="1" applyAlignment="1">
      <alignment horizontal="right"/>
    </xf>
    <xf numFmtId="193" fontId="94" fillId="0" borderId="166" xfId="0" applyNumberFormat="1" applyFont="1" applyBorder="1" applyAlignment="1">
      <alignment horizontal="right"/>
    </xf>
    <xf numFmtId="193" fontId="94" fillId="36" borderId="166" xfId="7" applyNumberFormat="1" applyFont="1" applyFill="1" applyBorder="1" applyAlignment="1" applyProtection="1">
      <alignment horizontal="right"/>
    </xf>
    <xf numFmtId="193" fontId="94" fillId="0" borderId="166" xfId="7" applyNumberFormat="1" applyFont="1" applyFill="1" applyBorder="1" applyAlignment="1" applyProtection="1">
      <alignment horizontal="right"/>
    </xf>
    <xf numFmtId="198" fontId="146" fillId="0" borderId="166" xfId="7" applyNumberFormat="1" applyFont="1" applyFill="1" applyBorder="1" applyAlignment="1">
      <alignment horizontal="right" vertical="center"/>
    </xf>
    <xf numFmtId="164" fontId="113" fillId="0" borderId="166" xfId="7" applyNumberFormat="1" applyFont="1" applyBorder="1" applyAlignment="1">
      <alignment vertical="center"/>
    </xf>
    <xf numFmtId="164" fontId="112" fillId="36" borderId="166" xfId="7" applyNumberFormat="1" applyFont="1" applyFill="1" applyBorder="1"/>
    <xf numFmtId="164" fontId="3" fillId="0" borderId="165" xfId="7" applyNumberFormat="1" applyFont="1" applyFill="1" applyBorder="1" applyAlignment="1">
      <alignment horizontal="right" vertical="center" wrapText="1"/>
    </xf>
    <xf numFmtId="164" fontId="4" fillId="36" borderId="165" xfId="7" applyNumberFormat="1" applyFont="1" applyFill="1" applyBorder="1" applyAlignment="1">
      <alignment horizontal="right" vertical="center" wrapText="1"/>
    </xf>
    <xf numFmtId="10" fontId="4" fillId="36" borderId="166" xfId="0" applyNumberFormat="1" applyFont="1" applyFill="1" applyBorder="1" applyAlignment="1">
      <alignment horizontal="left" vertical="center" wrapText="1"/>
    </xf>
    <xf numFmtId="164" fontId="126" fillId="36" borderId="24" xfId="1" applyNumberFormat="1" applyFont="1" applyFill="1" applyBorder="1" applyAlignment="1" applyProtection="1">
      <protection locked="0"/>
    </xf>
    <xf numFmtId="193" fontId="0" fillId="36" borderId="19" xfId="0" applyNumberFormat="1" applyFill="1" applyBorder="1" applyAlignment="1">
      <alignment horizontal="center" vertical="center"/>
    </xf>
    <xf numFmtId="193" fontId="0" fillId="36" borderId="24" xfId="0" applyNumberFormat="1" applyFill="1" applyBorder="1" applyAlignment="1">
      <alignment horizontal="center" vertical="center" wrapText="1"/>
    </xf>
    <xf numFmtId="193" fontId="96" fillId="36" borderId="24" xfId="2" applyNumberFormat="1" applyFont="1" applyFill="1" applyBorder="1" applyAlignment="1" applyProtection="1">
      <alignment vertical="top" wrapText="1"/>
    </xf>
    <xf numFmtId="193" fontId="132" fillId="0" borderId="32" xfId="0" applyNumberFormat="1" applyFont="1" applyBorder="1" applyAlignment="1">
      <alignment vertical="center"/>
    </xf>
    <xf numFmtId="193" fontId="132" fillId="0" borderId="13" xfId="0" applyNumberFormat="1" applyFont="1" applyBorder="1" applyAlignment="1">
      <alignment vertical="center"/>
    </xf>
    <xf numFmtId="193" fontId="132" fillId="0" borderId="14" xfId="0" applyNumberFormat="1" applyFont="1" applyBorder="1" applyAlignment="1">
      <alignment vertical="center"/>
    </xf>
    <xf numFmtId="193" fontId="132" fillId="0" borderId="16" xfId="0" applyNumberFormat="1" applyFont="1" applyBorder="1" applyAlignment="1">
      <alignment vertical="center"/>
    </xf>
    <xf numFmtId="193" fontId="3" fillId="36" borderId="23" xfId="0" applyNumberFormat="1" applyFont="1" applyFill="1" applyBorder="1"/>
    <xf numFmtId="193" fontId="3" fillId="36" borderId="22" xfId="0" applyNumberFormat="1" applyFont="1" applyFill="1" applyBorder="1"/>
    <xf numFmtId="193" fontId="3" fillId="36" borderId="24" xfId="0" applyNumberFormat="1" applyFont="1" applyFill="1" applyBorder="1"/>
    <xf numFmtId="193" fontId="3" fillId="36" borderId="54" xfId="0" applyNumberFormat="1" applyFont="1" applyFill="1" applyBorder="1"/>
    <xf numFmtId="193" fontId="126" fillId="36" borderId="23" xfId="1" applyNumberFormat="1" applyFont="1" applyFill="1" applyBorder="1" applyAlignment="1" applyProtection="1">
      <protection locked="0"/>
    </xf>
    <xf numFmtId="193" fontId="94" fillId="3" borderId="23" xfId="5" applyNumberFormat="1" applyFont="1" applyFill="1" applyBorder="1" applyProtection="1">
      <protection locked="0"/>
    </xf>
    <xf numFmtId="9" fontId="3" fillId="36" borderId="24" xfId="20962" applyFont="1" applyFill="1" applyBorder="1"/>
    <xf numFmtId="169" fontId="9" fillId="37" borderId="0" xfId="20" applyBorder="1"/>
    <xf numFmtId="169" fontId="9" fillId="37" borderId="94" xfId="20" applyBorder="1"/>
    <xf numFmtId="10" fontId="102" fillId="0" borderId="23" xfId="20962" applyNumberFormat="1" applyFont="1" applyFill="1" applyBorder="1" applyAlignment="1" applyProtection="1">
      <alignment horizontal="left" vertical="center"/>
    </xf>
    <xf numFmtId="0" fontId="2" fillId="0" borderId="18" xfId="0" applyNumberFormat="1" applyFont="1" applyFill="1" applyBorder="1" applyAlignment="1">
      <alignment horizontal="left" vertical="center" wrapText="1" indent="1"/>
    </xf>
    <xf numFmtId="0" fontId="2" fillId="0" borderId="19" xfId="0" applyNumberFormat="1" applyFont="1" applyFill="1" applyBorder="1" applyAlignment="1">
      <alignment horizontal="left" vertical="center" wrapText="1" indent="1"/>
    </xf>
    <xf numFmtId="0" fontId="113" fillId="0" borderId="0" xfId="0" applyFont="1"/>
    <xf numFmtId="164" fontId="113" fillId="0" borderId="0" xfId="7" applyNumberFormat="1" applyFont="1" applyFill="1"/>
    <xf numFmtId="193" fontId="96" fillId="3" borderId="165" xfId="2" applyNumberFormat="1" applyFont="1" applyFill="1" applyBorder="1" applyAlignment="1" applyProtection="1">
      <alignment vertical="top" wrapText="1"/>
      <protection locked="0"/>
    </xf>
    <xf numFmtId="193" fontId="96" fillId="3" borderId="165" xfId="2" applyNumberFormat="1" applyFont="1" applyFill="1" applyBorder="1" applyAlignment="1" applyProtection="1">
      <alignment vertical="top"/>
      <protection locked="0"/>
    </xf>
    <xf numFmtId="193" fontId="0" fillId="0" borderId="165" xfId="0" applyNumberFormat="1" applyBorder="1" applyAlignment="1">
      <alignment wrapText="1"/>
    </xf>
    <xf numFmtId="193" fontId="0" fillId="0" borderId="165" xfId="0" applyNumberFormat="1" applyBorder="1"/>
    <xf numFmtId="193" fontId="94" fillId="36" borderId="24" xfId="0" applyNumberFormat="1" applyFont="1" applyFill="1" applyBorder="1" applyAlignment="1">
      <alignment horizontal="right"/>
    </xf>
    <xf numFmtId="193" fontId="94" fillId="0" borderId="164" xfId="0" applyNumberFormat="1" applyFont="1" applyBorder="1" applyAlignment="1" applyProtection="1">
      <alignment horizontal="right"/>
      <protection locked="0"/>
    </xf>
    <xf numFmtId="193" fontId="94" fillId="0" borderId="164" xfId="0" applyNumberFormat="1" applyFont="1" applyBorder="1" applyAlignment="1">
      <alignment horizontal="right"/>
    </xf>
    <xf numFmtId="193" fontId="94" fillId="36" borderId="23" xfId="7" applyNumberFormat="1" applyFont="1" applyFill="1" applyBorder="1" applyAlignment="1" applyProtection="1">
      <alignment horizontal="right"/>
    </xf>
    <xf numFmtId="193" fontId="129" fillId="36" borderId="23" xfId="0" applyNumberFormat="1" applyFont="1" applyFill="1" applyBorder="1" applyAlignment="1">
      <alignment horizontal="right"/>
    </xf>
    <xf numFmtId="193" fontId="94" fillId="36" borderId="24" xfId="7" applyNumberFormat="1" applyFont="1" applyFill="1" applyBorder="1" applyAlignment="1" applyProtection="1">
      <alignment horizontal="right"/>
    </xf>
    <xf numFmtId="3" fontId="103" fillId="36" borderId="23" xfId="0" applyNumberFormat="1" applyFont="1" applyFill="1" applyBorder="1" applyAlignment="1">
      <alignment vertical="center" wrapText="1"/>
    </xf>
    <xf numFmtId="3" fontId="103" fillId="36" borderId="24" xfId="0" applyNumberFormat="1" applyFont="1" applyFill="1" applyBorder="1" applyAlignment="1">
      <alignment vertical="center" wrapText="1"/>
    </xf>
    <xf numFmtId="193" fontId="128" fillId="0" borderId="13" xfId="0" applyNumberFormat="1" applyFont="1" applyBorder="1" applyAlignment="1">
      <alignment vertical="center"/>
    </xf>
    <xf numFmtId="193" fontId="132" fillId="36" borderId="13" xfId="0" applyNumberFormat="1" applyFont="1" applyFill="1" applyBorder="1" applyAlignment="1">
      <alignment vertical="center"/>
    </xf>
    <xf numFmtId="167" fontId="4" fillId="36" borderId="23" xfId="0" applyNumberFormat="1" applyFont="1" applyFill="1" applyBorder="1" applyAlignment="1">
      <alignment horizontal="center" vertical="center"/>
    </xf>
    <xf numFmtId="167" fontId="4" fillId="36" borderId="24" xfId="0" applyNumberFormat="1" applyFont="1" applyFill="1" applyBorder="1" applyAlignment="1">
      <alignment horizontal="center" vertical="center"/>
    </xf>
    <xf numFmtId="193" fontId="94" fillId="2" borderId="155" xfId="0" applyNumberFormat="1" applyFont="1" applyFill="1" applyBorder="1" applyAlignment="1" applyProtection="1">
      <alignment vertical="center"/>
      <protection locked="0"/>
    </xf>
    <xf numFmtId="10" fontId="127" fillId="2" borderId="23" xfId="20962" applyNumberFormat="1" applyFont="1" applyFill="1" applyBorder="1" applyAlignment="1" applyProtection="1">
      <alignment vertical="center"/>
      <protection locked="0"/>
    </xf>
    <xf numFmtId="10" fontId="94" fillId="2" borderId="23" xfId="20962" applyNumberFormat="1" applyFont="1" applyFill="1" applyBorder="1" applyAlignment="1" applyProtection="1">
      <alignment vertical="center"/>
      <protection locked="0"/>
    </xf>
    <xf numFmtId="164" fontId="96" fillId="0" borderId="24" xfId="7" applyNumberFormat="1" applyFont="1" applyFill="1" applyBorder="1" applyAlignment="1" applyProtection="1">
      <alignment horizontal="right" vertical="center"/>
    </xf>
    <xf numFmtId="164" fontId="3" fillId="36" borderId="23" xfId="7" applyNumberFormat="1" applyFont="1" applyFill="1" applyBorder="1"/>
    <xf numFmtId="164" fontId="3" fillId="36" borderId="24" xfId="7" applyNumberFormat="1" applyFont="1" applyFill="1" applyBorder="1"/>
    <xf numFmtId="193" fontId="96" fillId="0" borderId="149" xfId="0" applyNumberFormat="1" applyFont="1" applyFill="1" applyBorder="1" applyAlignment="1" applyProtection="1">
      <alignment vertical="center" wrapText="1"/>
      <protection locked="0"/>
    </xf>
    <xf numFmtId="193" fontId="3" fillId="0" borderId="149" xfId="0" applyNumberFormat="1" applyFont="1" applyFill="1" applyBorder="1" applyAlignment="1" applyProtection="1">
      <alignment vertical="center" wrapText="1"/>
      <protection locked="0"/>
    </xf>
    <xf numFmtId="193" fontId="3" fillId="0" borderId="152" xfId="0" applyNumberFormat="1" applyFont="1" applyFill="1" applyBorder="1" applyAlignment="1" applyProtection="1">
      <alignment vertical="center" wrapText="1"/>
      <protection locked="0"/>
    </xf>
    <xf numFmtId="193" fontId="96" fillId="0" borderId="149" xfId="0" applyNumberFormat="1" applyFont="1" applyFill="1" applyBorder="1" applyAlignment="1" applyProtection="1">
      <alignment horizontal="right" vertical="center" wrapText="1"/>
      <protection locked="0"/>
    </xf>
    <xf numFmtId="10" fontId="3" fillId="0" borderId="149" xfId="20962" applyNumberFormat="1" applyFont="1" applyFill="1" applyBorder="1" applyAlignment="1" applyProtection="1">
      <alignment horizontal="right" vertical="center" wrapText="1"/>
      <protection locked="0"/>
    </xf>
    <xf numFmtId="10" fontId="3" fillId="0" borderId="149" xfId="20962" applyNumberFormat="1" applyFont="1" applyBorder="1" applyAlignment="1" applyProtection="1">
      <alignment vertical="center" wrapText="1"/>
      <protection locked="0"/>
    </xf>
    <xf numFmtId="10" fontId="3" fillId="0" borderId="152" xfId="20962" applyNumberFormat="1" applyFont="1" applyBorder="1" applyAlignment="1" applyProtection="1">
      <alignment vertical="center" wrapText="1"/>
      <protection locked="0"/>
    </xf>
    <xf numFmtId="193" fontId="94" fillId="2" borderId="149" xfId="0" applyNumberFormat="1" applyFont="1" applyFill="1" applyBorder="1" applyAlignment="1" applyProtection="1">
      <alignment vertical="center"/>
      <protection locked="0"/>
    </xf>
    <xf numFmtId="10" fontId="127" fillId="2" borderId="149" xfId="20962" applyNumberFormat="1" applyFont="1" applyFill="1" applyBorder="1" applyAlignment="1" applyProtection="1">
      <alignment vertical="center"/>
      <protection locked="0"/>
    </xf>
    <xf numFmtId="10" fontId="127" fillId="2" borderId="152" xfId="20962" applyNumberFormat="1" applyFont="1" applyFill="1" applyBorder="1" applyAlignment="1" applyProtection="1">
      <alignment vertical="center"/>
      <protection locked="0"/>
    </xf>
    <xf numFmtId="165" fontId="127" fillId="2" borderId="149" xfId="20962" applyNumberFormat="1" applyFont="1" applyFill="1" applyBorder="1" applyAlignment="1" applyProtection="1">
      <alignment vertical="center"/>
      <protection locked="0"/>
    </xf>
    <xf numFmtId="165" fontId="127" fillId="2" borderId="152" xfId="20962" applyNumberFormat="1" applyFont="1" applyFill="1" applyBorder="1" applyAlignment="1" applyProtection="1">
      <alignment vertical="center"/>
      <protection locked="0"/>
    </xf>
    <xf numFmtId="10" fontId="94" fillId="2" borderId="149" xfId="20962" applyNumberFormat="1" applyFont="1" applyFill="1" applyBorder="1" applyAlignment="1" applyProtection="1">
      <alignment vertical="center"/>
      <protection locked="0"/>
    </xf>
    <xf numFmtId="10" fontId="94" fillId="2" borderId="152" xfId="20962" applyNumberFormat="1" applyFont="1" applyFill="1" applyBorder="1" applyAlignment="1" applyProtection="1">
      <alignment vertical="center"/>
      <protection locked="0"/>
    </xf>
    <xf numFmtId="193" fontId="94" fillId="2" borderId="152" xfId="0" applyNumberFormat="1" applyFont="1" applyFill="1" applyBorder="1" applyAlignment="1" applyProtection="1">
      <alignment vertical="center"/>
      <protection locked="0"/>
    </xf>
    <xf numFmtId="193" fontId="127" fillId="2" borderId="149" xfId="0" applyNumberFormat="1" applyFont="1" applyFill="1" applyBorder="1" applyAlignment="1" applyProtection="1">
      <alignment vertical="center"/>
      <protection locked="0"/>
    </xf>
    <xf numFmtId="193" fontId="127" fillId="2" borderId="152" xfId="0" applyNumberFormat="1" applyFont="1" applyFill="1" applyBorder="1" applyAlignment="1" applyProtection="1">
      <alignment vertical="center"/>
      <protection locked="0"/>
    </xf>
    <xf numFmtId="193" fontId="127" fillId="2" borderId="155" xfId="0" applyNumberFormat="1" applyFont="1" applyFill="1" applyBorder="1" applyAlignment="1" applyProtection="1">
      <alignment vertical="center"/>
      <protection locked="0"/>
    </xf>
    <xf numFmtId="193" fontId="127" fillId="2" borderId="163" xfId="0" applyNumberFormat="1" applyFont="1" applyFill="1" applyBorder="1" applyAlignment="1" applyProtection="1">
      <alignment vertical="center"/>
      <protection locked="0"/>
    </xf>
    <xf numFmtId="10" fontId="127" fillId="2" borderId="24" xfId="20962" applyNumberFormat="1" applyFont="1" applyFill="1" applyBorder="1" applyAlignment="1" applyProtection="1">
      <alignment vertical="center"/>
      <protection locked="0"/>
    </xf>
    <xf numFmtId="164" fontId="113" fillId="0" borderId="0" xfId="7" applyNumberFormat="1" applyFont="1"/>
    <xf numFmtId="164" fontId="3" fillId="0" borderId="23" xfId="7" applyNumberFormat="1" applyFont="1" applyFill="1" applyBorder="1" applyAlignment="1">
      <alignment vertical="center"/>
    </xf>
    <xf numFmtId="164" fontId="3" fillId="0" borderId="25" xfId="7" applyNumberFormat="1" applyFont="1" applyFill="1" applyBorder="1" applyAlignment="1">
      <alignment vertical="center"/>
    </xf>
    <xf numFmtId="164" fontId="3" fillId="0" borderId="87" xfId="7" applyNumberFormat="1" applyFont="1" applyFill="1" applyBorder="1" applyAlignment="1">
      <alignment vertical="center"/>
    </xf>
    <xf numFmtId="164" fontId="3" fillId="0" borderId="27" xfId="0" applyNumberFormat="1" applyFont="1" applyBorder="1" applyAlignment="1">
      <alignment vertical="center"/>
    </xf>
    <xf numFmtId="164" fontId="3" fillId="0" borderId="19" xfId="0" applyNumberFormat="1" applyFont="1" applyBorder="1" applyAlignment="1">
      <alignment vertical="center"/>
    </xf>
    <xf numFmtId="10" fontId="3" fillId="0" borderId="92" xfId="20962" applyNumberFormat="1" applyFont="1" applyFill="1" applyBorder="1" applyAlignment="1">
      <alignment vertical="center"/>
    </xf>
    <xf numFmtId="10" fontId="3" fillId="0" borderId="93" xfId="20962" applyNumberFormat="1" applyFont="1" applyFill="1" applyBorder="1" applyAlignment="1">
      <alignment vertical="center"/>
    </xf>
    <xf numFmtId="164" fontId="3" fillId="0" borderId="68" xfId="7" applyNumberFormat="1" applyFont="1" applyFill="1" applyBorder="1" applyAlignment="1">
      <alignment vertical="center"/>
    </xf>
    <xf numFmtId="164" fontId="3" fillId="0" borderId="24" xfId="7" applyNumberFormat="1" applyFont="1" applyFill="1" applyBorder="1" applyAlignment="1">
      <alignment vertical="center"/>
    </xf>
    <xf numFmtId="164" fontId="3" fillId="0" borderId="74" xfId="0" applyNumberFormat="1" applyFont="1" applyBorder="1" applyAlignment="1">
      <alignment vertical="center"/>
    </xf>
    <xf numFmtId="164" fontId="0" fillId="0" borderId="22" xfId="7" applyNumberFormat="1" applyFont="1" applyBorder="1"/>
    <xf numFmtId="164" fontId="0" fillId="0" borderId="23" xfId="7" applyNumberFormat="1" applyFont="1" applyBorder="1"/>
    <xf numFmtId="164" fontId="0" fillId="0" borderId="24" xfId="7" applyNumberFormat="1" applyFont="1" applyBorder="1"/>
    <xf numFmtId="164" fontId="116" fillId="0" borderId="166" xfId="7" applyNumberFormat="1" applyFont="1" applyBorder="1"/>
    <xf numFmtId="193" fontId="132" fillId="0" borderId="167" xfId="0" applyNumberFormat="1" applyFont="1" applyBorder="1" applyAlignment="1">
      <alignment vertical="center"/>
    </xf>
    <xf numFmtId="164" fontId="3" fillId="3" borderId="0" xfId="7" applyNumberFormat="1" applyFont="1" applyFill="1" applyBorder="1" applyAlignment="1">
      <alignment horizontal="right" vertical="center"/>
    </xf>
    <xf numFmtId="0" fontId="3" fillId="3" borderId="0" xfId="0" applyFont="1" applyFill="1" applyAlignment="1">
      <alignment horizontal="right" vertical="center"/>
    </xf>
    <xf numFmtId="0" fontId="3" fillId="3" borderId="94" xfId="0" applyFont="1" applyFill="1" applyBorder="1" applyAlignment="1">
      <alignment horizontal="right" vertical="center"/>
    </xf>
    <xf numFmtId="169" fontId="9" fillId="37" borderId="25" xfId="20" applyBorder="1" applyAlignment="1">
      <alignment horizontal="right" vertical="center"/>
    </xf>
    <xf numFmtId="169" fontId="9" fillId="37" borderId="89" xfId="20" applyBorder="1" applyAlignment="1">
      <alignment horizontal="right" vertical="center"/>
    </xf>
    <xf numFmtId="169" fontId="9" fillId="37" borderId="26" xfId="20" applyBorder="1" applyAlignment="1">
      <alignment horizontal="right" vertical="center"/>
    </xf>
    <xf numFmtId="10" fontId="4" fillId="0" borderId="24" xfId="20962" applyNumberFormat="1" applyFont="1" applyBorder="1" applyAlignment="1">
      <alignment horizontal="right" vertical="center"/>
    </xf>
    <xf numFmtId="164" fontId="3" fillId="0" borderId="109" xfId="7" applyNumberFormat="1" applyFont="1" applyFill="1" applyBorder="1" applyAlignment="1">
      <alignment vertical="center"/>
    </xf>
    <xf numFmtId="164" fontId="3" fillId="0" borderId="26" xfId="7" applyNumberFormat="1" applyFont="1" applyFill="1" applyBorder="1" applyAlignment="1">
      <alignment vertical="center"/>
    </xf>
    <xf numFmtId="0" fontId="3" fillId="3" borderId="148" xfId="0" applyFont="1" applyFill="1" applyBorder="1" applyAlignment="1">
      <alignment vertical="center"/>
    </xf>
    <xf numFmtId="0" fontId="3" fillId="3" borderId="168" xfId="0" applyFont="1" applyFill="1" applyBorder="1" applyAlignment="1">
      <alignment vertical="center"/>
    </xf>
    <xf numFmtId="164" fontId="3" fillId="0" borderId="166" xfId="7" applyNumberFormat="1" applyFont="1" applyFill="1" applyBorder="1" applyAlignment="1">
      <alignment vertical="center"/>
    </xf>
    <xf numFmtId="164" fontId="3" fillId="82" borderId="148" xfId="7" applyNumberFormat="1" applyFont="1" applyFill="1" applyBorder="1" applyAlignment="1">
      <alignment vertical="center"/>
    </xf>
    <xf numFmtId="164" fontId="3" fillId="0" borderId="148" xfId="7" applyNumberFormat="1" applyFont="1" applyFill="1" applyBorder="1" applyAlignment="1">
      <alignment vertical="center"/>
    </xf>
    <xf numFmtId="164" fontId="3" fillId="0" borderId="169" xfId="7" applyNumberFormat="1" applyFont="1" applyFill="1" applyBorder="1" applyAlignment="1">
      <alignment vertical="center"/>
    </xf>
    <xf numFmtId="164" fontId="3" fillId="0" borderId="164" xfId="7" applyNumberFormat="1" applyFont="1" applyFill="1" applyBorder="1" applyAlignment="1">
      <alignment vertical="center"/>
    </xf>
    <xf numFmtId="164" fontId="3" fillId="3" borderId="148" xfId="7" applyNumberFormat="1" applyFont="1" applyFill="1" applyBorder="1" applyAlignment="1">
      <alignment vertical="center"/>
    </xf>
    <xf numFmtId="0" fontId="3" fillId="82" borderId="148" xfId="0" applyFont="1" applyFill="1" applyBorder="1" applyAlignment="1">
      <alignment vertical="center"/>
    </xf>
    <xf numFmtId="0" fontId="3" fillId="82" borderId="166" xfId="0" applyFont="1" applyFill="1" applyBorder="1" applyAlignment="1">
      <alignment vertical="center"/>
    </xf>
    <xf numFmtId="0" fontId="3" fillId="82" borderId="168" xfId="0" applyFont="1" applyFill="1" applyBorder="1" applyAlignment="1">
      <alignment vertical="center"/>
    </xf>
    <xf numFmtId="0" fontId="2" fillId="0" borderId="18" xfId="0" applyFont="1" applyBorder="1" applyAlignment="1">
      <alignment horizontal="left" vertical="center" wrapText="1" indent="1"/>
    </xf>
    <xf numFmtId="0" fontId="2" fillId="0" borderId="19" xfId="0" applyFont="1" applyBorder="1" applyAlignment="1">
      <alignment horizontal="left" vertical="center" wrapText="1" indent="1"/>
    </xf>
    <xf numFmtId="3" fontId="103" fillId="36" borderId="171" xfId="0" applyNumberFormat="1" applyFont="1" applyFill="1" applyBorder="1" applyAlignment="1">
      <alignment vertical="center" wrapText="1"/>
    </xf>
    <xf numFmtId="3" fontId="103" fillId="0" borderId="171" xfId="0" applyNumberFormat="1" applyFont="1" applyBorder="1" applyAlignment="1">
      <alignment vertical="center" wrapText="1"/>
    </xf>
    <xf numFmtId="43" fontId="103" fillId="0" borderId="171" xfId="7" applyFont="1" applyBorder="1" applyAlignment="1">
      <alignment vertical="center" wrapText="1"/>
    </xf>
    <xf numFmtId="164" fontId="3" fillId="0" borderId="0" xfId="0" applyNumberFormat="1" applyFont="1" applyFill="1" applyAlignment="1">
      <alignment horizontal="left" vertical="center"/>
    </xf>
    <xf numFmtId="167" fontId="147" fillId="76" borderId="62" xfId="0" applyNumberFormat="1" applyFont="1" applyFill="1" applyBorder="1" applyAlignment="1">
      <alignment horizontal="center"/>
    </xf>
    <xf numFmtId="199" fontId="105" fillId="78" borderId="166" xfId="20962" applyNumberFormat="1" applyFont="1" applyFill="1" applyBorder="1" applyAlignment="1" applyProtection="1">
      <alignment horizontal="right" vertical="center"/>
    </xf>
    <xf numFmtId="164" fontId="3" fillId="0" borderId="171" xfId="7" applyNumberFormat="1" applyFont="1" applyFill="1" applyBorder="1" applyAlignment="1">
      <alignment horizontal="right" vertical="center"/>
    </xf>
    <xf numFmtId="164" fontId="3" fillId="0" borderId="171" xfId="7" applyNumberFormat="1" applyFont="1" applyBorder="1" applyAlignment="1">
      <alignment horizontal="right" vertical="center"/>
    </xf>
    <xf numFmtId="164" fontId="113" fillId="0" borderId="0" xfId="7" applyNumberFormat="1" applyFont="1" applyBorder="1" applyAlignment="1">
      <alignment horizontal="left" indent="1"/>
    </xf>
    <xf numFmtId="164" fontId="113" fillId="0" borderId="0" xfId="7" applyNumberFormat="1" applyFont="1" applyBorder="1"/>
    <xf numFmtId="164" fontId="113" fillId="0" borderId="149" xfId="7" applyNumberFormat="1" applyFont="1" applyFill="1" applyBorder="1" applyAlignment="1">
      <alignment horizontal="left" indent="1"/>
    </xf>
    <xf numFmtId="164" fontId="113" fillId="0" borderId="149" xfId="7" applyNumberFormat="1" applyFont="1" applyFill="1" applyBorder="1"/>
    <xf numFmtId="0" fontId="93" fillId="0" borderId="70" xfId="0" applyFont="1" applyBorder="1" applyAlignment="1">
      <alignment horizontal="left" wrapText="1"/>
    </xf>
    <xf numFmtId="0" fontId="93" fillId="0" borderId="69" xfId="0" applyFont="1" applyBorder="1" applyAlignment="1">
      <alignment horizontal="left" wrapText="1"/>
    </xf>
    <xf numFmtId="0" fontId="2" fillId="0" borderId="27" xfId="0" applyFont="1" applyFill="1" applyBorder="1" applyAlignment="1" applyProtection="1">
      <alignment horizontal="center"/>
    </xf>
    <xf numFmtId="0" fontId="2" fillId="0" borderId="28" xfId="0" applyFont="1" applyFill="1" applyBorder="1" applyAlignment="1" applyProtection="1">
      <alignment horizontal="center"/>
    </xf>
    <xf numFmtId="0" fontId="2" fillId="0" borderId="30" xfId="0" applyFont="1" applyFill="1" applyBorder="1" applyAlignment="1" applyProtection="1">
      <alignment horizontal="center"/>
    </xf>
    <xf numFmtId="0" fontId="2" fillId="0" borderId="29" xfId="0" applyFont="1" applyFill="1" applyBorder="1" applyAlignment="1" applyProtection="1">
      <alignment horizontal="center"/>
    </xf>
    <xf numFmtId="0" fontId="86" fillId="0" borderId="4" xfId="0" applyFont="1" applyBorder="1" applyAlignment="1">
      <alignment horizontal="center" vertical="center"/>
    </xf>
    <xf numFmtId="0" fontId="86" fillId="0" borderId="71" xfId="0" applyFont="1" applyBorder="1" applyAlignment="1">
      <alignment horizontal="center" vertical="center"/>
    </xf>
    <xf numFmtId="0" fontId="45" fillId="0" borderId="5"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14" xfId="0" applyFont="1" applyBorder="1" applyAlignment="1">
      <alignment horizontal="center" vertical="center" wrapText="1"/>
    </xf>
    <xf numFmtId="0" fontId="45" fillId="0" borderId="86" xfId="0" applyFont="1" applyBorder="1" applyAlignment="1">
      <alignment horizontal="center" vertical="center" wrapText="1"/>
    </xf>
    <xf numFmtId="0" fontId="45" fillId="0" borderId="1" xfId="0" applyFont="1" applyBorder="1" applyAlignment="1">
      <alignment horizontal="center" vertical="center" wrapText="1"/>
    </xf>
    <xf numFmtId="0" fontId="86" fillId="0" borderId="83" xfId="0" applyFont="1" applyFill="1" applyBorder="1" applyAlignment="1">
      <alignment horizontal="center" vertical="center" wrapText="1"/>
    </xf>
    <xf numFmtId="0" fontId="84" fillId="0" borderId="83" xfId="0" applyFont="1" applyFill="1" applyBorder="1" applyAlignment="1">
      <alignment horizontal="center" vertical="center" wrapText="1"/>
    </xf>
    <xf numFmtId="0" fontId="45" fillId="0" borderId="83" xfId="11" applyFont="1" applyFill="1" applyBorder="1" applyAlignment="1" applyProtection="1">
      <alignment horizontal="center" vertical="center" wrapText="1"/>
    </xf>
    <xf numFmtId="0" fontId="45" fillId="0" borderId="84" xfId="11" applyFont="1" applyFill="1" applyBorder="1" applyAlignment="1" applyProtection="1">
      <alignment horizontal="center" vertical="center" wrapText="1"/>
    </xf>
    <xf numFmtId="0" fontId="45" fillId="0" borderId="75" xfId="11" applyFont="1" applyFill="1" applyBorder="1" applyAlignment="1" applyProtection="1">
      <alignment horizontal="center" vertical="center" wrapText="1"/>
    </xf>
    <xf numFmtId="0" fontId="45" fillId="0" borderId="0" xfId="11" applyFont="1" applyFill="1" applyBorder="1" applyAlignment="1" applyProtection="1">
      <alignment horizontal="center" vertical="center" wrapText="1"/>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98" fillId="3" borderId="76" xfId="13" applyFont="1" applyFill="1" applyBorder="1" applyAlignment="1" applyProtection="1">
      <alignment horizontal="center" vertical="center" wrapText="1"/>
      <protection locked="0"/>
    </xf>
    <xf numFmtId="0" fontId="98" fillId="3" borderId="68" xfId="13"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45" fillId="3" borderId="74" xfId="1" applyNumberFormat="1" applyFont="1" applyFill="1" applyBorder="1" applyAlignment="1" applyProtection="1">
      <alignment horizontal="center"/>
      <protection locked="0"/>
    </xf>
    <xf numFmtId="164" fontId="45" fillId="3" borderId="28" xfId="1" applyNumberFormat="1" applyFont="1" applyFill="1" applyBorder="1" applyAlignment="1" applyProtection="1">
      <alignment horizontal="center"/>
      <protection locked="0"/>
    </xf>
    <xf numFmtId="164" fontId="45" fillId="3" borderId="29" xfId="1" applyNumberFormat="1" applyFont="1" applyFill="1" applyBorder="1" applyAlignment="1" applyProtection="1">
      <alignment horizontal="center"/>
      <protection locked="0"/>
    </xf>
    <xf numFmtId="164" fontId="45" fillId="0" borderId="17" xfId="1" applyNumberFormat="1" applyFont="1" applyFill="1" applyBorder="1" applyAlignment="1" applyProtection="1">
      <alignment horizontal="center"/>
      <protection locked="0"/>
    </xf>
    <xf numFmtId="164" fontId="45" fillId="0" borderId="18" xfId="1" applyNumberFormat="1" applyFont="1" applyFill="1" applyBorder="1" applyAlignment="1" applyProtection="1">
      <alignment horizontal="center"/>
      <protection locked="0"/>
    </xf>
    <xf numFmtId="164" fontId="45" fillId="0" borderId="19" xfId="1" applyNumberFormat="1" applyFont="1" applyFill="1" applyBorder="1" applyAlignment="1" applyProtection="1">
      <alignment horizontal="center"/>
      <protection locked="0"/>
    </xf>
    <xf numFmtId="0" fontId="86" fillId="0" borderId="52" xfId="0" applyFont="1" applyBorder="1" applyAlignment="1">
      <alignment horizontal="center" vertical="center" wrapText="1"/>
    </xf>
    <xf numFmtId="0" fontId="86" fillId="0" borderId="53" xfId="0" applyFont="1" applyBorder="1" applyAlignment="1">
      <alignment horizontal="center" vertical="center" wrapText="1"/>
    </xf>
    <xf numFmtId="164" fontId="45" fillId="0" borderId="77" xfId="1" applyNumberFormat="1" applyFont="1" applyFill="1" applyBorder="1" applyAlignment="1" applyProtection="1">
      <alignment horizontal="center" vertical="center" wrapText="1"/>
      <protection locked="0"/>
    </xf>
    <xf numFmtId="164" fontId="45" fillId="0" borderId="78" xfId="1" applyNumberFormat="1" applyFont="1" applyFill="1" applyBorder="1" applyAlignment="1" applyProtection="1">
      <alignment horizontal="center" vertical="center" wrapText="1"/>
      <protection locked="0"/>
    </xf>
    <xf numFmtId="0" fontId="3" fillId="0" borderId="76"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86" fillId="0" borderId="79" xfId="0" applyFont="1" applyBorder="1" applyAlignment="1">
      <alignment horizontal="center"/>
    </xf>
    <xf numFmtId="0" fontId="86" fillId="0" borderId="80" xfId="0" applyFont="1" applyBorder="1" applyAlignment="1">
      <alignment horizontal="center"/>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99" fillId="0" borderId="55" xfId="0" applyFont="1" applyFill="1" applyBorder="1" applyAlignment="1">
      <alignment horizontal="left" vertical="center"/>
    </xf>
    <xf numFmtId="0" fontId="99" fillId="0" borderId="56" xfId="0" applyFont="1" applyFill="1" applyBorder="1" applyAlignment="1">
      <alignment horizontal="left" vertical="center"/>
    </xf>
    <xf numFmtId="0" fontId="3" fillId="0" borderId="56"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18" xfId="0" applyFont="1" applyBorder="1" applyAlignment="1">
      <alignment horizontal="center"/>
    </xf>
    <xf numFmtId="0" fontId="3" fillId="0" borderId="19" xfId="0" applyFont="1" applyBorder="1" applyAlignment="1">
      <alignment horizontal="center" vertical="center" wrapText="1"/>
    </xf>
    <xf numFmtId="0" fontId="3" fillId="0" borderId="84" xfId="0" applyFont="1" applyBorder="1" applyAlignment="1">
      <alignment horizontal="center" vertical="center" wrapText="1"/>
    </xf>
    <xf numFmtId="0" fontId="115" fillId="0" borderId="102" xfId="0" applyNumberFormat="1" applyFont="1" applyFill="1" applyBorder="1" applyAlignment="1">
      <alignment horizontal="left" vertical="center" wrapText="1"/>
    </xf>
    <xf numFmtId="0" fontId="115" fillId="0" borderId="103" xfId="0" applyNumberFormat="1" applyFont="1" applyFill="1" applyBorder="1" applyAlignment="1">
      <alignment horizontal="left" vertical="center" wrapText="1"/>
    </xf>
    <xf numFmtId="0" fontId="115" fillId="0" borderId="107" xfId="0" applyNumberFormat="1" applyFont="1" applyFill="1" applyBorder="1" applyAlignment="1">
      <alignment horizontal="left" vertical="center" wrapText="1"/>
    </xf>
    <xf numFmtId="0" fontId="115" fillId="0" borderId="108" xfId="0" applyNumberFormat="1" applyFont="1" applyFill="1" applyBorder="1" applyAlignment="1">
      <alignment horizontal="left" vertical="center" wrapText="1"/>
    </xf>
    <xf numFmtId="0" fontId="115" fillId="0" borderId="110" xfId="0" applyNumberFormat="1" applyFont="1" applyFill="1" applyBorder="1" applyAlignment="1">
      <alignment horizontal="left" vertical="center" wrapText="1"/>
    </xf>
    <xf numFmtId="0" fontId="115" fillId="0" borderId="111" xfId="0" applyNumberFormat="1" applyFont="1" applyFill="1" applyBorder="1" applyAlignment="1">
      <alignment horizontal="left" vertical="center" wrapText="1"/>
    </xf>
    <xf numFmtId="0" fontId="116" fillId="0" borderId="104" xfId="0" applyFont="1" applyFill="1" applyBorder="1" applyAlignment="1">
      <alignment horizontal="center" vertical="center" wrapText="1"/>
    </xf>
    <xf numFmtId="0" fontId="116" fillId="0" borderId="105" xfId="0" applyFont="1" applyFill="1" applyBorder="1" applyAlignment="1">
      <alignment horizontal="center" vertical="center" wrapText="1"/>
    </xf>
    <xf numFmtId="0" fontId="116" fillId="0" borderId="106" xfId="0" applyFont="1" applyFill="1" applyBorder="1" applyAlignment="1">
      <alignment horizontal="center" vertical="center" wrapText="1"/>
    </xf>
    <xf numFmtId="0" fontId="116" fillId="0" borderId="87" xfId="0" applyFont="1" applyFill="1" applyBorder="1" applyAlignment="1">
      <alignment horizontal="center" vertical="center" wrapText="1"/>
    </xf>
    <xf numFmtId="0" fontId="116" fillId="0" borderId="109" xfId="0" applyFont="1" applyFill="1" applyBorder="1" applyAlignment="1">
      <alignment horizontal="center" vertical="center" wrapText="1"/>
    </xf>
    <xf numFmtId="0" fontId="116" fillId="0" borderId="80" xfId="0" applyFont="1" applyFill="1" applyBorder="1" applyAlignment="1">
      <alignment horizontal="center" vertical="center" wrapText="1"/>
    </xf>
    <xf numFmtId="0" fontId="113" fillId="0" borderId="113"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112" xfId="0" applyFont="1" applyFill="1" applyBorder="1" applyAlignment="1">
      <alignment horizontal="center" vertical="center" wrapText="1"/>
    </xf>
    <xf numFmtId="0" fontId="120" fillId="0" borderId="112" xfId="0" applyFont="1" applyFill="1" applyBorder="1" applyAlignment="1">
      <alignment horizontal="center" vertical="center"/>
    </xf>
    <xf numFmtId="0" fontId="120" fillId="0" borderId="104" xfId="0" applyFont="1" applyFill="1" applyBorder="1" applyAlignment="1">
      <alignment horizontal="center" vertical="center"/>
    </xf>
    <xf numFmtId="0" fontId="120" fillId="0" borderId="106" xfId="0" applyFont="1" applyFill="1" applyBorder="1" applyAlignment="1">
      <alignment horizontal="center" vertical="center"/>
    </xf>
    <xf numFmtId="0" fontId="120" fillId="0" borderId="87" xfId="0" applyFont="1" applyFill="1" applyBorder="1" applyAlignment="1">
      <alignment horizontal="center" vertical="center"/>
    </xf>
    <xf numFmtId="0" fontId="120" fillId="0" borderId="80" xfId="0" applyFont="1" applyFill="1" applyBorder="1" applyAlignment="1">
      <alignment horizontal="center" vertical="center"/>
    </xf>
    <xf numFmtId="0" fontId="116" fillId="0" borderId="112" xfId="0" applyFont="1" applyFill="1" applyBorder="1" applyAlignment="1">
      <alignment horizontal="center" vertical="center" wrapText="1"/>
    </xf>
    <xf numFmtId="0" fontId="116" fillId="0" borderId="75" xfId="0" applyFont="1" applyFill="1" applyBorder="1" applyAlignment="1">
      <alignment horizontal="center" vertical="center" wrapText="1"/>
    </xf>
    <xf numFmtId="0" fontId="116" fillId="0" borderId="73" xfId="0" applyFont="1" applyFill="1" applyBorder="1" applyAlignment="1">
      <alignment horizontal="center" vertical="center" wrapText="1"/>
    </xf>
    <xf numFmtId="0" fontId="113" fillId="0" borderId="114" xfId="0" applyFont="1" applyFill="1" applyBorder="1" applyAlignment="1">
      <alignment horizontal="center" vertical="center" wrapText="1"/>
    </xf>
    <xf numFmtId="0" fontId="113" fillId="0" borderId="115" xfId="0" applyFont="1" applyFill="1" applyBorder="1" applyAlignment="1">
      <alignment horizontal="center" vertical="center" wrapText="1"/>
    </xf>
    <xf numFmtId="0" fontId="113" fillId="0" borderId="116" xfId="0" applyFont="1" applyFill="1" applyBorder="1" applyAlignment="1">
      <alignment horizontal="center" vertical="center" wrapText="1"/>
    </xf>
    <xf numFmtId="0" fontId="116" fillId="0" borderId="81" xfId="0" applyFont="1" applyFill="1" applyBorder="1" applyAlignment="1">
      <alignment horizontal="center" vertical="center" wrapText="1"/>
    </xf>
    <xf numFmtId="0" fontId="116" fillId="0" borderId="7" xfId="0"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3" fillId="0" borderId="75" xfId="0" applyFont="1" applyFill="1" applyBorder="1" applyAlignment="1">
      <alignment horizontal="center" vertical="center" wrapText="1"/>
    </xf>
    <xf numFmtId="0" fontId="113" fillId="0" borderId="0" xfId="0" applyFont="1" applyFill="1" applyBorder="1" applyAlignment="1">
      <alignment horizontal="center" vertical="center" wrapText="1"/>
    </xf>
    <xf numFmtId="0" fontId="113" fillId="0" borderId="73" xfId="0" applyFont="1" applyFill="1" applyBorder="1" applyAlignment="1">
      <alignment horizontal="center" vertical="center" wrapText="1"/>
    </xf>
    <xf numFmtId="0" fontId="113" fillId="0" borderId="80" xfId="0" applyFont="1" applyFill="1" applyBorder="1" applyAlignment="1">
      <alignment horizontal="center" vertical="center" wrapText="1"/>
    </xf>
    <xf numFmtId="0" fontId="116" fillId="0" borderId="104" xfId="0" applyFont="1" applyFill="1" applyBorder="1" applyAlignment="1">
      <alignment horizontal="center" vertical="top" wrapText="1"/>
    </xf>
    <xf numFmtId="0" fontId="116" fillId="0" borderId="106" xfId="0" applyFont="1" applyFill="1" applyBorder="1" applyAlignment="1">
      <alignment horizontal="center" vertical="top" wrapText="1"/>
    </xf>
    <xf numFmtId="0" fontId="116" fillId="0" borderId="75" xfId="0" applyFont="1" applyFill="1" applyBorder="1" applyAlignment="1">
      <alignment horizontal="center" vertical="top" wrapText="1"/>
    </xf>
    <xf numFmtId="0" fontId="116" fillId="0" borderId="73" xfId="0" applyFont="1" applyFill="1" applyBorder="1" applyAlignment="1">
      <alignment horizontal="center" vertical="top" wrapText="1"/>
    </xf>
    <xf numFmtId="0" fontId="116" fillId="0" borderId="87" xfId="0" applyFont="1" applyFill="1" applyBorder="1" applyAlignment="1">
      <alignment horizontal="center" vertical="top" wrapText="1"/>
    </xf>
    <xf numFmtId="0" fontId="116" fillId="0" borderId="80" xfId="0" applyFont="1" applyFill="1" applyBorder="1" applyAlignment="1">
      <alignment horizontal="center" vertical="top" wrapText="1"/>
    </xf>
    <xf numFmtId="0" fontId="113" fillId="0" borderId="0" xfId="0" applyFont="1" applyFill="1" applyBorder="1" applyAlignment="1">
      <alignment horizontal="center" vertical="center"/>
    </xf>
    <xf numFmtId="0" fontId="113" fillId="0" borderId="73" xfId="0" applyFont="1" applyFill="1" applyBorder="1" applyAlignment="1">
      <alignment horizontal="center" vertical="center"/>
    </xf>
    <xf numFmtId="0" fontId="113" fillId="0" borderId="75" xfId="0" applyFont="1" applyFill="1" applyBorder="1" applyAlignment="1">
      <alignment horizontal="center" vertical="center"/>
    </xf>
    <xf numFmtId="0" fontId="113" fillId="0" borderId="114" xfId="0" applyFont="1" applyFill="1" applyBorder="1" applyAlignment="1">
      <alignment horizontal="center" vertical="center"/>
    </xf>
    <xf numFmtId="0" fontId="113" fillId="0" borderId="115" xfId="0" applyFont="1" applyFill="1" applyBorder="1" applyAlignment="1">
      <alignment horizontal="center" vertical="center"/>
    </xf>
    <xf numFmtId="0" fontId="113" fillId="0" borderId="116" xfId="0" applyFont="1" applyFill="1" applyBorder="1" applyAlignment="1">
      <alignment horizontal="center" vertical="center"/>
    </xf>
    <xf numFmtId="0" fontId="113" fillId="0" borderId="104" xfId="0" applyFont="1" applyFill="1" applyBorder="1" applyAlignment="1">
      <alignment horizontal="center" vertical="top" wrapText="1"/>
    </xf>
    <xf numFmtId="0" fontId="113" fillId="0" borderId="105" xfId="0" applyFont="1" applyFill="1" applyBorder="1" applyAlignment="1">
      <alignment horizontal="center" vertical="top" wrapText="1"/>
    </xf>
    <xf numFmtId="0" fontId="113" fillId="0" borderId="106" xfId="0" applyFont="1" applyFill="1" applyBorder="1" applyAlignment="1">
      <alignment horizontal="center" vertical="top" wrapText="1"/>
    </xf>
    <xf numFmtId="0" fontId="113" fillId="0" borderId="115" xfId="0" applyFont="1" applyFill="1" applyBorder="1" applyAlignment="1">
      <alignment horizontal="center" vertical="top" wrapText="1"/>
    </xf>
    <xf numFmtId="0" fontId="113" fillId="0" borderId="116" xfId="0" applyFont="1" applyFill="1" applyBorder="1" applyAlignment="1">
      <alignment horizontal="center" vertical="top" wrapText="1"/>
    </xf>
    <xf numFmtId="0" fontId="113" fillId="0" borderId="113" xfId="0" applyFont="1" applyFill="1" applyBorder="1" applyAlignment="1">
      <alignment horizontal="center" vertical="top" wrapText="1"/>
    </xf>
    <xf numFmtId="0" fontId="113" fillId="0" borderId="7" xfId="0" applyFont="1" applyFill="1" applyBorder="1" applyAlignment="1">
      <alignment horizontal="center" vertical="top" wrapText="1"/>
    </xf>
    <xf numFmtId="0" fontId="115" fillId="0" borderId="117" xfId="0" applyNumberFormat="1" applyFont="1" applyFill="1" applyBorder="1" applyAlignment="1">
      <alignment horizontal="left" vertical="top" wrapText="1"/>
    </xf>
    <xf numFmtId="0" fontId="115" fillId="0" borderId="118" xfId="0" applyNumberFormat="1" applyFont="1" applyFill="1" applyBorder="1" applyAlignment="1">
      <alignment horizontal="left" vertical="top" wrapText="1"/>
    </xf>
    <xf numFmtId="0" fontId="121" fillId="0" borderId="113" xfId="0" applyFont="1" applyBorder="1" applyAlignment="1">
      <alignment horizontal="center" vertical="center" wrapText="1"/>
    </xf>
    <xf numFmtId="0" fontId="121" fillId="0" borderId="104" xfId="0" applyFont="1" applyBorder="1" applyAlignment="1">
      <alignment horizontal="center" vertical="center" wrapText="1"/>
    </xf>
    <xf numFmtId="0" fontId="125" fillId="0" borderId="112" xfId="0" applyFont="1" applyBorder="1" applyAlignment="1">
      <alignment horizontal="center" vertical="center"/>
    </xf>
    <xf numFmtId="0" fontId="122" fillId="0" borderId="112" xfId="0" applyFont="1" applyBorder="1" applyAlignment="1">
      <alignment horizontal="center" vertical="center" wrapText="1"/>
    </xf>
  </cellXfs>
  <cellStyles count="38258">
    <cellStyle name="_RC VALUTEBIS WRILSI " xfId="18" xr:uid="{00000000-0005-0000-0000-000000000000}"/>
    <cellStyle name="=C:\WINNT35\SYSTEM32\COMMAND.COM" xfId="20964" xr:uid="{00000000-0005-0000-0000-000001000000}"/>
    <cellStyle name="1Normal" xfId="19" xr:uid="{00000000-0005-0000-0000-000002000000}"/>
    <cellStyle name="1Normal 2" xfId="20" xr:uid="{00000000-0005-0000-0000-000003000000}"/>
    <cellStyle name="1Normal 3" xfId="21" xr:uid="{00000000-0005-0000-0000-000004000000}"/>
    <cellStyle name="20% - Accent1 2" xfId="22" xr:uid="{00000000-0005-0000-0000-000005000000}"/>
    <cellStyle name="20% - Accent1 2 10" xfId="23" xr:uid="{00000000-0005-0000-0000-000006000000}"/>
    <cellStyle name="20% - Accent1 2 11" xfId="24" xr:uid="{00000000-0005-0000-0000-000007000000}"/>
    <cellStyle name="20% - Accent1 2 12" xfId="25" xr:uid="{00000000-0005-0000-0000-000008000000}"/>
    <cellStyle name="20% - Accent1 2 2" xfId="26" xr:uid="{00000000-0005-0000-0000-000009000000}"/>
    <cellStyle name="20% - Accent1 2 2 2" xfId="27" xr:uid="{00000000-0005-0000-0000-00000A000000}"/>
    <cellStyle name="20% - Accent1 2 3" xfId="28" xr:uid="{00000000-0005-0000-0000-00000B000000}"/>
    <cellStyle name="20% - Accent1 2 4" xfId="29" xr:uid="{00000000-0005-0000-0000-00000C000000}"/>
    <cellStyle name="20% - Accent1 2 5" xfId="30" xr:uid="{00000000-0005-0000-0000-00000D000000}"/>
    <cellStyle name="20% - Accent1 2 6" xfId="31" xr:uid="{00000000-0005-0000-0000-00000E000000}"/>
    <cellStyle name="20% - Accent1 2 7" xfId="32" xr:uid="{00000000-0005-0000-0000-00000F000000}"/>
    <cellStyle name="20% - Accent1 2 8" xfId="33" xr:uid="{00000000-0005-0000-0000-000010000000}"/>
    <cellStyle name="20% - Accent1 2 9" xfId="34" xr:uid="{00000000-0005-0000-0000-000011000000}"/>
    <cellStyle name="20% - Accent1 3" xfId="35" xr:uid="{00000000-0005-0000-0000-000012000000}"/>
    <cellStyle name="20% - Accent1 3 2" xfId="36" xr:uid="{00000000-0005-0000-0000-000013000000}"/>
    <cellStyle name="20% - Accent1 3 3" xfId="37" xr:uid="{00000000-0005-0000-0000-000014000000}"/>
    <cellStyle name="20% - Accent1 4" xfId="38" xr:uid="{00000000-0005-0000-0000-000015000000}"/>
    <cellStyle name="20% - Accent1 4 2" xfId="39" xr:uid="{00000000-0005-0000-0000-000016000000}"/>
    <cellStyle name="20% - Accent1 4 3" xfId="40" xr:uid="{00000000-0005-0000-0000-000017000000}"/>
    <cellStyle name="20% - Accent1 5" xfId="41" xr:uid="{00000000-0005-0000-0000-000018000000}"/>
    <cellStyle name="20% - Accent1 5 2" xfId="42" xr:uid="{00000000-0005-0000-0000-000019000000}"/>
    <cellStyle name="20% - Accent1 5 3" xfId="43" xr:uid="{00000000-0005-0000-0000-00001A000000}"/>
    <cellStyle name="20% - Accent1 6" xfId="44" xr:uid="{00000000-0005-0000-0000-00001B000000}"/>
    <cellStyle name="20% - Accent1 6 2" xfId="45" xr:uid="{00000000-0005-0000-0000-00001C000000}"/>
    <cellStyle name="20% - Accent1 6 3" xfId="46" xr:uid="{00000000-0005-0000-0000-00001D000000}"/>
    <cellStyle name="20% - Accent1 7" xfId="47" xr:uid="{00000000-0005-0000-0000-00001E000000}"/>
    <cellStyle name="20% - Accent2 2" xfId="48" xr:uid="{00000000-0005-0000-0000-00001F000000}"/>
    <cellStyle name="20% - Accent2 2 10" xfId="49" xr:uid="{00000000-0005-0000-0000-000020000000}"/>
    <cellStyle name="20% - Accent2 2 11" xfId="50" xr:uid="{00000000-0005-0000-0000-000021000000}"/>
    <cellStyle name="20% - Accent2 2 12" xfId="51" xr:uid="{00000000-0005-0000-0000-000022000000}"/>
    <cellStyle name="20% - Accent2 2 2" xfId="52" xr:uid="{00000000-0005-0000-0000-000023000000}"/>
    <cellStyle name="20% - Accent2 2 2 2" xfId="53" xr:uid="{00000000-0005-0000-0000-000024000000}"/>
    <cellStyle name="20% - Accent2 2 3" xfId="54" xr:uid="{00000000-0005-0000-0000-000025000000}"/>
    <cellStyle name="20% - Accent2 2 4" xfId="55" xr:uid="{00000000-0005-0000-0000-000026000000}"/>
    <cellStyle name="20% - Accent2 2 5" xfId="56" xr:uid="{00000000-0005-0000-0000-000027000000}"/>
    <cellStyle name="20% - Accent2 2 6" xfId="57" xr:uid="{00000000-0005-0000-0000-000028000000}"/>
    <cellStyle name="20% - Accent2 2 7" xfId="58" xr:uid="{00000000-0005-0000-0000-000029000000}"/>
    <cellStyle name="20% - Accent2 2 8" xfId="59" xr:uid="{00000000-0005-0000-0000-00002A000000}"/>
    <cellStyle name="20% - Accent2 2 9" xfId="60" xr:uid="{00000000-0005-0000-0000-00002B000000}"/>
    <cellStyle name="20% - Accent2 3" xfId="61" xr:uid="{00000000-0005-0000-0000-00002C000000}"/>
    <cellStyle name="20% - Accent2 3 2" xfId="62" xr:uid="{00000000-0005-0000-0000-00002D000000}"/>
    <cellStyle name="20% - Accent2 3 3" xfId="63" xr:uid="{00000000-0005-0000-0000-00002E000000}"/>
    <cellStyle name="20% - Accent2 4" xfId="64" xr:uid="{00000000-0005-0000-0000-00002F000000}"/>
    <cellStyle name="20% - Accent2 4 2" xfId="65" xr:uid="{00000000-0005-0000-0000-000030000000}"/>
    <cellStyle name="20% - Accent2 4 3" xfId="66" xr:uid="{00000000-0005-0000-0000-000031000000}"/>
    <cellStyle name="20% - Accent2 5" xfId="67" xr:uid="{00000000-0005-0000-0000-000032000000}"/>
    <cellStyle name="20% - Accent2 5 2" xfId="68" xr:uid="{00000000-0005-0000-0000-000033000000}"/>
    <cellStyle name="20% - Accent2 5 3" xfId="69" xr:uid="{00000000-0005-0000-0000-000034000000}"/>
    <cellStyle name="20% - Accent2 6" xfId="70" xr:uid="{00000000-0005-0000-0000-000035000000}"/>
    <cellStyle name="20% - Accent2 6 2" xfId="71" xr:uid="{00000000-0005-0000-0000-000036000000}"/>
    <cellStyle name="20% - Accent2 6 3" xfId="72" xr:uid="{00000000-0005-0000-0000-000037000000}"/>
    <cellStyle name="20% - Accent2 7" xfId="73" xr:uid="{00000000-0005-0000-0000-000038000000}"/>
    <cellStyle name="20% - Accent3 2" xfId="74" xr:uid="{00000000-0005-0000-0000-000039000000}"/>
    <cellStyle name="20% - Accent3 2 10" xfId="75" xr:uid="{00000000-0005-0000-0000-00003A000000}"/>
    <cellStyle name="20% - Accent3 2 11" xfId="76" xr:uid="{00000000-0005-0000-0000-00003B000000}"/>
    <cellStyle name="20% - Accent3 2 12" xfId="77" xr:uid="{00000000-0005-0000-0000-00003C000000}"/>
    <cellStyle name="20% - Accent3 2 2" xfId="78" xr:uid="{00000000-0005-0000-0000-00003D000000}"/>
    <cellStyle name="20% - Accent3 2 2 2" xfId="79" xr:uid="{00000000-0005-0000-0000-00003E000000}"/>
    <cellStyle name="20% - Accent3 2 3" xfId="80" xr:uid="{00000000-0005-0000-0000-00003F000000}"/>
    <cellStyle name="20% - Accent3 2 4" xfId="81" xr:uid="{00000000-0005-0000-0000-000040000000}"/>
    <cellStyle name="20% - Accent3 2 5" xfId="82" xr:uid="{00000000-0005-0000-0000-000041000000}"/>
    <cellStyle name="20% - Accent3 2 6" xfId="83" xr:uid="{00000000-0005-0000-0000-000042000000}"/>
    <cellStyle name="20% - Accent3 2 7" xfId="84" xr:uid="{00000000-0005-0000-0000-000043000000}"/>
    <cellStyle name="20% - Accent3 2 8" xfId="85" xr:uid="{00000000-0005-0000-0000-000044000000}"/>
    <cellStyle name="20% - Accent3 2 9" xfId="86" xr:uid="{00000000-0005-0000-0000-000045000000}"/>
    <cellStyle name="20% - Accent3 3" xfId="87" xr:uid="{00000000-0005-0000-0000-000046000000}"/>
    <cellStyle name="20% - Accent3 3 2" xfId="88" xr:uid="{00000000-0005-0000-0000-000047000000}"/>
    <cellStyle name="20% - Accent3 3 3" xfId="89" xr:uid="{00000000-0005-0000-0000-000048000000}"/>
    <cellStyle name="20% - Accent3 4" xfId="90" xr:uid="{00000000-0005-0000-0000-000049000000}"/>
    <cellStyle name="20% - Accent3 4 2" xfId="91" xr:uid="{00000000-0005-0000-0000-00004A000000}"/>
    <cellStyle name="20% - Accent3 4 3" xfId="92" xr:uid="{00000000-0005-0000-0000-00004B000000}"/>
    <cellStyle name="20% - Accent3 5" xfId="93" xr:uid="{00000000-0005-0000-0000-00004C000000}"/>
    <cellStyle name="20% - Accent3 5 2" xfId="94" xr:uid="{00000000-0005-0000-0000-00004D000000}"/>
    <cellStyle name="20% - Accent3 5 3" xfId="95" xr:uid="{00000000-0005-0000-0000-00004E000000}"/>
    <cellStyle name="20% - Accent3 6" xfId="96" xr:uid="{00000000-0005-0000-0000-00004F000000}"/>
    <cellStyle name="20% - Accent3 6 2" xfId="97" xr:uid="{00000000-0005-0000-0000-000050000000}"/>
    <cellStyle name="20% - Accent3 6 3" xfId="98" xr:uid="{00000000-0005-0000-0000-000051000000}"/>
    <cellStyle name="20% - Accent3 7" xfId="99" xr:uid="{00000000-0005-0000-0000-000052000000}"/>
    <cellStyle name="20% - Accent4 2" xfId="100" xr:uid="{00000000-0005-0000-0000-000053000000}"/>
    <cellStyle name="20% - Accent4 2 10" xfId="101" xr:uid="{00000000-0005-0000-0000-000054000000}"/>
    <cellStyle name="20% - Accent4 2 11" xfId="102" xr:uid="{00000000-0005-0000-0000-000055000000}"/>
    <cellStyle name="20% - Accent4 2 12" xfId="103" xr:uid="{00000000-0005-0000-0000-000056000000}"/>
    <cellStyle name="20% - Accent4 2 2" xfId="104" xr:uid="{00000000-0005-0000-0000-000057000000}"/>
    <cellStyle name="20% - Accent4 2 2 2" xfId="105" xr:uid="{00000000-0005-0000-0000-000058000000}"/>
    <cellStyle name="20% - Accent4 2 3" xfId="106" xr:uid="{00000000-0005-0000-0000-000059000000}"/>
    <cellStyle name="20% - Accent4 2 4" xfId="107" xr:uid="{00000000-0005-0000-0000-00005A000000}"/>
    <cellStyle name="20% - Accent4 2 5" xfId="108" xr:uid="{00000000-0005-0000-0000-00005B000000}"/>
    <cellStyle name="20% - Accent4 2 6" xfId="109" xr:uid="{00000000-0005-0000-0000-00005C000000}"/>
    <cellStyle name="20% - Accent4 2 7" xfId="110" xr:uid="{00000000-0005-0000-0000-00005D000000}"/>
    <cellStyle name="20% - Accent4 2 8" xfId="111" xr:uid="{00000000-0005-0000-0000-00005E000000}"/>
    <cellStyle name="20% - Accent4 2 9" xfId="112" xr:uid="{00000000-0005-0000-0000-00005F000000}"/>
    <cellStyle name="20% - Accent4 3" xfId="113" xr:uid="{00000000-0005-0000-0000-000060000000}"/>
    <cellStyle name="20% - Accent4 3 2" xfId="114" xr:uid="{00000000-0005-0000-0000-000061000000}"/>
    <cellStyle name="20% - Accent4 3 3" xfId="115" xr:uid="{00000000-0005-0000-0000-000062000000}"/>
    <cellStyle name="20% - Accent4 4" xfId="116" xr:uid="{00000000-0005-0000-0000-000063000000}"/>
    <cellStyle name="20% - Accent4 4 2" xfId="117" xr:uid="{00000000-0005-0000-0000-000064000000}"/>
    <cellStyle name="20% - Accent4 4 3" xfId="118" xr:uid="{00000000-0005-0000-0000-000065000000}"/>
    <cellStyle name="20% - Accent4 5" xfId="119" xr:uid="{00000000-0005-0000-0000-000066000000}"/>
    <cellStyle name="20% - Accent4 5 2" xfId="120" xr:uid="{00000000-0005-0000-0000-000067000000}"/>
    <cellStyle name="20% - Accent4 5 3" xfId="121" xr:uid="{00000000-0005-0000-0000-000068000000}"/>
    <cellStyle name="20% - Accent4 6" xfId="122" xr:uid="{00000000-0005-0000-0000-000069000000}"/>
    <cellStyle name="20% - Accent4 6 2" xfId="123" xr:uid="{00000000-0005-0000-0000-00006A000000}"/>
    <cellStyle name="20% - Accent4 6 3" xfId="124" xr:uid="{00000000-0005-0000-0000-00006B000000}"/>
    <cellStyle name="20% - Accent4 7" xfId="125" xr:uid="{00000000-0005-0000-0000-00006C000000}"/>
    <cellStyle name="20% - Accent5 2" xfId="126" xr:uid="{00000000-0005-0000-0000-00006D000000}"/>
    <cellStyle name="20% - Accent5 2 10" xfId="127" xr:uid="{00000000-0005-0000-0000-00006E000000}"/>
    <cellStyle name="20% - Accent5 2 11" xfId="128" xr:uid="{00000000-0005-0000-0000-00006F000000}"/>
    <cellStyle name="20% - Accent5 2 12" xfId="129" xr:uid="{00000000-0005-0000-0000-000070000000}"/>
    <cellStyle name="20% - Accent5 2 2" xfId="130" xr:uid="{00000000-0005-0000-0000-000071000000}"/>
    <cellStyle name="20% - Accent5 2 2 2" xfId="131" xr:uid="{00000000-0005-0000-0000-000072000000}"/>
    <cellStyle name="20% - Accent5 2 3" xfId="132" xr:uid="{00000000-0005-0000-0000-000073000000}"/>
    <cellStyle name="20% - Accent5 2 4" xfId="133" xr:uid="{00000000-0005-0000-0000-000074000000}"/>
    <cellStyle name="20% - Accent5 2 5" xfId="134" xr:uid="{00000000-0005-0000-0000-000075000000}"/>
    <cellStyle name="20% - Accent5 2 6" xfId="135" xr:uid="{00000000-0005-0000-0000-000076000000}"/>
    <cellStyle name="20% - Accent5 2 7" xfId="136" xr:uid="{00000000-0005-0000-0000-000077000000}"/>
    <cellStyle name="20% - Accent5 2 8" xfId="137" xr:uid="{00000000-0005-0000-0000-000078000000}"/>
    <cellStyle name="20% - Accent5 2 9" xfId="138" xr:uid="{00000000-0005-0000-0000-000079000000}"/>
    <cellStyle name="20% - Accent5 3" xfId="139" xr:uid="{00000000-0005-0000-0000-00007A000000}"/>
    <cellStyle name="20% - Accent5 3 2" xfId="140" xr:uid="{00000000-0005-0000-0000-00007B000000}"/>
    <cellStyle name="20% - Accent5 3 3" xfId="141" xr:uid="{00000000-0005-0000-0000-00007C000000}"/>
    <cellStyle name="20% - Accent5 4" xfId="142" xr:uid="{00000000-0005-0000-0000-00007D000000}"/>
    <cellStyle name="20% - Accent5 4 2" xfId="143" xr:uid="{00000000-0005-0000-0000-00007E000000}"/>
    <cellStyle name="20% - Accent5 4 3" xfId="144" xr:uid="{00000000-0005-0000-0000-00007F000000}"/>
    <cellStyle name="20% - Accent5 5" xfId="145" xr:uid="{00000000-0005-0000-0000-000080000000}"/>
    <cellStyle name="20% - Accent5 5 2" xfId="146" xr:uid="{00000000-0005-0000-0000-000081000000}"/>
    <cellStyle name="20% - Accent5 5 3" xfId="147" xr:uid="{00000000-0005-0000-0000-000082000000}"/>
    <cellStyle name="20% - Accent5 6" xfId="148" xr:uid="{00000000-0005-0000-0000-000083000000}"/>
    <cellStyle name="20% - Accent5 6 2" xfId="149" xr:uid="{00000000-0005-0000-0000-000084000000}"/>
    <cellStyle name="20% - Accent5 6 3" xfId="150" xr:uid="{00000000-0005-0000-0000-000085000000}"/>
    <cellStyle name="20% - Accent5 7" xfId="151" xr:uid="{00000000-0005-0000-0000-000086000000}"/>
    <cellStyle name="20% - Accent6 2" xfId="152" xr:uid="{00000000-0005-0000-0000-000087000000}"/>
    <cellStyle name="20% - Accent6 2 10" xfId="153" xr:uid="{00000000-0005-0000-0000-000088000000}"/>
    <cellStyle name="20% - Accent6 2 11" xfId="154" xr:uid="{00000000-0005-0000-0000-000089000000}"/>
    <cellStyle name="20% - Accent6 2 12" xfId="155" xr:uid="{00000000-0005-0000-0000-00008A000000}"/>
    <cellStyle name="20% - Accent6 2 2" xfId="156" xr:uid="{00000000-0005-0000-0000-00008B000000}"/>
    <cellStyle name="20% - Accent6 2 2 2" xfId="157" xr:uid="{00000000-0005-0000-0000-00008C000000}"/>
    <cellStyle name="20% - Accent6 2 3" xfId="158" xr:uid="{00000000-0005-0000-0000-00008D000000}"/>
    <cellStyle name="20% - Accent6 2 4" xfId="159" xr:uid="{00000000-0005-0000-0000-00008E000000}"/>
    <cellStyle name="20% - Accent6 2 5" xfId="160" xr:uid="{00000000-0005-0000-0000-00008F000000}"/>
    <cellStyle name="20% - Accent6 2 6" xfId="161" xr:uid="{00000000-0005-0000-0000-000090000000}"/>
    <cellStyle name="20% - Accent6 2 7" xfId="162" xr:uid="{00000000-0005-0000-0000-000091000000}"/>
    <cellStyle name="20% - Accent6 2 8" xfId="163" xr:uid="{00000000-0005-0000-0000-000092000000}"/>
    <cellStyle name="20% - Accent6 2 9" xfId="164" xr:uid="{00000000-0005-0000-0000-000093000000}"/>
    <cellStyle name="20% - Accent6 3" xfId="165" xr:uid="{00000000-0005-0000-0000-000094000000}"/>
    <cellStyle name="20% - Accent6 3 2" xfId="166" xr:uid="{00000000-0005-0000-0000-000095000000}"/>
    <cellStyle name="20% - Accent6 3 3" xfId="167" xr:uid="{00000000-0005-0000-0000-000096000000}"/>
    <cellStyle name="20% - Accent6 4" xfId="168" xr:uid="{00000000-0005-0000-0000-000097000000}"/>
    <cellStyle name="20% - Accent6 4 2" xfId="169" xr:uid="{00000000-0005-0000-0000-000098000000}"/>
    <cellStyle name="20% - Accent6 4 3" xfId="170" xr:uid="{00000000-0005-0000-0000-000099000000}"/>
    <cellStyle name="20% - Accent6 5" xfId="171" xr:uid="{00000000-0005-0000-0000-00009A000000}"/>
    <cellStyle name="20% - Accent6 5 2" xfId="172" xr:uid="{00000000-0005-0000-0000-00009B000000}"/>
    <cellStyle name="20% - Accent6 5 3" xfId="173" xr:uid="{00000000-0005-0000-0000-00009C000000}"/>
    <cellStyle name="20% - Accent6 6" xfId="174" xr:uid="{00000000-0005-0000-0000-00009D000000}"/>
    <cellStyle name="20% - Accent6 6 2" xfId="175" xr:uid="{00000000-0005-0000-0000-00009E000000}"/>
    <cellStyle name="20% - Accent6 6 3" xfId="176" xr:uid="{00000000-0005-0000-0000-00009F000000}"/>
    <cellStyle name="20% - Accent6 7" xfId="177" xr:uid="{00000000-0005-0000-0000-0000A0000000}"/>
    <cellStyle name="40% - Accent1 2" xfId="178" xr:uid="{00000000-0005-0000-0000-0000A1000000}"/>
    <cellStyle name="40% - Accent1 2 10" xfId="179" xr:uid="{00000000-0005-0000-0000-0000A2000000}"/>
    <cellStyle name="40% - Accent1 2 11" xfId="180" xr:uid="{00000000-0005-0000-0000-0000A3000000}"/>
    <cellStyle name="40% - Accent1 2 12" xfId="181" xr:uid="{00000000-0005-0000-0000-0000A4000000}"/>
    <cellStyle name="40% - Accent1 2 2" xfId="182" xr:uid="{00000000-0005-0000-0000-0000A5000000}"/>
    <cellStyle name="40% - Accent1 2 2 2" xfId="183" xr:uid="{00000000-0005-0000-0000-0000A6000000}"/>
    <cellStyle name="40% - Accent1 2 3" xfId="184" xr:uid="{00000000-0005-0000-0000-0000A7000000}"/>
    <cellStyle name="40% - Accent1 2 4" xfId="185" xr:uid="{00000000-0005-0000-0000-0000A8000000}"/>
    <cellStyle name="40% - Accent1 2 5" xfId="186" xr:uid="{00000000-0005-0000-0000-0000A9000000}"/>
    <cellStyle name="40% - Accent1 2 6" xfId="187" xr:uid="{00000000-0005-0000-0000-0000AA000000}"/>
    <cellStyle name="40% - Accent1 2 7" xfId="188" xr:uid="{00000000-0005-0000-0000-0000AB000000}"/>
    <cellStyle name="40% - Accent1 2 8" xfId="189" xr:uid="{00000000-0005-0000-0000-0000AC000000}"/>
    <cellStyle name="40% - Accent1 2 9" xfId="190" xr:uid="{00000000-0005-0000-0000-0000AD000000}"/>
    <cellStyle name="40% - Accent1 3" xfId="191" xr:uid="{00000000-0005-0000-0000-0000AE000000}"/>
    <cellStyle name="40% - Accent1 3 2" xfId="192" xr:uid="{00000000-0005-0000-0000-0000AF000000}"/>
    <cellStyle name="40% - Accent1 3 3" xfId="193" xr:uid="{00000000-0005-0000-0000-0000B0000000}"/>
    <cellStyle name="40% - Accent1 4" xfId="194" xr:uid="{00000000-0005-0000-0000-0000B1000000}"/>
    <cellStyle name="40% - Accent1 4 2" xfId="195" xr:uid="{00000000-0005-0000-0000-0000B2000000}"/>
    <cellStyle name="40% - Accent1 4 3" xfId="196" xr:uid="{00000000-0005-0000-0000-0000B3000000}"/>
    <cellStyle name="40% - Accent1 5" xfId="197" xr:uid="{00000000-0005-0000-0000-0000B4000000}"/>
    <cellStyle name="40% - Accent1 5 2" xfId="198" xr:uid="{00000000-0005-0000-0000-0000B5000000}"/>
    <cellStyle name="40% - Accent1 5 3" xfId="199" xr:uid="{00000000-0005-0000-0000-0000B6000000}"/>
    <cellStyle name="40% - Accent1 6" xfId="200" xr:uid="{00000000-0005-0000-0000-0000B7000000}"/>
    <cellStyle name="40% - Accent1 6 2" xfId="201" xr:uid="{00000000-0005-0000-0000-0000B8000000}"/>
    <cellStyle name="40% - Accent1 6 3" xfId="202" xr:uid="{00000000-0005-0000-0000-0000B9000000}"/>
    <cellStyle name="40% - Accent1 7" xfId="203" xr:uid="{00000000-0005-0000-0000-0000BA000000}"/>
    <cellStyle name="40% - Accent2 2" xfId="204" xr:uid="{00000000-0005-0000-0000-0000BB000000}"/>
    <cellStyle name="40% - Accent2 2 10" xfId="205" xr:uid="{00000000-0005-0000-0000-0000BC000000}"/>
    <cellStyle name="40% - Accent2 2 11" xfId="206" xr:uid="{00000000-0005-0000-0000-0000BD000000}"/>
    <cellStyle name="40% - Accent2 2 12" xfId="207" xr:uid="{00000000-0005-0000-0000-0000BE000000}"/>
    <cellStyle name="40% - Accent2 2 2" xfId="208" xr:uid="{00000000-0005-0000-0000-0000BF000000}"/>
    <cellStyle name="40% - Accent2 2 2 2" xfId="209" xr:uid="{00000000-0005-0000-0000-0000C0000000}"/>
    <cellStyle name="40% - Accent2 2 3" xfId="210" xr:uid="{00000000-0005-0000-0000-0000C1000000}"/>
    <cellStyle name="40% - Accent2 2 4" xfId="211" xr:uid="{00000000-0005-0000-0000-0000C2000000}"/>
    <cellStyle name="40% - Accent2 2 5" xfId="212" xr:uid="{00000000-0005-0000-0000-0000C3000000}"/>
    <cellStyle name="40% - Accent2 2 6" xfId="213" xr:uid="{00000000-0005-0000-0000-0000C4000000}"/>
    <cellStyle name="40% - Accent2 2 7" xfId="214" xr:uid="{00000000-0005-0000-0000-0000C5000000}"/>
    <cellStyle name="40% - Accent2 2 8" xfId="215" xr:uid="{00000000-0005-0000-0000-0000C6000000}"/>
    <cellStyle name="40% - Accent2 2 9" xfId="216" xr:uid="{00000000-0005-0000-0000-0000C7000000}"/>
    <cellStyle name="40% - Accent2 3" xfId="217" xr:uid="{00000000-0005-0000-0000-0000C8000000}"/>
    <cellStyle name="40% - Accent2 3 2" xfId="218" xr:uid="{00000000-0005-0000-0000-0000C9000000}"/>
    <cellStyle name="40% - Accent2 3 3" xfId="219" xr:uid="{00000000-0005-0000-0000-0000CA000000}"/>
    <cellStyle name="40% - Accent2 4" xfId="220" xr:uid="{00000000-0005-0000-0000-0000CB000000}"/>
    <cellStyle name="40% - Accent2 4 2" xfId="221" xr:uid="{00000000-0005-0000-0000-0000CC000000}"/>
    <cellStyle name="40% - Accent2 4 3" xfId="222" xr:uid="{00000000-0005-0000-0000-0000CD000000}"/>
    <cellStyle name="40% - Accent2 5" xfId="223" xr:uid="{00000000-0005-0000-0000-0000CE000000}"/>
    <cellStyle name="40% - Accent2 5 2" xfId="224" xr:uid="{00000000-0005-0000-0000-0000CF000000}"/>
    <cellStyle name="40% - Accent2 5 3" xfId="225" xr:uid="{00000000-0005-0000-0000-0000D0000000}"/>
    <cellStyle name="40% - Accent2 6" xfId="226" xr:uid="{00000000-0005-0000-0000-0000D1000000}"/>
    <cellStyle name="40% - Accent2 6 2" xfId="227" xr:uid="{00000000-0005-0000-0000-0000D2000000}"/>
    <cellStyle name="40% - Accent2 6 3" xfId="228" xr:uid="{00000000-0005-0000-0000-0000D3000000}"/>
    <cellStyle name="40% - Accent2 7" xfId="229" xr:uid="{00000000-0005-0000-0000-0000D4000000}"/>
    <cellStyle name="40% - Accent3 2" xfId="230" xr:uid="{00000000-0005-0000-0000-0000D5000000}"/>
    <cellStyle name="40% - Accent3 2 10" xfId="231" xr:uid="{00000000-0005-0000-0000-0000D6000000}"/>
    <cellStyle name="40% - Accent3 2 11" xfId="232" xr:uid="{00000000-0005-0000-0000-0000D7000000}"/>
    <cellStyle name="40% - Accent3 2 12" xfId="233" xr:uid="{00000000-0005-0000-0000-0000D8000000}"/>
    <cellStyle name="40% - Accent3 2 2" xfId="234" xr:uid="{00000000-0005-0000-0000-0000D9000000}"/>
    <cellStyle name="40% - Accent3 2 2 2" xfId="235" xr:uid="{00000000-0005-0000-0000-0000DA000000}"/>
    <cellStyle name="40% - Accent3 2 3" xfId="236" xr:uid="{00000000-0005-0000-0000-0000DB000000}"/>
    <cellStyle name="40% - Accent3 2 4" xfId="237" xr:uid="{00000000-0005-0000-0000-0000DC000000}"/>
    <cellStyle name="40% - Accent3 2 5" xfId="238" xr:uid="{00000000-0005-0000-0000-0000DD000000}"/>
    <cellStyle name="40% - Accent3 2 6" xfId="239" xr:uid="{00000000-0005-0000-0000-0000DE000000}"/>
    <cellStyle name="40% - Accent3 2 7" xfId="240" xr:uid="{00000000-0005-0000-0000-0000DF000000}"/>
    <cellStyle name="40% - Accent3 2 8" xfId="241" xr:uid="{00000000-0005-0000-0000-0000E0000000}"/>
    <cellStyle name="40% - Accent3 2 9" xfId="242" xr:uid="{00000000-0005-0000-0000-0000E1000000}"/>
    <cellStyle name="40% - Accent3 3" xfId="243" xr:uid="{00000000-0005-0000-0000-0000E2000000}"/>
    <cellStyle name="40% - Accent3 3 2" xfId="244" xr:uid="{00000000-0005-0000-0000-0000E3000000}"/>
    <cellStyle name="40% - Accent3 3 3" xfId="245" xr:uid="{00000000-0005-0000-0000-0000E4000000}"/>
    <cellStyle name="40% - Accent3 4" xfId="246" xr:uid="{00000000-0005-0000-0000-0000E5000000}"/>
    <cellStyle name="40% - Accent3 4 2" xfId="247" xr:uid="{00000000-0005-0000-0000-0000E6000000}"/>
    <cellStyle name="40% - Accent3 4 3" xfId="248" xr:uid="{00000000-0005-0000-0000-0000E7000000}"/>
    <cellStyle name="40% - Accent3 5" xfId="249" xr:uid="{00000000-0005-0000-0000-0000E8000000}"/>
    <cellStyle name="40% - Accent3 5 2" xfId="250" xr:uid="{00000000-0005-0000-0000-0000E9000000}"/>
    <cellStyle name="40% - Accent3 5 3" xfId="251" xr:uid="{00000000-0005-0000-0000-0000EA000000}"/>
    <cellStyle name="40% - Accent3 6" xfId="252" xr:uid="{00000000-0005-0000-0000-0000EB000000}"/>
    <cellStyle name="40% - Accent3 6 2" xfId="253" xr:uid="{00000000-0005-0000-0000-0000EC000000}"/>
    <cellStyle name="40% - Accent3 6 3" xfId="254" xr:uid="{00000000-0005-0000-0000-0000ED000000}"/>
    <cellStyle name="40% - Accent3 7" xfId="255" xr:uid="{00000000-0005-0000-0000-0000EE000000}"/>
    <cellStyle name="40% - Accent4 2" xfId="256" xr:uid="{00000000-0005-0000-0000-0000EF000000}"/>
    <cellStyle name="40% - Accent4 2 10" xfId="257" xr:uid="{00000000-0005-0000-0000-0000F0000000}"/>
    <cellStyle name="40% - Accent4 2 11" xfId="258" xr:uid="{00000000-0005-0000-0000-0000F1000000}"/>
    <cellStyle name="40% - Accent4 2 12" xfId="259" xr:uid="{00000000-0005-0000-0000-0000F2000000}"/>
    <cellStyle name="40% - Accent4 2 2" xfId="260" xr:uid="{00000000-0005-0000-0000-0000F3000000}"/>
    <cellStyle name="40% - Accent4 2 2 2" xfId="261" xr:uid="{00000000-0005-0000-0000-0000F4000000}"/>
    <cellStyle name="40% - Accent4 2 3" xfId="262" xr:uid="{00000000-0005-0000-0000-0000F5000000}"/>
    <cellStyle name="40% - Accent4 2 4" xfId="263" xr:uid="{00000000-0005-0000-0000-0000F6000000}"/>
    <cellStyle name="40% - Accent4 2 5" xfId="264" xr:uid="{00000000-0005-0000-0000-0000F7000000}"/>
    <cellStyle name="40% - Accent4 2 6" xfId="265" xr:uid="{00000000-0005-0000-0000-0000F8000000}"/>
    <cellStyle name="40% - Accent4 2 7" xfId="266" xr:uid="{00000000-0005-0000-0000-0000F9000000}"/>
    <cellStyle name="40% - Accent4 2 8" xfId="267" xr:uid="{00000000-0005-0000-0000-0000FA000000}"/>
    <cellStyle name="40% - Accent4 2 9" xfId="268" xr:uid="{00000000-0005-0000-0000-0000FB000000}"/>
    <cellStyle name="40% - Accent4 3" xfId="269" xr:uid="{00000000-0005-0000-0000-0000FC000000}"/>
    <cellStyle name="40% - Accent4 3 2" xfId="270" xr:uid="{00000000-0005-0000-0000-0000FD000000}"/>
    <cellStyle name="40% - Accent4 3 3" xfId="271" xr:uid="{00000000-0005-0000-0000-0000FE000000}"/>
    <cellStyle name="40% - Accent4 4" xfId="272" xr:uid="{00000000-0005-0000-0000-0000FF000000}"/>
    <cellStyle name="40% - Accent4 4 2" xfId="273" xr:uid="{00000000-0005-0000-0000-000000010000}"/>
    <cellStyle name="40% - Accent4 4 3" xfId="274" xr:uid="{00000000-0005-0000-0000-000001010000}"/>
    <cellStyle name="40% - Accent4 5" xfId="275" xr:uid="{00000000-0005-0000-0000-000002010000}"/>
    <cellStyle name="40% - Accent4 5 2" xfId="276" xr:uid="{00000000-0005-0000-0000-000003010000}"/>
    <cellStyle name="40% - Accent4 5 3" xfId="277" xr:uid="{00000000-0005-0000-0000-000004010000}"/>
    <cellStyle name="40% - Accent4 6" xfId="278" xr:uid="{00000000-0005-0000-0000-000005010000}"/>
    <cellStyle name="40% - Accent4 6 2" xfId="279" xr:uid="{00000000-0005-0000-0000-000006010000}"/>
    <cellStyle name="40% - Accent4 6 3" xfId="280" xr:uid="{00000000-0005-0000-0000-000007010000}"/>
    <cellStyle name="40% - Accent4 7" xfId="281" xr:uid="{00000000-0005-0000-0000-000008010000}"/>
    <cellStyle name="40% - Accent5 2" xfId="282" xr:uid="{00000000-0005-0000-0000-000009010000}"/>
    <cellStyle name="40% - Accent5 2 10" xfId="283" xr:uid="{00000000-0005-0000-0000-00000A010000}"/>
    <cellStyle name="40% - Accent5 2 11" xfId="284" xr:uid="{00000000-0005-0000-0000-00000B010000}"/>
    <cellStyle name="40% - Accent5 2 12" xfId="285" xr:uid="{00000000-0005-0000-0000-00000C010000}"/>
    <cellStyle name="40% - Accent5 2 2" xfId="286" xr:uid="{00000000-0005-0000-0000-00000D010000}"/>
    <cellStyle name="40% - Accent5 2 2 2" xfId="287" xr:uid="{00000000-0005-0000-0000-00000E010000}"/>
    <cellStyle name="40% - Accent5 2 3" xfId="288" xr:uid="{00000000-0005-0000-0000-00000F010000}"/>
    <cellStyle name="40% - Accent5 2 4" xfId="289" xr:uid="{00000000-0005-0000-0000-000010010000}"/>
    <cellStyle name="40% - Accent5 2 5" xfId="290" xr:uid="{00000000-0005-0000-0000-000011010000}"/>
    <cellStyle name="40% - Accent5 2 6" xfId="291" xr:uid="{00000000-0005-0000-0000-000012010000}"/>
    <cellStyle name="40% - Accent5 2 7" xfId="292" xr:uid="{00000000-0005-0000-0000-000013010000}"/>
    <cellStyle name="40% - Accent5 2 8" xfId="293" xr:uid="{00000000-0005-0000-0000-000014010000}"/>
    <cellStyle name="40% - Accent5 2 9" xfId="294" xr:uid="{00000000-0005-0000-0000-000015010000}"/>
    <cellStyle name="40% - Accent5 3" xfId="295" xr:uid="{00000000-0005-0000-0000-000016010000}"/>
    <cellStyle name="40% - Accent5 3 2" xfId="296" xr:uid="{00000000-0005-0000-0000-000017010000}"/>
    <cellStyle name="40% - Accent5 3 3" xfId="297" xr:uid="{00000000-0005-0000-0000-000018010000}"/>
    <cellStyle name="40% - Accent5 4" xfId="298" xr:uid="{00000000-0005-0000-0000-000019010000}"/>
    <cellStyle name="40% - Accent5 4 2" xfId="299" xr:uid="{00000000-0005-0000-0000-00001A010000}"/>
    <cellStyle name="40% - Accent5 4 3" xfId="300" xr:uid="{00000000-0005-0000-0000-00001B010000}"/>
    <cellStyle name="40% - Accent5 5" xfId="301" xr:uid="{00000000-0005-0000-0000-00001C010000}"/>
    <cellStyle name="40% - Accent5 5 2" xfId="302" xr:uid="{00000000-0005-0000-0000-00001D010000}"/>
    <cellStyle name="40% - Accent5 5 3" xfId="303" xr:uid="{00000000-0005-0000-0000-00001E010000}"/>
    <cellStyle name="40% - Accent5 6" xfId="304" xr:uid="{00000000-0005-0000-0000-00001F010000}"/>
    <cellStyle name="40% - Accent5 6 2" xfId="305" xr:uid="{00000000-0005-0000-0000-000020010000}"/>
    <cellStyle name="40% - Accent5 6 3" xfId="306" xr:uid="{00000000-0005-0000-0000-000021010000}"/>
    <cellStyle name="40% - Accent5 7" xfId="307" xr:uid="{00000000-0005-0000-0000-000022010000}"/>
    <cellStyle name="40% - Accent6 2" xfId="308" xr:uid="{00000000-0005-0000-0000-000023010000}"/>
    <cellStyle name="40% - Accent6 2 10" xfId="309" xr:uid="{00000000-0005-0000-0000-000024010000}"/>
    <cellStyle name="40% - Accent6 2 11" xfId="310" xr:uid="{00000000-0005-0000-0000-000025010000}"/>
    <cellStyle name="40% - Accent6 2 12" xfId="311" xr:uid="{00000000-0005-0000-0000-000026010000}"/>
    <cellStyle name="40% - Accent6 2 2" xfId="312" xr:uid="{00000000-0005-0000-0000-000027010000}"/>
    <cellStyle name="40% - Accent6 2 2 2" xfId="313" xr:uid="{00000000-0005-0000-0000-000028010000}"/>
    <cellStyle name="40% - Accent6 2 3" xfId="314" xr:uid="{00000000-0005-0000-0000-000029010000}"/>
    <cellStyle name="40% - Accent6 2 4" xfId="315" xr:uid="{00000000-0005-0000-0000-00002A010000}"/>
    <cellStyle name="40% - Accent6 2 5" xfId="316" xr:uid="{00000000-0005-0000-0000-00002B010000}"/>
    <cellStyle name="40% - Accent6 2 6" xfId="317" xr:uid="{00000000-0005-0000-0000-00002C010000}"/>
    <cellStyle name="40% - Accent6 2 7" xfId="318" xr:uid="{00000000-0005-0000-0000-00002D010000}"/>
    <cellStyle name="40% - Accent6 2 8" xfId="319" xr:uid="{00000000-0005-0000-0000-00002E010000}"/>
    <cellStyle name="40% - Accent6 2 9" xfId="320" xr:uid="{00000000-0005-0000-0000-00002F010000}"/>
    <cellStyle name="40% - Accent6 3" xfId="321" xr:uid="{00000000-0005-0000-0000-000030010000}"/>
    <cellStyle name="40% - Accent6 3 2" xfId="322" xr:uid="{00000000-0005-0000-0000-000031010000}"/>
    <cellStyle name="40% - Accent6 3 3" xfId="323" xr:uid="{00000000-0005-0000-0000-000032010000}"/>
    <cellStyle name="40% - Accent6 4" xfId="324" xr:uid="{00000000-0005-0000-0000-000033010000}"/>
    <cellStyle name="40% - Accent6 4 2" xfId="325" xr:uid="{00000000-0005-0000-0000-000034010000}"/>
    <cellStyle name="40% - Accent6 4 3" xfId="326" xr:uid="{00000000-0005-0000-0000-000035010000}"/>
    <cellStyle name="40% - Accent6 5" xfId="327" xr:uid="{00000000-0005-0000-0000-000036010000}"/>
    <cellStyle name="40% - Accent6 5 2" xfId="328" xr:uid="{00000000-0005-0000-0000-000037010000}"/>
    <cellStyle name="40% - Accent6 5 3" xfId="329" xr:uid="{00000000-0005-0000-0000-000038010000}"/>
    <cellStyle name="40% - Accent6 6" xfId="330" xr:uid="{00000000-0005-0000-0000-000039010000}"/>
    <cellStyle name="40% - Accent6 6 2" xfId="331" xr:uid="{00000000-0005-0000-0000-00003A010000}"/>
    <cellStyle name="40% - Accent6 6 3" xfId="332" xr:uid="{00000000-0005-0000-0000-00003B010000}"/>
    <cellStyle name="40% - Accent6 7" xfId="333" xr:uid="{00000000-0005-0000-0000-00003C010000}"/>
    <cellStyle name="60% - Accent1 2" xfId="334" xr:uid="{00000000-0005-0000-0000-00003D010000}"/>
    <cellStyle name="60% - Accent1 2 10" xfId="335" xr:uid="{00000000-0005-0000-0000-00003E010000}"/>
    <cellStyle name="60% - Accent1 2 11" xfId="336" xr:uid="{00000000-0005-0000-0000-00003F010000}"/>
    <cellStyle name="60% - Accent1 2 12" xfId="337" xr:uid="{00000000-0005-0000-0000-000040010000}"/>
    <cellStyle name="60% - Accent1 2 2" xfId="338" xr:uid="{00000000-0005-0000-0000-000041010000}"/>
    <cellStyle name="60% - Accent1 2 2 2" xfId="339" xr:uid="{00000000-0005-0000-0000-000042010000}"/>
    <cellStyle name="60% - Accent1 2 3" xfId="340" xr:uid="{00000000-0005-0000-0000-000043010000}"/>
    <cellStyle name="60% - Accent1 2 4" xfId="341" xr:uid="{00000000-0005-0000-0000-000044010000}"/>
    <cellStyle name="60% - Accent1 2 5" xfId="342" xr:uid="{00000000-0005-0000-0000-000045010000}"/>
    <cellStyle name="60% - Accent1 2 6" xfId="343" xr:uid="{00000000-0005-0000-0000-000046010000}"/>
    <cellStyle name="60% - Accent1 2 7" xfId="344" xr:uid="{00000000-0005-0000-0000-000047010000}"/>
    <cellStyle name="60% - Accent1 2 8" xfId="345" xr:uid="{00000000-0005-0000-0000-000048010000}"/>
    <cellStyle name="60% - Accent1 2 9" xfId="346" xr:uid="{00000000-0005-0000-0000-000049010000}"/>
    <cellStyle name="60% - Accent1 3" xfId="347" xr:uid="{00000000-0005-0000-0000-00004A010000}"/>
    <cellStyle name="60% - Accent1 3 2" xfId="348" xr:uid="{00000000-0005-0000-0000-00004B010000}"/>
    <cellStyle name="60% - Accent1 3 3" xfId="349" xr:uid="{00000000-0005-0000-0000-00004C010000}"/>
    <cellStyle name="60% - Accent1 4" xfId="350" xr:uid="{00000000-0005-0000-0000-00004D010000}"/>
    <cellStyle name="60% - Accent1 4 2" xfId="351" xr:uid="{00000000-0005-0000-0000-00004E010000}"/>
    <cellStyle name="60% - Accent1 4 3" xfId="352" xr:uid="{00000000-0005-0000-0000-00004F010000}"/>
    <cellStyle name="60% - Accent1 5" xfId="353" xr:uid="{00000000-0005-0000-0000-000050010000}"/>
    <cellStyle name="60% - Accent1 5 2" xfId="354" xr:uid="{00000000-0005-0000-0000-000051010000}"/>
    <cellStyle name="60% - Accent1 5 3" xfId="355" xr:uid="{00000000-0005-0000-0000-000052010000}"/>
    <cellStyle name="60% - Accent1 6" xfId="356" xr:uid="{00000000-0005-0000-0000-000053010000}"/>
    <cellStyle name="60% - Accent1 6 2" xfId="357" xr:uid="{00000000-0005-0000-0000-000054010000}"/>
    <cellStyle name="60% - Accent1 6 3" xfId="358" xr:uid="{00000000-0005-0000-0000-000055010000}"/>
    <cellStyle name="60% - Accent1 7" xfId="359" xr:uid="{00000000-0005-0000-0000-000056010000}"/>
    <cellStyle name="60% - Accent2 2" xfId="360" xr:uid="{00000000-0005-0000-0000-000057010000}"/>
    <cellStyle name="60% - Accent2 2 10" xfId="361" xr:uid="{00000000-0005-0000-0000-000058010000}"/>
    <cellStyle name="60% - Accent2 2 11" xfId="362" xr:uid="{00000000-0005-0000-0000-000059010000}"/>
    <cellStyle name="60% - Accent2 2 12" xfId="363" xr:uid="{00000000-0005-0000-0000-00005A010000}"/>
    <cellStyle name="60% - Accent2 2 2" xfId="364" xr:uid="{00000000-0005-0000-0000-00005B010000}"/>
    <cellStyle name="60% - Accent2 2 2 2" xfId="365" xr:uid="{00000000-0005-0000-0000-00005C010000}"/>
    <cellStyle name="60% - Accent2 2 3" xfId="366" xr:uid="{00000000-0005-0000-0000-00005D010000}"/>
    <cellStyle name="60% - Accent2 2 4" xfId="367" xr:uid="{00000000-0005-0000-0000-00005E010000}"/>
    <cellStyle name="60% - Accent2 2 5" xfId="368" xr:uid="{00000000-0005-0000-0000-00005F010000}"/>
    <cellStyle name="60% - Accent2 2 6" xfId="369" xr:uid="{00000000-0005-0000-0000-000060010000}"/>
    <cellStyle name="60% - Accent2 2 7" xfId="370" xr:uid="{00000000-0005-0000-0000-000061010000}"/>
    <cellStyle name="60% - Accent2 2 8" xfId="371" xr:uid="{00000000-0005-0000-0000-000062010000}"/>
    <cellStyle name="60% - Accent2 2 9" xfId="372" xr:uid="{00000000-0005-0000-0000-000063010000}"/>
    <cellStyle name="60% - Accent2 3" xfId="373" xr:uid="{00000000-0005-0000-0000-000064010000}"/>
    <cellStyle name="60% - Accent2 3 2" xfId="374" xr:uid="{00000000-0005-0000-0000-000065010000}"/>
    <cellStyle name="60% - Accent2 3 3" xfId="375" xr:uid="{00000000-0005-0000-0000-000066010000}"/>
    <cellStyle name="60% - Accent2 4" xfId="376" xr:uid="{00000000-0005-0000-0000-000067010000}"/>
    <cellStyle name="60% - Accent2 4 2" xfId="377" xr:uid="{00000000-0005-0000-0000-000068010000}"/>
    <cellStyle name="60% - Accent2 4 3" xfId="378" xr:uid="{00000000-0005-0000-0000-000069010000}"/>
    <cellStyle name="60% - Accent2 5" xfId="379" xr:uid="{00000000-0005-0000-0000-00006A010000}"/>
    <cellStyle name="60% - Accent2 5 2" xfId="380" xr:uid="{00000000-0005-0000-0000-00006B010000}"/>
    <cellStyle name="60% - Accent2 5 3" xfId="381" xr:uid="{00000000-0005-0000-0000-00006C010000}"/>
    <cellStyle name="60% - Accent2 6" xfId="382" xr:uid="{00000000-0005-0000-0000-00006D010000}"/>
    <cellStyle name="60% - Accent2 6 2" xfId="383" xr:uid="{00000000-0005-0000-0000-00006E010000}"/>
    <cellStyle name="60% - Accent2 6 3" xfId="384" xr:uid="{00000000-0005-0000-0000-00006F010000}"/>
    <cellStyle name="60% - Accent2 7" xfId="385" xr:uid="{00000000-0005-0000-0000-000070010000}"/>
    <cellStyle name="60% - Accent3 2" xfId="386" xr:uid="{00000000-0005-0000-0000-000071010000}"/>
    <cellStyle name="60% - Accent3 2 10" xfId="387" xr:uid="{00000000-0005-0000-0000-000072010000}"/>
    <cellStyle name="60% - Accent3 2 11" xfId="388" xr:uid="{00000000-0005-0000-0000-000073010000}"/>
    <cellStyle name="60% - Accent3 2 12" xfId="389" xr:uid="{00000000-0005-0000-0000-000074010000}"/>
    <cellStyle name="60% - Accent3 2 2" xfId="390" xr:uid="{00000000-0005-0000-0000-000075010000}"/>
    <cellStyle name="60% - Accent3 2 2 2" xfId="391" xr:uid="{00000000-0005-0000-0000-000076010000}"/>
    <cellStyle name="60% - Accent3 2 3" xfId="392" xr:uid="{00000000-0005-0000-0000-000077010000}"/>
    <cellStyle name="60% - Accent3 2 4" xfId="393" xr:uid="{00000000-0005-0000-0000-000078010000}"/>
    <cellStyle name="60% - Accent3 2 5" xfId="394" xr:uid="{00000000-0005-0000-0000-000079010000}"/>
    <cellStyle name="60% - Accent3 2 6" xfId="395" xr:uid="{00000000-0005-0000-0000-00007A010000}"/>
    <cellStyle name="60% - Accent3 2 7" xfId="396" xr:uid="{00000000-0005-0000-0000-00007B010000}"/>
    <cellStyle name="60% - Accent3 2 8" xfId="397" xr:uid="{00000000-0005-0000-0000-00007C010000}"/>
    <cellStyle name="60% - Accent3 2 9" xfId="398" xr:uid="{00000000-0005-0000-0000-00007D010000}"/>
    <cellStyle name="60% - Accent3 3" xfId="399" xr:uid="{00000000-0005-0000-0000-00007E010000}"/>
    <cellStyle name="60% - Accent3 3 2" xfId="400" xr:uid="{00000000-0005-0000-0000-00007F010000}"/>
    <cellStyle name="60% - Accent3 3 3" xfId="401" xr:uid="{00000000-0005-0000-0000-000080010000}"/>
    <cellStyle name="60% - Accent3 4" xfId="402" xr:uid="{00000000-0005-0000-0000-000081010000}"/>
    <cellStyle name="60% - Accent3 4 2" xfId="403" xr:uid="{00000000-0005-0000-0000-000082010000}"/>
    <cellStyle name="60% - Accent3 4 3" xfId="404" xr:uid="{00000000-0005-0000-0000-000083010000}"/>
    <cellStyle name="60% - Accent3 5" xfId="405" xr:uid="{00000000-0005-0000-0000-000084010000}"/>
    <cellStyle name="60% - Accent3 5 2" xfId="406" xr:uid="{00000000-0005-0000-0000-000085010000}"/>
    <cellStyle name="60% - Accent3 5 3" xfId="407" xr:uid="{00000000-0005-0000-0000-000086010000}"/>
    <cellStyle name="60% - Accent3 6" xfId="408" xr:uid="{00000000-0005-0000-0000-000087010000}"/>
    <cellStyle name="60% - Accent3 6 2" xfId="409" xr:uid="{00000000-0005-0000-0000-000088010000}"/>
    <cellStyle name="60% - Accent3 6 3" xfId="410" xr:uid="{00000000-0005-0000-0000-000089010000}"/>
    <cellStyle name="60% - Accent3 7" xfId="411" xr:uid="{00000000-0005-0000-0000-00008A010000}"/>
    <cellStyle name="60% - Accent4 2" xfId="412" xr:uid="{00000000-0005-0000-0000-00008B010000}"/>
    <cellStyle name="60% - Accent4 2 10" xfId="413" xr:uid="{00000000-0005-0000-0000-00008C010000}"/>
    <cellStyle name="60% - Accent4 2 11" xfId="414" xr:uid="{00000000-0005-0000-0000-00008D010000}"/>
    <cellStyle name="60% - Accent4 2 12" xfId="415" xr:uid="{00000000-0005-0000-0000-00008E010000}"/>
    <cellStyle name="60% - Accent4 2 2" xfId="416" xr:uid="{00000000-0005-0000-0000-00008F010000}"/>
    <cellStyle name="60% - Accent4 2 2 2" xfId="417" xr:uid="{00000000-0005-0000-0000-000090010000}"/>
    <cellStyle name="60% - Accent4 2 3" xfId="418" xr:uid="{00000000-0005-0000-0000-000091010000}"/>
    <cellStyle name="60% - Accent4 2 4" xfId="419" xr:uid="{00000000-0005-0000-0000-000092010000}"/>
    <cellStyle name="60% - Accent4 2 5" xfId="420" xr:uid="{00000000-0005-0000-0000-000093010000}"/>
    <cellStyle name="60% - Accent4 2 6" xfId="421" xr:uid="{00000000-0005-0000-0000-000094010000}"/>
    <cellStyle name="60% - Accent4 2 7" xfId="422" xr:uid="{00000000-0005-0000-0000-000095010000}"/>
    <cellStyle name="60% - Accent4 2 8" xfId="423" xr:uid="{00000000-0005-0000-0000-000096010000}"/>
    <cellStyle name="60% - Accent4 2 9" xfId="424" xr:uid="{00000000-0005-0000-0000-000097010000}"/>
    <cellStyle name="60% - Accent4 3" xfId="425" xr:uid="{00000000-0005-0000-0000-000098010000}"/>
    <cellStyle name="60% - Accent4 3 2" xfId="426" xr:uid="{00000000-0005-0000-0000-000099010000}"/>
    <cellStyle name="60% - Accent4 3 3" xfId="427" xr:uid="{00000000-0005-0000-0000-00009A010000}"/>
    <cellStyle name="60% - Accent4 4" xfId="428" xr:uid="{00000000-0005-0000-0000-00009B010000}"/>
    <cellStyle name="60% - Accent4 4 2" xfId="429" xr:uid="{00000000-0005-0000-0000-00009C010000}"/>
    <cellStyle name="60% - Accent4 4 3" xfId="430" xr:uid="{00000000-0005-0000-0000-00009D010000}"/>
    <cellStyle name="60% - Accent4 5" xfId="431" xr:uid="{00000000-0005-0000-0000-00009E010000}"/>
    <cellStyle name="60% - Accent4 5 2" xfId="432" xr:uid="{00000000-0005-0000-0000-00009F010000}"/>
    <cellStyle name="60% - Accent4 5 3" xfId="433" xr:uid="{00000000-0005-0000-0000-0000A0010000}"/>
    <cellStyle name="60% - Accent4 6" xfId="434" xr:uid="{00000000-0005-0000-0000-0000A1010000}"/>
    <cellStyle name="60% - Accent4 6 2" xfId="435" xr:uid="{00000000-0005-0000-0000-0000A2010000}"/>
    <cellStyle name="60% - Accent4 6 3" xfId="436" xr:uid="{00000000-0005-0000-0000-0000A3010000}"/>
    <cellStyle name="60% - Accent4 7" xfId="437" xr:uid="{00000000-0005-0000-0000-0000A4010000}"/>
    <cellStyle name="60% - Accent5 2" xfId="438" xr:uid="{00000000-0005-0000-0000-0000A5010000}"/>
    <cellStyle name="60% - Accent5 2 10" xfId="439" xr:uid="{00000000-0005-0000-0000-0000A6010000}"/>
    <cellStyle name="60% - Accent5 2 11" xfId="440" xr:uid="{00000000-0005-0000-0000-0000A7010000}"/>
    <cellStyle name="60% - Accent5 2 12" xfId="441" xr:uid="{00000000-0005-0000-0000-0000A8010000}"/>
    <cellStyle name="60% - Accent5 2 2" xfId="442" xr:uid="{00000000-0005-0000-0000-0000A9010000}"/>
    <cellStyle name="60% - Accent5 2 2 2" xfId="443" xr:uid="{00000000-0005-0000-0000-0000AA010000}"/>
    <cellStyle name="60% - Accent5 2 3" xfId="444" xr:uid="{00000000-0005-0000-0000-0000AB010000}"/>
    <cellStyle name="60% - Accent5 2 4" xfId="445" xr:uid="{00000000-0005-0000-0000-0000AC010000}"/>
    <cellStyle name="60% - Accent5 2 5" xfId="446" xr:uid="{00000000-0005-0000-0000-0000AD010000}"/>
    <cellStyle name="60% - Accent5 2 6" xfId="447" xr:uid="{00000000-0005-0000-0000-0000AE010000}"/>
    <cellStyle name="60% - Accent5 2 7" xfId="448" xr:uid="{00000000-0005-0000-0000-0000AF010000}"/>
    <cellStyle name="60% - Accent5 2 8" xfId="449" xr:uid="{00000000-0005-0000-0000-0000B0010000}"/>
    <cellStyle name="60% - Accent5 2 9" xfId="450" xr:uid="{00000000-0005-0000-0000-0000B1010000}"/>
    <cellStyle name="60% - Accent5 3" xfId="451" xr:uid="{00000000-0005-0000-0000-0000B2010000}"/>
    <cellStyle name="60% - Accent5 3 2" xfId="452" xr:uid="{00000000-0005-0000-0000-0000B3010000}"/>
    <cellStyle name="60% - Accent5 3 3" xfId="453" xr:uid="{00000000-0005-0000-0000-0000B4010000}"/>
    <cellStyle name="60% - Accent5 4" xfId="454" xr:uid="{00000000-0005-0000-0000-0000B5010000}"/>
    <cellStyle name="60% - Accent5 4 2" xfId="455" xr:uid="{00000000-0005-0000-0000-0000B6010000}"/>
    <cellStyle name="60% - Accent5 4 3" xfId="456" xr:uid="{00000000-0005-0000-0000-0000B7010000}"/>
    <cellStyle name="60% - Accent5 5" xfId="457" xr:uid="{00000000-0005-0000-0000-0000B8010000}"/>
    <cellStyle name="60% - Accent5 5 2" xfId="458" xr:uid="{00000000-0005-0000-0000-0000B9010000}"/>
    <cellStyle name="60% - Accent5 5 3" xfId="459" xr:uid="{00000000-0005-0000-0000-0000BA010000}"/>
    <cellStyle name="60% - Accent5 6" xfId="460" xr:uid="{00000000-0005-0000-0000-0000BB010000}"/>
    <cellStyle name="60% - Accent5 6 2" xfId="461" xr:uid="{00000000-0005-0000-0000-0000BC010000}"/>
    <cellStyle name="60% - Accent5 6 3" xfId="462" xr:uid="{00000000-0005-0000-0000-0000BD010000}"/>
    <cellStyle name="60% - Accent5 7" xfId="463" xr:uid="{00000000-0005-0000-0000-0000BE010000}"/>
    <cellStyle name="60% - Accent6 2" xfId="464" xr:uid="{00000000-0005-0000-0000-0000BF010000}"/>
    <cellStyle name="60% - Accent6 2 10" xfId="465" xr:uid="{00000000-0005-0000-0000-0000C0010000}"/>
    <cellStyle name="60% - Accent6 2 11" xfId="466" xr:uid="{00000000-0005-0000-0000-0000C1010000}"/>
    <cellStyle name="60% - Accent6 2 12" xfId="467" xr:uid="{00000000-0005-0000-0000-0000C2010000}"/>
    <cellStyle name="60% - Accent6 2 2" xfId="468" xr:uid="{00000000-0005-0000-0000-0000C3010000}"/>
    <cellStyle name="60% - Accent6 2 2 2" xfId="469" xr:uid="{00000000-0005-0000-0000-0000C4010000}"/>
    <cellStyle name="60% - Accent6 2 3" xfId="470" xr:uid="{00000000-0005-0000-0000-0000C5010000}"/>
    <cellStyle name="60% - Accent6 2 4" xfId="471" xr:uid="{00000000-0005-0000-0000-0000C6010000}"/>
    <cellStyle name="60% - Accent6 2 5" xfId="472" xr:uid="{00000000-0005-0000-0000-0000C7010000}"/>
    <cellStyle name="60% - Accent6 2 6" xfId="473" xr:uid="{00000000-0005-0000-0000-0000C8010000}"/>
    <cellStyle name="60% - Accent6 2 7" xfId="474" xr:uid="{00000000-0005-0000-0000-0000C9010000}"/>
    <cellStyle name="60% - Accent6 2 8" xfId="475" xr:uid="{00000000-0005-0000-0000-0000CA010000}"/>
    <cellStyle name="60% - Accent6 2 9" xfId="476" xr:uid="{00000000-0005-0000-0000-0000CB010000}"/>
    <cellStyle name="60% - Accent6 3" xfId="477" xr:uid="{00000000-0005-0000-0000-0000CC010000}"/>
    <cellStyle name="60% - Accent6 3 2" xfId="478" xr:uid="{00000000-0005-0000-0000-0000CD010000}"/>
    <cellStyle name="60% - Accent6 3 3" xfId="479" xr:uid="{00000000-0005-0000-0000-0000CE010000}"/>
    <cellStyle name="60% - Accent6 4" xfId="480" xr:uid="{00000000-0005-0000-0000-0000CF010000}"/>
    <cellStyle name="60% - Accent6 4 2" xfId="481" xr:uid="{00000000-0005-0000-0000-0000D0010000}"/>
    <cellStyle name="60% - Accent6 4 3" xfId="482" xr:uid="{00000000-0005-0000-0000-0000D1010000}"/>
    <cellStyle name="60% - Accent6 5" xfId="483" xr:uid="{00000000-0005-0000-0000-0000D2010000}"/>
    <cellStyle name="60% - Accent6 5 2" xfId="484" xr:uid="{00000000-0005-0000-0000-0000D3010000}"/>
    <cellStyle name="60% - Accent6 5 3" xfId="485" xr:uid="{00000000-0005-0000-0000-0000D4010000}"/>
    <cellStyle name="60% - Accent6 6" xfId="486" xr:uid="{00000000-0005-0000-0000-0000D5010000}"/>
    <cellStyle name="60% - Accent6 6 2" xfId="487" xr:uid="{00000000-0005-0000-0000-0000D6010000}"/>
    <cellStyle name="60% - Accent6 6 3" xfId="488" xr:uid="{00000000-0005-0000-0000-0000D7010000}"/>
    <cellStyle name="60% - Accent6 7" xfId="489" xr:uid="{00000000-0005-0000-0000-0000D8010000}"/>
    <cellStyle name="Accent1 - 20%" xfId="490" xr:uid="{00000000-0005-0000-0000-0000D9010000}"/>
    <cellStyle name="Accent1 - 40%" xfId="491" xr:uid="{00000000-0005-0000-0000-0000DA010000}"/>
    <cellStyle name="Accent1 - 60%" xfId="492" xr:uid="{00000000-0005-0000-0000-0000DB010000}"/>
    <cellStyle name="Accent1 2" xfId="493" xr:uid="{00000000-0005-0000-0000-0000DC010000}"/>
    <cellStyle name="Accent1 2 10" xfId="494" xr:uid="{00000000-0005-0000-0000-0000DD010000}"/>
    <cellStyle name="Accent1 2 11" xfId="495" xr:uid="{00000000-0005-0000-0000-0000DE010000}"/>
    <cellStyle name="Accent1 2 12" xfId="496" xr:uid="{00000000-0005-0000-0000-0000DF010000}"/>
    <cellStyle name="Accent1 2 2" xfId="497" xr:uid="{00000000-0005-0000-0000-0000E0010000}"/>
    <cellStyle name="Accent1 2 2 2" xfId="498" xr:uid="{00000000-0005-0000-0000-0000E1010000}"/>
    <cellStyle name="Accent1 2 3" xfId="499" xr:uid="{00000000-0005-0000-0000-0000E2010000}"/>
    <cellStyle name="Accent1 2 4" xfId="500" xr:uid="{00000000-0005-0000-0000-0000E3010000}"/>
    <cellStyle name="Accent1 2 5" xfId="501" xr:uid="{00000000-0005-0000-0000-0000E4010000}"/>
    <cellStyle name="Accent1 2 6" xfId="502" xr:uid="{00000000-0005-0000-0000-0000E5010000}"/>
    <cellStyle name="Accent1 2 7" xfId="503" xr:uid="{00000000-0005-0000-0000-0000E6010000}"/>
    <cellStyle name="Accent1 2 8" xfId="504" xr:uid="{00000000-0005-0000-0000-0000E7010000}"/>
    <cellStyle name="Accent1 2 9" xfId="505" xr:uid="{00000000-0005-0000-0000-0000E8010000}"/>
    <cellStyle name="Accent1 3" xfId="506" xr:uid="{00000000-0005-0000-0000-0000E9010000}"/>
    <cellStyle name="Accent1 3 2" xfId="507" xr:uid="{00000000-0005-0000-0000-0000EA010000}"/>
    <cellStyle name="Accent1 3 3" xfId="508" xr:uid="{00000000-0005-0000-0000-0000EB010000}"/>
    <cellStyle name="Accent1 4" xfId="509" xr:uid="{00000000-0005-0000-0000-0000EC010000}"/>
    <cellStyle name="Accent1 4 2" xfId="510" xr:uid="{00000000-0005-0000-0000-0000ED010000}"/>
    <cellStyle name="Accent1 4 3" xfId="511" xr:uid="{00000000-0005-0000-0000-0000EE010000}"/>
    <cellStyle name="Accent1 5" xfId="512" xr:uid="{00000000-0005-0000-0000-0000EF010000}"/>
    <cellStyle name="Accent1 5 2" xfId="513" xr:uid="{00000000-0005-0000-0000-0000F0010000}"/>
    <cellStyle name="Accent1 5 3" xfId="514" xr:uid="{00000000-0005-0000-0000-0000F1010000}"/>
    <cellStyle name="Accent1 6" xfId="515" xr:uid="{00000000-0005-0000-0000-0000F2010000}"/>
    <cellStyle name="Accent1 6 2" xfId="516" xr:uid="{00000000-0005-0000-0000-0000F3010000}"/>
    <cellStyle name="Accent1 6 3" xfId="517" xr:uid="{00000000-0005-0000-0000-0000F4010000}"/>
    <cellStyle name="Accent1 7" xfId="518" xr:uid="{00000000-0005-0000-0000-0000F5010000}"/>
    <cellStyle name="Accent1 8" xfId="519" xr:uid="{00000000-0005-0000-0000-0000F6010000}"/>
    <cellStyle name="Accent1 9" xfId="520" xr:uid="{00000000-0005-0000-0000-0000F7010000}"/>
    <cellStyle name="Accent2 - 20%" xfId="521" xr:uid="{00000000-0005-0000-0000-0000F8010000}"/>
    <cellStyle name="Accent2 - 40%" xfId="522" xr:uid="{00000000-0005-0000-0000-0000F9010000}"/>
    <cellStyle name="Accent2 - 60%" xfId="523" xr:uid="{00000000-0005-0000-0000-0000FA010000}"/>
    <cellStyle name="Accent2 2" xfId="524" xr:uid="{00000000-0005-0000-0000-0000FB010000}"/>
    <cellStyle name="Accent2 2 10" xfId="525" xr:uid="{00000000-0005-0000-0000-0000FC010000}"/>
    <cellStyle name="Accent2 2 11" xfId="526" xr:uid="{00000000-0005-0000-0000-0000FD010000}"/>
    <cellStyle name="Accent2 2 12" xfId="527" xr:uid="{00000000-0005-0000-0000-0000FE010000}"/>
    <cellStyle name="Accent2 2 2" xfId="528" xr:uid="{00000000-0005-0000-0000-0000FF010000}"/>
    <cellStyle name="Accent2 2 2 2" xfId="529" xr:uid="{00000000-0005-0000-0000-000000020000}"/>
    <cellStyle name="Accent2 2 3" xfId="530" xr:uid="{00000000-0005-0000-0000-000001020000}"/>
    <cellStyle name="Accent2 2 4" xfId="531" xr:uid="{00000000-0005-0000-0000-000002020000}"/>
    <cellStyle name="Accent2 2 5" xfId="532" xr:uid="{00000000-0005-0000-0000-000003020000}"/>
    <cellStyle name="Accent2 2 6" xfId="533" xr:uid="{00000000-0005-0000-0000-000004020000}"/>
    <cellStyle name="Accent2 2 7" xfId="534" xr:uid="{00000000-0005-0000-0000-000005020000}"/>
    <cellStyle name="Accent2 2 8" xfId="535" xr:uid="{00000000-0005-0000-0000-000006020000}"/>
    <cellStyle name="Accent2 2 9" xfId="536" xr:uid="{00000000-0005-0000-0000-000007020000}"/>
    <cellStyle name="Accent2 3" xfId="537" xr:uid="{00000000-0005-0000-0000-000008020000}"/>
    <cellStyle name="Accent2 3 2" xfId="538" xr:uid="{00000000-0005-0000-0000-000009020000}"/>
    <cellStyle name="Accent2 3 3" xfId="539" xr:uid="{00000000-0005-0000-0000-00000A020000}"/>
    <cellStyle name="Accent2 4" xfId="540" xr:uid="{00000000-0005-0000-0000-00000B020000}"/>
    <cellStyle name="Accent2 4 2" xfId="541" xr:uid="{00000000-0005-0000-0000-00000C020000}"/>
    <cellStyle name="Accent2 4 3" xfId="542" xr:uid="{00000000-0005-0000-0000-00000D020000}"/>
    <cellStyle name="Accent2 5" xfId="543" xr:uid="{00000000-0005-0000-0000-00000E020000}"/>
    <cellStyle name="Accent2 5 2" xfId="544" xr:uid="{00000000-0005-0000-0000-00000F020000}"/>
    <cellStyle name="Accent2 5 3" xfId="545" xr:uid="{00000000-0005-0000-0000-000010020000}"/>
    <cellStyle name="Accent2 6" xfId="546" xr:uid="{00000000-0005-0000-0000-000011020000}"/>
    <cellStyle name="Accent2 6 2" xfId="547" xr:uid="{00000000-0005-0000-0000-000012020000}"/>
    <cellStyle name="Accent2 6 3" xfId="548" xr:uid="{00000000-0005-0000-0000-000013020000}"/>
    <cellStyle name="Accent2 7" xfId="549" xr:uid="{00000000-0005-0000-0000-000014020000}"/>
    <cellStyle name="Accent2 8" xfId="550" xr:uid="{00000000-0005-0000-0000-000015020000}"/>
    <cellStyle name="Accent2 9" xfId="551" xr:uid="{00000000-0005-0000-0000-000016020000}"/>
    <cellStyle name="Accent3 - 20%" xfId="552" xr:uid="{00000000-0005-0000-0000-000017020000}"/>
    <cellStyle name="Accent3 - 40%" xfId="553" xr:uid="{00000000-0005-0000-0000-000018020000}"/>
    <cellStyle name="Accent3 - 60%" xfId="554" xr:uid="{00000000-0005-0000-0000-000019020000}"/>
    <cellStyle name="Accent3 2" xfId="555" xr:uid="{00000000-0005-0000-0000-00001A020000}"/>
    <cellStyle name="Accent3 2 10" xfId="556" xr:uid="{00000000-0005-0000-0000-00001B020000}"/>
    <cellStyle name="Accent3 2 11" xfId="557" xr:uid="{00000000-0005-0000-0000-00001C020000}"/>
    <cellStyle name="Accent3 2 12" xfId="558" xr:uid="{00000000-0005-0000-0000-00001D020000}"/>
    <cellStyle name="Accent3 2 2" xfId="559" xr:uid="{00000000-0005-0000-0000-00001E020000}"/>
    <cellStyle name="Accent3 2 2 2" xfId="560" xr:uid="{00000000-0005-0000-0000-00001F020000}"/>
    <cellStyle name="Accent3 2 3" xfId="561" xr:uid="{00000000-0005-0000-0000-000020020000}"/>
    <cellStyle name="Accent3 2 4" xfId="562" xr:uid="{00000000-0005-0000-0000-000021020000}"/>
    <cellStyle name="Accent3 2 5" xfId="563" xr:uid="{00000000-0005-0000-0000-000022020000}"/>
    <cellStyle name="Accent3 2 6" xfId="564" xr:uid="{00000000-0005-0000-0000-000023020000}"/>
    <cellStyle name="Accent3 2 7" xfId="565" xr:uid="{00000000-0005-0000-0000-000024020000}"/>
    <cellStyle name="Accent3 2 8" xfId="566" xr:uid="{00000000-0005-0000-0000-000025020000}"/>
    <cellStyle name="Accent3 2 9" xfId="567" xr:uid="{00000000-0005-0000-0000-000026020000}"/>
    <cellStyle name="Accent3 3" xfId="568" xr:uid="{00000000-0005-0000-0000-000027020000}"/>
    <cellStyle name="Accent3 3 2" xfId="569" xr:uid="{00000000-0005-0000-0000-000028020000}"/>
    <cellStyle name="Accent3 3 3" xfId="570" xr:uid="{00000000-0005-0000-0000-000029020000}"/>
    <cellStyle name="Accent3 4" xfId="571" xr:uid="{00000000-0005-0000-0000-00002A020000}"/>
    <cellStyle name="Accent3 4 2" xfId="572" xr:uid="{00000000-0005-0000-0000-00002B020000}"/>
    <cellStyle name="Accent3 4 3" xfId="573" xr:uid="{00000000-0005-0000-0000-00002C020000}"/>
    <cellStyle name="Accent3 5" xfId="574" xr:uid="{00000000-0005-0000-0000-00002D020000}"/>
    <cellStyle name="Accent3 5 2" xfId="575" xr:uid="{00000000-0005-0000-0000-00002E020000}"/>
    <cellStyle name="Accent3 5 3" xfId="576" xr:uid="{00000000-0005-0000-0000-00002F020000}"/>
    <cellStyle name="Accent3 6" xfId="577" xr:uid="{00000000-0005-0000-0000-000030020000}"/>
    <cellStyle name="Accent3 6 2" xfId="578" xr:uid="{00000000-0005-0000-0000-000031020000}"/>
    <cellStyle name="Accent3 6 3" xfId="579" xr:uid="{00000000-0005-0000-0000-000032020000}"/>
    <cellStyle name="Accent3 7" xfId="580" xr:uid="{00000000-0005-0000-0000-000033020000}"/>
    <cellStyle name="Accent3 8" xfId="581" xr:uid="{00000000-0005-0000-0000-000034020000}"/>
    <cellStyle name="Accent3 9" xfId="582" xr:uid="{00000000-0005-0000-0000-000035020000}"/>
    <cellStyle name="Accent4 - 20%" xfId="583" xr:uid="{00000000-0005-0000-0000-000036020000}"/>
    <cellStyle name="Accent4 - 40%" xfId="584" xr:uid="{00000000-0005-0000-0000-000037020000}"/>
    <cellStyle name="Accent4 - 60%" xfId="585" xr:uid="{00000000-0005-0000-0000-000038020000}"/>
    <cellStyle name="Accent4 2" xfId="586" xr:uid="{00000000-0005-0000-0000-000039020000}"/>
    <cellStyle name="Accent4 2 10" xfId="587" xr:uid="{00000000-0005-0000-0000-00003A020000}"/>
    <cellStyle name="Accent4 2 11" xfId="588" xr:uid="{00000000-0005-0000-0000-00003B020000}"/>
    <cellStyle name="Accent4 2 12" xfId="589" xr:uid="{00000000-0005-0000-0000-00003C020000}"/>
    <cellStyle name="Accent4 2 2" xfId="590" xr:uid="{00000000-0005-0000-0000-00003D020000}"/>
    <cellStyle name="Accent4 2 2 2" xfId="591" xr:uid="{00000000-0005-0000-0000-00003E020000}"/>
    <cellStyle name="Accent4 2 3" xfId="592" xr:uid="{00000000-0005-0000-0000-00003F020000}"/>
    <cellStyle name="Accent4 2 4" xfId="593" xr:uid="{00000000-0005-0000-0000-000040020000}"/>
    <cellStyle name="Accent4 2 5" xfId="594" xr:uid="{00000000-0005-0000-0000-000041020000}"/>
    <cellStyle name="Accent4 2 6" xfId="595" xr:uid="{00000000-0005-0000-0000-000042020000}"/>
    <cellStyle name="Accent4 2 7" xfId="596" xr:uid="{00000000-0005-0000-0000-000043020000}"/>
    <cellStyle name="Accent4 2 8" xfId="597" xr:uid="{00000000-0005-0000-0000-000044020000}"/>
    <cellStyle name="Accent4 2 9" xfId="598" xr:uid="{00000000-0005-0000-0000-000045020000}"/>
    <cellStyle name="Accent4 3" xfId="599" xr:uid="{00000000-0005-0000-0000-000046020000}"/>
    <cellStyle name="Accent4 3 2" xfId="600" xr:uid="{00000000-0005-0000-0000-000047020000}"/>
    <cellStyle name="Accent4 3 3" xfId="601" xr:uid="{00000000-0005-0000-0000-000048020000}"/>
    <cellStyle name="Accent4 4" xfId="602" xr:uid="{00000000-0005-0000-0000-000049020000}"/>
    <cellStyle name="Accent4 4 2" xfId="603" xr:uid="{00000000-0005-0000-0000-00004A020000}"/>
    <cellStyle name="Accent4 4 3" xfId="604" xr:uid="{00000000-0005-0000-0000-00004B020000}"/>
    <cellStyle name="Accent4 5" xfId="605" xr:uid="{00000000-0005-0000-0000-00004C020000}"/>
    <cellStyle name="Accent4 5 2" xfId="606" xr:uid="{00000000-0005-0000-0000-00004D020000}"/>
    <cellStyle name="Accent4 5 3" xfId="607" xr:uid="{00000000-0005-0000-0000-00004E020000}"/>
    <cellStyle name="Accent4 6" xfId="608" xr:uid="{00000000-0005-0000-0000-00004F020000}"/>
    <cellStyle name="Accent4 6 2" xfId="609" xr:uid="{00000000-0005-0000-0000-000050020000}"/>
    <cellStyle name="Accent4 6 3" xfId="610" xr:uid="{00000000-0005-0000-0000-000051020000}"/>
    <cellStyle name="Accent4 7" xfId="611" xr:uid="{00000000-0005-0000-0000-000052020000}"/>
    <cellStyle name="Accent4 8" xfId="612" xr:uid="{00000000-0005-0000-0000-000053020000}"/>
    <cellStyle name="Accent4 9" xfId="613" xr:uid="{00000000-0005-0000-0000-000054020000}"/>
    <cellStyle name="Accent5 - 20%" xfId="614" xr:uid="{00000000-0005-0000-0000-000055020000}"/>
    <cellStyle name="Accent5 - 40%" xfId="615" xr:uid="{00000000-0005-0000-0000-000056020000}"/>
    <cellStyle name="Accent5 - 60%" xfId="616" xr:uid="{00000000-0005-0000-0000-000057020000}"/>
    <cellStyle name="Accent5 2" xfId="617" xr:uid="{00000000-0005-0000-0000-000058020000}"/>
    <cellStyle name="Accent5 2 10" xfId="618" xr:uid="{00000000-0005-0000-0000-000059020000}"/>
    <cellStyle name="Accent5 2 11" xfId="619" xr:uid="{00000000-0005-0000-0000-00005A020000}"/>
    <cellStyle name="Accent5 2 12" xfId="620" xr:uid="{00000000-0005-0000-0000-00005B020000}"/>
    <cellStyle name="Accent5 2 2" xfId="621" xr:uid="{00000000-0005-0000-0000-00005C020000}"/>
    <cellStyle name="Accent5 2 2 2" xfId="622" xr:uid="{00000000-0005-0000-0000-00005D020000}"/>
    <cellStyle name="Accent5 2 3" xfId="623" xr:uid="{00000000-0005-0000-0000-00005E020000}"/>
    <cellStyle name="Accent5 2 4" xfId="624" xr:uid="{00000000-0005-0000-0000-00005F020000}"/>
    <cellStyle name="Accent5 2 5" xfId="625" xr:uid="{00000000-0005-0000-0000-000060020000}"/>
    <cellStyle name="Accent5 2 6" xfId="626" xr:uid="{00000000-0005-0000-0000-000061020000}"/>
    <cellStyle name="Accent5 2 7" xfId="627" xr:uid="{00000000-0005-0000-0000-000062020000}"/>
    <cellStyle name="Accent5 2 8" xfId="628" xr:uid="{00000000-0005-0000-0000-000063020000}"/>
    <cellStyle name="Accent5 2 9" xfId="629" xr:uid="{00000000-0005-0000-0000-000064020000}"/>
    <cellStyle name="Accent5 3" xfId="630" xr:uid="{00000000-0005-0000-0000-000065020000}"/>
    <cellStyle name="Accent5 3 2" xfId="631" xr:uid="{00000000-0005-0000-0000-000066020000}"/>
    <cellStyle name="Accent5 3 3" xfId="632" xr:uid="{00000000-0005-0000-0000-000067020000}"/>
    <cellStyle name="Accent5 4" xfId="633" xr:uid="{00000000-0005-0000-0000-000068020000}"/>
    <cellStyle name="Accent5 4 2" xfId="634" xr:uid="{00000000-0005-0000-0000-000069020000}"/>
    <cellStyle name="Accent5 4 3" xfId="635" xr:uid="{00000000-0005-0000-0000-00006A020000}"/>
    <cellStyle name="Accent5 5" xfId="636" xr:uid="{00000000-0005-0000-0000-00006B020000}"/>
    <cellStyle name="Accent5 5 2" xfId="637" xr:uid="{00000000-0005-0000-0000-00006C020000}"/>
    <cellStyle name="Accent5 5 3" xfId="638" xr:uid="{00000000-0005-0000-0000-00006D020000}"/>
    <cellStyle name="Accent5 6" xfId="639" xr:uid="{00000000-0005-0000-0000-00006E020000}"/>
    <cellStyle name="Accent5 6 2" xfId="640" xr:uid="{00000000-0005-0000-0000-00006F020000}"/>
    <cellStyle name="Accent5 6 3" xfId="641" xr:uid="{00000000-0005-0000-0000-000070020000}"/>
    <cellStyle name="Accent5 7" xfId="642" xr:uid="{00000000-0005-0000-0000-000071020000}"/>
    <cellStyle name="Accent5 8" xfId="643" xr:uid="{00000000-0005-0000-0000-000072020000}"/>
    <cellStyle name="Accent5 9" xfId="644" xr:uid="{00000000-0005-0000-0000-000073020000}"/>
    <cellStyle name="Accent6 - 20%" xfId="645" xr:uid="{00000000-0005-0000-0000-000074020000}"/>
    <cellStyle name="Accent6 - 40%" xfId="646" xr:uid="{00000000-0005-0000-0000-000075020000}"/>
    <cellStyle name="Accent6 - 60%" xfId="647" xr:uid="{00000000-0005-0000-0000-000076020000}"/>
    <cellStyle name="Accent6 2" xfId="648" xr:uid="{00000000-0005-0000-0000-000077020000}"/>
    <cellStyle name="Accent6 2 10" xfId="649" xr:uid="{00000000-0005-0000-0000-000078020000}"/>
    <cellStyle name="Accent6 2 11" xfId="650" xr:uid="{00000000-0005-0000-0000-000079020000}"/>
    <cellStyle name="Accent6 2 12" xfId="651" xr:uid="{00000000-0005-0000-0000-00007A020000}"/>
    <cellStyle name="Accent6 2 2" xfId="652" xr:uid="{00000000-0005-0000-0000-00007B020000}"/>
    <cellStyle name="Accent6 2 2 2" xfId="653" xr:uid="{00000000-0005-0000-0000-00007C020000}"/>
    <cellStyle name="Accent6 2 3" xfId="654" xr:uid="{00000000-0005-0000-0000-00007D020000}"/>
    <cellStyle name="Accent6 2 4" xfId="655" xr:uid="{00000000-0005-0000-0000-00007E020000}"/>
    <cellStyle name="Accent6 2 5" xfId="656" xr:uid="{00000000-0005-0000-0000-00007F020000}"/>
    <cellStyle name="Accent6 2 6" xfId="657" xr:uid="{00000000-0005-0000-0000-000080020000}"/>
    <cellStyle name="Accent6 2 7" xfId="658" xr:uid="{00000000-0005-0000-0000-000081020000}"/>
    <cellStyle name="Accent6 2 8" xfId="659" xr:uid="{00000000-0005-0000-0000-000082020000}"/>
    <cellStyle name="Accent6 2 9" xfId="660" xr:uid="{00000000-0005-0000-0000-000083020000}"/>
    <cellStyle name="Accent6 3" xfId="661" xr:uid="{00000000-0005-0000-0000-000084020000}"/>
    <cellStyle name="Accent6 3 2" xfId="662" xr:uid="{00000000-0005-0000-0000-000085020000}"/>
    <cellStyle name="Accent6 3 3" xfId="663" xr:uid="{00000000-0005-0000-0000-000086020000}"/>
    <cellStyle name="Accent6 4" xfId="664" xr:uid="{00000000-0005-0000-0000-000087020000}"/>
    <cellStyle name="Accent6 4 2" xfId="665" xr:uid="{00000000-0005-0000-0000-000088020000}"/>
    <cellStyle name="Accent6 4 3" xfId="666" xr:uid="{00000000-0005-0000-0000-000089020000}"/>
    <cellStyle name="Accent6 5" xfId="667" xr:uid="{00000000-0005-0000-0000-00008A020000}"/>
    <cellStyle name="Accent6 5 2" xfId="668" xr:uid="{00000000-0005-0000-0000-00008B020000}"/>
    <cellStyle name="Accent6 5 3" xfId="669" xr:uid="{00000000-0005-0000-0000-00008C020000}"/>
    <cellStyle name="Accent6 6" xfId="670" xr:uid="{00000000-0005-0000-0000-00008D020000}"/>
    <cellStyle name="Accent6 6 2" xfId="671" xr:uid="{00000000-0005-0000-0000-00008E020000}"/>
    <cellStyle name="Accent6 6 3" xfId="672" xr:uid="{00000000-0005-0000-0000-00008F020000}"/>
    <cellStyle name="Accent6 7" xfId="673" xr:uid="{00000000-0005-0000-0000-000090020000}"/>
    <cellStyle name="Accent6 8" xfId="674" xr:uid="{00000000-0005-0000-0000-000091020000}"/>
    <cellStyle name="Accent6 9" xfId="675" xr:uid="{00000000-0005-0000-0000-000092020000}"/>
    <cellStyle name="Bad 2" xfId="676" xr:uid="{00000000-0005-0000-0000-000093020000}"/>
    <cellStyle name="Bad 2 10" xfId="677" xr:uid="{00000000-0005-0000-0000-000094020000}"/>
    <cellStyle name="Bad 2 11" xfId="678" xr:uid="{00000000-0005-0000-0000-000095020000}"/>
    <cellStyle name="Bad 2 12" xfId="679" xr:uid="{00000000-0005-0000-0000-000096020000}"/>
    <cellStyle name="Bad 2 2" xfId="680" xr:uid="{00000000-0005-0000-0000-000097020000}"/>
    <cellStyle name="Bad 2 2 2" xfId="681" xr:uid="{00000000-0005-0000-0000-000098020000}"/>
    <cellStyle name="Bad 2 3" xfId="682" xr:uid="{00000000-0005-0000-0000-000099020000}"/>
    <cellStyle name="Bad 2 4" xfId="683" xr:uid="{00000000-0005-0000-0000-00009A020000}"/>
    <cellStyle name="Bad 2 5" xfId="684" xr:uid="{00000000-0005-0000-0000-00009B020000}"/>
    <cellStyle name="Bad 2 6" xfId="685" xr:uid="{00000000-0005-0000-0000-00009C020000}"/>
    <cellStyle name="Bad 2 7" xfId="686" xr:uid="{00000000-0005-0000-0000-00009D020000}"/>
    <cellStyle name="Bad 2 8" xfId="687" xr:uid="{00000000-0005-0000-0000-00009E020000}"/>
    <cellStyle name="Bad 2 9" xfId="688" xr:uid="{00000000-0005-0000-0000-00009F020000}"/>
    <cellStyle name="Bad 3" xfId="689" xr:uid="{00000000-0005-0000-0000-0000A0020000}"/>
    <cellStyle name="Bad 3 2" xfId="690" xr:uid="{00000000-0005-0000-0000-0000A1020000}"/>
    <cellStyle name="Bad 3 3" xfId="691" xr:uid="{00000000-0005-0000-0000-0000A2020000}"/>
    <cellStyle name="Bad 4" xfId="692" xr:uid="{00000000-0005-0000-0000-0000A3020000}"/>
    <cellStyle name="Bad 4 2" xfId="693" xr:uid="{00000000-0005-0000-0000-0000A4020000}"/>
    <cellStyle name="Bad 4 3" xfId="694" xr:uid="{00000000-0005-0000-0000-0000A5020000}"/>
    <cellStyle name="Bad 5" xfId="695" xr:uid="{00000000-0005-0000-0000-0000A6020000}"/>
    <cellStyle name="Bad 5 2" xfId="696" xr:uid="{00000000-0005-0000-0000-0000A7020000}"/>
    <cellStyle name="Bad 5 3" xfId="697" xr:uid="{00000000-0005-0000-0000-0000A8020000}"/>
    <cellStyle name="Bad 6" xfId="698" xr:uid="{00000000-0005-0000-0000-0000A9020000}"/>
    <cellStyle name="Bad 6 2" xfId="699" xr:uid="{00000000-0005-0000-0000-0000AA020000}"/>
    <cellStyle name="Bad 6 3" xfId="700" xr:uid="{00000000-0005-0000-0000-0000AB020000}"/>
    <cellStyle name="Bad 7" xfId="701" xr:uid="{00000000-0005-0000-0000-0000AC020000}"/>
    <cellStyle name="Calc Currency (0)" xfId="702" xr:uid="{00000000-0005-0000-0000-0000AD020000}"/>
    <cellStyle name="Calc Currency (0) 10" xfId="703" xr:uid="{00000000-0005-0000-0000-0000AE020000}"/>
    <cellStyle name="Calc Currency (0) 11" xfId="704" xr:uid="{00000000-0005-0000-0000-0000AF020000}"/>
    <cellStyle name="Calc Currency (0) 12" xfId="705" xr:uid="{00000000-0005-0000-0000-0000B0020000}"/>
    <cellStyle name="Calc Currency (0) 2" xfId="706" xr:uid="{00000000-0005-0000-0000-0000B1020000}"/>
    <cellStyle name="Calc Currency (0) 3" xfId="707" xr:uid="{00000000-0005-0000-0000-0000B2020000}"/>
    <cellStyle name="Calc Currency (0) 4" xfId="708" xr:uid="{00000000-0005-0000-0000-0000B3020000}"/>
    <cellStyle name="Calc Currency (0) 5" xfId="709" xr:uid="{00000000-0005-0000-0000-0000B4020000}"/>
    <cellStyle name="Calc Currency (0) 6" xfId="710" xr:uid="{00000000-0005-0000-0000-0000B5020000}"/>
    <cellStyle name="Calc Currency (0) 7" xfId="711" xr:uid="{00000000-0005-0000-0000-0000B6020000}"/>
    <cellStyle name="Calc Currency (0) 8" xfId="712" xr:uid="{00000000-0005-0000-0000-0000B7020000}"/>
    <cellStyle name="Calc Currency (0) 9" xfId="713" xr:uid="{00000000-0005-0000-0000-0000B8020000}"/>
    <cellStyle name="Calc Currency (2)" xfId="714" xr:uid="{00000000-0005-0000-0000-0000B9020000}"/>
    <cellStyle name="Calc Percent (0)" xfId="715" xr:uid="{00000000-0005-0000-0000-0000BA020000}"/>
    <cellStyle name="Calc Percent (1)" xfId="716" xr:uid="{00000000-0005-0000-0000-0000BB020000}"/>
    <cellStyle name="Calc Percent (2)" xfId="717" xr:uid="{00000000-0005-0000-0000-0000BC020000}"/>
    <cellStyle name="Calc Units (0)" xfId="718" xr:uid="{00000000-0005-0000-0000-0000BD020000}"/>
    <cellStyle name="Calc Units (1)" xfId="719" xr:uid="{00000000-0005-0000-0000-0000BE020000}"/>
    <cellStyle name="Calc Units (2)" xfId="720" xr:uid="{00000000-0005-0000-0000-0000BF020000}"/>
    <cellStyle name="Calculation 2" xfId="721" xr:uid="{00000000-0005-0000-0000-0000C0020000}"/>
    <cellStyle name="Calculation 2 10" xfId="722" xr:uid="{00000000-0005-0000-0000-0000C1020000}"/>
    <cellStyle name="Calculation 2 10 2" xfId="723" xr:uid="{00000000-0005-0000-0000-0000C2020000}"/>
    <cellStyle name="Calculation 2 10 2 2" xfId="22131" xr:uid="{2A4B14BA-D8D3-4D1F-9311-9675CB83A76E}"/>
    <cellStyle name="Calculation 2 10 2 2 2" xfId="23846" xr:uid="{AC2FBA62-2989-418C-A567-4B1A449B4A4C}"/>
    <cellStyle name="Calculation 2 10 2 2 2 2" xfId="26546" xr:uid="{719A676C-EC8E-46C5-AAC4-2A8F21BE9C9C}"/>
    <cellStyle name="Calculation 2 10 2 2 2 2 2" xfId="31998" xr:uid="{5FD4F9DF-1251-4DAD-B42F-4F6E957D908C}"/>
    <cellStyle name="Calculation 2 10 2 2 2 2 3" xfId="37570" xr:uid="{9EA16FEF-46CF-46F3-A6B9-2ADBC49D5F18}"/>
    <cellStyle name="Calculation 2 10 2 2 2 3" xfId="29786" xr:uid="{ECDCBEBE-ED32-4F3B-B6B0-B9B132CDCA4A}"/>
    <cellStyle name="Calculation 2 10 2 2 2 4" xfId="35507" xr:uid="{68D98406-B422-4BE3-A7E1-4A4614FD3172}"/>
    <cellStyle name="Calculation 2 10 2 2 3" xfId="25246" xr:uid="{462D9B80-269B-4126-8E45-A5922A1AE6EC}"/>
    <cellStyle name="Calculation 2 10 2 2 3 2" xfId="27438" xr:uid="{4C665975-9F9A-439C-8B48-FC295F10E4B6}"/>
    <cellStyle name="Calculation 2 10 2 2 3 2 2" xfId="32890" xr:uid="{A3E6ED49-4A04-42CB-8D73-02C2900B5051}"/>
    <cellStyle name="Calculation 2 10 2 2 3 2 3" xfId="38256" xr:uid="{D84302F8-1F26-4BD8-A8EF-C7A90B76B75C}"/>
    <cellStyle name="Calculation 2 10 2 2 3 3" xfId="30698" xr:uid="{F530457D-6222-4207-8462-21622E5BDEA2}"/>
    <cellStyle name="Calculation 2 10 2 2 3 4" xfId="36373" xr:uid="{0FD2ACFA-8145-4E68-A241-863CB455738C}"/>
    <cellStyle name="Calculation 2 10 2 2 4" xfId="22991" xr:uid="{BB0511CD-3032-4F8B-A2B9-1B5EBC42E059}"/>
    <cellStyle name="Calculation 2 10 2 2 4 2" xfId="28931" xr:uid="{8B88B4F2-E7CB-4884-8EF2-0EA79CABE0EB}"/>
    <cellStyle name="Calculation 2 10 2 2 4 3" xfId="34655" xr:uid="{A5B201BF-F0A4-42FD-840A-5433F44CBED6}"/>
    <cellStyle name="Calculation 2 10 2 2 5" xfId="25691" xr:uid="{78B198B8-AA88-442E-A014-E1C7F1C90978}"/>
    <cellStyle name="Calculation 2 10 2 2 5 2" xfId="31143" xr:uid="{28A999F5-63F8-4CE0-90A0-083ECEE03F63}"/>
    <cellStyle name="Calculation 2 10 2 2 5 3" xfId="36718" xr:uid="{22BACC94-28F4-4CB7-97CD-D190CDBCEA80}"/>
    <cellStyle name="Calculation 2 10 2 2 6" xfId="28073" xr:uid="{92262480-47C5-43D9-90CC-330A23F05181}"/>
    <cellStyle name="Calculation 2 10 2 2 7" xfId="33800" xr:uid="{17F01B1A-17EB-4141-9DFA-6792882BE133}"/>
    <cellStyle name="Calculation 2 10 2 3" xfId="22994" xr:uid="{5403AB13-43C6-4158-845B-151DDF201E2D}"/>
    <cellStyle name="Calculation 2 10 2 3 2" xfId="25694" xr:uid="{81D2C285-198D-4869-BCDC-0A773D15C842}"/>
    <cellStyle name="Calculation 2 10 2 3 2 2" xfId="31146" xr:uid="{F24790A8-A6C5-4D7D-BA67-9FE5A7B79ACC}"/>
    <cellStyle name="Calculation 2 10 2 3 2 3" xfId="36721" xr:uid="{A41E958C-B0FF-4277-A46E-C8942382F3D7}"/>
    <cellStyle name="Calculation 2 10 2 3 3" xfId="28934" xr:uid="{72613A00-8942-43CB-AFCE-F1610511D7E4}"/>
    <cellStyle name="Calculation 2 10 2 3 4" xfId="34658" xr:uid="{F07F594A-1958-436A-BEFC-8CE0DA7218D9}"/>
    <cellStyle name="Calculation 2 10 2 4" xfId="24353" xr:uid="{98A91FD6-AB71-44F7-8A10-A7092631E253}"/>
    <cellStyle name="Calculation 2 10 2 4 2" xfId="26551" xr:uid="{2082E41D-B9FE-4C4B-889A-D8D7CC739AAC}"/>
    <cellStyle name="Calculation 2 10 2 4 2 2" xfId="32003" xr:uid="{E0D29CD2-79A8-4BC7-B89B-31BD39366074}"/>
    <cellStyle name="Calculation 2 10 2 4 2 3" xfId="37575" xr:uid="{12881C08-2861-4455-85A4-FBD3400EF627}"/>
    <cellStyle name="Calculation 2 10 2 4 3" xfId="29805" xr:uid="{08AE2F3D-6308-49EF-B5D0-49F5723176C2}"/>
    <cellStyle name="Calculation 2 10 2 4 4" xfId="35524" xr:uid="{3E330D28-F5EE-45FB-A5DE-D8228A741F18}"/>
    <cellStyle name="Calculation 2 10 2 5" xfId="22136" xr:uid="{4DC8A9C0-ECBC-4DEB-A0BB-61DCA2E183F7}"/>
    <cellStyle name="Calculation 2 10 2 5 2" xfId="28076" xr:uid="{FB7C3609-1591-4131-AA18-905AD411B30C}"/>
    <cellStyle name="Calculation 2 10 2 5 3" xfId="33803" xr:uid="{0A2A8E79-BC20-4C6F-999A-C557BF3194D5}"/>
    <cellStyle name="Calculation 2 10 2 6" xfId="21054" xr:uid="{16FE1265-7B6E-4E7D-B40A-AAB0CD0EC50F}"/>
    <cellStyle name="Calculation 2 10 2 7" xfId="21422" xr:uid="{4A912951-FA27-497B-8F2E-580B612801F6}"/>
    <cellStyle name="Calculation 2 10 2 8" xfId="32907" xr:uid="{E5A4E0C6-BF7F-4783-8658-256C00A71654}"/>
    <cellStyle name="Calculation 2 10 3" xfId="724" xr:uid="{00000000-0005-0000-0000-0000C3020000}"/>
    <cellStyle name="Calculation 2 10 3 2" xfId="22130" xr:uid="{F14F3066-DA33-4AAF-935B-A4E1962BAA22}"/>
    <cellStyle name="Calculation 2 10 3 2 2" xfId="23845" xr:uid="{50620AC5-461D-4D9C-87F8-CD7017AC3699}"/>
    <cellStyle name="Calculation 2 10 3 2 2 2" xfId="26545" xr:uid="{19266D5A-EAAE-4E22-B6DC-71EBCE5070C4}"/>
    <cellStyle name="Calculation 2 10 3 2 2 2 2" xfId="31997" xr:uid="{5D6EEAFF-8B4C-46D6-9A68-0FC3A5EA981C}"/>
    <cellStyle name="Calculation 2 10 3 2 2 2 3" xfId="37569" xr:uid="{17A35AAF-4964-4918-802E-5EAB9B9533BC}"/>
    <cellStyle name="Calculation 2 10 3 2 2 3" xfId="29785" xr:uid="{82A3408A-4ADF-4431-9E0E-D3723092D0DC}"/>
    <cellStyle name="Calculation 2 10 3 2 2 4" xfId="35506" xr:uid="{99BE2C84-8991-4FE7-97EC-ACB8687FCA6C}"/>
    <cellStyle name="Calculation 2 10 3 2 3" xfId="25245" xr:uid="{9C204256-F777-4108-953B-2631B7412C51}"/>
    <cellStyle name="Calculation 2 10 3 2 3 2" xfId="27437" xr:uid="{E8BEE011-E223-4C5B-A621-865BA9368E37}"/>
    <cellStyle name="Calculation 2 10 3 2 3 2 2" xfId="32889" xr:uid="{4A69C271-976B-4464-A262-E8C609A2916F}"/>
    <cellStyle name="Calculation 2 10 3 2 3 2 3" xfId="38255" xr:uid="{C58A06EF-DD33-428F-A999-3C7AB4A7EC99}"/>
    <cellStyle name="Calculation 2 10 3 2 3 3" xfId="30697" xr:uid="{EB74E46A-7D9A-4FB4-ACAD-99DFD6424719}"/>
    <cellStyle name="Calculation 2 10 3 2 3 4" xfId="36372" xr:uid="{582FB282-272B-4833-8CAE-D5D76BED7917}"/>
    <cellStyle name="Calculation 2 10 3 2 4" xfId="22990" xr:uid="{A8671579-59B3-474A-82D5-26E726D77F41}"/>
    <cellStyle name="Calculation 2 10 3 2 4 2" xfId="28930" xr:uid="{32606E3F-27CC-432D-B61C-F7BF8E65074E}"/>
    <cellStyle name="Calculation 2 10 3 2 4 3" xfId="34654" xr:uid="{8B2B643D-0E96-45BA-8C59-48CE8CCF1965}"/>
    <cellStyle name="Calculation 2 10 3 2 5" xfId="25690" xr:uid="{FC607A96-0E92-4A34-9805-CEDB02A3BA34}"/>
    <cellStyle name="Calculation 2 10 3 2 5 2" xfId="31142" xr:uid="{864C8E0A-16FD-4042-AF6A-AF2F42CB7B7E}"/>
    <cellStyle name="Calculation 2 10 3 2 5 3" xfId="36717" xr:uid="{8069D7F4-6EB7-42AC-AB50-D413BCAAFD38}"/>
    <cellStyle name="Calculation 2 10 3 2 6" xfId="28072" xr:uid="{10FEBEA1-AC00-49B3-8ADC-91541D86AC71}"/>
    <cellStyle name="Calculation 2 10 3 2 7" xfId="33799" xr:uid="{F99387A0-A497-44F9-9108-3B35A44AA794}"/>
    <cellStyle name="Calculation 2 10 3 3" xfId="22995" xr:uid="{32DEA77F-1982-4D6A-B4C8-85FF40DA462A}"/>
    <cellStyle name="Calculation 2 10 3 3 2" xfId="25695" xr:uid="{0B588A84-94FB-4F4D-972C-36337B7FEC1B}"/>
    <cellStyle name="Calculation 2 10 3 3 2 2" xfId="31147" xr:uid="{F5DE8CFE-ADAC-44E5-BF1F-C7899774FD5C}"/>
    <cellStyle name="Calculation 2 10 3 3 2 3" xfId="36722" xr:uid="{EBD15A5C-167A-4587-9C45-FFD7F5784B0A}"/>
    <cellStyle name="Calculation 2 10 3 3 3" xfId="28935" xr:uid="{E2CED482-1BE4-4F07-BE30-E105897EBB2C}"/>
    <cellStyle name="Calculation 2 10 3 3 4" xfId="34659" xr:uid="{6C9FF385-DA8E-4FCA-86B1-CCAD9579E6E0}"/>
    <cellStyle name="Calculation 2 10 3 4" xfId="24354" xr:uid="{F408EA7B-70BC-401E-9238-ACF33337D989}"/>
    <cellStyle name="Calculation 2 10 3 4 2" xfId="26552" xr:uid="{64125A88-C6C2-40EC-86FE-0700FDE57E59}"/>
    <cellStyle name="Calculation 2 10 3 4 2 2" xfId="32004" xr:uid="{A6A4CE3D-5722-4CA0-BCAA-B9776A7B01BC}"/>
    <cellStyle name="Calculation 2 10 3 4 2 3" xfId="37576" xr:uid="{7D1562CC-8E27-4902-BA1E-C652DAE670A2}"/>
    <cellStyle name="Calculation 2 10 3 4 3" xfId="29806" xr:uid="{07BCCB0A-9CCD-4DC9-B18F-92A93B96E9C5}"/>
    <cellStyle name="Calculation 2 10 3 4 4" xfId="35525" xr:uid="{C63D48A2-8762-4882-928D-9668A42573F5}"/>
    <cellStyle name="Calculation 2 10 3 5" xfId="22137" xr:uid="{FA8C9222-456E-4C88-9675-7177714DB868}"/>
    <cellStyle name="Calculation 2 10 3 5 2" xfId="28077" xr:uid="{1CF00F65-4A69-45FE-B282-74D87A9B7755}"/>
    <cellStyle name="Calculation 2 10 3 5 3" xfId="33804" xr:uid="{74B3B4F2-1C1A-4712-B5B6-143CB84452E5}"/>
    <cellStyle name="Calculation 2 10 3 6" xfId="21055" xr:uid="{D33621C4-F347-41C8-AAD6-6B7243C38892}"/>
    <cellStyle name="Calculation 2 10 3 7" xfId="21421" xr:uid="{788A28BD-7E94-46B2-8E23-272892930929}"/>
    <cellStyle name="Calculation 2 10 3 8" xfId="32908" xr:uid="{7AD07DA9-6FA9-4CB1-8A3E-69F977B93AE7}"/>
    <cellStyle name="Calculation 2 10 4" xfId="725" xr:uid="{00000000-0005-0000-0000-0000C4020000}"/>
    <cellStyle name="Calculation 2 10 4 2" xfId="22129" xr:uid="{02775212-014A-48F3-B614-07C3AE688BCB}"/>
    <cellStyle name="Calculation 2 10 4 2 2" xfId="23844" xr:uid="{A32C7EE3-001D-439F-A59A-AB35224C4309}"/>
    <cellStyle name="Calculation 2 10 4 2 2 2" xfId="26544" xr:uid="{119E303C-CAD6-4AB3-940B-9E4DC67993F0}"/>
    <cellStyle name="Calculation 2 10 4 2 2 2 2" xfId="31996" xr:uid="{FB53B6A7-4730-4653-A336-BCB2A6434ECD}"/>
    <cellStyle name="Calculation 2 10 4 2 2 2 3" xfId="37568" xr:uid="{92CC0E35-7FB2-4CF0-9DE6-6B8754994191}"/>
    <cellStyle name="Calculation 2 10 4 2 2 3" xfId="29784" xr:uid="{1E48D56F-9306-4B91-8249-DBCA367A2EDA}"/>
    <cellStyle name="Calculation 2 10 4 2 2 4" xfId="35505" xr:uid="{A3F25388-C642-4443-9193-F1C53E7EF69B}"/>
    <cellStyle name="Calculation 2 10 4 2 3" xfId="25244" xr:uid="{52F0F2DE-9168-448A-A02B-49BDFF36EF2D}"/>
    <cellStyle name="Calculation 2 10 4 2 3 2" xfId="27436" xr:uid="{B71C8BC8-1F92-4389-B44E-CBF8EF21397F}"/>
    <cellStyle name="Calculation 2 10 4 2 3 2 2" xfId="32888" xr:uid="{A7877D81-E53A-4F6D-AAA8-D2E5935821A1}"/>
    <cellStyle name="Calculation 2 10 4 2 3 2 3" xfId="38254" xr:uid="{ECAE1415-1308-4604-B03E-0D77388CC94C}"/>
    <cellStyle name="Calculation 2 10 4 2 3 3" xfId="30696" xr:uid="{32026D8D-CFFF-403F-958B-6B414FA941A1}"/>
    <cellStyle name="Calculation 2 10 4 2 3 4" xfId="36371" xr:uid="{8F6A1135-7EC3-43AA-92CC-B98E10E921C5}"/>
    <cellStyle name="Calculation 2 10 4 2 4" xfId="22989" xr:uid="{5596DBEB-B12B-47BF-A8AD-8758FFE2AFD9}"/>
    <cellStyle name="Calculation 2 10 4 2 4 2" xfId="28929" xr:uid="{656CD7A1-AC6E-490D-AC8F-BBA6F494D791}"/>
    <cellStyle name="Calculation 2 10 4 2 4 3" xfId="34653" xr:uid="{A2B84A5D-B25E-493B-9EEF-658FF560C96E}"/>
    <cellStyle name="Calculation 2 10 4 2 5" xfId="25689" xr:uid="{32BDFB9E-A6C8-490E-B52A-2656AE6FD2F6}"/>
    <cellStyle name="Calculation 2 10 4 2 5 2" xfId="31141" xr:uid="{408A0CB0-008D-403C-BDFA-2D3E285BA549}"/>
    <cellStyle name="Calculation 2 10 4 2 5 3" xfId="36716" xr:uid="{15063A39-D625-4D8F-B3C6-55068873BD0F}"/>
    <cellStyle name="Calculation 2 10 4 2 6" xfId="28071" xr:uid="{4CF2F574-5E34-4CB4-8242-2DF63F4383A0}"/>
    <cellStyle name="Calculation 2 10 4 2 7" xfId="33798" xr:uid="{9A9F4DA4-68E5-4E9F-AE7E-492BE90D200B}"/>
    <cellStyle name="Calculation 2 10 4 3" xfId="22996" xr:uid="{2EB80DE5-8140-4712-8DAE-D8B6D238F73C}"/>
    <cellStyle name="Calculation 2 10 4 3 2" xfId="25696" xr:uid="{BDDA5BE0-F605-41DD-827E-D6D2A2BFCA0A}"/>
    <cellStyle name="Calculation 2 10 4 3 2 2" xfId="31148" xr:uid="{6DA684E4-D759-456D-B1CF-3EFE4FF1F86B}"/>
    <cellStyle name="Calculation 2 10 4 3 2 3" xfId="36723" xr:uid="{1074A450-30A9-49C2-A4AA-7AED4447B30D}"/>
    <cellStyle name="Calculation 2 10 4 3 3" xfId="28936" xr:uid="{EA0854CA-9579-420A-9450-6C5BEEB8EDB0}"/>
    <cellStyle name="Calculation 2 10 4 3 4" xfId="34660" xr:uid="{268EE4ED-3288-4DA5-B5E8-31C16B4F1357}"/>
    <cellStyle name="Calculation 2 10 4 4" xfId="24355" xr:uid="{E6989CA6-CEE7-488C-9CF6-F956B408CFEF}"/>
    <cellStyle name="Calculation 2 10 4 4 2" xfId="26553" xr:uid="{7E7E9370-3CDB-4EA5-ADFC-46C1A97FE2E4}"/>
    <cellStyle name="Calculation 2 10 4 4 2 2" xfId="32005" xr:uid="{6F5A4D87-CC96-4562-9108-8626686342DD}"/>
    <cellStyle name="Calculation 2 10 4 4 2 3" xfId="37577" xr:uid="{80D756F5-572C-4911-A85B-66734B6DB40B}"/>
    <cellStyle name="Calculation 2 10 4 4 3" xfId="29807" xr:uid="{81D1888E-88B1-4798-A7EE-345DEFE4C509}"/>
    <cellStyle name="Calculation 2 10 4 4 4" xfId="35526" xr:uid="{3FA15F3D-2F4D-4B4C-B42A-F5E265F75515}"/>
    <cellStyle name="Calculation 2 10 4 5" xfId="22138" xr:uid="{6ADDDA49-F18B-4273-BF08-651157D54E97}"/>
    <cellStyle name="Calculation 2 10 4 5 2" xfId="28078" xr:uid="{661C7B32-E471-4AC8-B6B5-889A5E1CC252}"/>
    <cellStyle name="Calculation 2 10 4 5 3" xfId="33805" xr:uid="{F9848CC7-145C-4E68-AD72-4725066CC664}"/>
    <cellStyle name="Calculation 2 10 4 6" xfId="21056" xr:uid="{BC6EA0BA-BBA0-408F-9273-ECB0D04D1136}"/>
    <cellStyle name="Calculation 2 10 4 7" xfId="21420" xr:uid="{57398330-91CA-46CE-A783-AD07D3636207}"/>
    <cellStyle name="Calculation 2 10 4 8" xfId="32909" xr:uid="{F294D74D-FBAF-42A5-9C5B-880AAC912EF7}"/>
    <cellStyle name="Calculation 2 10 5" xfId="726" xr:uid="{00000000-0005-0000-0000-0000C5020000}"/>
    <cellStyle name="Calculation 2 10 5 2" xfId="22128" xr:uid="{A2F29583-11E4-4AF9-BF42-258F4612C84B}"/>
    <cellStyle name="Calculation 2 10 5 2 2" xfId="23843" xr:uid="{8332F944-9B1F-4EF8-BB6F-FD6B1A9D4936}"/>
    <cellStyle name="Calculation 2 10 5 2 2 2" xfId="26543" xr:uid="{276CC915-CCDF-4A76-9F67-623C8B7BF47A}"/>
    <cellStyle name="Calculation 2 10 5 2 2 2 2" xfId="31995" xr:uid="{A24F3DCB-684E-460F-AC3A-6074B29B2C93}"/>
    <cellStyle name="Calculation 2 10 5 2 2 2 3" xfId="37567" xr:uid="{D78B3B63-4745-4709-AB52-504A155E3ACB}"/>
    <cellStyle name="Calculation 2 10 5 2 2 3" xfId="29783" xr:uid="{19EB68D0-742A-4767-9A88-8F92E5FD720E}"/>
    <cellStyle name="Calculation 2 10 5 2 2 4" xfId="35504" xr:uid="{A68FDF80-5CD3-4EF5-A5E5-396120388846}"/>
    <cellStyle name="Calculation 2 10 5 2 3" xfId="25243" xr:uid="{76425F1A-3BB6-421A-B225-A00B902170E4}"/>
    <cellStyle name="Calculation 2 10 5 2 3 2" xfId="27435" xr:uid="{A689042A-7011-4AC9-B64F-CC9DD7F1FEA1}"/>
    <cellStyle name="Calculation 2 10 5 2 3 2 2" xfId="32887" xr:uid="{AE75D147-857A-47D1-90D7-CA9138F618D3}"/>
    <cellStyle name="Calculation 2 10 5 2 3 2 3" xfId="38253" xr:uid="{F348E195-9C61-4458-87D9-517E7AD53322}"/>
    <cellStyle name="Calculation 2 10 5 2 3 3" xfId="30695" xr:uid="{B0FED1F2-FC57-44EF-BCB1-7A61F80ABF63}"/>
    <cellStyle name="Calculation 2 10 5 2 3 4" xfId="36370" xr:uid="{EFEB0506-9BB4-44CE-9A4A-5FA1F8E3428B}"/>
    <cellStyle name="Calculation 2 10 5 2 4" xfId="22988" xr:uid="{FA526140-6E32-41BF-A591-B492B65D0B75}"/>
    <cellStyle name="Calculation 2 10 5 2 4 2" xfId="28928" xr:uid="{C06E83FB-1436-4F79-B0F0-5DBA6417897C}"/>
    <cellStyle name="Calculation 2 10 5 2 4 3" xfId="34652" xr:uid="{E097311A-C515-47DD-B19C-61658C466406}"/>
    <cellStyle name="Calculation 2 10 5 2 5" xfId="25688" xr:uid="{00539D6C-A21C-4027-8507-BDF645447CC3}"/>
    <cellStyle name="Calculation 2 10 5 2 5 2" xfId="31140" xr:uid="{08D4C355-799F-49C8-8DE7-273FBC2DC4CC}"/>
    <cellStyle name="Calculation 2 10 5 2 5 3" xfId="36715" xr:uid="{9186F067-B2CD-45B8-9C32-79E2846E4157}"/>
    <cellStyle name="Calculation 2 10 5 2 6" xfId="28070" xr:uid="{81BD7B8A-F9B4-48D6-AD50-CBD5C3BA8F4E}"/>
    <cellStyle name="Calculation 2 10 5 2 7" xfId="33797" xr:uid="{58BB09EB-8916-4E6A-8E9F-B7791E0F7BF1}"/>
    <cellStyle name="Calculation 2 10 5 3" xfId="22997" xr:uid="{EF68DE42-06CB-4C0D-9DB8-F73E323AFA4F}"/>
    <cellStyle name="Calculation 2 10 5 3 2" xfId="25697" xr:uid="{C1FFA6A6-4C68-40CB-BB5E-0F8462A9CE86}"/>
    <cellStyle name="Calculation 2 10 5 3 2 2" xfId="31149" xr:uid="{CBAC0C84-4046-4EB1-B93C-D42C98590F8C}"/>
    <cellStyle name="Calculation 2 10 5 3 2 3" xfId="36724" xr:uid="{C83D330F-20DD-412E-9097-2AD8B93C96C5}"/>
    <cellStyle name="Calculation 2 10 5 3 3" xfId="28937" xr:uid="{32564511-CDA4-40CE-BC27-F84BF2A66C7D}"/>
    <cellStyle name="Calculation 2 10 5 3 4" xfId="34661" xr:uid="{EB0ABDAE-2EA0-4C0B-993C-621E4B7BE17E}"/>
    <cellStyle name="Calculation 2 10 5 4" xfId="24356" xr:uid="{73107006-8241-4C99-80F7-3ACF6DD9E020}"/>
    <cellStyle name="Calculation 2 10 5 4 2" xfId="26554" xr:uid="{BE5A4B9A-501E-425F-AAB6-C21316FD5764}"/>
    <cellStyle name="Calculation 2 10 5 4 2 2" xfId="32006" xr:uid="{30C5C839-4928-4488-9E66-4DF1CA1A240F}"/>
    <cellStyle name="Calculation 2 10 5 4 2 3" xfId="37578" xr:uid="{1B40FEBF-BE71-41B0-A890-A8BDA3453298}"/>
    <cellStyle name="Calculation 2 10 5 4 3" xfId="29808" xr:uid="{7184554B-7BF9-479A-9145-DE74FEE0159E}"/>
    <cellStyle name="Calculation 2 10 5 4 4" xfId="35527" xr:uid="{70A7FA43-AEF0-44D7-934A-F17DC761B2CB}"/>
    <cellStyle name="Calculation 2 10 5 5" xfId="22139" xr:uid="{34614D1C-0F76-4C0C-B1AD-79C4B79B5CA3}"/>
    <cellStyle name="Calculation 2 10 5 5 2" xfId="28079" xr:uid="{C357851C-61D4-4041-8932-1E5F408BA5E4}"/>
    <cellStyle name="Calculation 2 10 5 5 3" xfId="33806" xr:uid="{05EC30E7-2514-4196-86B6-932AE266D08D}"/>
    <cellStyle name="Calculation 2 10 5 6" xfId="21057" xr:uid="{FB2C3807-3D39-47E5-8307-346ABB334A18}"/>
    <cellStyle name="Calculation 2 10 5 7" xfId="21419" xr:uid="{0370BF58-0FAC-4403-BCC2-F4B08FC9414A}"/>
    <cellStyle name="Calculation 2 10 5 8" xfId="32910" xr:uid="{602CD6F5-21BB-4680-A133-CC3BDB337C73}"/>
    <cellStyle name="Calculation 2 11" xfId="727" xr:uid="{00000000-0005-0000-0000-0000C6020000}"/>
    <cellStyle name="Calculation 2 11 10" xfId="21058" xr:uid="{618116C9-E614-423B-8459-F0897D656701}"/>
    <cellStyle name="Calculation 2 11 11" xfId="21418" xr:uid="{E8CB4592-CB39-4EAD-9AAB-6E38AC544FFF}"/>
    <cellStyle name="Calculation 2 11 12" xfId="32911" xr:uid="{17894D4F-B65A-48D7-9F4A-5052097F6D16}"/>
    <cellStyle name="Calculation 2 11 2" xfId="728" xr:uid="{00000000-0005-0000-0000-0000C7020000}"/>
    <cellStyle name="Calculation 2 11 2 2" xfId="22126" xr:uid="{945BE94D-9EBC-4C47-9E4E-AD36220E0523}"/>
    <cellStyle name="Calculation 2 11 2 2 2" xfId="23841" xr:uid="{A276CA75-CCBC-4856-9258-84830297F842}"/>
    <cellStyle name="Calculation 2 11 2 2 2 2" xfId="26541" xr:uid="{9B8924ED-35DB-4C1B-808C-D67399EEE06A}"/>
    <cellStyle name="Calculation 2 11 2 2 2 2 2" xfId="31993" xr:uid="{DB909BC7-3E51-4A35-85A6-4450DED9AE11}"/>
    <cellStyle name="Calculation 2 11 2 2 2 2 3" xfId="37565" xr:uid="{E73F7AB3-601E-40DA-8F02-D372F260B116}"/>
    <cellStyle name="Calculation 2 11 2 2 2 3" xfId="29781" xr:uid="{4259C4F7-C559-41F1-A3FA-C42BCAF7EDA9}"/>
    <cellStyle name="Calculation 2 11 2 2 2 4" xfId="35502" xr:uid="{0F210CCA-66BE-4DEA-8898-F8D49DF24F6F}"/>
    <cellStyle name="Calculation 2 11 2 2 3" xfId="25241" xr:uid="{20EE47B2-856A-4050-B14A-DDE76599A7E6}"/>
    <cellStyle name="Calculation 2 11 2 2 3 2" xfId="27433" xr:uid="{F1F99FE2-AAF9-4994-9A0C-3B73104BA655}"/>
    <cellStyle name="Calculation 2 11 2 2 3 2 2" xfId="32885" xr:uid="{EA0146DC-ABCD-4381-ADD6-1E00F1C0CB02}"/>
    <cellStyle name="Calculation 2 11 2 2 3 2 3" xfId="38251" xr:uid="{056FED22-DCFC-4764-B39D-C10E09D459B9}"/>
    <cellStyle name="Calculation 2 11 2 2 3 3" xfId="30693" xr:uid="{B8C375A3-8275-43F7-9C53-32BE8ECFF1AB}"/>
    <cellStyle name="Calculation 2 11 2 2 3 4" xfId="36368" xr:uid="{4B6F8A78-3351-466F-8EE3-82FE11DC3097}"/>
    <cellStyle name="Calculation 2 11 2 2 4" xfId="22986" xr:uid="{38FD2BAE-AB03-4FAA-B603-8A05E8146D5E}"/>
    <cellStyle name="Calculation 2 11 2 2 4 2" xfId="28926" xr:uid="{FEB9307A-4111-4F7A-8480-B7A6F5AFA4B7}"/>
    <cellStyle name="Calculation 2 11 2 2 4 3" xfId="34650" xr:uid="{05128E02-F10C-4BC0-94E2-9744CEAA0035}"/>
    <cellStyle name="Calculation 2 11 2 2 5" xfId="25686" xr:uid="{B0504395-AB56-458F-B02F-C21CBA12945F}"/>
    <cellStyle name="Calculation 2 11 2 2 5 2" xfId="31138" xr:uid="{F1363506-7A43-4717-8E5C-38EF0702B9CB}"/>
    <cellStyle name="Calculation 2 11 2 2 5 3" xfId="36713" xr:uid="{65F0E547-DB61-4F20-A95A-582C5040512B}"/>
    <cellStyle name="Calculation 2 11 2 2 6" xfId="28068" xr:uid="{049489B7-0392-4A0A-8AB1-45C6DBEB43A5}"/>
    <cellStyle name="Calculation 2 11 2 2 7" xfId="33795" xr:uid="{C468BF89-0C98-4834-B77A-17311B825B1D}"/>
    <cellStyle name="Calculation 2 11 2 3" xfId="22999" xr:uid="{A4E1D8DD-921D-408E-8D9B-0E9EC15171E5}"/>
    <cellStyle name="Calculation 2 11 2 3 2" xfId="25699" xr:uid="{8F77D31B-3F5B-4A85-B7A1-336F829CE6DE}"/>
    <cellStyle name="Calculation 2 11 2 3 2 2" xfId="31151" xr:uid="{2BB20368-E16B-48C1-8CBC-9A038ED8E0FE}"/>
    <cellStyle name="Calculation 2 11 2 3 2 3" xfId="36726" xr:uid="{3933FC66-0407-46FC-9B47-2FEDF722645D}"/>
    <cellStyle name="Calculation 2 11 2 3 3" xfId="28939" xr:uid="{1A82354A-3752-46F5-99A1-FA4A4C012DBE}"/>
    <cellStyle name="Calculation 2 11 2 3 4" xfId="34663" xr:uid="{3E9E8768-36B0-4310-8FE8-B4AFF4FD339E}"/>
    <cellStyle name="Calculation 2 11 2 4" xfId="24358" xr:uid="{893A79BA-D2D8-4200-B494-B15EDAB76463}"/>
    <cellStyle name="Calculation 2 11 2 4 2" xfId="26556" xr:uid="{9E8F8269-84ED-4489-B3C2-32CBCC4BD4A5}"/>
    <cellStyle name="Calculation 2 11 2 4 2 2" xfId="32008" xr:uid="{BE0D8A8C-E587-4514-98C9-EC87564E4FF4}"/>
    <cellStyle name="Calculation 2 11 2 4 2 3" xfId="37580" xr:uid="{64A2E686-0583-49D7-A553-475B8C107F6A}"/>
    <cellStyle name="Calculation 2 11 2 4 3" xfId="29810" xr:uid="{5F851F97-0C71-40B2-AC2D-864542B4F983}"/>
    <cellStyle name="Calculation 2 11 2 4 4" xfId="35529" xr:uid="{00EE3D33-2054-40AA-B97D-EAAAF3B27C02}"/>
    <cellStyle name="Calculation 2 11 2 5" xfId="22141" xr:uid="{F6EEF58E-3160-47A1-A023-AB0DA8E4BAA3}"/>
    <cellStyle name="Calculation 2 11 2 5 2" xfId="28081" xr:uid="{1889995E-86F1-4C40-AEAA-4F5F12F6910C}"/>
    <cellStyle name="Calculation 2 11 2 5 3" xfId="33808" xr:uid="{AD320771-42DE-4B5D-8D1D-5FE54F11B333}"/>
    <cellStyle name="Calculation 2 11 2 6" xfId="21059" xr:uid="{03AD3B3C-B913-4D4C-BE03-2E771085BD0B}"/>
    <cellStyle name="Calculation 2 11 2 7" xfId="21417" xr:uid="{59AE5C5B-31C7-49FF-91DC-186DDE406739}"/>
    <cellStyle name="Calculation 2 11 2 8" xfId="32912" xr:uid="{6F17F992-8437-40F3-890E-DACBB7EF1BD3}"/>
    <cellStyle name="Calculation 2 11 3" xfId="729" xr:uid="{00000000-0005-0000-0000-0000C8020000}"/>
    <cellStyle name="Calculation 2 11 3 2" xfId="22125" xr:uid="{6DB087EF-FD8E-4847-849A-B25025B8F6F5}"/>
    <cellStyle name="Calculation 2 11 3 2 2" xfId="23840" xr:uid="{93BA49E6-B979-4D32-BC37-58E10C7C3917}"/>
    <cellStyle name="Calculation 2 11 3 2 2 2" xfId="26540" xr:uid="{33505E5B-AF84-48F2-A65E-2603AAC837EE}"/>
    <cellStyle name="Calculation 2 11 3 2 2 2 2" xfId="31992" xr:uid="{B41CB035-0300-45E5-965F-26721387ACDC}"/>
    <cellStyle name="Calculation 2 11 3 2 2 2 3" xfId="37564" xr:uid="{C786D06C-D02C-4201-8338-C9FAC9A146FB}"/>
    <cellStyle name="Calculation 2 11 3 2 2 3" xfId="29780" xr:uid="{9ACD032F-0FEF-48B0-885A-19C3B7393623}"/>
    <cellStyle name="Calculation 2 11 3 2 2 4" xfId="35501" xr:uid="{FDC142A0-CEBB-4DAB-8829-4FB7DD1AEBA9}"/>
    <cellStyle name="Calculation 2 11 3 2 3" xfId="25240" xr:uid="{C52656CB-4FC4-4C24-8EFD-1CDEEA97FE55}"/>
    <cellStyle name="Calculation 2 11 3 2 3 2" xfId="27432" xr:uid="{F286717E-BC66-46A3-BF59-B45AA99E2B3B}"/>
    <cellStyle name="Calculation 2 11 3 2 3 2 2" xfId="32884" xr:uid="{2562375A-D305-436A-B521-5675DC4CCDC9}"/>
    <cellStyle name="Calculation 2 11 3 2 3 2 3" xfId="38250" xr:uid="{D52C713F-DD0F-4D70-93E9-A85D2D83CFDB}"/>
    <cellStyle name="Calculation 2 11 3 2 3 3" xfId="30692" xr:uid="{FD5612F2-741A-411F-BE13-C0D6D7AFFA2B}"/>
    <cellStyle name="Calculation 2 11 3 2 3 4" xfId="36367" xr:uid="{A1ACE169-9646-4627-B450-8E20B143D568}"/>
    <cellStyle name="Calculation 2 11 3 2 4" xfId="22985" xr:uid="{342B9580-54F7-4D37-8D20-B743109BD6C7}"/>
    <cellStyle name="Calculation 2 11 3 2 4 2" xfId="28925" xr:uid="{C0F83FDC-D0CE-46D4-B430-0C33BF4B236A}"/>
    <cellStyle name="Calculation 2 11 3 2 4 3" xfId="34649" xr:uid="{F159BEF1-FE04-4261-A38D-E34064C6DAB2}"/>
    <cellStyle name="Calculation 2 11 3 2 5" xfId="25685" xr:uid="{CC3B3B95-6E5A-4B19-AFF4-12C3B3E89D4C}"/>
    <cellStyle name="Calculation 2 11 3 2 5 2" xfId="31137" xr:uid="{96CBF265-95A0-4FEE-9C3F-681638B55856}"/>
    <cellStyle name="Calculation 2 11 3 2 5 3" xfId="36712" xr:uid="{10D32955-A83B-4B91-B6D8-06375481D289}"/>
    <cellStyle name="Calculation 2 11 3 2 6" xfId="28067" xr:uid="{EDDC21FF-8B9E-40D3-9F16-1CD2D03BD82E}"/>
    <cellStyle name="Calculation 2 11 3 2 7" xfId="33794" xr:uid="{72CA1276-1B5B-4B80-8B92-C9B1A67E6EFE}"/>
    <cellStyle name="Calculation 2 11 3 3" xfId="23000" xr:uid="{E003E409-6405-4EAE-A8BB-D3B4E74AAA1F}"/>
    <cellStyle name="Calculation 2 11 3 3 2" xfId="25700" xr:uid="{BA988492-F834-4D92-B701-2024EFFCA347}"/>
    <cellStyle name="Calculation 2 11 3 3 2 2" xfId="31152" xr:uid="{DA427816-7D9D-43A6-A2FA-95ED735737A0}"/>
    <cellStyle name="Calculation 2 11 3 3 2 3" xfId="36727" xr:uid="{9AE52744-5B9F-4472-84C7-D46D6F797A50}"/>
    <cellStyle name="Calculation 2 11 3 3 3" xfId="28940" xr:uid="{BE1D1048-1E27-4234-9D99-032105DD4BDF}"/>
    <cellStyle name="Calculation 2 11 3 3 4" xfId="34664" xr:uid="{277F6AEB-44EB-4107-8CAF-0D0C00495C92}"/>
    <cellStyle name="Calculation 2 11 3 4" xfId="24359" xr:uid="{810259DF-2634-4EF5-B037-E9DC16C689E0}"/>
    <cellStyle name="Calculation 2 11 3 4 2" xfId="26557" xr:uid="{9ADF49C6-5EAC-4690-8FB6-E7F944C784AD}"/>
    <cellStyle name="Calculation 2 11 3 4 2 2" xfId="32009" xr:uid="{3AEAFF6F-C8FB-4BED-B2F7-CD75D49FB030}"/>
    <cellStyle name="Calculation 2 11 3 4 2 3" xfId="37581" xr:uid="{4632A85D-F1AD-4531-8828-5E532491BA49}"/>
    <cellStyle name="Calculation 2 11 3 4 3" xfId="29811" xr:uid="{EE67A674-3B7A-4605-8497-3DA871B88E87}"/>
    <cellStyle name="Calculation 2 11 3 4 4" xfId="35530" xr:uid="{DF3EF846-AAC3-4142-84B0-4F2F0AADA8EA}"/>
    <cellStyle name="Calculation 2 11 3 5" xfId="22142" xr:uid="{554715D6-00A4-4949-96D4-0DB6AB606A7D}"/>
    <cellStyle name="Calculation 2 11 3 5 2" xfId="28082" xr:uid="{A32C059B-C537-4AC3-AE26-63DFC2F1276D}"/>
    <cellStyle name="Calculation 2 11 3 5 3" xfId="33809" xr:uid="{D094840C-4E98-47A1-A587-9415B02769F9}"/>
    <cellStyle name="Calculation 2 11 3 6" xfId="21060" xr:uid="{BCEB32CB-B7CB-494F-923D-4B8393A1B100}"/>
    <cellStyle name="Calculation 2 11 3 7" xfId="21416" xr:uid="{1B3E035A-F75F-426F-A7F9-D1497C9D514F}"/>
    <cellStyle name="Calculation 2 11 3 8" xfId="32913" xr:uid="{6102AC75-0D3C-4488-999C-8C19263491DC}"/>
    <cellStyle name="Calculation 2 11 4" xfId="730" xr:uid="{00000000-0005-0000-0000-0000C9020000}"/>
    <cellStyle name="Calculation 2 11 4 2" xfId="22124" xr:uid="{522C7B4B-C55B-44A8-B93B-D5679AD60AAE}"/>
    <cellStyle name="Calculation 2 11 4 2 2" xfId="23839" xr:uid="{14910C09-2595-40B1-9D03-793A7156CC8B}"/>
    <cellStyle name="Calculation 2 11 4 2 2 2" xfId="26539" xr:uid="{FA09E53B-7276-4DAC-91DE-6153152B9588}"/>
    <cellStyle name="Calculation 2 11 4 2 2 2 2" xfId="31991" xr:uid="{4A79D5F0-1309-4323-BE3F-D3B0B4C4B4D7}"/>
    <cellStyle name="Calculation 2 11 4 2 2 2 3" xfId="37563" xr:uid="{3BFC45C0-1721-461A-9AE9-3578AA76CE36}"/>
    <cellStyle name="Calculation 2 11 4 2 2 3" xfId="29779" xr:uid="{98B0A4C8-C543-4871-AE22-FADEE59F8647}"/>
    <cellStyle name="Calculation 2 11 4 2 2 4" xfId="35500" xr:uid="{769C4750-8E0B-4642-AB18-ADB4A89061E5}"/>
    <cellStyle name="Calculation 2 11 4 2 3" xfId="25239" xr:uid="{809E82DA-CAA8-4BAE-B333-E727022966B1}"/>
    <cellStyle name="Calculation 2 11 4 2 3 2" xfId="27431" xr:uid="{0873763E-1A1D-4DBF-AEFF-2DED680F1F37}"/>
    <cellStyle name="Calculation 2 11 4 2 3 2 2" xfId="32883" xr:uid="{1273CC5D-DF02-4653-B6FA-A1152C9BE4B8}"/>
    <cellStyle name="Calculation 2 11 4 2 3 2 3" xfId="38249" xr:uid="{11626B54-ABA5-4520-8769-1F07DE35607D}"/>
    <cellStyle name="Calculation 2 11 4 2 3 3" xfId="30691" xr:uid="{3E5F92E3-F3D2-4DCA-B33F-A5E85DA5D75D}"/>
    <cellStyle name="Calculation 2 11 4 2 3 4" xfId="36366" xr:uid="{D9231AD9-DF69-46D4-9B14-1F37BA7A601A}"/>
    <cellStyle name="Calculation 2 11 4 2 4" xfId="22984" xr:uid="{3B0E4C50-00FB-4CC4-BFA1-DFAA1D09DB23}"/>
    <cellStyle name="Calculation 2 11 4 2 4 2" xfId="28924" xr:uid="{D0EC8522-C12C-4D6F-B992-B9506FFF530E}"/>
    <cellStyle name="Calculation 2 11 4 2 4 3" xfId="34648" xr:uid="{09A1709B-0CED-4458-8F26-31AF3A80CBDA}"/>
    <cellStyle name="Calculation 2 11 4 2 5" xfId="25684" xr:uid="{8A10D2CE-0E9D-4AF3-83FB-152DFEE11114}"/>
    <cellStyle name="Calculation 2 11 4 2 5 2" xfId="31136" xr:uid="{3B8F52CB-7684-484A-B165-A829071BEF63}"/>
    <cellStyle name="Calculation 2 11 4 2 5 3" xfId="36711" xr:uid="{A00FC194-918C-4FB2-88DA-F98312F43927}"/>
    <cellStyle name="Calculation 2 11 4 2 6" xfId="28066" xr:uid="{2CB3232A-D259-48BF-8072-83274D1A01A2}"/>
    <cellStyle name="Calculation 2 11 4 2 7" xfId="33793" xr:uid="{D811E466-F4EC-45DC-ADA2-36EA6FDF2043}"/>
    <cellStyle name="Calculation 2 11 4 3" xfId="23001" xr:uid="{0A729884-9E85-4E76-84B2-3F7982B2E3E4}"/>
    <cellStyle name="Calculation 2 11 4 3 2" xfId="25701" xr:uid="{6FB6CA84-8C9F-45E8-8A3B-B315168CF80F}"/>
    <cellStyle name="Calculation 2 11 4 3 2 2" xfId="31153" xr:uid="{0B381EEB-DF80-4686-9A36-2D1E7871CDF5}"/>
    <cellStyle name="Calculation 2 11 4 3 2 3" xfId="36728" xr:uid="{1ED1EACC-DD23-41D5-A144-57A9EFEA1B5D}"/>
    <cellStyle name="Calculation 2 11 4 3 3" xfId="28941" xr:uid="{7788FED2-EF0A-45FF-B5A4-9FF11EEE7AB8}"/>
    <cellStyle name="Calculation 2 11 4 3 4" xfId="34665" xr:uid="{949E7B3F-4EB2-4C0E-8ECD-772D49070A2C}"/>
    <cellStyle name="Calculation 2 11 4 4" xfId="24360" xr:uid="{C4EE6BB3-3684-4775-945E-AF27FEEA1B91}"/>
    <cellStyle name="Calculation 2 11 4 4 2" xfId="26558" xr:uid="{227869A1-B6FF-4E45-9FBE-77EE3AAD09CC}"/>
    <cellStyle name="Calculation 2 11 4 4 2 2" xfId="32010" xr:uid="{E14C437D-13DE-45F9-9E15-075321A224A4}"/>
    <cellStyle name="Calculation 2 11 4 4 2 3" xfId="37582" xr:uid="{EC0DB04E-C5FF-44E1-88C1-7FB8CDDA65A8}"/>
    <cellStyle name="Calculation 2 11 4 4 3" xfId="29812" xr:uid="{D3E1A37B-3029-43EC-BA36-22AC63023ABC}"/>
    <cellStyle name="Calculation 2 11 4 4 4" xfId="35531" xr:uid="{765FB6CF-64AA-4A36-AF7B-58AD3784FECE}"/>
    <cellStyle name="Calculation 2 11 4 5" xfId="22143" xr:uid="{D778E6E1-380C-4401-BB2F-DB868CB25330}"/>
    <cellStyle name="Calculation 2 11 4 5 2" xfId="28083" xr:uid="{6A4FFDD3-8A65-4CE4-AD44-B7BEA39870A1}"/>
    <cellStyle name="Calculation 2 11 4 5 3" xfId="33810" xr:uid="{8CE7B369-5064-4C8E-8DA9-CB44BDCCC801}"/>
    <cellStyle name="Calculation 2 11 4 6" xfId="21061" xr:uid="{4A64A27C-2AFF-4190-B812-9ED1E56F3A0E}"/>
    <cellStyle name="Calculation 2 11 4 7" xfId="21415" xr:uid="{3E853332-5F15-48B2-9369-E018CDD08D9F}"/>
    <cellStyle name="Calculation 2 11 4 8" xfId="32914" xr:uid="{DC9D7809-6F29-4E16-8FB4-F6C0071A3DF7}"/>
    <cellStyle name="Calculation 2 11 5" xfId="731" xr:uid="{00000000-0005-0000-0000-0000CA020000}"/>
    <cellStyle name="Calculation 2 11 5 2" xfId="22123" xr:uid="{80E70A23-8BFC-4EDF-9685-F16587CE78E3}"/>
    <cellStyle name="Calculation 2 11 5 2 2" xfId="23838" xr:uid="{2D5B65F6-57FD-46D4-8DE2-8FE6B932AFC9}"/>
    <cellStyle name="Calculation 2 11 5 2 2 2" xfId="26538" xr:uid="{E33E2655-D1F4-4B36-A37B-75E4C1575FE4}"/>
    <cellStyle name="Calculation 2 11 5 2 2 2 2" xfId="31990" xr:uid="{EBFDECC6-3210-47E2-B435-AC50A6C61A87}"/>
    <cellStyle name="Calculation 2 11 5 2 2 2 3" xfId="37562" xr:uid="{14CC3A28-1C59-461A-A426-A233D23B0520}"/>
    <cellStyle name="Calculation 2 11 5 2 2 3" xfId="29778" xr:uid="{2305135C-847D-432E-B908-6BAC152F03C1}"/>
    <cellStyle name="Calculation 2 11 5 2 2 4" xfId="35499" xr:uid="{8A69103B-61A4-44C7-A2BC-8D4ADD99A898}"/>
    <cellStyle name="Calculation 2 11 5 2 3" xfId="25238" xr:uid="{A996B910-62A4-42D2-A348-80A15EE9CECE}"/>
    <cellStyle name="Calculation 2 11 5 2 3 2" xfId="27430" xr:uid="{5C6D8D66-20B9-432E-B1CA-5CDAAD6E2BAB}"/>
    <cellStyle name="Calculation 2 11 5 2 3 2 2" xfId="32882" xr:uid="{B52DFA91-7961-4DA4-86FF-0DF8289D4568}"/>
    <cellStyle name="Calculation 2 11 5 2 3 2 3" xfId="38248" xr:uid="{ADDBBFAE-270E-4267-9EBA-3A800FF6468B}"/>
    <cellStyle name="Calculation 2 11 5 2 3 3" xfId="30690" xr:uid="{ED805229-081A-4D8C-8276-5C2A9396729A}"/>
    <cellStyle name="Calculation 2 11 5 2 3 4" xfId="36365" xr:uid="{EC74CDC3-20C4-4A55-8B95-5322FD1266A0}"/>
    <cellStyle name="Calculation 2 11 5 2 4" xfId="22983" xr:uid="{361B7667-3E0E-44FE-A765-B8713D63905A}"/>
    <cellStyle name="Calculation 2 11 5 2 4 2" xfId="28923" xr:uid="{E9A6DA16-5B39-4762-A75D-D9C840E68FC2}"/>
    <cellStyle name="Calculation 2 11 5 2 4 3" xfId="34647" xr:uid="{0D457153-44EF-44E6-B455-B770F35C25B8}"/>
    <cellStyle name="Calculation 2 11 5 2 5" xfId="25683" xr:uid="{0EBB079E-288F-4B8E-AAC2-158E1F1A560D}"/>
    <cellStyle name="Calculation 2 11 5 2 5 2" xfId="31135" xr:uid="{A3680695-A08E-4A9E-9B13-90F559E9BC12}"/>
    <cellStyle name="Calculation 2 11 5 2 5 3" xfId="36710" xr:uid="{96B8D5AE-781D-44EE-BFD5-BE4CDE4ECAD1}"/>
    <cellStyle name="Calculation 2 11 5 2 6" xfId="28065" xr:uid="{29F68AE3-7503-4DFC-9E93-7CEF5FBD5FD0}"/>
    <cellStyle name="Calculation 2 11 5 2 7" xfId="33792" xr:uid="{78103B20-124F-424E-B4CF-0B49A7FF93F7}"/>
    <cellStyle name="Calculation 2 11 5 3" xfId="23002" xr:uid="{AD4E8093-FFA7-48D1-9218-94DCBE883DD2}"/>
    <cellStyle name="Calculation 2 11 5 3 2" xfId="25702" xr:uid="{5CEA8B23-D587-4685-9C9F-D6A4AA97E89D}"/>
    <cellStyle name="Calculation 2 11 5 3 2 2" xfId="31154" xr:uid="{E097BFA9-CBD2-4CD9-829D-C3393AFBDAEE}"/>
    <cellStyle name="Calculation 2 11 5 3 2 3" xfId="36729" xr:uid="{DD324B60-85CF-4437-A2D0-813E1DEAAD18}"/>
    <cellStyle name="Calculation 2 11 5 3 3" xfId="28942" xr:uid="{0294F8F2-E4DF-4BC0-930E-3630E7249FEC}"/>
    <cellStyle name="Calculation 2 11 5 3 4" xfId="34666" xr:uid="{601B6AF3-373D-4DFB-BAD3-670AE984B435}"/>
    <cellStyle name="Calculation 2 11 5 4" xfId="24361" xr:uid="{4DBB615E-96AC-4EB7-ABBE-C2295DB23B1B}"/>
    <cellStyle name="Calculation 2 11 5 4 2" xfId="26559" xr:uid="{0FC92DFE-8254-4512-A3A9-CFD38DF7B928}"/>
    <cellStyle name="Calculation 2 11 5 4 2 2" xfId="32011" xr:uid="{F606BC90-207E-486A-BDC7-3997F450A58B}"/>
    <cellStyle name="Calculation 2 11 5 4 2 3" xfId="37583" xr:uid="{3B110467-5909-42DE-BEC0-86FF555D2756}"/>
    <cellStyle name="Calculation 2 11 5 4 3" xfId="29813" xr:uid="{CDE89592-8440-4596-ACEA-49E5DC531DEA}"/>
    <cellStyle name="Calculation 2 11 5 4 4" xfId="35532" xr:uid="{7C36C43B-86B0-4DD7-A2D2-A4F08B872AC3}"/>
    <cellStyle name="Calculation 2 11 5 5" xfId="22144" xr:uid="{3AAA982D-E716-47B1-BBC3-B597D8C8FC1D}"/>
    <cellStyle name="Calculation 2 11 5 5 2" xfId="28084" xr:uid="{032621AF-7763-45B4-9C27-08CD8B701085}"/>
    <cellStyle name="Calculation 2 11 5 5 3" xfId="33811" xr:uid="{9A7455DE-A040-46AB-8168-4E4EF1B2B84C}"/>
    <cellStyle name="Calculation 2 11 5 6" xfId="21062" xr:uid="{C6A84A23-4E4A-496C-A630-A6F33469718D}"/>
    <cellStyle name="Calculation 2 11 5 7" xfId="21414" xr:uid="{9EF3C132-B573-4317-966D-D5B45FB99AC8}"/>
    <cellStyle name="Calculation 2 11 5 8" xfId="32915" xr:uid="{A6C75448-646B-4DC9-872C-DDE5D61EE899}"/>
    <cellStyle name="Calculation 2 11 6" xfId="22127" xr:uid="{D5A64FA7-3F20-45DE-9834-D77D00672B6B}"/>
    <cellStyle name="Calculation 2 11 6 2" xfId="23842" xr:uid="{916D3D6D-809C-4FE4-93E8-262CC97C76E4}"/>
    <cellStyle name="Calculation 2 11 6 2 2" xfId="26542" xr:uid="{B406ACA9-17FB-4F7D-A40F-FC092B6FF69C}"/>
    <cellStyle name="Calculation 2 11 6 2 2 2" xfId="31994" xr:uid="{FD8A16BA-2067-49D4-BEDC-D253DD464EDE}"/>
    <cellStyle name="Calculation 2 11 6 2 2 3" xfId="37566" xr:uid="{EDAB4721-370A-4301-96C3-241F352B5CF2}"/>
    <cellStyle name="Calculation 2 11 6 2 3" xfId="29782" xr:uid="{C2A9725B-4101-450E-8FF9-A757CB22EDEE}"/>
    <cellStyle name="Calculation 2 11 6 2 4" xfId="35503" xr:uid="{17F9228C-FD6F-4CFC-A547-7B62DE18BE77}"/>
    <cellStyle name="Calculation 2 11 6 3" xfId="25242" xr:uid="{DC3AB39D-D4FA-4177-931A-97410F0D31A7}"/>
    <cellStyle name="Calculation 2 11 6 3 2" xfId="27434" xr:uid="{52620BAF-4804-4FE2-9748-CFC9521B50D1}"/>
    <cellStyle name="Calculation 2 11 6 3 2 2" xfId="32886" xr:uid="{7F11708B-C65B-411F-AB35-78D0F86C68C4}"/>
    <cellStyle name="Calculation 2 11 6 3 2 3" xfId="38252" xr:uid="{A2AC856E-4058-489C-97D6-42C6F67B6407}"/>
    <cellStyle name="Calculation 2 11 6 3 3" xfId="30694" xr:uid="{F9517EF9-3AB2-4211-BAD5-2C67ECB6BBFD}"/>
    <cellStyle name="Calculation 2 11 6 3 4" xfId="36369" xr:uid="{1867C998-6C85-4DF0-A4DC-9334C646D1D6}"/>
    <cellStyle name="Calculation 2 11 6 4" xfId="22987" xr:uid="{71C22E91-2248-40B4-B6B1-E1CDFB6A9763}"/>
    <cellStyle name="Calculation 2 11 6 4 2" xfId="28927" xr:uid="{D13F7651-69A0-4ADC-95E5-E136F1C2B935}"/>
    <cellStyle name="Calculation 2 11 6 4 3" xfId="34651" xr:uid="{477DC4B6-F9F2-42AE-B5EB-5F12AAEC35A2}"/>
    <cellStyle name="Calculation 2 11 6 5" xfId="25687" xr:uid="{9D0B1BB6-343F-4BD8-ADDE-207AEBF3601D}"/>
    <cellStyle name="Calculation 2 11 6 5 2" xfId="31139" xr:uid="{B4980527-BC64-42E0-9DBB-FEB80AAC06D2}"/>
    <cellStyle name="Calculation 2 11 6 5 3" xfId="36714" xr:uid="{ADBF849C-D801-4E06-A52E-F0FB6571AFE9}"/>
    <cellStyle name="Calculation 2 11 6 6" xfId="28069" xr:uid="{2503DA20-202D-49C0-BE49-62AE8C78B788}"/>
    <cellStyle name="Calculation 2 11 6 7" xfId="33796" xr:uid="{6DF9E57D-F965-498C-876B-453FBF78859C}"/>
    <cellStyle name="Calculation 2 11 7" xfId="22998" xr:uid="{5633AACF-B184-44A6-98F7-E651BC9B637B}"/>
    <cellStyle name="Calculation 2 11 7 2" xfId="25698" xr:uid="{712FA93B-3035-4362-B4C6-CFBEB1D17F02}"/>
    <cellStyle name="Calculation 2 11 7 2 2" xfId="31150" xr:uid="{0217B662-9644-4E34-8C5A-756492946736}"/>
    <cellStyle name="Calculation 2 11 7 2 3" xfId="36725" xr:uid="{23758D56-4ECB-47A7-8CCB-45389542D58E}"/>
    <cellStyle name="Calculation 2 11 7 3" xfId="28938" xr:uid="{0E23E437-93B1-453C-842C-4AE392194BD3}"/>
    <cellStyle name="Calculation 2 11 7 4" xfId="34662" xr:uid="{BAB8D206-4D77-4F9B-AF6D-321B024DF397}"/>
    <cellStyle name="Calculation 2 11 8" xfId="24357" xr:uid="{2ACBCC9B-B3BD-4C09-A118-77BAC1E428FB}"/>
    <cellStyle name="Calculation 2 11 8 2" xfId="26555" xr:uid="{E034E7C5-F595-4933-B857-3257C503089F}"/>
    <cellStyle name="Calculation 2 11 8 2 2" xfId="32007" xr:uid="{BE84A2F5-9030-4516-B816-2B1D056DB34D}"/>
    <cellStyle name="Calculation 2 11 8 2 3" xfId="37579" xr:uid="{01B571DE-ECBE-4971-AC92-3B016C759830}"/>
    <cellStyle name="Calculation 2 11 8 3" xfId="29809" xr:uid="{2671B863-62EB-45B1-81DF-8A2C0903E8EA}"/>
    <cellStyle name="Calculation 2 11 8 4" xfId="35528" xr:uid="{93D55248-32BB-49C1-A8A2-69128E8DD27B}"/>
    <cellStyle name="Calculation 2 11 9" xfId="22140" xr:uid="{3557A128-0EE8-467F-A01D-5FE06B94130C}"/>
    <cellStyle name="Calculation 2 11 9 2" xfId="28080" xr:uid="{B9EA8085-7FB3-406C-8CE5-B82DB82713EB}"/>
    <cellStyle name="Calculation 2 11 9 3" xfId="33807" xr:uid="{2F9B4533-84B3-47B3-B6DE-971C4388082F}"/>
    <cellStyle name="Calculation 2 12" xfId="732" xr:uid="{00000000-0005-0000-0000-0000CB020000}"/>
    <cellStyle name="Calculation 2 12 10" xfId="21063" xr:uid="{2D99431A-D6E6-469B-80C0-227C65A69920}"/>
    <cellStyle name="Calculation 2 12 11" xfId="21413" xr:uid="{6333593A-4AAD-4BF4-89C0-92B62657DC03}"/>
    <cellStyle name="Calculation 2 12 12" xfId="32916" xr:uid="{F90FA0C2-F35B-4082-A67C-F42690AA6394}"/>
    <cellStyle name="Calculation 2 12 2" xfId="733" xr:uid="{00000000-0005-0000-0000-0000CC020000}"/>
    <cellStyle name="Calculation 2 12 2 2" xfId="22121" xr:uid="{F875F101-A514-4D5A-B3C4-245825DF5A6E}"/>
    <cellStyle name="Calculation 2 12 2 2 2" xfId="23836" xr:uid="{8536DF9B-B0F8-4460-80EF-D98C53450A41}"/>
    <cellStyle name="Calculation 2 12 2 2 2 2" xfId="26536" xr:uid="{E93B40AA-BD4F-46AF-BFBD-3D3BF2B190C9}"/>
    <cellStyle name="Calculation 2 12 2 2 2 2 2" xfId="31988" xr:uid="{47DEFBBC-2080-47D9-876D-21FF1FD20CA3}"/>
    <cellStyle name="Calculation 2 12 2 2 2 2 3" xfId="37560" xr:uid="{9B346CC8-E555-4A64-9D80-878410BB26AA}"/>
    <cellStyle name="Calculation 2 12 2 2 2 3" xfId="29776" xr:uid="{195835FD-81D6-40B0-905D-00C572629BB7}"/>
    <cellStyle name="Calculation 2 12 2 2 2 4" xfId="35497" xr:uid="{4E5383AE-16E7-4B09-B169-FF3D9CD78E39}"/>
    <cellStyle name="Calculation 2 12 2 2 3" xfId="25236" xr:uid="{152702AF-2D64-4C4F-84A8-BABD9612356B}"/>
    <cellStyle name="Calculation 2 12 2 2 3 2" xfId="27428" xr:uid="{EC6A0834-6DEB-4E5F-96E5-ECA07ED1DA07}"/>
    <cellStyle name="Calculation 2 12 2 2 3 2 2" xfId="32880" xr:uid="{7D016160-FCA3-4ED2-AD95-79E28DF76D10}"/>
    <cellStyle name="Calculation 2 12 2 2 3 2 3" xfId="38246" xr:uid="{E4143EA9-0858-46A8-B0C9-BA01B8683EF6}"/>
    <cellStyle name="Calculation 2 12 2 2 3 3" xfId="30688" xr:uid="{B2F77776-A234-4CA0-A6E5-F4B7180BD479}"/>
    <cellStyle name="Calculation 2 12 2 2 3 4" xfId="36363" xr:uid="{52A73143-4A86-4959-9C2F-148942E4214A}"/>
    <cellStyle name="Calculation 2 12 2 2 4" xfId="22981" xr:uid="{DD05E1C0-F5BC-4419-95CC-564562233B58}"/>
    <cellStyle name="Calculation 2 12 2 2 4 2" xfId="28921" xr:uid="{F51FD04C-306A-46E6-A396-403310CBC279}"/>
    <cellStyle name="Calculation 2 12 2 2 4 3" xfId="34645" xr:uid="{BC9D61BB-6977-4F73-8A48-90A2EC97F012}"/>
    <cellStyle name="Calculation 2 12 2 2 5" xfId="25681" xr:uid="{BECC7859-7424-496B-9DC3-68ED90948A1D}"/>
    <cellStyle name="Calculation 2 12 2 2 5 2" xfId="31133" xr:uid="{99717D42-EB43-418D-95CE-BCA93A5646FB}"/>
    <cellStyle name="Calculation 2 12 2 2 5 3" xfId="36708" xr:uid="{754EBE77-14C9-4265-8D9F-C903BCED7C29}"/>
    <cellStyle name="Calculation 2 12 2 2 6" xfId="28063" xr:uid="{040224E7-F745-4364-996C-0B202587A5E6}"/>
    <cellStyle name="Calculation 2 12 2 2 7" xfId="33790" xr:uid="{1E3154A5-8B23-4E6D-9972-5AD0853AC557}"/>
    <cellStyle name="Calculation 2 12 2 3" xfId="23004" xr:uid="{7D5D05EB-4FAE-49CC-A807-6AC9201DF5F8}"/>
    <cellStyle name="Calculation 2 12 2 3 2" xfId="25704" xr:uid="{6C7801E9-1764-484C-842A-099565048C5C}"/>
    <cellStyle name="Calculation 2 12 2 3 2 2" xfId="31156" xr:uid="{B0F9796A-B7A6-4364-8175-49634DCD0073}"/>
    <cellStyle name="Calculation 2 12 2 3 2 3" xfId="36731" xr:uid="{50E8DF73-599D-40B8-939F-1CB203212CE8}"/>
    <cellStyle name="Calculation 2 12 2 3 3" xfId="28944" xr:uid="{BE0EB48E-DBA2-4E6C-95BB-1646F65F9F16}"/>
    <cellStyle name="Calculation 2 12 2 3 4" xfId="34668" xr:uid="{A5C957DF-8C95-45D3-B0C9-EFE37A25A4F2}"/>
    <cellStyle name="Calculation 2 12 2 4" xfId="24363" xr:uid="{3788E46A-8DBF-4B20-BCAC-6A69C58786D6}"/>
    <cellStyle name="Calculation 2 12 2 4 2" xfId="26561" xr:uid="{BFC8B7F1-3CB7-43B9-AFC6-5FACA67D0A07}"/>
    <cellStyle name="Calculation 2 12 2 4 2 2" xfId="32013" xr:uid="{F53FAE40-56E7-432E-8CB7-B28FE2E6FE3D}"/>
    <cellStyle name="Calculation 2 12 2 4 2 3" xfId="37585" xr:uid="{1350909A-C1F9-4D54-A554-F0D7B76D8259}"/>
    <cellStyle name="Calculation 2 12 2 4 3" xfId="29815" xr:uid="{B68A59F1-E141-422D-B217-CFE29007911C}"/>
    <cellStyle name="Calculation 2 12 2 4 4" xfId="35534" xr:uid="{58AB226F-F0CD-4E33-968B-80479F8F6CAA}"/>
    <cellStyle name="Calculation 2 12 2 5" xfId="22146" xr:uid="{52EB809C-3190-4154-9376-F3C3C5DA38B0}"/>
    <cellStyle name="Calculation 2 12 2 5 2" xfId="28086" xr:uid="{481FF75F-57C1-4A07-87A1-E22092EB64F0}"/>
    <cellStyle name="Calculation 2 12 2 5 3" xfId="33813" xr:uid="{1ABB2305-89E4-44AD-92C8-0516679EC764}"/>
    <cellStyle name="Calculation 2 12 2 6" xfId="21064" xr:uid="{1B7FF676-0D13-4D10-A37E-AFD53D090D4B}"/>
    <cellStyle name="Calculation 2 12 2 7" xfId="21412" xr:uid="{171DF847-7224-409C-B7FE-C037427D0F21}"/>
    <cellStyle name="Calculation 2 12 2 8" xfId="32917" xr:uid="{B295F0B5-9BC2-449D-969F-D23D5AABC531}"/>
    <cellStyle name="Calculation 2 12 3" xfId="734" xr:uid="{00000000-0005-0000-0000-0000CD020000}"/>
    <cellStyle name="Calculation 2 12 3 2" xfId="22120" xr:uid="{4B441AD6-6E84-445B-98C7-25217CEA8547}"/>
    <cellStyle name="Calculation 2 12 3 2 2" xfId="23835" xr:uid="{63409296-7EFE-402A-8E05-6ECBEBEBFBD6}"/>
    <cellStyle name="Calculation 2 12 3 2 2 2" xfId="26535" xr:uid="{6484A9E0-323E-4A0D-9467-6569419ED850}"/>
    <cellStyle name="Calculation 2 12 3 2 2 2 2" xfId="31987" xr:uid="{43AD13EA-E3EF-4E60-BBBB-6255EC9F40BB}"/>
    <cellStyle name="Calculation 2 12 3 2 2 2 3" xfId="37559" xr:uid="{59E42B7F-EB60-496A-AE21-E123157DFFD5}"/>
    <cellStyle name="Calculation 2 12 3 2 2 3" xfId="29775" xr:uid="{991713C6-1156-4B28-8135-02E7946665DC}"/>
    <cellStyle name="Calculation 2 12 3 2 2 4" xfId="35496" xr:uid="{D1820435-7480-45E1-9059-A756721FAB54}"/>
    <cellStyle name="Calculation 2 12 3 2 3" xfId="25235" xr:uid="{A6032437-9188-4DD5-BF21-8D380EE705E5}"/>
    <cellStyle name="Calculation 2 12 3 2 3 2" xfId="27427" xr:uid="{CDE3445A-D113-41F5-A19D-9F4CC58E6CC1}"/>
    <cellStyle name="Calculation 2 12 3 2 3 2 2" xfId="32879" xr:uid="{AEEC82AE-37D8-404A-83F8-18776028E752}"/>
    <cellStyle name="Calculation 2 12 3 2 3 2 3" xfId="38245" xr:uid="{87C0C9B2-38F9-4BB4-B275-C10195AABFD7}"/>
    <cellStyle name="Calculation 2 12 3 2 3 3" xfId="30687" xr:uid="{99EE870D-293F-4881-88C7-83728342E7D3}"/>
    <cellStyle name="Calculation 2 12 3 2 3 4" xfId="36362" xr:uid="{E43E90AF-6918-4A64-BC61-A860C89BEB2A}"/>
    <cellStyle name="Calculation 2 12 3 2 4" xfId="22980" xr:uid="{CC5CB75C-80D3-4DA4-8476-ADAD9C1FF702}"/>
    <cellStyle name="Calculation 2 12 3 2 4 2" xfId="28920" xr:uid="{93756AB2-CBCA-4657-9605-259249AD4AAB}"/>
    <cellStyle name="Calculation 2 12 3 2 4 3" xfId="34644" xr:uid="{5417D261-6747-4704-BB6B-06FC8612092E}"/>
    <cellStyle name="Calculation 2 12 3 2 5" xfId="25680" xr:uid="{B5EBB559-EECE-4D67-819F-4A076FD752FC}"/>
    <cellStyle name="Calculation 2 12 3 2 5 2" xfId="31132" xr:uid="{AE1C9F09-A78E-447A-858D-81FC49CC1865}"/>
    <cellStyle name="Calculation 2 12 3 2 5 3" xfId="36707" xr:uid="{D553A0C5-80F0-4C40-AF0B-E97B9652CE83}"/>
    <cellStyle name="Calculation 2 12 3 2 6" xfId="28062" xr:uid="{972E678B-F75A-46A2-8294-10063E39F3F3}"/>
    <cellStyle name="Calculation 2 12 3 2 7" xfId="33789" xr:uid="{10C772B0-01A4-445F-98FD-7AB1B37FEC8C}"/>
    <cellStyle name="Calculation 2 12 3 3" xfId="23005" xr:uid="{8BCBB3B0-1015-4679-ACA7-06A23258B25B}"/>
    <cellStyle name="Calculation 2 12 3 3 2" xfId="25705" xr:uid="{F3D81F23-5D15-4A0B-B617-CAA463FEDDDD}"/>
    <cellStyle name="Calculation 2 12 3 3 2 2" xfId="31157" xr:uid="{D76FC78C-F1C1-446B-93ED-2163CFA4CA0F}"/>
    <cellStyle name="Calculation 2 12 3 3 2 3" xfId="36732" xr:uid="{52A70180-F1AB-43E3-A112-2BBA698C90F8}"/>
    <cellStyle name="Calculation 2 12 3 3 3" xfId="28945" xr:uid="{FF821ABA-7496-4673-9003-A3C02FE1365A}"/>
    <cellStyle name="Calculation 2 12 3 3 4" xfId="34669" xr:uid="{40AB2831-BB71-4608-9178-61D7487A542F}"/>
    <cellStyle name="Calculation 2 12 3 4" xfId="24364" xr:uid="{E27111F7-762C-431D-B8CE-83B514F2A0E2}"/>
    <cellStyle name="Calculation 2 12 3 4 2" xfId="26562" xr:uid="{30A7E49A-97E8-466D-9954-6499CF4FBD3E}"/>
    <cellStyle name="Calculation 2 12 3 4 2 2" xfId="32014" xr:uid="{ED5A95E0-481C-4321-8EA7-F50909A16CC6}"/>
    <cellStyle name="Calculation 2 12 3 4 2 3" xfId="37586" xr:uid="{FBEF6814-395E-4131-B05F-19157D6CB671}"/>
    <cellStyle name="Calculation 2 12 3 4 3" xfId="29816" xr:uid="{AEB71CB4-8CEF-4098-A6E8-6FF3F300DEC4}"/>
    <cellStyle name="Calculation 2 12 3 4 4" xfId="35535" xr:uid="{A86990EA-2D9A-41F7-A053-D72FDA0D5690}"/>
    <cellStyle name="Calculation 2 12 3 5" xfId="22147" xr:uid="{A2CD797F-3151-476F-9388-FAFA70DB86EE}"/>
    <cellStyle name="Calculation 2 12 3 5 2" xfId="28087" xr:uid="{7423366F-3AF3-4B46-A80D-B7BE687E3DA4}"/>
    <cellStyle name="Calculation 2 12 3 5 3" xfId="33814" xr:uid="{05326EE9-7D80-4B9F-90D1-3012C6BD9A32}"/>
    <cellStyle name="Calculation 2 12 3 6" xfId="21065" xr:uid="{B37D25A2-A4B9-4FD5-9447-90CED3168611}"/>
    <cellStyle name="Calculation 2 12 3 7" xfId="21411" xr:uid="{595A5FC2-D0A5-445A-A9E2-CACA4AB2A0CF}"/>
    <cellStyle name="Calculation 2 12 3 8" xfId="32918" xr:uid="{D25F6A80-33E4-40F6-B3EC-705517E1B0FB}"/>
    <cellStyle name="Calculation 2 12 4" xfId="735" xr:uid="{00000000-0005-0000-0000-0000CE020000}"/>
    <cellStyle name="Calculation 2 12 4 2" xfId="22119" xr:uid="{31EB7276-DC2A-4D44-98DE-4AD47F699E4B}"/>
    <cellStyle name="Calculation 2 12 4 2 2" xfId="23834" xr:uid="{AB32217D-36A2-4084-AEE7-958E27322B33}"/>
    <cellStyle name="Calculation 2 12 4 2 2 2" xfId="26534" xr:uid="{CDCF23B3-A2D1-4AEA-98E2-3FBF4C0D4494}"/>
    <cellStyle name="Calculation 2 12 4 2 2 2 2" xfId="31986" xr:uid="{F7E6AFCE-35F2-4E27-9F44-61C139B2EBEB}"/>
    <cellStyle name="Calculation 2 12 4 2 2 2 3" xfId="37558" xr:uid="{26C0FFF0-5112-4320-9DD0-778754C13D17}"/>
    <cellStyle name="Calculation 2 12 4 2 2 3" xfId="29774" xr:uid="{DEE7BC50-7406-471B-88C4-EC426D1E4EF7}"/>
    <cellStyle name="Calculation 2 12 4 2 2 4" xfId="35495" xr:uid="{708FE38A-551C-4D47-B33C-45F8B69A5557}"/>
    <cellStyle name="Calculation 2 12 4 2 3" xfId="25234" xr:uid="{4D2B32ED-75AC-4916-994B-C3A6B2D54CC1}"/>
    <cellStyle name="Calculation 2 12 4 2 3 2" xfId="27426" xr:uid="{10E27432-439D-4033-AE7F-79633D24AA39}"/>
    <cellStyle name="Calculation 2 12 4 2 3 2 2" xfId="32878" xr:uid="{260DD2DF-FB9F-468B-B826-27BBB538EA15}"/>
    <cellStyle name="Calculation 2 12 4 2 3 2 3" xfId="38244" xr:uid="{83DD8134-30D9-4967-B249-394E2025D7CC}"/>
    <cellStyle name="Calculation 2 12 4 2 3 3" xfId="30686" xr:uid="{22E7CC2C-CC24-416A-81CF-0CE2D20995C9}"/>
    <cellStyle name="Calculation 2 12 4 2 3 4" xfId="36361" xr:uid="{01B5E12B-B5C5-4E0E-8DF5-54547E8A903D}"/>
    <cellStyle name="Calculation 2 12 4 2 4" xfId="22979" xr:uid="{DAFD4B10-3C51-40B7-9407-1EC5DBBCDA24}"/>
    <cellStyle name="Calculation 2 12 4 2 4 2" xfId="28919" xr:uid="{E62268A2-EBC7-4EA7-BC2C-B0BBD0F5414E}"/>
    <cellStyle name="Calculation 2 12 4 2 4 3" xfId="34643" xr:uid="{A403F2F2-1337-43EA-BE08-CF9FFAB48069}"/>
    <cellStyle name="Calculation 2 12 4 2 5" xfId="25679" xr:uid="{6AA154BF-7014-4D7A-B08D-6827E3F726DC}"/>
    <cellStyle name="Calculation 2 12 4 2 5 2" xfId="31131" xr:uid="{C568F7E9-37E2-4B48-873E-05AE0B376D58}"/>
    <cellStyle name="Calculation 2 12 4 2 5 3" xfId="36706" xr:uid="{58A47290-26D9-4AC1-BF76-9A888C044425}"/>
    <cellStyle name="Calculation 2 12 4 2 6" xfId="28061" xr:uid="{5CCEEBD6-392A-425B-B1AF-BE681ABA671D}"/>
    <cellStyle name="Calculation 2 12 4 2 7" xfId="33788" xr:uid="{F7E827C6-DBCE-44E6-B47D-7E08A2BC3AE7}"/>
    <cellStyle name="Calculation 2 12 4 3" xfId="23006" xr:uid="{4CC0F0DC-ACC0-4501-A216-A96FC8A59CAA}"/>
    <cellStyle name="Calculation 2 12 4 3 2" xfId="25706" xr:uid="{C8770CFB-816C-41C5-ABE6-906AE78DC2F5}"/>
    <cellStyle name="Calculation 2 12 4 3 2 2" xfId="31158" xr:uid="{689BFD2C-F6E4-4F96-83BF-F37F5441B353}"/>
    <cellStyle name="Calculation 2 12 4 3 2 3" xfId="36733" xr:uid="{DADAA0D3-89DD-45ED-8DEC-31985829E866}"/>
    <cellStyle name="Calculation 2 12 4 3 3" xfId="28946" xr:uid="{AFFF8497-8F5F-40D6-875B-72B3D6FAEDCA}"/>
    <cellStyle name="Calculation 2 12 4 3 4" xfId="34670" xr:uid="{C9ABCA84-FE64-4D83-BD88-F495EBFC0C10}"/>
    <cellStyle name="Calculation 2 12 4 4" xfId="24365" xr:uid="{6B378AA2-6306-4B10-9971-28F2BB243E39}"/>
    <cellStyle name="Calculation 2 12 4 4 2" xfId="26563" xr:uid="{AC5B6EEE-E4F4-461E-A234-989160B7A0F2}"/>
    <cellStyle name="Calculation 2 12 4 4 2 2" xfId="32015" xr:uid="{37ABA0C0-3E91-409B-899C-1111F2D6CDA3}"/>
    <cellStyle name="Calculation 2 12 4 4 2 3" xfId="37587" xr:uid="{CE3E5C3E-5BA6-43DA-BEA6-4B4198E320BF}"/>
    <cellStyle name="Calculation 2 12 4 4 3" xfId="29817" xr:uid="{DA715105-4D91-4D50-833E-1D90E6CF57F5}"/>
    <cellStyle name="Calculation 2 12 4 4 4" xfId="35536" xr:uid="{91541A55-532F-4597-8B62-787B46A1998E}"/>
    <cellStyle name="Calculation 2 12 4 5" xfId="22148" xr:uid="{D8E05715-E80D-448A-9D13-38CE1E5E16EC}"/>
    <cellStyle name="Calculation 2 12 4 5 2" xfId="28088" xr:uid="{D7F881DC-CFE5-4A3E-9C26-5B6834DC8ABC}"/>
    <cellStyle name="Calculation 2 12 4 5 3" xfId="33815" xr:uid="{08684320-80BF-4587-9D14-0D8A2006090C}"/>
    <cellStyle name="Calculation 2 12 4 6" xfId="21066" xr:uid="{9192B0CE-0960-49E9-B477-4E19202547B1}"/>
    <cellStyle name="Calculation 2 12 4 7" xfId="21410" xr:uid="{FAB15043-5E4E-4689-A6AE-3241C6329427}"/>
    <cellStyle name="Calculation 2 12 4 8" xfId="32919" xr:uid="{DD75250D-3B32-4111-978E-AB3339F7EC10}"/>
    <cellStyle name="Calculation 2 12 5" xfId="736" xr:uid="{00000000-0005-0000-0000-0000CF020000}"/>
    <cellStyle name="Calculation 2 12 5 2" xfId="22118" xr:uid="{94B1890E-D892-42A9-8618-39AB33F5BE1C}"/>
    <cellStyle name="Calculation 2 12 5 2 2" xfId="23833" xr:uid="{95350E20-1FCB-454D-A933-A5F7B872D3FC}"/>
    <cellStyle name="Calculation 2 12 5 2 2 2" xfId="26533" xr:uid="{6C531C7D-51B6-47CD-BD5E-7C8FFB647823}"/>
    <cellStyle name="Calculation 2 12 5 2 2 2 2" xfId="31985" xr:uid="{04147A17-A536-4983-84EC-6525FA98FFAC}"/>
    <cellStyle name="Calculation 2 12 5 2 2 2 3" xfId="37557" xr:uid="{2BBDEA56-CEB7-4A00-9D1C-2039B6392F10}"/>
    <cellStyle name="Calculation 2 12 5 2 2 3" xfId="29773" xr:uid="{1D0EFC06-27D7-48E7-AFB2-956D04D0F246}"/>
    <cellStyle name="Calculation 2 12 5 2 2 4" xfId="35494" xr:uid="{EB6DF538-345F-47AA-AC44-1ACD6CE5EF28}"/>
    <cellStyle name="Calculation 2 12 5 2 3" xfId="25233" xr:uid="{C9106A0E-57A6-48DE-BA81-196CEB4F136C}"/>
    <cellStyle name="Calculation 2 12 5 2 3 2" xfId="27425" xr:uid="{50808A39-C9B2-4DEE-ADBA-DF580A8C53D0}"/>
    <cellStyle name="Calculation 2 12 5 2 3 2 2" xfId="32877" xr:uid="{05F8B2FA-DE01-49BA-BF14-87A62E6A8FAF}"/>
    <cellStyle name="Calculation 2 12 5 2 3 2 3" xfId="38243" xr:uid="{5F96139E-611A-41DC-8A8A-B311AA395BB8}"/>
    <cellStyle name="Calculation 2 12 5 2 3 3" xfId="30685" xr:uid="{8A03DDF6-ED35-4359-B699-051104BA508C}"/>
    <cellStyle name="Calculation 2 12 5 2 3 4" xfId="36360" xr:uid="{D6D989D3-F7FE-45D0-9FE2-172FAFDE8532}"/>
    <cellStyle name="Calculation 2 12 5 2 4" xfId="22978" xr:uid="{D1A3CF7D-0B4D-4448-B33E-CB84F021324C}"/>
    <cellStyle name="Calculation 2 12 5 2 4 2" xfId="28918" xr:uid="{09F73D83-6BCF-4567-9DCE-B1669DE7D98A}"/>
    <cellStyle name="Calculation 2 12 5 2 4 3" xfId="34642" xr:uid="{0481D18D-5682-4590-B4EB-3BE73EC349C3}"/>
    <cellStyle name="Calculation 2 12 5 2 5" xfId="25678" xr:uid="{2E451BAC-45D4-4359-AF9E-578FEBF855BF}"/>
    <cellStyle name="Calculation 2 12 5 2 5 2" xfId="31130" xr:uid="{29A75FEA-6791-48A6-8839-4B4306F3F303}"/>
    <cellStyle name="Calculation 2 12 5 2 5 3" xfId="36705" xr:uid="{845BF6CD-4299-410F-8B2F-B4711782AE15}"/>
    <cellStyle name="Calculation 2 12 5 2 6" xfId="28060" xr:uid="{CAB9C742-C194-49EF-808D-24E370FD66FF}"/>
    <cellStyle name="Calculation 2 12 5 2 7" xfId="33787" xr:uid="{BD63AE2E-D9E4-49BD-8CA2-711FEB7B3531}"/>
    <cellStyle name="Calculation 2 12 5 3" xfId="23007" xr:uid="{870CAF95-0368-46AA-8592-096EF2B7419C}"/>
    <cellStyle name="Calculation 2 12 5 3 2" xfId="25707" xr:uid="{DB29A871-4C39-462F-AABD-89D6E63EA3A4}"/>
    <cellStyle name="Calculation 2 12 5 3 2 2" xfId="31159" xr:uid="{F86E64AB-BB3E-4B06-B6DD-F5B2553F7E6F}"/>
    <cellStyle name="Calculation 2 12 5 3 2 3" xfId="36734" xr:uid="{828C1290-5911-4A90-AC64-0ACA18F7C871}"/>
    <cellStyle name="Calculation 2 12 5 3 3" xfId="28947" xr:uid="{9D311C75-31F7-4D7A-9A1E-3DA3340E1394}"/>
    <cellStyle name="Calculation 2 12 5 3 4" xfId="34671" xr:uid="{D839D9FD-F4BA-4ACF-9BFF-89164435A576}"/>
    <cellStyle name="Calculation 2 12 5 4" xfId="24366" xr:uid="{ACC24739-F836-4DE1-80D0-6C3F053C3541}"/>
    <cellStyle name="Calculation 2 12 5 4 2" xfId="26564" xr:uid="{F079E692-40C3-42F0-9DB3-9B2A2940528E}"/>
    <cellStyle name="Calculation 2 12 5 4 2 2" xfId="32016" xr:uid="{3A42D609-93FF-4C6E-85D6-D1639BB99162}"/>
    <cellStyle name="Calculation 2 12 5 4 2 3" xfId="37588" xr:uid="{D4FC15BD-BA19-4DAC-BE76-E1B10E3A91FA}"/>
    <cellStyle name="Calculation 2 12 5 4 3" xfId="29818" xr:uid="{62285665-4317-49C1-8CC8-A62E91055266}"/>
    <cellStyle name="Calculation 2 12 5 4 4" xfId="35537" xr:uid="{4FA37045-8B03-41B7-8315-679045D4922B}"/>
    <cellStyle name="Calculation 2 12 5 5" xfId="22149" xr:uid="{58F53045-6D2C-4669-84DD-3E6575C7C2CD}"/>
    <cellStyle name="Calculation 2 12 5 5 2" xfId="28089" xr:uid="{62C94B19-417D-4683-9CC5-3C44AC3FE618}"/>
    <cellStyle name="Calculation 2 12 5 5 3" xfId="33816" xr:uid="{2DA16A68-DEBC-4A09-949A-ACD764DFC263}"/>
    <cellStyle name="Calculation 2 12 5 6" xfId="21067" xr:uid="{A0BE6C9E-94D9-427B-B47D-1264254E9238}"/>
    <cellStyle name="Calculation 2 12 5 7" xfId="21409" xr:uid="{DD255723-90A0-4BAC-8BDA-9AA0F86168B8}"/>
    <cellStyle name="Calculation 2 12 5 8" xfId="32920" xr:uid="{C2DE0F25-A869-45DD-965F-94B4C0D50E13}"/>
    <cellStyle name="Calculation 2 12 6" xfId="22122" xr:uid="{4D2AC39A-759E-4389-8E6D-C196AFE2DDF6}"/>
    <cellStyle name="Calculation 2 12 6 2" xfId="23837" xr:uid="{3D86B884-31AB-4AC2-B8B8-775A1A906AEA}"/>
    <cellStyle name="Calculation 2 12 6 2 2" xfId="26537" xr:uid="{A112D8DA-A6E8-4477-987C-988A99B5AF4E}"/>
    <cellStyle name="Calculation 2 12 6 2 2 2" xfId="31989" xr:uid="{967BECF4-91E3-4992-8F2C-B213FBBBF2EA}"/>
    <cellStyle name="Calculation 2 12 6 2 2 3" xfId="37561" xr:uid="{14402AFE-AC21-4A99-B539-39A4F71E060D}"/>
    <cellStyle name="Calculation 2 12 6 2 3" xfId="29777" xr:uid="{129E6631-8AB4-447D-B511-057E2569ED98}"/>
    <cellStyle name="Calculation 2 12 6 2 4" xfId="35498" xr:uid="{2EA790BE-3EFE-4D4D-98E4-A948CD3E3928}"/>
    <cellStyle name="Calculation 2 12 6 3" xfId="25237" xr:uid="{6ED2A650-FD27-4B4F-9C44-410070E9C0DE}"/>
    <cellStyle name="Calculation 2 12 6 3 2" xfId="27429" xr:uid="{A1767035-FFF4-446E-B155-8872ED0C1DA1}"/>
    <cellStyle name="Calculation 2 12 6 3 2 2" xfId="32881" xr:uid="{CF68CD33-8795-4785-9AEA-FB445EF5177A}"/>
    <cellStyle name="Calculation 2 12 6 3 2 3" xfId="38247" xr:uid="{386E296E-9A83-4410-8757-CC8455100427}"/>
    <cellStyle name="Calculation 2 12 6 3 3" xfId="30689" xr:uid="{A079A405-5B4D-455D-8F60-DD67B809063F}"/>
    <cellStyle name="Calculation 2 12 6 3 4" xfId="36364" xr:uid="{E31BF8FA-BDBA-457E-B269-6BEFD6F65D44}"/>
    <cellStyle name="Calculation 2 12 6 4" xfId="22982" xr:uid="{E0A67307-B387-4119-9AB3-39DD08010268}"/>
    <cellStyle name="Calculation 2 12 6 4 2" xfId="28922" xr:uid="{D469A13F-0001-4FD9-AD24-C9239BF0802A}"/>
    <cellStyle name="Calculation 2 12 6 4 3" xfId="34646" xr:uid="{C43EEFFA-BF86-4E64-83F6-B3026055E8DC}"/>
    <cellStyle name="Calculation 2 12 6 5" xfId="25682" xr:uid="{B34B7525-C14F-46B9-96B6-FF3D1B206729}"/>
    <cellStyle name="Calculation 2 12 6 5 2" xfId="31134" xr:uid="{B834569E-2371-48E9-8CA1-8ECCD5413562}"/>
    <cellStyle name="Calculation 2 12 6 5 3" xfId="36709" xr:uid="{C9F21DF1-6056-45E2-B97D-F777FDD61FA7}"/>
    <cellStyle name="Calculation 2 12 6 6" xfId="28064" xr:uid="{372E252D-84AC-4C55-830E-462D536132ED}"/>
    <cellStyle name="Calculation 2 12 6 7" xfId="33791" xr:uid="{D5EF8812-DCB9-47B3-BD86-2C23AC6F65C8}"/>
    <cellStyle name="Calculation 2 12 7" xfId="23003" xr:uid="{B3904E1F-43E4-4AD1-BC2C-D82F690CED89}"/>
    <cellStyle name="Calculation 2 12 7 2" xfId="25703" xr:uid="{ADF2EFF6-0539-43DE-9B9C-C47EC4F7329B}"/>
    <cellStyle name="Calculation 2 12 7 2 2" xfId="31155" xr:uid="{F493D7B7-BBDC-427D-B170-E638DA91767C}"/>
    <cellStyle name="Calculation 2 12 7 2 3" xfId="36730" xr:uid="{9BDE95CC-420D-46D5-BEBF-7F9572BEA3DD}"/>
    <cellStyle name="Calculation 2 12 7 3" xfId="28943" xr:uid="{85C5C560-C685-44E9-AB07-A4A4E78F87D6}"/>
    <cellStyle name="Calculation 2 12 7 4" xfId="34667" xr:uid="{3B4F768B-4A1D-4431-B1D4-7119573A7687}"/>
    <cellStyle name="Calculation 2 12 8" xfId="24362" xr:uid="{7958B6DD-71D9-4B2A-A64A-C9DD6A98F962}"/>
    <cellStyle name="Calculation 2 12 8 2" xfId="26560" xr:uid="{78AB034F-C27A-4FA7-B4B2-C3FA31601C7E}"/>
    <cellStyle name="Calculation 2 12 8 2 2" xfId="32012" xr:uid="{D1B3A58F-B1EB-486A-AADE-2A7D9040AD3D}"/>
    <cellStyle name="Calculation 2 12 8 2 3" xfId="37584" xr:uid="{6566E925-5175-45C8-A7DB-4CE391256FA5}"/>
    <cellStyle name="Calculation 2 12 8 3" xfId="29814" xr:uid="{8097B6E5-EE0A-4CE8-BE27-FFE1C7A68FDE}"/>
    <cellStyle name="Calculation 2 12 8 4" xfId="35533" xr:uid="{4DECAEC8-3A82-4C69-9BB7-15EF2E3CCACD}"/>
    <cellStyle name="Calculation 2 12 9" xfId="22145" xr:uid="{FD13444D-4038-4996-B778-F20FCECA1164}"/>
    <cellStyle name="Calculation 2 12 9 2" xfId="28085" xr:uid="{E8ACE44B-F988-4C42-B25C-7FA6B3F8087B}"/>
    <cellStyle name="Calculation 2 12 9 3" xfId="33812" xr:uid="{F352C888-D393-4465-BD59-DA6B9CBBFAB6}"/>
    <cellStyle name="Calculation 2 13" xfId="737" xr:uid="{00000000-0005-0000-0000-0000D0020000}"/>
    <cellStyle name="Calculation 2 13 10" xfId="21408" xr:uid="{DE4D8864-26FE-4EB6-B026-719C804E2A93}"/>
    <cellStyle name="Calculation 2 13 11" xfId="32921" xr:uid="{C69A6550-C564-43E0-89C1-BDBB6AE18D18}"/>
    <cellStyle name="Calculation 2 13 2" xfId="738" xr:uid="{00000000-0005-0000-0000-0000D1020000}"/>
    <cellStyle name="Calculation 2 13 2 2" xfId="22116" xr:uid="{5B2A90A4-A301-4346-BA30-CC9BF43F6CF0}"/>
    <cellStyle name="Calculation 2 13 2 2 2" xfId="23831" xr:uid="{05E5553C-9E36-4033-B7C9-FFB6A0F7E959}"/>
    <cellStyle name="Calculation 2 13 2 2 2 2" xfId="26531" xr:uid="{E4795DE3-468A-47D9-B4FD-3D3409DFB14A}"/>
    <cellStyle name="Calculation 2 13 2 2 2 2 2" xfId="31983" xr:uid="{B5836922-3A94-4C72-B059-97F64BD1A129}"/>
    <cellStyle name="Calculation 2 13 2 2 2 2 3" xfId="37555" xr:uid="{C7CE088F-3C34-444B-B885-F8177216E41E}"/>
    <cellStyle name="Calculation 2 13 2 2 2 3" xfId="29771" xr:uid="{187922FC-A434-4C92-BF4E-6CC960DC6454}"/>
    <cellStyle name="Calculation 2 13 2 2 2 4" xfId="35492" xr:uid="{AF0EB477-1345-4E5E-BE7D-8FE69F76E3EC}"/>
    <cellStyle name="Calculation 2 13 2 2 3" xfId="25231" xr:uid="{0D6E9286-1F99-40A0-A1C3-8A0F2981E6C7}"/>
    <cellStyle name="Calculation 2 13 2 2 3 2" xfId="27423" xr:uid="{2C219AE4-910B-47EB-9102-49091B1046CC}"/>
    <cellStyle name="Calculation 2 13 2 2 3 2 2" xfId="32875" xr:uid="{D80D5E6C-6962-4097-8DE8-56E59C5491D4}"/>
    <cellStyle name="Calculation 2 13 2 2 3 2 3" xfId="38241" xr:uid="{92CACF6F-9F4E-46A7-B040-C49251F74BF1}"/>
    <cellStyle name="Calculation 2 13 2 2 3 3" xfId="30683" xr:uid="{BAFE826A-48E1-4969-9256-6EA54BBBE454}"/>
    <cellStyle name="Calculation 2 13 2 2 3 4" xfId="36358" xr:uid="{163658BE-0272-42F9-B6B3-79913B317B55}"/>
    <cellStyle name="Calculation 2 13 2 2 4" xfId="22976" xr:uid="{4B3CB8EB-E4CA-425C-BD25-4ABA587FAE23}"/>
    <cellStyle name="Calculation 2 13 2 2 4 2" xfId="28916" xr:uid="{827BDEF8-A9F1-46F5-8512-2CCC21F85D3A}"/>
    <cellStyle name="Calculation 2 13 2 2 4 3" xfId="34640" xr:uid="{D452FE96-3766-4638-8712-5683A3D3AA5D}"/>
    <cellStyle name="Calculation 2 13 2 2 5" xfId="25676" xr:uid="{E44DD0BE-2AD7-478E-BCD9-828C52BD3BEF}"/>
    <cellStyle name="Calculation 2 13 2 2 5 2" xfId="31128" xr:uid="{971152EE-F5DE-417C-9E8C-BE158CB89FB6}"/>
    <cellStyle name="Calculation 2 13 2 2 5 3" xfId="36703" xr:uid="{6151292E-9F79-4005-9C6D-65B8C78DBC84}"/>
    <cellStyle name="Calculation 2 13 2 2 6" xfId="28058" xr:uid="{7BFA04D9-4403-4B8A-AC4D-F12A09C8FB29}"/>
    <cellStyle name="Calculation 2 13 2 2 7" xfId="33785" xr:uid="{4135021D-823F-4102-B4AC-E545B3F67E8F}"/>
    <cellStyle name="Calculation 2 13 2 3" xfId="23009" xr:uid="{E6EC91F8-7CC2-4EB0-9452-8F7F6569D1A8}"/>
    <cellStyle name="Calculation 2 13 2 3 2" xfId="25709" xr:uid="{2BD287D5-F438-432C-A58B-8AA2EEC3E9A9}"/>
    <cellStyle name="Calculation 2 13 2 3 2 2" xfId="31161" xr:uid="{82C0068D-3CF7-488D-B568-760147FFCDAE}"/>
    <cellStyle name="Calculation 2 13 2 3 2 3" xfId="36736" xr:uid="{A79C584F-37B9-4B5A-BDA0-5A12578C7FAF}"/>
    <cellStyle name="Calculation 2 13 2 3 3" xfId="28949" xr:uid="{B1DB7190-95F9-47D8-896E-5449265AF7D7}"/>
    <cellStyle name="Calculation 2 13 2 3 4" xfId="34673" xr:uid="{9B79FA05-13CC-4303-8989-96337FDC7E6C}"/>
    <cellStyle name="Calculation 2 13 2 4" xfId="24368" xr:uid="{493A4825-0180-4190-84EF-F80BB99CA412}"/>
    <cellStyle name="Calculation 2 13 2 4 2" xfId="26566" xr:uid="{1F34E17D-4908-4F2E-85D6-D80FCB13AE48}"/>
    <cellStyle name="Calculation 2 13 2 4 2 2" xfId="32018" xr:uid="{28B21E88-0F02-40D7-95C4-AC2778376842}"/>
    <cellStyle name="Calculation 2 13 2 4 2 3" xfId="37590" xr:uid="{499EDDB0-8419-4609-AB3F-084DEA908F70}"/>
    <cellStyle name="Calculation 2 13 2 4 3" xfId="29820" xr:uid="{18D7129D-7920-426B-A110-EA42370F386A}"/>
    <cellStyle name="Calculation 2 13 2 4 4" xfId="35539" xr:uid="{4DEAC1BC-863F-4F40-BFB2-854D88F01F4E}"/>
    <cellStyle name="Calculation 2 13 2 5" xfId="22151" xr:uid="{4DC8C030-4D17-40C6-8023-CE05203BD42E}"/>
    <cellStyle name="Calculation 2 13 2 5 2" xfId="28091" xr:uid="{D5043D19-3D1D-40C7-9F31-70909D549794}"/>
    <cellStyle name="Calculation 2 13 2 5 3" xfId="33818" xr:uid="{2D06648A-1946-436D-A824-51DDB3918052}"/>
    <cellStyle name="Calculation 2 13 2 6" xfId="21069" xr:uid="{1C5F0365-6760-45FB-B075-579420C9BAD4}"/>
    <cellStyle name="Calculation 2 13 2 7" xfId="21407" xr:uid="{7C1830D1-9EEC-4961-AE6E-ADE8945A407E}"/>
    <cellStyle name="Calculation 2 13 2 8" xfId="32922" xr:uid="{BCF58E40-64EE-44BB-9D69-69578F235B12}"/>
    <cellStyle name="Calculation 2 13 3" xfId="739" xr:uid="{00000000-0005-0000-0000-0000D2020000}"/>
    <cellStyle name="Calculation 2 13 3 2" xfId="22115" xr:uid="{74D6B6F4-07CB-4C8C-AF52-D130BF27E976}"/>
    <cellStyle name="Calculation 2 13 3 2 2" xfId="23830" xr:uid="{9D1204EF-90A3-40B0-9C0E-2CA9A3FE79CE}"/>
    <cellStyle name="Calculation 2 13 3 2 2 2" xfId="26530" xr:uid="{D738A857-CDB9-442F-97F9-2ABC4CE556CE}"/>
    <cellStyle name="Calculation 2 13 3 2 2 2 2" xfId="31982" xr:uid="{7FD5424D-576F-46BF-A32B-0B59213F5EFD}"/>
    <cellStyle name="Calculation 2 13 3 2 2 2 3" xfId="37554" xr:uid="{C78F5BF3-924B-418E-8FEF-549A272FD75A}"/>
    <cellStyle name="Calculation 2 13 3 2 2 3" xfId="29770" xr:uid="{6CD4304F-F7D0-45B0-A2D5-5FC07CAF20B3}"/>
    <cellStyle name="Calculation 2 13 3 2 2 4" xfId="35491" xr:uid="{00AE1140-3182-4441-9EE6-901BB3BB5A0D}"/>
    <cellStyle name="Calculation 2 13 3 2 3" xfId="25230" xr:uid="{C120B6BF-3D2E-49CD-8251-FE7343AAE58F}"/>
    <cellStyle name="Calculation 2 13 3 2 3 2" xfId="27422" xr:uid="{50DD548E-C499-4D58-87BF-4203F7B3A4C6}"/>
    <cellStyle name="Calculation 2 13 3 2 3 2 2" xfId="32874" xr:uid="{5F757D7B-D075-4B04-AA27-C90422DDB189}"/>
    <cellStyle name="Calculation 2 13 3 2 3 2 3" xfId="38240" xr:uid="{3FF9CD20-A398-44D6-BAF8-44A4313AB4DD}"/>
    <cellStyle name="Calculation 2 13 3 2 3 3" xfId="30682" xr:uid="{E38EF117-87E2-4460-8DEC-CF45ABEA1845}"/>
    <cellStyle name="Calculation 2 13 3 2 3 4" xfId="36357" xr:uid="{015C9ABC-9181-4C62-A258-4E084883C023}"/>
    <cellStyle name="Calculation 2 13 3 2 4" xfId="22975" xr:uid="{14042792-CC42-4F3E-B914-17523DB001F6}"/>
    <cellStyle name="Calculation 2 13 3 2 4 2" xfId="28915" xr:uid="{B3DC00DB-7398-42B1-BFAA-C5E5CB5C3219}"/>
    <cellStyle name="Calculation 2 13 3 2 4 3" xfId="34639" xr:uid="{52786507-FF81-4AD4-91E3-FE5BE4647BDC}"/>
    <cellStyle name="Calculation 2 13 3 2 5" xfId="25675" xr:uid="{3BCA4399-A1CF-4849-9137-42B11D8D04BF}"/>
    <cellStyle name="Calculation 2 13 3 2 5 2" xfId="31127" xr:uid="{E2663348-E1BD-45C2-8F15-4729F1AB2B6A}"/>
    <cellStyle name="Calculation 2 13 3 2 5 3" xfId="36702" xr:uid="{9DA1A846-FEA9-4B33-B1AE-D94288AA49B9}"/>
    <cellStyle name="Calculation 2 13 3 2 6" xfId="28057" xr:uid="{E2853FA2-2930-4F71-BFED-5727DB039B3A}"/>
    <cellStyle name="Calculation 2 13 3 2 7" xfId="33784" xr:uid="{7679D648-297C-4122-9390-5DA6891C47A1}"/>
    <cellStyle name="Calculation 2 13 3 3" xfId="23010" xr:uid="{23C6C9B6-C681-406B-A180-88543E2BB75C}"/>
    <cellStyle name="Calculation 2 13 3 3 2" xfId="25710" xr:uid="{847D68D8-AB1D-4844-8B83-AC58DD117D8E}"/>
    <cellStyle name="Calculation 2 13 3 3 2 2" xfId="31162" xr:uid="{DAE46025-5F6B-417E-A518-FA976CEC4491}"/>
    <cellStyle name="Calculation 2 13 3 3 2 3" xfId="36737" xr:uid="{B3FDD409-59C0-4883-9786-B3AB3ECD117D}"/>
    <cellStyle name="Calculation 2 13 3 3 3" xfId="28950" xr:uid="{F1DB4FBC-B20B-44B6-B6F9-69930D9BCDDF}"/>
    <cellStyle name="Calculation 2 13 3 3 4" xfId="34674" xr:uid="{A65D0DBD-4319-4354-9F33-E69BF2ED15DA}"/>
    <cellStyle name="Calculation 2 13 3 4" xfId="24369" xr:uid="{CD0F8844-E2CF-480A-9D5D-E1A5EEE30A82}"/>
    <cellStyle name="Calculation 2 13 3 4 2" xfId="26567" xr:uid="{FFA0E506-858B-4C99-8A3B-B6C299399523}"/>
    <cellStyle name="Calculation 2 13 3 4 2 2" xfId="32019" xr:uid="{D3BDFC11-76A5-4F5F-B1C3-EF5743A1E5B6}"/>
    <cellStyle name="Calculation 2 13 3 4 2 3" xfId="37591" xr:uid="{DB44381E-209A-4700-9D55-B9B06CBCCE2F}"/>
    <cellStyle name="Calculation 2 13 3 4 3" xfId="29821" xr:uid="{31B17C97-4396-4BE4-9591-F90BEE0CBCAA}"/>
    <cellStyle name="Calculation 2 13 3 4 4" xfId="35540" xr:uid="{0C1E64C4-D3EA-46DA-BD95-0933351B5E92}"/>
    <cellStyle name="Calculation 2 13 3 5" xfId="22152" xr:uid="{2FB78980-7270-44BA-B666-81DBF22B01A7}"/>
    <cellStyle name="Calculation 2 13 3 5 2" xfId="28092" xr:uid="{D2A8A8EF-A5CA-479A-AF55-B7E4E4D09C7E}"/>
    <cellStyle name="Calculation 2 13 3 5 3" xfId="33819" xr:uid="{2D52FA7B-7018-4CD0-8CBC-1B25ED9DD31F}"/>
    <cellStyle name="Calculation 2 13 3 6" xfId="21070" xr:uid="{348CF13D-3D82-46F0-BD49-55221E40AE4F}"/>
    <cellStyle name="Calculation 2 13 3 7" xfId="21406" xr:uid="{59940E31-800B-4AA9-8125-0ACB6FFFAF3B}"/>
    <cellStyle name="Calculation 2 13 3 8" xfId="32923" xr:uid="{74BAD811-0799-4BB0-8EEF-317E29BE9F56}"/>
    <cellStyle name="Calculation 2 13 4" xfId="740" xr:uid="{00000000-0005-0000-0000-0000D3020000}"/>
    <cellStyle name="Calculation 2 13 4 2" xfId="22114" xr:uid="{FD378F95-4C38-4C9C-9F67-9D1B8E7ADF7C}"/>
    <cellStyle name="Calculation 2 13 4 2 2" xfId="23829" xr:uid="{FC6ABEFA-0E91-44DE-8051-5E58470218AD}"/>
    <cellStyle name="Calculation 2 13 4 2 2 2" xfId="26529" xr:uid="{D02A98D8-389F-4F41-8C19-EF87AFE18766}"/>
    <cellStyle name="Calculation 2 13 4 2 2 2 2" xfId="31981" xr:uid="{2EAA1F4C-D9DA-425C-9312-CED4963F7491}"/>
    <cellStyle name="Calculation 2 13 4 2 2 2 3" xfId="37553" xr:uid="{4FD6060E-B58F-4778-BDAA-F9DD37778009}"/>
    <cellStyle name="Calculation 2 13 4 2 2 3" xfId="29769" xr:uid="{502224B9-4BCE-494B-A4A7-B6383CFE4E23}"/>
    <cellStyle name="Calculation 2 13 4 2 2 4" xfId="35490" xr:uid="{7F06B3B5-9CB5-47CC-BBFB-92B659803F2F}"/>
    <cellStyle name="Calculation 2 13 4 2 3" xfId="25229" xr:uid="{9A370F45-1242-47C0-B0B5-F89127EE8367}"/>
    <cellStyle name="Calculation 2 13 4 2 3 2" xfId="27421" xr:uid="{EB4DC1D7-53A7-40F5-9BC3-8C245DC69B4E}"/>
    <cellStyle name="Calculation 2 13 4 2 3 2 2" xfId="32873" xr:uid="{0FD1B37B-9D01-48CC-B5C1-889E5A656AF1}"/>
    <cellStyle name="Calculation 2 13 4 2 3 2 3" xfId="38239" xr:uid="{F2CC2866-6426-48A0-AE98-EF9199100099}"/>
    <cellStyle name="Calculation 2 13 4 2 3 3" xfId="30681" xr:uid="{4043FD3C-769B-4761-BE96-F46C29492DC0}"/>
    <cellStyle name="Calculation 2 13 4 2 3 4" xfId="36356" xr:uid="{36587728-7A0F-45EF-9D50-FA3016CAD390}"/>
    <cellStyle name="Calculation 2 13 4 2 4" xfId="22974" xr:uid="{EFFA600D-F975-48E2-8DF8-AB1251B7F704}"/>
    <cellStyle name="Calculation 2 13 4 2 4 2" xfId="28914" xr:uid="{7D6E3A64-2F6C-42AC-8798-3354E408E653}"/>
    <cellStyle name="Calculation 2 13 4 2 4 3" xfId="34638" xr:uid="{AD781D8E-25E4-428F-A859-B42C076F4853}"/>
    <cellStyle name="Calculation 2 13 4 2 5" xfId="25674" xr:uid="{D39408F5-355F-45DC-B881-8DE17DF34A8A}"/>
    <cellStyle name="Calculation 2 13 4 2 5 2" xfId="31126" xr:uid="{5C380085-B753-4B53-A26A-A029946A68A3}"/>
    <cellStyle name="Calculation 2 13 4 2 5 3" xfId="36701" xr:uid="{52E63E50-F378-478A-B480-6BD08D8ABC2F}"/>
    <cellStyle name="Calculation 2 13 4 2 6" xfId="28056" xr:uid="{DA33AC20-69E5-4FC5-8DFB-B66B4D4F88AC}"/>
    <cellStyle name="Calculation 2 13 4 2 7" xfId="33783" xr:uid="{6B8EB5C3-8694-4BEB-8B6A-FC5E07D7E2AC}"/>
    <cellStyle name="Calculation 2 13 4 3" xfId="23011" xr:uid="{6BFEBFFC-C105-4862-AB26-24828F9ED2FF}"/>
    <cellStyle name="Calculation 2 13 4 3 2" xfId="25711" xr:uid="{0B5CF006-6D13-4821-8287-C55CDFAB3E69}"/>
    <cellStyle name="Calculation 2 13 4 3 2 2" xfId="31163" xr:uid="{45EE00F9-9643-4162-A43D-EF692056AAEC}"/>
    <cellStyle name="Calculation 2 13 4 3 2 3" xfId="36738" xr:uid="{B2D2A0BE-ADFD-4534-8046-926A4ABDDDE6}"/>
    <cellStyle name="Calculation 2 13 4 3 3" xfId="28951" xr:uid="{5C3CF54D-3330-41AE-83DE-67B0C10C5BE7}"/>
    <cellStyle name="Calculation 2 13 4 3 4" xfId="34675" xr:uid="{B568D6E8-77DD-4A61-BE14-9804E5729A22}"/>
    <cellStyle name="Calculation 2 13 4 4" xfId="24370" xr:uid="{904C7353-10FD-4B0E-B016-13E4E02484BF}"/>
    <cellStyle name="Calculation 2 13 4 4 2" xfId="26568" xr:uid="{5CB4ECD5-E943-4679-95FA-DB1D014C9B64}"/>
    <cellStyle name="Calculation 2 13 4 4 2 2" xfId="32020" xr:uid="{AE922DD3-42D9-4146-B5B6-F08EB604132A}"/>
    <cellStyle name="Calculation 2 13 4 4 2 3" xfId="37592" xr:uid="{6795B797-2E4E-48F6-9F43-A5C2854049AE}"/>
    <cellStyle name="Calculation 2 13 4 4 3" xfId="29822" xr:uid="{0E83D253-F315-4357-8E20-2EA33C615F63}"/>
    <cellStyle name="Calculation 2 13 4 4 4" xfId="35541" xr:uid="{D64969B5-4332-446A-B172-A8E86631F593}"/>
    <cellStyle name="Calculation 2 13 4 5" xfId="22153" xr:uid="{10E7936D-28D2-4838-9BCE-5404E4FF492D}"/>
    <cellStyle name="Calculation 2 13 4 5 2" xfId="28093" xr:uid="{FE4CF26B-8A7D-49CE-8583-B54DFCB59B3B}"/>
    <cellStyle name="Calculation 2 13 4 5 3" xfId="33820" xr:uid="{7D075F75-E576-4F58-8DF0-94E6CC6FB470}"/>
    <cellStyle name="Calculation 2 13 4 6" xfId="21071" xr:uid="{45248D52-2E30-41CF-BE2B-A81357B9A0AC}"/>
    <cellStyle name="Calculation 2 13 4 7" xfId="21405" xr:uid="{62D2B47A-3CB6-4246-96BD-5007D9F1123D}"/>
    <cellStyle name="Calculation 2 13 4 8" xfId="32924" xr:uid="{A23D0448-915E-40A9-959A-E3ADBF65BF56}"/>
    <cellStyle name="Calculation 2 13 5" xfId="22117" xr:uid="{6D6DC3E3-E338-45C7-A036-90A0D3C0E12A}"/>
    <cellStyle name="Calculation 2 13 5 2" xfId="23832" xr:uid="{22C83EF0-6492-4ACC-BEBF-A33DA670B664}"/>
    <cellStyle name="Calculation 2 13 5 2 2" xfId="26532" xr:uid="{F7E38EFD-B545-4F43-9BC1-FA1625886367}"/>
    <cellStyle name="Calculation 2 13 5 2 2 2" xfId="31984" xr:uid="{E185849B-C71E-4517-AA69-2AB52C7F2D14}"/>
    <cellStyle name="Calculation 2 13 5 2 2 3" xfId="37556" xr:uid="{AEAA4531-FF3F-4232-AC9E-4F405D6A4AF5}"/>
    <cellStyle name="Calculation 2 13 5 2 3" xfId="29772" xr:uid="{292E3DBC-47DD-4C93-ACCA-7068EB7553B5}"/>
    <cellStyle name="Calculation 2 13 5 2 4" xfId="35493" xr:uid="{25C966D9-8786-4C3B-8E3C-1CD8EDD2ED39}"/>
    <cellStyle name="Calculation 2 13 5 3" xfId="25232" xr:uid="{A4A02DE3-C17A-4C7D-9023-034FAD28B7BB}"/>
    <cellStyle name="Calculation 2 13 5 3 2" xfId="27424" xr:uid="{169109A8-4114-44C9-87E6-53F239AAC5EA}"/>
    <cellStyle name="Calculation 2 13 5 3 2 2" xfId="32876" xr:uid="{B67A0CA1-1BA6-4D56-BB44-4207DCF1F1B4}"/>
    <cellStyle name="Calculation 2 13 5 3 2 3" xfId="38242" xr:uid="{33AE8793-B9CC-454F-9B5A-ABB15A29ACFC}"/>
    <cellStyle name="Calculation 2 13 5 3 3" xfId="30684" xr:uid="{0648320C-2E19-4228-AE36-A841B5173D25}"/>
    <cellStyle name="Calculation 2 13 5 3 4" xfId="36359" xr:uid="{C61FF5C8-FDE7-40A3-8F2C-5C129BC51253}"/>
    <cellStyle name="Calculation 2 13 5 4" xfId="22977" xr:uid="{354DA8C3-9427-48FA-A946-8129F147CE62}"/>
    <cellStyle name="Calculation 2 13 5 4 2" xfId="28917" xr:uid="{7AD70540-BFC7-4875-8108-55E61F5AC92C}"/>
    <cellStyle name="Calculation 2 13 5 4 3" xfId="34641" xr:uid="{4C89AFFF-E04A-4AE0-ABF0-F050C0AE8930}"/>
    <cellStyle name="Calculation 2 13 5 5" xfId="25677" xr:uid="{5A0E4035-AC41-4B0D-959F-4CA4D59D1F0A}"/>
    <cellStyle name="Calculation 2 13 5 5 2" xfId="31129" xr:uid="{761697B3-6370-4ACA-BF8C-FBE10882BCCD}"/>
    <cellStyle name="Calculation 2 13 5 5 3" xfId="36704" xr:uid="{413417DA-8EA2-45DD-AABC-2AC24AFA8C37}"/>
    <cellStyle name="Calculation 2 13 5 6" xfId="28059" xr:uid="{7C8119D5-75E1-4C32-8681-99A9A0CAAE9C}"/>
    <cellStyle name="Calculation 2 13 5 7" xfId="33786" xr:uid="{B4807FF4-5ADF-4C5E-B4BB-46C00505280C}"/>
    <cellStyle name="Calculation 2 13 6" xfId="23008" xr:uid="{74D185F3-54E7-424F-AF41-4A242A049495}"/>
    <cellStyle name="Calculation 2 13 6 2" xfId="25708" xr:uid="{0EB27D61-156A-42E3-A08B-C60F37687ED4}"/>
    <cellStyle name="Calculation 2 13 6 2 2" xfId="31160" xr:uid="{A79E7D5C-52F7-497F-B341-768245BF8A9B}"/>
    <cellStyle name="Calculation 2 13 6 2 3" xfId="36735" xr:uid="{59E3EC89-B87D-4ED5-830A-23EBB08B5EBE}"/>
    <cellStyle name="Calculation 2 13 6 3" xfId="28948" xr:uid="{55FDA8FA-F6AD-4164-AF76-45C11EF35D1C}"/>
    <cellStyle name="Calculation 2 13 6 4" xfId="34672" xr:uid="{6AA335D4-DEB8-401B-868A-F2FB75A1DF15}"/>
    <cellStyle name="Calculation 2 13 7" xfId="24367" xr:uid="{4CF68A7E-4DF9-4784-9E5E-DEE96D25C07C}"/>
    <cellStyle name="Calculation 2 13 7 2" xfId="26565" xr:uid="{BD5F13C5-91D3-46A1-9785-5AF9E6678DCE}"/>
    <cellStyle name="Calculation 2 13 7 2 2" xfId="32017" xr:uid="{F158FB6E-AA2A-4C8C-A349-1DF746512673}"/>
    <cellStyle name="Calculation 2 13 7 2 3" xfId="37589" xr:uid="{6E66A72C-4716-449C-B4E6-4242E16079AB}"/>
    <cellStyle name="Calculation 2 13 7 3" xfId="29819" xr:uid="{87D8FCDB-DA79-45BB-848F-E4CB5DBA1109}"/>
    <cellStyle name="Calculation 2 13 7 4" xfId="35538" xr:uid="{0D049EEF-AB96-4DFE-A81A-5FB51055734E}"/>
    <cellStyle name="Calculation 2 13 8" xfId="22150" xr:uid="{002AEA50-41B5-4237-BBE3-A6B322C035B1}"/>
    <cellStyle name="Calculation 2 13 8 2" xfId="28090" xr:uid="{06E6ED50-48EA-44CE-B77A-E6AB4B6B131C}"/>
    <cellStyle name="Calculation 2 13 8 3" xfId="33817" xr:uid="{E757B3BD-144C-4066-A05E-230EF1DFB75E}"/>
    <cellStyle name="Calculation 2 13 9" xfId="21068" xr:uid="{46B6D47A-F6E3-41FE-ABC6-34E9F4C3A803}"/>
    <cellStyle name="Calculation 2 14" xfId="741" xr:uid="{00000000-0005-0000-0000-0000D4020000}"/>
    <cellStyle name="Calculation 2 14 2" xfId="22113" xr:uid="{F6B78646-B220-438D-85A2-EAF238C4029B}"/>
    <cellStyle name="Calculation 2 14 2 2" xfId="23828" xr:uid="{A3999DB6-C326-4DEF-828F-C64F8A182A6C}"/>
    <cellStyle name="Calculation 2 14 2 2 2" xfId="26528" xr:uid="{6D5B786C-F6CA-4DF8-8408-66E8F392A2FA}"/>
    <cellStyle name="Calculation 2 14 2 2 2 2" xfId="31980" xr:uid="{F45F6FA1-E844-4005-8C44-3D47C38EE019}"/>
    <cellStyle name="Calculation 2 14 2 2 2 3" xfId="37552" xr:uid="{A7A4A86A-59E8-4A22-B465-AAE11CCED68E}"/>
    <cellStyle name="Calculation 2 14 2 2 3" xfId="29768" xr:uid="{B9E97FC4-6936-4409-AE30-48BADC301B98}"/>
    <cellStyle name="Calculation 2 14 2 2 4" xfId="35489" xr:uid="{05EC0C03-DB92-493D-A8FD-0AFC6478942B}"/>
    <cellStyle name="Calculation 2 14 2 3" xfId="25228" xr:uid="{1A4B3B3A-5DAB-40A6-8167-DEA4768003E3}"/>
    <cellStyle name="Calculation 2 14 2 3 2" xfId="27420" xr:uid="{184AF216-F93F-44ED-9BB9-39C93B42380E}"/>
    <cellStyle name="Calculation 2 14 2 3 2 2" xfId="32872" xr:uid="{B02E524D-AE28-4D1E-8022-7A5E1759F84A}"/>
    <cellStyle name="Calculation 2 14 2 3 2 3" xfId="38238" xr:uid="{56D7C47E-E33F-4112-A268-4665BA7CA624}"/>
    <cellStyle name="Calculation 2 14 2 3 3" xfId="30680" xr:uid="{EF596037-B4A6-4EAF-A743-DDB8F576C8E2}"/>
    <cellStyle name="Calculation 2 14 2 3 4" xfId="36355" xr:uid="{6F10E24A-14FD-44C3-9838-6FADE8ABE357}"/>
    <cellStyle name="Calculation 2 14 2 4" xfId="22973" xr:uid="{35F013C6-8EAF-4DDC-A98D-25BD72F4217A}"/>
    <cellStyle name="Calculation 2 14 2 4 2" xfId="28913" xr:uid="{A70507B7-48D0-4338-A8A1-DAA8964CEBA9}"/>
    <cellStyle name="Calculation 2 14 2 4 3" xfId="34637" xr:uid="{2D1A29DE-5E80-411E-8C98-E69AD5B45D1C}"/>
    <cellStyle name="Calculation 2 14 2 5" xfId="25673" xr:uid="{BA68B531-03D3-4C68-80AD-AD448FA095C3}"/>
    <cellStyle name="Calculation 2 14 2 5 2" xfId="31125" xr:uid="{DF69FE96-E50B-4970-A8B7-CE2F8204EA4A}"/>
    <cellStyle name="Calculation 2 14 2 5 3" xfId="36700" xr:uid="{E993CE17-311D-4506-B1C6-BD156F6C2624}"/>
    <cellStyle name="Calculation 2 14 2 6" xfId="28055" xr:uid="{6E9AB593-20DD-4E7F-AE75-8D0400CA1398}"/>
    <cellStyle name="Calculation 2 14 2 7" xfId="33782" xr:uid="{B48E24FE-F01F-41CA-96D1-FD48B24722C8}"/>
    <cellStyle name="Calculation 2 14 3" xfId="23012" xr:uid="{C52D865A-A0E8-4CC3-823F-BBE255BF4A51}"/>
    <cellStyle name="Calculation 2 14 3 2" xfId="25712" xr:uid="{307C97BA-1275-48E3-8DE6-5FC3864779DC}"/>
    <cellStyle name="Calculation 2 14 3 2 2" xfId="31164" xr:uid="{5BAA466D-925E-4FB9-924A-59422FE14561}"/>
    <cellStyle name="Calculation 2 14 3 2 3" xfId="36739" xr:uid="{5C0AB3B6-DA6B-4A4C-8553-68D94C2B5645}"/>
    <cellStyle name="Calculation 2 14 3 3" xfId="28952" xr:uid="{09ECB28A-13F2-468C-AE53-61512CFA75A9}"/>
    <cellStyle name="Calculation 2 14 3 4" xfId="34676" xr:uid="{6892C2F1-175C-4A08-9682-CA91FE49175A}"/>
    <cellStyle name="Calculation 2 14 4" xfId="24371" xr:uid="{F594FF21-0134-4150-8EAB-C2BF2AA7940C}"/>
    <cellStyle name="Calculation 2 14 4 2" xfId="26569" xr:uid="{B2AB5498-E6CE-4890-8156-52951995D3E0}"/>
    <cellStyle name="Calculation 2 14 4 2 2" xfId="32021" xr:uid="{4837E5C8-A9C1-4EF7-8618-1AACFA14C81D}"/>
    <cellStyle name="Calculation 2 14 4 2 3" xfId="37593" xr:uid="{7BF1AA3E-3CAE-45C5-A4A0-B1D7CCD3FE2D}"/>
    <cellStyle name="Calculation 2 14 4 3" xfId="29823" xr:uid="{054D807E-64CD-4FD0-B68D-BD2C693CEA6D}"/>
    <cellStyle name="Calculation 2 14 4 4" xfId="35542" xr:uid="{3405455F-9D0C-4969-87AF-8A6241DCFEA3}"/>
    <cellStyle name="Calculation 2 14 5" xfId="22154" xr:uid="{67F18447-B4E8-4597-8D5F-8BE6E4FC0CCE}"/>
    <cellStyle name="Calculation 2 14 5 2" xfId="28094" xr:uid="{8156CEEF-6955-4B74-9DC2-2E8E3702C343}"/>
    <cellStyle name="Calculation 2 14 5 3" xfId="33821" xr:uid="{9900DC43-4FBE-4528-AF1E-EC82C5D6FA23}"/>
    <cellStyle name="Calculation 2 14 6" xfId="21072" xr:uid="{52977794-BB73-42C2-BE42-F61B73946C33}"/>
    <cellStyle name="Calculation 2 14 7" xfId="21404" xr:uid="{69DBE295-0A9E-414D-83EB-FD5E07D4E902}"/>
    <cellStyle name="Calculation 2 14 8" xfId="32925" xr:uid="{43E0EBB5-13CD-448D-AA8A-CF05586FFFEC}"/>
    <cellStyle name="Calculation 2 15" xfId="742" xr:uid="{00000000-0005-0000-0000-0000D5020000}"/>
    <cellStyle name="Calculation 2 15 2" xfId="22112" xr:uid="{3B105038-D1A2-4044-9877-A724EE769630}"/>
    <cellStyle name="Calculation 2 15 2 2" xfId="23827" xr:uid="{BF9E987B-D368-4A0E-A282-7D65C35209E8}"/>
    <cellStyle name="Calculation 2 15 2 2 2" xfId="26527" xr:uid="{B90D732C-E726-44E2-972F-DF793F6791B6}"/>
    <cellStyle name="Calculation 2 15 2 2 2 2" xfId="31979" xr:uid="{29CF1D33-F2B2-44DB-93AA-5E86240E73FB}"/>
    <cellStyle name="Calculation 2 15 2 2 2 3" xfId="37551" xr:uid="{8ED3DE0E-72A1-4DD0-8866-7C9A6D90C505}"/>
    <cellStyle name="Calculation 2 15 2 2 3" xfId="29767" xr:uid="{351964F6-A9D0-4B42-B950-7CC029FE02B2}"/>
    <cellStyle name="Calculation 2 15 2 2 4" xfId="35488" xr:uid="{84BF39AC-C8B8-498E-8752-44FC2B8FEB30}"/>
    <cellStyle name="Calculation 2 15 2 3" xfId="25227" xr:uid="{85B0A334-41D7-4FDF-9468-B1DCFB7F2CF3}"/>
    <cellStyle name="Calculation 2 15 2 3 2" xfId="27419" xr:uid="{BB6D42BC-4B4B-4724-A1ED-B8FE2450E44E}"/>
    <cellStyle name="Calculation 2 15 2 3 2 2" xfId="32871" xr:uid="{22ACA62F-5AC6-419C-9473-DDB16CC36EBE}"/>
    <cellStyle name="Calculation 2 15 2 3 2 3" xfId="38237" xr:uid="{9FF40900-05C2-42C8-8E63-896C0FA97C48}"/>
    <cellStyle name="Calculation 2 15 2 3 3" xfId="30679" xr:uid="{50CF817B-C9B6-434C-98A4-E636C5B60633}"/>
    <cellStyle name="Calculation 2 15 2 3 4" xfId="36354" xr:uid="{3F676FDA-CF03-4BA7-95BA-DBD25770AF32}"/>
    <cellStyle name="Calculation 2 15 2 4" xfId="22972" xr:uid="{8B8C0AE6-1C4E-4802-8B41-30132FD6B3B8}"/>
    <cellStyle name="Calculation 2 15 2 4 2" xfId="28912" xr:uid="{EC0E2155-3706-4DD8-B7A0-B007E111F2B4}"/>
    <cellStyle name="Calculation 2 15 2 4 3" xfId="34636" xr:uid="{F5D0457A-BDC6-4A59-AA8F-73826959831A}"/>
    <cellStyle name="Calculation 2 15 2 5" xfId="25672" xr:uid="{E23BA48D-37E2-4A48-8CBB-FEDBA8A64FCD}"/>
    <cellStyle name="Calculation 2 15 2 5 2" xfId="31124" xr:uid="{6496EF9A-5337-4465-B8A7-06A1EA6F2AA4}"/>
    <cellStyle name="Calculation 2 15 2 5 3" xfId="36699" xr:uid="{23A87B66-4A02-45FE-B50B-BB8399CCEFE8}"/>
    <cellStyle name="Calculation 2 15 2 6" xfId="28054" xr:uid="{35150B7B-30D4-4474-B0A4-8F2045583B7A}"/>
    <cellStyle name="Calculation 2 15 2 7" xfId="33781" xr:uid="{3DBCD965-E2F4-45B4-96BB-5B0025E1C640}"/>
    <cellStyle name="Calculation 2 15 3" xfId="23013" xr:uid="{85A9418A-8025-41DF-BF79-1233E7DFA6F5}"/>
    <cellStyle name="Calculation 2 15 3 2" xfId="25713" xr:uid="{3D6720D5-BC5A-40D5-AEF2-D6DF41B97569}"/>
    <cellStyle name="Calculation 2 15 3 2 2" xfId="31165" xr:uid="{BDC5665C-D915-4D9C-9CD3-3BF23F34B6A7}"/>
    <cellStyle name="Calculation 2 15 3 2 3" xfId="36740" xr:uid="{B13A7E98-3676-4667-962C-F91F923B7C6A}"/>
    <cellStyle name="Calculation 2 15 3 3" xfId="28953" xr:uid="{75921C39-F591-4ECB-9270-E349838744F9}"/>
    <cellStyle name="Calculation 2 15 3 4" xfId="34677" xr:uid="{0D392E54-2D4E-4480-BF36-41227F00B04E}"/>
    <cellStyle name="Calculation 2 15 4" xfId="24372" xr:uid="{AEF3B800-C73E-4F81-B5D8-D5A92F9ED8C8}"/>
    <cellStyle name="Calculation 2 15 4 2" xfId="26570" xr:uid="{B376A4C6-1B32-472C-89FC-DD03888623CF}"/>
    <cellStyle name="Calculation 2 15 4 2 2" xfId="32022" xr:uid="{01414407-E17B-496F-8989-F17169242FB4}"/>
    <cellStyle name="Calculation 2 15 4 2 3" xfId="37594" xr:uid="{CE536422-780D-46F4-99C7-D03B64369DCC}"/>
    <cellStyle name="Calculation 2 15 4 3" xfId="29824" xr:uid="{103A42CA-7C66-4EA3-B4E6-B5B743FD3ADA}"/>
    <cellStyle name="Calculation 2 15 4 4" xfId="35543" xr:uid="{BFB8A0F7-0266-4479-9DA8-C28DBD45ED1B}"/>
    <cellStyle name="Calculation 2 15 5" xfId="22155" xr:uid="{989C04A8-ABB3-4C68-B836-DFF16A9520C4}"/>
    <cellStyle name="Calculation 2 15 5 2" xfId="28095" xr:uid="{60ADC22E-21C5-4F79-9527-E90346A1AC72}"/>
    <cellStyle name="Calculation 2 15 5 3" xfId="33822" xr:uid="{CFB0F999-1817-4C1A-8BA7-0AB4CBD174DC}"/>
    <cellStyle name="Calculation 2 15 6" xfId="21073" xr:uid="{02A3C7BE-6707-4DBE-BDC2-E3BD02C2E3FE}"/>
    <cellStyle name="Calculation 2 15 7" xfId="21403" xr:uid="{44520DD5-C444-4E88-816B-85A87092FCFD}"/>
    <cellStyle name="Calculation 2 15 8" xfId="32926" xr:uid="{5A118A9C-C900-481E-9CED-AA1460228E6A}"/>
    <cellStyle name="Calculation 2 16" xfId="743" xr:uid="{00000000-0005-0000-0000-0000D6020000}"/>
    <cellStyle name="Calculation 2 16 2" xfId="22111" xr:uid="{4F27B704-BB0C-4B0B-8119-E273DCFD97AD}"/>
    <cellStyle name="Calculation 2 16 2 2" xfId="23826" xr:uid="{B6BD3250-7A8E-4F40-8322-FF583F11596E}"/>
    <cellStyle name="Calculation 2 16 2 2 2" xfId="26526" xr:uid="{019323AA-FB14-42DD-B94D-E757982C43D4}"/>
    <cellStyle name="Calculation 2 16 2 2 2 2" xfId="31978" xr:uid="{003EC849-1F45-412D-9AA6-70C468CE1877}"/>
    <cellStyle name="Calculation 2 16 2 2 2 3" xfId="37550" xr:uid="{00F8D72A-33D9-41F4-988A-FF3268E65ED2}"/>
    <cellStyle name="Calculation 2 16 2 2 3" xfId="29766" xr:uid="{2D6964AB-F8A1-4B2B-B3A9-1CF19064CFFC}"/>
    <cellStyle name="Calculation 2 16 2 2 4" xfId="35487" xr:uid="{EC9D8008-7802-4D13-B649-7523B6499058}"/>
    <cellStyle name="Calculation 2 16 2 3" xfId="25226" xr:uid="{DF690C1F-CB53-4F62-87B0-6FF322394C12}"/>
    <cellStyle name="Calculation 2 16 2 3 2" xfId="27418" xr:uid="{90B83BCD-4EFD-46C1-8476-C39DEA599F7C}"/>
    <cellStyle name="Calculation 2 16 2 3 2 2" xfId="32870" xr:uid="{972260B7-7D1D-421B-A373-4028156B04BC}"/>
    <cellStyle name="Calculation 2 16 2 3 2 3" xfId="38236" xr:uid="{CD36FA8A-71DF-424C-B808-782F9DB7F8E7}"/>
    <cellStyle name="Calculation 2 16 2 3 3" xfId="30678" xr:uid="{D2C8C2B4-448C-4598-AB6F-0D93FBBCE85A}"/>
    <cellStyle name="Calculation 2 16 2 3 4" xfId="36353" xr:uid="{D561303A-6168-469C-9E84-A9D5BCE19D64}"/>
    <cellStyle name="Calculation 2 16 2 4" xfId="22971" xr:uid="{4AF9166E-705C-425F-BD9D-71A79A3FFBC8}"/>
    <cellStyle name="Calculation 2 16 2 4 2" xfId="28911" xr:uid="{119790FC-371B-4877-8A1A-FBE1712B8992}"/>
    <cellStyle name="Calculation 2 16 2 4 3" xfId="34635" xr:uid="{2C8109CB-0A84-4A9A-A315-4FDE9D150B21}"/>
    <cellStyle name="Calculation 2 16 2 5" xfId="25671" xr:uid="{17A0B3AD-0D3F-46AB-ACD9-D2D24B8436C7}"/>
    <cellStyle name="Calculation 2 16 2 5 2" xfId="31123" xr:uid="{4E80D33A-9CFD-4DBB-8103-48868E724988}"/>
    <cellStyle name="Calculation 2 16 2 5 3" xfId="36698" xr:uid="{FB01F7A3-7979-451B-A547-817F1548F57C}"/>
    <cellStyle name="Calculation 2 16 2 6" xfId="28053" xr:uid="{4843EE82-6425-46AB-9FF2-78FBCDAB1EEA}"/>
    <cellStyle name="Calculation 2 16 2 7" xfId="33780" xr:uid="{EACE168B-E24A-4342-AC16-B026AE8AF2E2}"/>
    <cellStyle name="Calculation 2 16 3" xfId="23014" xr:uid="{18786AAA-0787-42E7-8A38-F260BD79BE57}"/>
    <cellStyle name="Calculation 2 16 3 2" xfId="25714" xr:uid="{ED2A07A0-7534-4BCC-A250-C24DE97454F8}"/>
    <cellStyle name="Calculation 2 16 3 2 2" xfId="31166" xr:uid="{A19D5917-5F9B-4420-8D91-28A7EB7B0881}"/>
    <cellStyle name="Calculation 2 16 3 2 3" xfId="36741" xr:uid="{95F90DD0-2AAB-467A-A24B-25E9697EBC9F}"/>
    <cellStyle name="Calculation 2 16 3 3" xfId="28954" xr:uid="{196F1AD6-2093-4545-8370-2590C2920688}"/>
    <cellStyle name="Calculation 2 16 3 4" xfId="34678" xr:uid="{AD55C889-5216-4F9D-B466-76D59715B1FA}"/>
    <cellStyle name="Calculation 2 16 4" xfId="24373" xr:uid="{FC5AF80F-7B95-4977-A83A-8204E7874D31}"/>
    <cellStyle name="Calculation 2 16 4 2" xfId="26571" xr:uid="{0532DFC8-A2A7-4BEA-B632-F52CE598BD83}"/>
    <cellStyle name="Calculation 2 16 4 2 2" xfId="32023" xr:uid="{E64C5097-510F-4EF3-A134-E6107AFCF9D3}"/>
    <cellStyle name="Calculation 2 16 4 2 3" xfId="37595" xr:uid="{ED7ADFE7-E52E-47EE-9325-4DC665D82756}"/>
    <cellStyle name="Calculation 2 16 4 3" xfId="29825" xr:uid="{E699EFF1-474D-4A4D-911F-4DFD321A0192}"/>
    <cellStyle name="Calculation 2 16 4 4" xfId="35544" xr:uid="{34A05E7A-2BAF-4124-86F0-D838D6D42EB6}"/>
    <cellStyle name="Calculation 2 16 5" xfId="22156" xr:uid="{0081C97F-07EF-4C19-8743-8AB96C377076}"/>
    <cellStyle name="Calculation 2 16 5 2" xfId="28096" xr:uid="{30D73873-524B-4393-8882-08B04E0E1CE6}"/>
    <cellStyle name="Calculation 2 16 5 3" xfId="33823" xr:uid="{78D9524A-4EA9-4ED9-9970-8E276C211EEA}"/>
    <cellStyle name="Calculation 2 16 6" xfId="21074" xr:uid="{2E41853D-CEAF-4179-B958-597085C921E2}"/>
    <cellStyle name="Calculation 2 16 7" xfId="21402" xr:uid="{FE88FE74-0DD7-450F-822A-752A2A5D03AA}"/>
    <cellStyle name="Calculation 2 16 8" xfId="32927" xr:uid="{7CFA1721-B48B-43EE-9BF7-6246086AA6E1}"/>
    <cellStyle name="Calculation 2 17" xfId="22132" xr:uid="{F75F5712-528B-4B30-846B-4C5431D1ED1F}"/>
    <cellStyle name="Calculation 2 17 2" xfId="23847" xr:uid="{B9C2CB94-E3C5-4800-95C2-24EA72136BF2}"/>
    <cellStyle name="Calculation 2 17 2 2" xfId="26547" xr:uid="{8EBDC12D-A752-4147-8EEB-12F7244164B0}"/>
    <cellStyle name="Calculation 2 17 2 2 2" xfId="31999" xr:uid="{43A90FDF-EBC3-42B2-ADDC-CF95453EACBD}"/>
    <cellStyle name="Calculation 2 17 2 2 3" xfId="37571" xr:uid="{1D722DBD-9858-415C-905C-E7F2144D4706}"/>
    <cellStyle name="Calculation 2 17 2 3" xfId="29787" xr:uid="{31A13FD9-5E72-41F6-AAA9-814BC53ED7FD}"/>
    <cellStyle name="Calculation 2 17 2 4" xfId="35508" xr:uid="{9B34F801-63BB-4E02-8A05-703FB0CF926E}"/>
    <cellStyle name="Calculation 2 17 3" xfId="25247" xr:uid="{4367880B-047B-4B0F-A084-CCF609727DBA}"/>
    <cellStyle name="Calculation 2 17 3 2" xfId="27439" xr:uid="{149F17CC-9CA0-4483-8A9F-6C408F3B2A83}"/>
    <cellStyle name="Calculation 2 17 3 2 2" xfId="32891" xr:uid="{4C60990E-E3B0-4635-BAE0-FA7396790B19}"/>
    <cellStyle name="Calculation 2 17 3 2 3" xfId="38257" xr:uid="{758700EA-F69C-4039-B2BB-5C3DAF427AE6}"/>
    <cellStyle name="Calculation 2 17 3 3" xfId="30699" xr:uid="{90A4144D-DAFB-4E13-BA70-B23233DD5765}"/>
    <cellStyle name="Calculation 2 17 3 4" xfId="36374" xr:uid="{572D6E29-5327-4463-B801-7D484B912BBA}"/>
    <cellStyle name="Calculation 2 17 4" xfId="22992" xr:uid="{6A57F103-A597-41F8-BD07-427D737BAF3D}"/>
    <cellStyle name="Calculation 2 17 4 2" xfId="28932" xr:uid="{5773351E-9262-4ECC-9DED-D51305221114}"/>
    <cellStyle name="Calculation 2 17 4 3" xfId="34656" xr:uid="{55692E62-2954-474E-8656-545B48D94EE8}"/>
    <cellStyle name="Calculation 2 17 5" xfId="25692" xr:uid="{21CE8032-9D51-4A80-8326-4AA0FD4946E3}"/>
    <cellStyle name="Calculation 2 17 5 2" xfId="31144" xr:uid="{ADCE1D0B-C2E5-4186-958C-DF6BB5E3D00A}"/>
    <cellStyle name="Calculation 2 17 5 3" xfId="36719" xr:uid="{64C1018F-5623-4FFE-9606-002AC7C3AED7}"/>
    <cellStyle name="Calculation 2 17 6" xfId="28074" xr:uid="{966CED3E-C724-4F51-A9FB-F9E722FE0BDE}"/>
    <cellStyle name="Calculation 2 17 7" xfId="33801" xr:uid="{273B0D9B-262A-4FEC-816B-5B09F13033A0}"/>
    <cellStyle name="Calculation 2 18" xfId="22993" xr:uid="{F942F0E6-6416-47C6-8E96-3F309F5B1DDD}"/>
    <cellStyle name="Calculation 2 18 2" xfId="25693" xr:uid="{8BA4A259-D73A-49AE-A021-749D8F67ED3C}"/>
    <cellStyle name="Calculation 2 18 2 2" xfId="31145" xr:uid="{FF6C6893-62B7-4460-8659-E0D0066B149F}"/>
    <cellStyle name="Calculation 2 18 2 3" xfId="36720" xr:uid="{C343512B-3D3A-432E-A750-CCCE855A3088}"/>
    <cellStyle name="Calculation 2 18 3" xfId="28933" xr:uid="{B9491B7D-DA63-4C2D-B54E-7E07D2860CA0}"/>
    <cellStyle name="Calculation 2 18 4" xfId="34657" xr:uid="{1DA98337-18E8-49BE-8B33-F7C385E3FD68}"/>
    <cellStyle name="Calculation 2 19" xfId="24352" xr:uid="{1F0E4A94-66B8-4908-ADD4-ADE906311BB9}"/>
    <cellStyle name="Calculation 2 19 2" xfId="26550" xr:uid="{2B9F3858-C513-43F1-8BE1-ED8655CFAA97}"/>
    <cellStyle name="Calculation 2 19 2 2" xfId="32002" xr:uid="{55B99E0B-70E7-4EAF-B7E3-389259786B0C}"/>
    <cellStyle name="Calculation 2 19 2 3" xfId="37574" xr:uid="{8569C1DC-230A-4846-99BD-BA14733C1CAB}"/>
    <cellStyle name="Calculation 2 19 3" xfId="29804" xr:uid="{4A7F3824-BAC1-49F7-B8CF-0AA6FF724945}"/>
    <cellStyle name="Calculation 2 19 4" xfId="35523" xr:uid="{CBAD094E-E949-4780-8083-A67CC4C698C5}"/>
    <cellStyle name="Calculation 2 2" xfId="744" xr:uid="{00000000-0005-0000-0000-0000D7020000}"/>
    <cellStyle name="Calculation 2 2 10" xfId="22110" xr:uid="{14EF0874-D17B-46D3-B212-C7C15EEE02F4}"/>
    <cellStyle name="Calculation 2 2 10 2" xfId="23825" xr:uid="{296872BF-793C-44CC-B29C-33D4AC1D6043}"/>
    <cellStyle name="Calculation 2 2 10 2 2" xfId="26525" xr:uid="{5401A6E0-EB21-4733-83B8-0E3245A76909}"/>
    <cellStyle name="Calculation 2 2 10 2 2 2" xfId="31977" xr:uid="{93DD6118-9E83-4EC7-A403-5692AA61944A}"/>
    <cellStyle name="Calculation 2 2 10 2 2 3" xfId="37549" xr:uid="{9A132D0C-1E8F-4760-A89E-DFE9543CF492}"/>
    <cellStyle name="Calculation 2 2 10 2 3" xfId="29765" xr:uid="{DA6EA810-2A5F-445A-9EFC-9F67F51540BB}"/>
    <cellStyle name="Calculation 2 2 10 2 4" xfId="35486" xr:uid="{611B245A-D8B3-47E1-8C5C-53AB5B636CFD}"/>
    <cellStyle name="Calculation 2 2 10 3" xfId="25225" xr:uid="{B5DC4588-EB43-4E97-8CA9-093B9BA038C2}"/>
    <cellStyle name="Calculation 2 2 10 3 2" xfId="27417" xr:uid="{4A14C25D-37B3-43A5-A765-4568F4AC3E06}"/>
    <cellStyle name="Calculation 2 2 10 3 2 2" xfId="32869" xr:uid="{CAF8F41C-40DD-43C4-B391-B4690A28BDEF}"/>
    <cellStyle name="Calculation 2 2 10 3 2 3" xfId="38235" xr:uid="{FD42931D-C96C-4738-BD1D-B2D9B7733401}"/>
    <cellStyle name="Calculation 2 2 10 3 3" xfId="30677" xr:uid="{FCC52F5C-2AC7-44CB-A190-C5E32BEE07A4}"/>
    <cellStyle name="Calculation 2 2 10 3 4" xfId="36352" xr:uid="{947FF274-56C5-4B20-8520-1AFAFBCAB05B}"/>
    <cellStyle name="Calculation 2 2 10 4" xfId="22970" xr:uid="{865C3043-9546-4210-BF42-D852091C2D64}"/>
    <cellStyle name="Calculation 2 2 10 4 2" xfId="28910" xr:uid="{52506159-EEF8-4175-88F5-9CCB82DB7389}"/>
    <cellStyle name="Calculation 2 2 10 4 3" xfId="34634" xr:uid="{F5E15B3C-698B-4C44-AE16-7C8AEC513383}"/>
    <cellStyle name="Calculation 2 2 10 5" xfId="25670" xr:uid="{E0482FEC-FEFF-4A7B-A356-6A6791230A71}"/>
    <cellStyle name="Calculation 2 2 10 5 2" xfId="31122" xr:uid="{452A7323-E874-4D14-AF4C-8ACADC14D36E}"/>
    <cellStyle name="Calculation 2 2 10 5 3" xfId="36697" xr:uid="{53C4DD65-D85C-43EF-BDD0-A9B9F0878898}"/>
    <cellStyle name="Calculation 2 2 10 6" xfId="28052" xr:uid="{49C615BF-D5D9-4CD7-AF2F-1D292B11C740}"/>
    <cellStyle name="Calculation 2 2 10 7" xfId="33779" xr:uid="{5669C874-5812-4B1D-90D7-885E70C1AB9D}"/>
    <cellStyle name="Calculation 2 2 11" xfId="23015" xr:uid="{85BF0967-C29A-4C66-8841-5F4068AC395C}"/>
    <cellStyle name="Calculation 2 2 11 2" xfId="25715" xr:uid="{C6403460-C7D9-4A74-9BB0-A0E7A0282916}"/>
    <cellStyle name="Calculation 2 2 11 2 2" xfId="31167" xr:uid="{8212FCD6-72AC-4183-99C9-BB9149873F22}"/>
    <cellStyle name="Calculation 2 2 11 2 3" xfId="36742" xr:uid="{338F2C77-FA0B-4A18-8736-B9D39E7C6CAF}"/>
    <cellStyle name="Calculation 2 2 11 3" xfId="28955" xr:uid="{D1601B1E-E0F3-49DA-9458-D1513A340B90}"/>
    <cellStyle name="Calculation 2 2 11 4" xfId="34679" xr:uid="{9D06D644-FCB2-4CC4-9C31-6A18229D1D73}"/>
    <cellStyle name="Calculation 2 2 12" xfId="24374" xr:uid="{E13A565B-8487-4DF7-9D09-3457BED152E4}"/>
    <cellStyle name="Calculation 2 2 12 2" xfId="26572" xr:uid="{1A4E64D3-E229-4DB3-8AEF-D97E323D6FAA}"/>
    <cellStyle name="Calculation 2 2 12 2 2" xfId="32024" xr:uid="{16C88221-853A-43F3-898A-DBACAA90E460}"/>
    <cellStyle name="Calculation 2 2 12 2 3" xfId="37596" xr:uid="{85DCB3A8-E629-4B9F-B796-7DE5B7D2FCE6}"/>
    <cellStyle name="Calculation 2 2 12 3" xfId="29826" xr:uid="{5FF6068D-2A52-44B4-88C4-77DA04972AE3}"/>
    <cellStyle name="Calculation 2 2 12 4" xfId="35545" xr:uid="{2114071B-7182-4F0A-BF3D-E2E5351FD6CF}"/>
    <cellStyle name="Calculation 2 2 13" xfId="22157" xr:uid="{6B3B6B49-18FC-4212-8815-A3FC728476BA}"/>
    <cellStyle name="Calculation 2 2 13 2" xfId="28097" xr:uid="{6F6E4C28-15DF-4167-BEC9-4284CB2E5333}"/>
    <cellStyle name="Calculation 2 2 13 3" xfId="33824" xr:uid="{86614ED3-E681-4D39-923B-E618A0FFC93C}"/>
    <cellStyle name="Calculation 2 2 14" xfId="21075" xr:uid="{44AA95EA-BC8F-46A4-A22A-3A7B6D2610FA}"/>
    <cellStyle name="Calculation 2 2 15" xfId="21401" xr:uid="{152232CE-5F3D-4F42-A6FD-0BB82828020B}"/>
    <cellStyle name="Calculation 2 2 16" xfId="32928" xr:uid="{50CBE888-7DBC-4595-95C4-72AECC0371E8}"/>
    <cellStyle name="Calculation 2 2 2" xfId="745" xr:uid="{00000000-0005-0000-0000-0000D8020000}"/>
    <cellStyle name="Calculation 2 2 2 10" xfId="21400" xr:uid="{3EFCA8A5-AFC0-47DD-919D-BCF1180D5878}"/>
    <cellStyle name="Calculation 2 2 2 11" xfId="32929" xr:uid="{280E9203-65CA-4A63-A886-0F1A277E3A00}"/>
    <cellStyle name="Calculation 2 2 2 2" xfId="746" xr:uid="{00000000-0005-0000-0000-0000D9020000}"/>
    <cellStyle name="Calculation 2 2 2 2 2" xfId="22108" xr:uid="{97E52486-A10C-4D9E-8C3A-217483B6716C}"/>
    <cellStyle name="Calculation 2 2 2 2 2 2" xfId="23823" xr:uid="{BDBF761D-20A5-464F-9EAB-1CEA653F714B}"/>
    <cellStyle name="Calculation 2 2 2 2 2 2 2" xfId="26523" xr:uid="{8C8B4CAE-2D00-4287-9F2C-1E42CEFD059C}"/>
    <cellStyle name="Calculation 2 2 2 2 2 2 2 2" xfId="31975" xr:uid="{57748DBE-7906-4240-9017-3D1D8B219E30}"/>
    <cellStyle name="Calculation 2 2 2 2 2 2 2 3" xfId="37547" xr:uid="{7FE41341-2136-4EBC-BA11-2BF05F16B3A9}"/>
    <cellStyle name="Calculation 2 2 2 2 2 2 3" xfId="29763" xr:uid="{4243E48D-0DA2-4A01-A1DE-AA263D9F79BF}"/>
    <cellStyle name="Calculation 2 2 2 2 2 2 4" xfId="35484" xr:uid="{7A9581D7-6E37-46F7-B5F0-CFBED486DDD3}"/>
    <cellStyle name="Calculation 2 2 2 2 2 3" xfId="25223" xr:uid="{75FA3F7A-F375-4C68-9E65-6D58AA08B822}"/>
    <cellStyle name="Calculation 2 2 2 2 2 3 2" xfId="27415" xr:uid="{4695A4A9-3107-44C8-97E7-3774EFDFCBF3}"/>
    <cellStyle name="Calculation 2 2 2 2 2 3 2 2" xfId="32867" xr:uid="{9112FBCD-E89D-44DE-A7FE-75C39DE1F7B7}"/>
    <cellStyle name="Calculation 2 2 2 2 2 3 2 3" xfId="38233" xr:uid="{9C95D6BD-4EF7-4D33-A197-D94D5AEDE5FA}"/>
    <cellStyle name="Calculation 2 2 2 2 2 3 3" xfId="30675" xr:uid="{4C46F805-18B1-4376-BCC2-21E98FCA24BF}"/>
    <cellStyle name="Calculation 2 2 2 2 2 3 4" xfId="36350" xr:uid="{6F4A171C-C041-4F50-AC18-F60C5001538C}"/>
    <cellStyle name="Calculation 2 2 2 2 2 4" xfId="22968" xr:uid="{D74072B6-49C6-467F-AD46-1906B55ED50E}"/>
    <cellStyle name="Calculation 2 2 2 2 2 4 2" xfId="28908" xr:uid="{0DE14480-46C7-4217-A326-5CA1ACE2FB00}"/>
    <cellStyle name="Calculation 2 2 2 2 2 4 3" xfId="34632" xr:uid="{7AE06D9A-5807-4462-9EFF-95D39F9657FC}"/>
    <cellStyle name="Calculation 2 2 2 2 2 5" xfId="25668" xr:uid="{7A8D3E8A-2FAB-42EF-A274-3A8C193342A2}"/>
    <cellStyle name="Calculation 2 2 2 2 2 5 2" xfId="31120" xr:uid="{3D4F01E2-CD9E-4CDD-8B55-C4D1CF4F85B6}"/>
    <cellStyle name="Calculation 2 2 2 2 2 5 3" xfId="36695" xr:uid="{9E3BF126-1AEA-49DB-B942-7235B3B0494D}"/>
    <cellStyle name="Calculation 2 2 2 2 2 6" xfId="28050" xr:uid="{45E1B1A9-CF36-4C4A-8541-DF207903BC7E}"/>
    <cellStyle name="Calculation 2 2 2 2 2 7" xfId="33777" xr:uid="{53239F4A-7748-433C-9307-F2871F4CCE18}"/>
    <cellStyle name="Calculation 2 2 2 2 3" xfId="23017" xr:uid="{8C152659-05A1-4861-9DFB-A3C9C2204B87}"/>
    <cellStyle name="Calculation 2 2 2 2 3 2" xfId="25717" xr:uid="{68E1D7A2-0D15-4BC8-BB5A-AD29479C6BDA}"/>
    <cellStyle name="Calculation 2 2 2 2 3 2 2" xfId="31169" xr:uid="{2E9CE687-90CB-4142-A2D2-4ABA24259D43}"/>
    <cellStyle name="Calculation 2 2 2 2 3 2 3" xfId="36744" xr:uid="{D291A92E-1803-4307-9852-1FC7AB761949}"/>
    <cellStyle name="Calculation 2 2 2 2 3 3" xfId="28957" xr:uid="{FD6727FA-C85D-4D58-8DCD-E4AF4995DFA0}"/>
    <cellStyle name="Calculation 2 2 2 2 3 4" xfId="34681" xr:uid="{9EAFE5D4-89D1-46FE-B337-FE5DF3BD7802}"/>
    <cellStyle name="Calculation 2 2 2 2 4" xfId="24376" xr:uid="{FA70564C-6F95-4A90-9011-E94E4F455E57}"/>
    <cellStyle name="Calculation 2 2 2 2 4 2" xfId="26574" xr:uid="{E03AB414-B69D-462E-8F4E-ABDE7F6C251E}"/>
    <cellStyle name="Calculation 2 2 2 2 4 2 2" xfId="32026" xr:uid="{CFA79E92-FEC4-4000-81E5-FAC29B2110B1}"/>
    <cellStyle name="Calculation 2 2 2 2 4 2 3" xfId="37598" xr:uid="{0707A377-25DF-4627-B6B8-E0EE07E72E2F}"/>
    <cellStyle name="Calculation 2 2 2 2 4 3" xfId="29828" xr:uid="{35E8ECD9-6B9A-45D0-99C1-814830141DEC}"/>
    <cellStyle name="Calculation 2 2 2 2 4 4" xfId="35547" xr:uid="{601D669F-8534-4451-BB07-191C35A2EEFE}"/>
    <cellStyle name="Calculation 2 2 2 2 5" xfId="22159" xr:uid="{8BDD4A95-3C01-46B9-B1C7-E7ADFE2ECAAF}"/>
    <cellStyle name="Calculation 2 2 2 2 5 2" xfId="28099" xr:uid="{04125190-C75F-4A1D-A42C-5E0F3FCDAD52}"/>
    <cellStyle name="Calculation 2 2 2 2 5 3" xfId="33826" xr:uid="{8FA3E658-7391-491B-AF67-1EAED2AB14EF}"/>
    <cellStyle name="Calculation 2 2 2 2 6" xfId="21077" xr:uid="{58E764C6-D68A-4FF5-90B5-A70E0D5A14B8}"/>
    <cellStyle name="Calculation 2 2 2 2 7" xfId="21399" xr:uid="{AEBC0DC2-FA44-48ED-A1B5-5322F54BB235}"/>
    <cellStyle name="Calculation 2 2 2 2 8" xfId="32930" xr:uid="{511A718E-269C-4580-A007-E35F107977ED}"/>
    <cellStyle name="Calculation 2 2 2 3" xfId="747" xr:uid="{00000000-0005-0000-0000-0000DA020000}"/>
    <cellStyle name="Calculation 2 2 2 3 2" xfId="22107" xr:uid="{973A38D1-FDB7-4F86-B274-87106BCE99B0}"/>
    <cellStyle name="Calculation 2 2 2 3 2 2" xfId="23822" xr:uid="{AE0AFF92-691B-443E-89F7-7B25C76EF4CE}"/>
    <cellStyle name="Calculation 2 2 2 3 2 2 2" xfId="26522" xr:uid="{FA6A8326-FA1E-4201-8AE4-3870744A2324}"/>
    <cellStyle name="Calculation 2 2 2 3 2 2 2 2" xfId="31974" xr:uid="{B9FFBEF3-E850-49BF-84AD-C2765CF2FD36}"/>
    <cellStyle name="Calculation 2 2 2 3 2 2 2 3" xfId="37546" xr:uid="{5FB0A52F-0128-4F66-8D2A-833B9FF70DE3}"/>
    <cellStyle name="Calculation 2 2 2 3 2 2 3" xfId="29762" xr:uid="{61C81AEB-5544-44D3-A0E9-3EED1C926175}"/>
    <cellStyle name="Calculation 2 2 2 3 2 2 4" xfId="35483" xr:uid="{A9250AAB-F29A-4A70-A611-C1036F8A630B}"/>
    <cellStyle name="Calculation 2 2 2 3 2 3" xfId="25222" xr:uid="{57450CB8-658A-4A39-9462-851B2F512018}"/>
    <cellStyle name="Calculation 2 2 2 3 2 3 2" xfId="27414" xr:uid="{E203DE4D-D3BD-4848-BAB8-F4BFC2EA35C8}"/>
    <cellStyle name="Calculation 2 2 2 3 2 3 2 2" xfId="32866" xr:uid="{41875FC9-65FA-44F7-A5D6-5591C717D08C}"/>
    <cellStyle name="Calculation 2 2 2 3 2 3 2 3" xfId="38232" xr:uid="{5A6F4079-918F-4756-8963-B95D013D96A5}"/>
    <cellStyle name="Calculation 2 2 2 3 2 3 3" xfId="30674" xr:uid="{4549D916-6504-4087-A950-2DA4E56EC780}"/>
    <cellStyle name="Calculation 2 2 2 3 2 3 4" xfId="36349" xr:uid="{BFEEBCCE-80A0-457A-909E-98038E0741D1}"/>
    <cellStyle name="Calculation 2 2 2 3 2 4" xfId="22967" xr:uid="{F53FAFD0-CA49-4638-94BF-34DA2FF9C352}"/>
    <cellStyle name="Calculation 2 2 2 3 2 4 2" xfId="28907" xr:uid="{8BB72FF5-75AE-49FD-97A9-5FBEDF2D55D3}"/>
    <cellStyle name="Calculation 2 2 2 3 2 4 3" xfId="34631" xr:uid="{F1C8CCEE-1C44-4C34-ADF1-3826168CE3DC}"/>
    <cellStyle name="Calculation 2 2 2 3 2 5" xfId="25667" xr:uid="{53E4FED1-4F38-4A62-9A56-B04C17B2D1A6}"/>
    <cellStyle name="Calculation 2 2 2 3 2 5 2" xfId="31119" xr:uid="{53D0D89F-38DB-4400-8A5D-5104E774B5BD}"/>
    <cellStyle name="Calculation 2 2 2 3 2 5 3" xfId="36694" xr:uid="{41870A07-CEBC-4FD9-9514-4930AE941070}"/>
    <cellStyle name="Calculation 2 2 2 3 2 6" xfId="28049" xr:uid="{F5FEF649-69F8-465F-A396-C53D77ADB0D7}"/>
    <cellStyle name="Calculation 2 2 2 3 2 7" xfId="33776" xr:uid="{3B02DDCB-5B58-4346-9D04-9F482AFA132F}"/>
    <cellStyle name="Calculation 2 2 2 3 3" xfId="23018" xr:uid="{B7583F9A-53ED-4690-8593-33329FC6F3B7}"/>
    <cellStyle name="Calculation 2 2 2 3 3 2" xfId="25718" xr:uid="{86FB8C29-267C-4165-BC9C-34910F2C1D01}"/>
    <cellStyle name="Calculation 2 2 2 3 3 2 2" xfId="31170" xr:uid="{D262480E-9F77-47C5-A44E-B3651A44407B}"/>
    <cellStyle name="Calculation 2 2 2 3 3 2 3" xfId="36745" xr:uid="{983767DA-DCE0-40B0-9F0F-A1D386EEB917}"/>
    <cellStyle name="Calculation 2 2 2 3 3 3" xfId="28958" xr:uid="{2053A89B-1EFC-42F7-B982-E36C5BA98F7E}"/>
    <cellStyle name="Calculation 2 2 2 3 3 4" xfId="34682" xr:uid="{5B9F56C5-2426-4A95-B3C6-40B3706E746F}"/>
    <cellStyle name="Calculation 2 2 2 3 4" xfId="24377" xr:uid="{0691DF58-04EA-4BA2-971A-0377E1C36A49}"/>
    <cellStyle name="Calculation 2 2 2 3 4 2" xfId="26575" xr:uid="{A6AA5721-C620-4224-A1ED-6A68E0B4B933}"/>
    <cellStyle name="Calculation 2 2 2 3 4 2 2" xfId="32027" xr:uid="{EAB3020F-FF51-4370-A5DC-3F5FDBDD5984}"/>
    <cellStyle name="Calculation 2 2 2 3 4 2 3" xfId="37599" xr:uid="{80A1E8A0-AFC3-429C-8CA9-3E4F94B29294}"/>
    <cellStyle name="Calculation 2 2 2 3 4 3" xfId="29829" xr:uid="{0801406D-5ED1-4390-9286-73D8AD33D0CC}"/>
    <cellStyle name="Calculation 2 2 2 3 4 4" xfId="35548" xr:uid="{CD7EDA8B-3FA2-479B-9F74-3F8F7512FB99}"/>
    <cellStyle name="Calculation 2 2 2 3 5" xfId="22160" xr:uid="{19F08C32-B343-41C2-99EA-643C2C7AD59D}"/>
    <cellStyle name="Calculation 2 2 2 3 5 2" xfId="28100" xr:uid="{F9FF8FA3-E314-4AEB-BDF7-23DAB48BA13E}"/>
    <cellStyle name="Calculation 2 2 2 3 5 3" xfId="33827" xr:uid="{07209C8F-1246-49AB-A17E-40271BB0045A}"/>
    <cellStyle name="Calculation 2 2 2 3 6" xfId="21078" xr:uid="{61D08099-397E-4D4D-8071-AA0FF867C854}"/>
    <cellStyle name="Calculation 2 2 2 3 7" xfId="21398" xr:uid="{1D722C5A-927F-4531-9CC0-9A1EA341BF5B}"/>
    <cellStyle name="Calculation 2 2 2 3 8" xfId="32931" xr:uid="{941AADA6-DA88-4132-AD03-C670B40A2E63}"/>
    <cellStyle name="Calculation 2 2 2 4" xfId="748" xr:uid="{00000000-0005-0000-0000-0000DB020000}"/>
    <cellStyle name="Calculation 2 2 2 4 2" xfId="22106" xr:uid="{D2BD4FCE-AEE2-4CCD-B7CA-5C8F44ADF3C0}"/>
    <cellStyle name="Calculation 2 2 2 4 2 2" xfId="23821" xr:uid="{BD721167-5D0C-4BAA-84B2-4480C858D1CF}"/>
    <cellStyle name="Calculation 2 2 2 4 2 2 2" xfId="26521" xr:uid="{91B6E93F-C343-4CB6-8521-364A7419D63D}"/>
    <cellStyle name="Calculation 2 2 2 4 2 2 2 2" xfId="31973" xr:uid="{5951D06A-F1C2-406F-91AA-7FFDFF476854}"/>
    <cellStyle name="Calculation 2 2 2 4 2 2 2 3" xfId="37545" xr:uid="{52E4F66B-F529-48FE-A9AF-062EFFBC2D66}"/>
    <cellStyle name="Calculation 2 2 2 4 2 2 3" xfId="29761" xr:uid="{D2524C65-5CD1-4A36-90EA-23A48276B4AA}"/>
    <cellStyle name="Calculation 2 2 2 4 2 2 4" xfId="35482" xr:uid="{6235CB97-C761-40DC-BBCE-61BAB30A6D3E}"/>
    <cellStyle name="Calculation 2 2 2 4 2 3" xfId="25221" xr:uid="{6708C275-8257-4E02-9A83-95B739DA409E}"/>
    <cellStyle name="Calculation 2 2 2 4 2 3 2" xfId="27413" xr:uid="{75911FD9-4FDD-4D0C-B784-FC65323D1DAA}"/>
    <cellStyle name="Calculation 2 2 2 4 2 3 2 2" xfId="32865" xr:uid="{B0B9DE2E-591F-432D-AE63-A16A7D62A5DB}"/>
    <cellStyle name="Calculation 2 2 2 4 2 3 2 3" xfId="38231" xr:uid="{18AB2816-AA46-4CCF-A02A-3AC1F64FF192}"/>
    <cellStyle name="Calculation 2 2 2 4 2 3 3" xfId="30673" xr:uid="{ED39216F-9AA1-4D52-BADF-108453BBC4E5}"/>
    <cellStyle name="Calculation 2 2 2 4 2 3 4" xfId="36348" xr:uid="{9BD35454-C58F-4CCB-81D3-676FF2497037}"/>
    <cellStyle name="Calculation 2 2 2 4 2 4" xfId="22966" xr:uid="{733FE26F-F748-4023-97F3-E15A02530D7F}"/>
    <cellStyle name="Calculation 2 2 2 4 2 4 2" xfId="28906" xr:uid="{B60EDAFE-6535-46A8-BE45-7D722C0C7AA1}"/>
    <cellStyle name="Calculation 2 2 2 4 2 4 3" xfId="34630" xr:uid="{DB458C23-A8FE-431A-9BCD-19167821709C}"/>
    <cellStyle name="Calculation 2 2 2 4 2 5" xfId="25666" xr:uid="{8ED3845F-5623-47E0-9B09-79869BE0080D}"/>
    <cellStyle name="Calculation 2 2 2 4 2 5 2" xfId="31118" xr:uid="{F17236AD-E883-4CCE-AB47-B582DB6B9D58}"/>
    <cellStyle name="Calculation 2 2 2 4 2 5 3" xfId="36693" xr:uid="{434844C1-6EF7-442A-AD1E-CF9379B41E97}"/>
    <cellStyle name="Calculation 2 2 2 4 2 6" xfId="28048" xr:uid="{4A068947-C2CD-4FF3-8437-9FAD221D49AC}"/>
    <cellStyle name="Calculation 2 2 2 4 2 7" xfId="33775" xr:uid="{5F559670-87BD-4739-8CB1-9A52FFCD04CD}"/>
    <cellStyle name="Calculation 2 2 2 4 3" xfId="23019" xr:uid="{F3340C7D-676D-4F17-9F8B-3CB931183EDD}"/>
    <cellStyle name="Calculation 2 2 2 4 3 2" xfId="25719" xr:uid="{17CB515C-CF31-4823-B562-09041781ED3B}"/>
    <cellStyle name="Calculation 2 2 2 4 3 2 2" xfId="31171" xr:uid="{A1632A9A-2010-40AA-BE4D-2961AA8EE049}"/>
    <cellStyle name="Calculation 2 2 2 4 3 2 3" xfId="36746" xr:uid="{85A0DD61-E15E-4D77-BD40-5A6348FA5873}"/>
    <cellStyle name="Calculation 2 2 2 4 3 3" xfId="28959" xr:uid="{8F78298F-470B-49D4-9B2E-C8CAEC9797A7}"/>
    <cellStyle name="Calculation 2 2 2 4 3 4" xfId="34683" xr:uid="{963CF16F-8A4C-4925-AF64-053ED994CCB2}"/>
    <cellStyle name="Calculation 2 2 2 4 4" xfId="24378" xr:uid="{A3C6EF30-D4C4-4595-90E1-719522B10060}"/>
    <cellStyle name="Calculation 2 2 2 4 4 2" xfId="26576" xr:uid="{B4E97BA0-89D1-4FEE-B563-0236BDBF1C82}"/>
    <cellStyle name="Calculation 2 2 2 4 4 2 2" xfId="32028" xr:uid="{155DB7BC-9EB0-4970-9B83-1F3EB25BE26A}"/>
    <cellStyle name="Calculation 2 2 2 4 4 2 3" xfId="37600" xr:uid="{9FAF2B75-8701-4AAF-B284-184A9B0EEBEA}"/>
    <cellStyle name="Calculation 2 2 2 4 4 3" xfId="29830" xr:uid="{45EB7E47-5847-413D-89D4-E912F3DDA8C2}"/>
    <cellStyle name="Calculation 2 2 2 4 4 4" xfId="35549" xr:uid="{299A21A9-2126-423C-9C97-2E9C7C7D0A6C}"/>
    <cellStyle name="Calculation 2 2 2 4 5" xfId="22161" xr:uid="{854A0D9F-20AB-4384-B834-6C06428A4BF0}"/>
    <cellStyle name="Calculation 2 2 2 4 5 2" xfId="28101" xr:uid="{08A47360-2C9E-4939-AE3F-A7552566B0E3}"/>
    <cellStyle name="Calculation 2 2 2 4 5 3" xfId="33828" xr:uid="{42A468A1-984B-4949-9AE2-0FDD7AF5D6C2}"/>
    <cellStyle name="Calculation 2 2 2 4 6" xfId="21079" xr:uid="{8763F02D-B278-4900-BF05-5D13B856988D}"/>
    <cellStyle name="Calculation 2 2 2 4 7" xfId="21397" xr:uid="{11BBBFCF-CED2-4424-AC88-5F92DE120873}"/>
    <cellStyle name="Calculation 2 2 2 4 8" xfId="32932" xr:uid="{E897CFF3-BB69-4013-B7D1-6208D058A0B8}"/>
    <cellStyle name="Calculation 2 2 2 5" xfId="22109" xr:uid="{363EFC14-7E34-4121-B3C4-385C3B11C69C}"/>
    <cellStyle name="Calculation 2 2 2 5 2" xfId="23824" xr:uid="{572CF2A3-EC15-4773-BBC9-7C6F3EC29824}"/>
    <cellStyle name="Calculation 2 2 2 5 2 2" xfId="26524" xr:uid="{53C73E57-5C02-464E-AC8A-C8B5494135EF}"/>
    <cellStyle name="Calculation 2 2 2 5 2 2 2" xfId="31976" xr:uid="{AA757620-3447-48C7-93AB-8367C034F9ED}"/>
    <cellStyle name="Calculation 2 2 2 5 2 2 3" xfId="37548" xr:uid="{D58FECBB-FE06-4078-907C-7AED6BFC2C38}"/>
    <cellStyle name="Calculation 2 2 2 5 2 3" xfId="29764" xr:uid="{17D51A51-82E9-43DA-AE14-DEEA49B80750}"/>
    <cellStyle name="Calculation 2 2 2 5 2 4" xfId="35485" xr:uid="{3BF267B5-5053-462C-A5FA-5F6AA4B4DF84}"/>
    <cellStyle name="Calculation 2 2 2 5 3" xfId="25224" xr:uid="{54A35E17-7AA0-49B8-B60F-C1F1864F0546}"/>
    <cellStyle name="Calculation 2 2 2 5 3 2" xfId="27416" xr:uid="{5A80DEEB-7B3E-4DD5-9784-4BAC70408D51}"/>
    <cellStyle name="Calculation 2 2 2 5 3 2 2" xfId="32868" xr:uid="{6B55C33E-24AD-4DDB-BB60-F671A7D5BDB7}"/>
    <cellStyle name="Calculation 2 2 2 5 3 2 3" xfId="38234" xr:uid="{F739CBAA-4632-4A56-A297-4C3986391E36}"/>
    <cellStyle name="Calculation 2 2 2 5 3 3" xfId="30676" xr:uid="{C740CADD-6636-4F17-B556-A4DCAB00401D}"/>
    <cellStyle name="Calculation 2 2 2 5 3 4" xfId="36351" xr:uid="{1384708D-CCD3-4D81-B86F-56900BBED690}"/>
    <cellStyle name="Calculation 2 2 2 5 4" xfId="22969" xr:uid="{A3C9D153-E95A-4B9E-81EE-5A1A51912B46}"/>
    <cellStyle name="Calculation 2 2 2 5 4 2" xfId="28909" xr:uid="{87CF0E75-9628-4E84-B566-6F3AA67AA95F}"/>
    <cellStyle name="Calculation 2 2 2 5 4 3" xfId="34633" xr:uid="{51926744-D8BB-4390-BE06-FDC89A85EBF2}"/>
    <cellStyle name="Calculation 2 2 2 5 5" xfId="25669" xr:uid="{C94B270B-DCF7-4C59-A35A-0820763008CD}"/>
    <cellStyle name="Calculation 2 2 2 5 5 2" xfId="31121" xr:uid="{73E80F53-640A-4DC6-9514-20DB5E275786}"/>
    <cellStyle name="Calculation 2 2 2 5 5 3" xfId="36696" xr:uid="{F955F688-E7AB-4DD7-A378-96454C30D5FE}"/>
    <cellStyle name="Calculation 2 2 2 5 6" xfId="28051" xr:uid="{14C1CF1F-0E98-49E6-8198-7E9196CC587B}"/>
    <cellStyle name="Calculation 2 2 2 5 7" xfId="33778" xr:uid="{C9F7983C-AF9E-48B1-8108-DE5744C7F2DF}"/>
    <cellStyle name="Calculation 2 2 2 6" xfId="23016" xr:uid="{2B28C91A-A38D-4C31-AEF2-2F9FDCAE8CB4}"/>
    <cellStyle name="Calculation 2 2 2 6 2" xfId="25716" xr:uid="{B357967C-9369-40E6-965C-920D24AD086E}"/>
    <cellStyle name="Calculation 2 2 2 6 2 2" xfId="31168" xr:uid="{19830F63-ECC4-4054-A07A-9386295F3FF6}"/>
    <cellStyle name="Calculation 2 2 2 6 2 3" xfId="36743" xr:uid="{8B86832C-1CB2-4C5E-8F6C-1252E4280C07}"/>
    <cellStyle name="Calculation 2 2 2 6 3" xfId="28956" xr:uid="{ACEC6070-1CFD-48CD-85B7-BD5C09EDEAEA}"/>
    <cellStyle name="Calculation 2 2 2 6 4" xfId="34680" xr:uid="{8CA0DB3B-B547-4AFD-9C55-2F5B3221E66E}"/>
    <cellStyle name="Calculation 2 2 2 7" xfId="24375" xr:uid="{07CB5F38-9167-4686-9003-4F3C0B7D57A7}"/>
    <cellStyle name="Calculation 2 2 2 7 2" xfId="26573" xr:uid="{10519CF4-1E66-4FBE-ADDA-9508E5E05BED}"/>
    <cellStyle name="Calculation 2 2 2 7 2 2" xfId="32025" xr:uid="{268C4863-A8AC-4E3A-9E18-A7E4899C072F}"/>
    <cellStyle name="Calculation 2 2 2 7 2 3" xfId="37597" xr:uid="{8FDDAEAB-B592-43A7-8DA0-0F936F7ACE69}"/>
    <cellStyle name="Calculation 2 2 2 7 3" xfId="29827" xr:uid="{8E709F85-03E3-4FFC-94DF-CD035022B4D4}"/>
    <cellStyle name="Calculation 2 2 2 7 4" xfId="35546" xr:uid="{7214E93D-89AA-4215-9D65-5DABFBDAC6BE}"/>
    <cellStyle name="Calculation 2 2 2 8" xfId="22158" xr:uid="{577EBF02-AF67-4ED7-A54B-345A2D55AAE8}"/>
    <cellStyle name="Calculation 2 2 2 8 2" xfId="28098" xr:uid="{D496258D-373D-447C-A14A-7A00C1755A4A}"/>
    <cellStyle name="Calculation 2 2 2 8 3" xfId="33825" xr:uid="{D2F3E766-D8EB-45B0-AEFD-F83FE7CA9220}"/>
    <cellStyle name="Calculation 2 2 2 9" xfId="21076" xr:uid="{EE670BFC-E6FC-4F82-BC0B-4EEC7C920B37}"/>
    <cellStyle name="Calculation 2 2 3" xfId="749" xr:uid="{00000000-0005-0000-0000-0000DC020000}"/>
    <cellStyle name="Calculation 2 2 3 10" xfId="21396" xr:uid="{4CF408B2-F77C-44D4-9681-212E458C76A6}"/>
    <cellStyle name="Calculation 2 2 3 11" xfId="32933" xr:uid="{CA03363C-D788-40BE-B237-264977A17ED2}"/>
    <cellStyle name="Calculation 2 2 3 2" xfId="750" xr:uid="{00000000-0005-0000-0000-0000DD020000}"/>
    <cellStyle name="Calculation 2 2 3 2 2" xfId="22104" xr:uid="{B5943176-7446-4FF5-8C02-AA70984F0796}"/>
    <cellStyle name="Calculation 2 2 3 2 2 2" xfId="23819" xr:uid="{71259E69-8884-4BCD-B29A-137C46B836F8}"/>
    <cellStyle name="Calculation 2 2 3 2 2 2 2" xfId="26519" xr:uid="{70ADC286-DE49-4E43-9C24-91AE956258CD}"/>
    <cellStyle name="Calculation 2 2 3 2 2 2 2 2" xfId="31971" xr:uid="{2AA70CDA-F3F9-43FE-82A6-5CA217C31C5A}"/>
    <cellStyle name="Calculation 2 2 3 2 2 2 2 3" xfId="37543" xr:uid="{936F2B7F-116C-4773-913F-E5EF213AD714}"/>
    <cellStyle name="Calculation 2 2 3 2 2 2 3" xfId="29759" xr:uid="{4E2D410B-F09B-4126-BCF0-3E14125B8440}"/>
    <cellStyle name="Calculation 2 2 3 2 2 2 4" xfId="35480" xr:uid="{4CDFCC27-8EC8-48EA-99CF-03744EFEE7B5}"/>
    <cellStyle name="Calculation 2 2 3 2 2 3" xfId="25219" xr:uid="{88A4112E-B532-4B72-8590-C588F30FDEA5}"/>
    <cellStyle name="Calculation 2 2 3 2 2 3 2" xfId="27411" xr:uid="{25D7E3EF-92EF-427A-9616-42B1C064CF6D}"/>
    <cellStyle name="Calculation 2 2 3 2 2 3 2 2" xfId="32863" xr:uid="{E590785A-76B9-4A3B-8A6F-CC969244C910}"/>
    <cellStyle name="Calculation 2 2 3 2 2 3 2 3" xfId="38229" xr:uid="{205EDC79-99C2-4501-B3DC-374C500280C3}"/>
    <cellStyle name="Calculation 2 2 3 2 2 3 3" xfId="30671" xr:uid="{E1ACA8C9-80C9-4EFA-905E-6D47C20C376B}"/>
    <cellStyle name="Calculation 2 2 3 2 2 3 4" xfId="36346" xr:uid="{18AD713A-C017-41E5-9AD7-E6900870EC8F}"/>
    <cellStyle name="Calculation 2 2 3 2 2 4" xfId="22964" xr:uid="{DC1B9425-BF9C-433E-8E7C-DB6E135111BD}"/>
    <cellStyle name="Calculation 2 2 3 2 2 4 2" xfId="28904" xr:uid="{439CA14D-A2CD-439A-8F6E-2D878EA8F08C}"/>
    <cellStyle name="Calculation 2 2 3 2 2 4 3" xfId="34628" xr:uid="{574DB13A-FF6E-47BF-8732-CF17864443A4}"/>
    <cellStyle name="Calculation 2 2 3 2 2 5" xfId="25664" xr:uid="{3EA65C3E-BC5F-4A30-8C48-C28D337CA936}"/>
    <cellStyle name="Calculation 2 2 3 2 2 5 2" xfId="31116" xr:uid="{4545A214-B23A-42AD-987E-2EB313F97670}"/>
    <cellStyle name="Calculation 2 2 3 2 2 5 3" xfId="36691" xr:uid="{4FF6BBB2-346B-478F-9382-EAC67ACAA0E4}"/>
    <cellStyle name="Calculation 2 2 3 2 2 6" xfId="28046" xr:uid="{262AA464-EA7A-4F10-AF4B-627884339683}"/>
    <cellStyle name="Calculation 2 2 3 2 2 7" xfId="33773" xr:uid="{4E63A10B-5F4C-46F2-BB68-3D273D4C3891}"/>
    <cellStyle name="Calculation 2 2 3 2 3" xfId="23021" xr:uid="{8976659E-CE8F-4D06-BAB5-AD2306DED4D8}"/>
    <cellStyle name="Calculation 2 2 3 2 3 2" xfId="25721" xr:uid="{95AA66AE-E00D-487E-8958-ED8E540097CB}"/>
    <cellStyle name="Calculation 2 2 3 2 3 2 2" xfId="31173" xr:uid="{2109A0BA-AB2F-4BE1-B7EB-96FB5ABF5FA9}"/>
    <cellStyle name="Calculation 2 2 3 2 3 2 3" xfId="36748" xr:uid="{68B1C002-C5BA-46D2-96EE-635232F69FED}"/>
    <cellStyle name="Calculation 2 2 3 2 3 3" xfId="28961" xr:uid="{97A9210D-78E1-40F2-B592-A1B84468F2BA}"/>
    <cellStyle name="Calculation 2 2 3 2 3 4" xfId="34685" xr:uid="{72047114-CA1C-4D39-95FB-AD94FF20DC50}"/>
    <cellStyle name="Calculation 2 2 3 2 4" xfId="24380" xr:uid="{2C25F4C4-14EC-4CF3-83EF-5F459FE1AABA}"/>
    <cellStyle name="Calculation 2 2 3 2 4 2" xfId="26578" xr:uid="{D5D3814E-C849-4B54-9DC0-17EA9E5AE31C}"/>
    <cellStyle name="Calculation 2 2 3 2 4 2 2" xfId="32030" xr:uid="{6BD030DC-2F89-4D2F-AAEA-25648280D6DE}"/>
    <cellStyle name="Calculation 2 2 3 2 4 2 3" xfId="37602" xr:uid="{52240A44-22F7-4186-8C57-5B61B3C25C2A}"/>
    <cellStyle name="Calculation 2 2 3 2 4 3" xfId="29832" xr:uid="{592A50A1-8D21-4ECF-A3F0-1BF303BF6013}"/>
    <cellStyle name="Calculation 2 2 3 2 4 4" xfId="35551" xr:uid="{03399837-0381-44C2-8ACF-DE8931EF9ED3}"/>
    <cellStyle name="Calculation 2 2 3 2 5" xfId="22163" xr:uid="{2688E5A5-D0AF-4055-B7F0-393D273BBD3E}"/>
    <cellStyle name="Calculation 2 2 3 2 5 2" xfId="28103" xr:uid="{A63DC2D5-F027-4255-B6DC-FB083C9EC8B7}"/>
    <cellStyle name="Calculation 2 2 3 2 5 3" xfId="33830" xr:uid="{98A8D465-80AC-4F42-865C-08188358AC79}"/>
    <cellStyle name="Calculation 2 2 3 2 6" xfId="21081" xr:uid="{D3B0158E-5942-498F-AAA4-42702A0800A4}"/>
    <cellStyle name="Calculation 2 2 3 2 7" xfId="21395" xr:uid="{93384BFE-A37C-4623-BD47-D45905E60A9C}"/>
    <cellStyle name="Calculation 2 2 3 2 8" xfId="32934" xr:uid="{5AE032C3-E95A-4EDE-BDF4-DAF19E5F7CE5}"/>
    <cellStyle name="Calculation 2 2 3 3" xfId="751" xr:uid="{00000000-0005-0000-0000-0000DE020000}"/>
    <cellStyle name="Calculation 2 2 3 3 2" xfId="22103" xr:uid="{90C330AD-9C7C-4E5F-BDA0-E258151B986D}"/>
    <cellStyle name="Calculation 2 2 3 3 2 2" xfId="23818" xr:uid="{C142DACA-1A93-4BFB-B5D1-A6EB03A9CD3C}"/>
    <cellStyle name="Calculation 2 2 3 3 2 2 2" xfId="26518" xr:uid="{6A6816AD-5F1D-4DB4-9355-E1361AF58B7A}"/>
    <cellStyle name="Calculation 2 2 3 3 2 2 2 2" xfId="31970" xr:uid="{4E2C9A7A-0689-4832-86F9-C884C8833320}"/>
    <cellStyle name="Calculation 2 2 3 3 2 2 2 3" xfId="37542" xr:uid="{635E4DD6-7BA2-482D-A530-037D53BE0F18}"/>
    <cellStyle name="Calculation 2 2 3 3 2 2 3" xfId="29758" xr:uid="{D2431AC7-D7F8-4070-A981-5143082350A1}"/>
    <cellStyle name="Calculation 2 2 3 3 2 2 4" xfId="35479" xr:uid="{64E67599-D47F-45A1-A3B9-6D6D46E3EEC1}"/>
    <cellStyle name="Calculation 2 2 3 3 2 3" xfId="25218" xr:uid="{33D1C0DA-F452-4714-A732-7D638DCCF47A}"/>
    <cellStyle name="Calculation 2 2 3 3 2 3 2" xfId="27410" xr:uid="{932B7041-BE06-4FBA-B750-E695A8110772}"/>
    <cellStyle name="Calculation 2 2 3 3 2 3 2 2" xfId="32862" xr:uid="{7A2553FC-6D84-4D26-BAC7-1A73220C36E2}"/>
    <cellStyle name="Calculation 2 2 3 3 2 3 2 3" xfId="38228" xr:uid="{971D3E71-EC6A-490C-965C-0EFB64419FEA}"/>
    <cellStyle name="Calculation 2 2 3 3 2 3 3" xfId="30670" xr:uid="{029E5951-A3CB-473B-ABFE-32E3912669BF}"/>
    <cellStyle name="Calculation 2 2 3 3 2 3 4" xfId="36345" xr:uid="{242845B4-5E44-49F7-995F-21BEBF3E6B49}"/>
    <cellStyle name="Calculation 2 2 3 3 2 4" xfId="22963" xr:uid="{70048C52-7B55-435C-AF86-D9B3BE2303C2}"/>
    <cellStyle name="Calculation 2 2 3 3 2 4 2" xfId="28903" xr:uid="{85EACFE0-CF3D-4EDD-ABAF-CEAEE3D80227}"/>
    <cellStyle name="Calculation 2 2 3 3 2 4 3" xfId="34627" xr:uid="{5C379BBD-BF0A-4BC6-B61C-188D1488AED3}"/>
    <cellStyle name="Calculation 2 2 3 3 2 5" xfId="25663" xr:uid="{2D36A709-849D-4F53-92D8-7BDBC845EA31}"/>
    <cellStyle name="Calculation 2 2 3 3 2 5 2" xfId="31115" xr:uid="{C3B6FBC3-50F3-44A2-9D8D-B5EE3307D2D6}"/>
    <cellStyle name="Calculation 2 2 3 3 2 5 3" xfId="36690" xr:uid="{9F9B65D5-2A73-42F2-9B58-A32F5C3701E0}"/>
    <cellStyle name="Calculation 2 2 3 3 2 6" xfId="28045" xr:uid="{394EC760-E045-461A-9678-ECD01D13EC5B}"/>
    <cellStyle name="Calculation 2 2 3 3 2 7" xfId="33772" xr:uid="{2F5F0AE9-ACCB-4501-A02E-B7C246A6E3D5}"/>
    <cellStyle name="Calculation 2 2 3 3 3" xfId="23022" xr:uid="{EF361147-BFA3-4E56-9EDB-202FCC0438BF}"/>
    <cellStyle name="Calculation 2 2 3 3 3 2" xfId="25722" xr:uid="{350D0643-9A9D-4E19-A1D6-AF696161A7DA}"/>
    <cellStyle name="Calculation 2 2 3 3 3 2 2" xfId="31174" xr:uid="{2627F046-E297-4F71-94AA-5BC06195B62E}"/>
    <cellStyle name="Calculation 2 2 3 3 3 2 3" xfId="36749" xr:uid="{7F4D6946-5AB8-481A-88CD-83662CD40825}"/>
    <cellStyle name="Calculation 2 2 3 3 3 3" xfId="28962" xr:uid="{1C161ACD-454E-40E9-89C2-E30A4E1E7FB2}"/>
    <cellStyle name="Calculation 2 2 3 3 3 4" xfId="34686" xr:uid="{55AD23A9-83A4-44B6-82AD-73F084EC9992}"/>
    <cellStyle name="Calculation 2 2 3 3 4" xfId="24381" xr:uid="{861A3F1B-747B-472D-9518-261CFEDD6C45}"/>
    <cellStyle name="Calculation 2 2 3 3 4 2" xfId="26579" xr:uid="{A532D808-93C0-4064-9DDF-93381DACF8A4}"/>
    <cellStyle name="Calculation 2 2 3 3 4 2 2" xfId="32031" xr:uid="{28D26787-2B61-4EF3-AA8B-64887B34A57F}"/>
    <cellStyle name="Calculation 2 2 3 3 4 2 3" xfId="37603" xr:uid="{0D25F5DC-77A9-4313-9750-FE56C6F3E2AE}"/>
    <cellStyle name="Calculation 2 2 3 3 4 3" xfId="29833" xr:uid="{D53145A7-DB0E-44F7-8BD1-296CFF3486E4}"/>
    <cellStyle name="Calculation 2 2 3 3 4 4" xfId="35552" xr:uid="{8898D315-0E6A-4AFA-9E99-88B7A6527137}"/>
    <cellStyle name="Calculation 2 2 3 3 5" xfId="22164" xr:uid="{C6ADDBF2-48EB-4A01-A0FB-15BA156903D6}"/>
    <cellStyle name="Calculation 2 2 3 3 5 2" xfId="28104" xr:uid="{F170790E-3FD5-4C9A-8E6A-C912CFF3D890}"/>
    <cellStyle name="Calculation 2 2 3 3 5 3" xfId="33831" xr:uid="{500AEBE4-21A6-428A-8CF0-06DF12A0E7DD}"/>
    <cellStyle name="Calculation 2 2 3 3 6" xfId="21082" xr:uid="{93C70612-97C0-49FA-8F6B-1DA51FD70ADF}"/>
    <cellStyle name="Calculation 2 2 3 3 7" xfId="21394" xr:uid="{DBE8FF08-C457-41B3-8A74-BDD5B22ED5DE}"/>
    <cellStyle name="Calculation 2 2 3 3 8" xfId="32935" xr:uid="{ED96DA88-5271-419B-AE55-31B23CB0757A}"/>
    <cellStyle name="Calculation 2 2 3 4" xfId="752" xr:uid="{00000000-0005-0000-0000-0000DF020000}"/>
    <cellStyle name="Calculation 2 2 3 4 2" xfId="22102" xr:uid="{6451D6B5-C4CA-464C-AFE8-52EB20717C31}"/>
    <cellStyle name="Calculation 2 2 3 4 2 2" xfId="23817" xr:uid="{63DCA5F7-818D-4EAC-8716-E80423377012}"/>
    <cellStyle name="Calculation 2 2 3 4 2 2 2" xfId="26517" xr:uid="{E7072542-2037-4BE3-AE72-1F2EE651E34C}"/>
    <cellStyle name="Calculation 2 2 3 4 2 2 2 2" xfId="31969" xr:uid="{5FCF9649-3975-44E6-B5F3-02C03B813708}"/>
    <cellStyle name="Calculation 2 2 3 4 2 2 2 3" xfId="37541" xr:uid="{CFCC69B8-C4A9-45FB-B907-FC33E077F4A8}"/>
    <cellStyle name="Calculation 2 2 3 4 2 2 3" xfId="29757" xr:uid="{1A911322-E82F-4874-93F6-7BDAF62D185C}"/>
    <cellStyle name="Calculation 2 2 3 4 2 2 4" xfId="35478" xr:uid="{7D1AA740-EC40-4DA9-B1D3-079EB9EDB0BC}"/>
    <cellStyle name="Calculation 2 2 3 4 2 3" xfId="25217" xr:uid="{72C69DCE-DF48-4A50-96AF-5F43B7DC49B2}"/>
    <cellStyle name="Calculation 2 2 3 4 2 3 2" xfId="27409" xr:uid="{8EC58A85-9DB0-4137-9067-49120467ADA0}"/>
    <cellStyle name="Calculation 2 2 3 4 2 3 2 2" xfId="32861" xr:uid="{64757221-CFC3-4DD1-9ED4-12990D728043}"/>
    <cellStyle name="Calculation 2 2 3 4 2 3 2 3" xfId="38227" xr:uid="{62D2F393-8B0E-4AFD-BDBE-0C1093F05175}"/>
    <cellStyle name="Calculation 2 2 3 4 2 3 3" xfId="30669" xr:uid="{73DB0D81-11D3-4EEA-AC7A-ACB9D9444086}"/>
    <cellStyle name="Calculation 2 2 3 4 2 3 4" xfId="36344" xr:uid="{4014371A-E0C4-4D1B-A5C5-B4A16213DA69}"/>
    <cellStyle name="Calculation 2 2 3 4 2 4" xfId="22962" xr:uid="{C64855F7-0EC7-43EA-AA57-407C9E4CDC5B}"/>
    <cellStyle name="Calculation 2 2 3 4 2 4 2" xfId="28902" xr:uid="{7940790D-9EEA-40BC-9CB8-49FA215955BB}"/>
    <cellStyle name="Calculation 2 2 3 4 2 4 3" xfId="34626" xr:uid="{83C56035-5651-42D3-A3B6-A4A288714F46}"/>
    <cellStyle name="Calculation 2 2 3 4 2 5" xfId="25662" xr:uid="{F827610D-10D2-468D-B8C6-6E7C875BEAFB}"/>
    <cellStyle name="Calculation 2 2 3 4 2 5 2" xfId="31114" xr:uid="{77F0FE51-8F30-4B14-A6F5-51887B6EF7C3}"/>
    <cellStyle name="Calculation 2 2 3 4 2 5 3" xfId="36689" xr:uid="{EAA89B92-DC1F-4276-BD0E-4AB00BBA65AB}"/>
    <cellStyle name="Calculation 2 2 3 4 2 6" xfId="28044" xr:uid="{06AD58FA-BC4A-4190-82FD-FD82F6A8FCC0}"/>
    <cellStyle name="Calculation 2 2 3 4 2 7" xfId="33771" xr:uid="{5A9525A2-DE8B-4596-89CF-547C400CF95D}"/>
    <cellStyle name="Calculation 2 2 3 4 3" xfId="23023" xr:uid="{9E829086-22CB-4D9C-8943-D1B5AA0A8464}"/>
    <cellStyle name="Calculation 2 2 3 4 3 2" xfId="25723" xr:uid="{D84005C4-21AE-403D-9929-54B3D8D8C00A}"/>
    <cellStyle name="Calculation 2 2 3 4 3 2 2" xfId="31175" xr:uid="{CB96A2B7-B662-4A7B-B1A1-C4764463E350}"/>
    <cellStyle name="Calculation 2 2 3 4 3 2 3" xfId="36750" xr:uid="{B65B9757-4704-4CF6-8213-78B09685E75F}"/>
    <cellStyle name="Calculation 2 2 3 4 3 3" xfId="28963" xr:uid="{E5550270-4853-4F17-922F-0C390972AB20}"/>
    <cellStyle name="Calculation 2 2 3 4 3 4" xfId="34687" xr:uid="{AAD05AAA-C091-48D7-952A-E65813630187}"/>
    <cellStyle name="Calculation 2 2 3 4 4" xfId="24382" xr:uid="{B795C140-486A-4DCF-BE5C-CFB20C9D2397}"/>
    <cellStyle name="Calculation 2 2 3 4 4 2" xfId="26580" xr:uid="{B8EBC6F2-6409-4F88-8B24-8EA430399DDB}"/>
    <cellStyle name="Calculation 2 2 3 4 4 2 2" xfId="32032" xr:uid="{4AEF0A28-80DB-488D-91BF-54FFDB338EB8}"/>
    <cellStyle name="Calculation 2 2 3 4 4 2 3" xfId="37604" xr:uid="{9E286B2D-93FF-44C7-99DB-0687109E38B2}"/>
    <cellStyle name="Calculation 2 2 3 4 4 3" xfId="29834" xr:uid="{E190A7B4-D02B-4AA0-ACBC-0060B214FEE9}"/>
    <cellStyle name="Calculation 2 2 3 4 4 4" xfId="35553" xr:uid="{F8C282E9-B181-4589-B497-7C49FB8D34D6}"/>
    <cellStyle name="Calculation 2 2 3 4 5" xfId="22165" xr:uid="{3E1E4299-561A-43A2-9D95-F9A6AFBFEFC2}"/>
    <cellStyle name="Calculation 2 2 3 4 5 2" xfId="28105" xr:uid="{CBB94538-C22A-40EE-8E25-78D14853DD73}"/>
    <cellStyle name="Calculation 2 2 3 4 5 3" xfId="33832" xr:uid="{1E943EC3-0893-44B8-94D5-7F0BCCCB1367}"/>
    <cellStyle name="Calculation 2 2 3 4 6" xfId="21083" xr:uid="{4B731B50-E9D4-4E07-ABAB-9FD23E5AA794}"/>
    <cellStyle name="Calculation 2 2 3 4 7" xfId="21393" xr:uid="{B413684F-6EFE-4A14-9D38-142938067733}"/>
    <cellStyle name="Calculation 2 2 3 4 8" xfId="32936" xr:uid="{B1BF2205-BBB4-4727-9081-1753553EF3BC}"/>
    <cellStyle name="Calculation 2 2 3 5" xfId="22105" xr:uid="{F2B3BDC2-2F56-4B39-948A-6911A99B34C3}"/>
    <cellStyle name="Calculation 2 2 3 5 2" xfId="23820" xr:uid="{74E74B20-CD60-420E-824F-138DB7BFF085}"/>
    <cellStyle name="Calculation 2 2 3 5 2 2" xfId="26520" xr:uid="{9F5891D6-911F-4A5E-9843-83C490F928BB}"/>
    <cellStyle name="Calculation 2 2 3 5 2 2 2" xfId="31972" xr:uid="{8B456212-0664-40DB-B825-77969CBEEDF2}"/>
    <cellStyle name="Calculation 2 2 3 5 2 2 3" xfId="37544" xr:uid="{D2BD770B-4F00-4937-8E72-E0F50B1512D0}"/>
    <cellStyle name="Calculation 2 2 3 5 2 3" xfId="29760" xr:uid="{09D4DDFB-8356-4373-AD00-E982F35EC2BE}"/>
    <cellStyle name="Calculation 2 2 3 5 2 4" xfId="35481" xr:uid="{4A6AB05E-2A4D-4F1E-92AE-392EE20A4233}"/>
    <cellStyle name="Calculation 2 2 3 5 3" xfId="25220" xr:uid="{D58C14CB-2017-4B59-95C0-544224CEC515}"/>
    <cellStyle name="Calculation 2 2 3 5 3 2" xfId="27412" xr:uid="{94DACDA4-DE65-4A57-8C54-7636AF8C429E}"/>
    <cellStyle name="Calculation 2 2 3 5 3 2 2" xfId="32864" xr:uid="{EA7B03D5-EB07-4956-B123-26C82DA6A45A}"/>
    <cellStyle name="Calculation 2 2 3 5 3 2 3" xfId="38230" xr:uid="{A3037E48-F309-43FE-B782-169072AB0408}"/>
    <cellStyle name="Calculation 2 2 3 5 3 3" xfId="30672" xr:uid="{0DE43B4B-91E8-4931-A6A3-2F74060047E2}"/>
    <cellStyle name="Calculation 2 2 3 5 3 4" xfId="36347" xr:uid="{AE2038D2-E81B-4D81-BBFF-08C863182879}"/>
    <cellStyle name="Calculation 2 2 3 5 4" xfId="22965" xr:uid="{840D63D9-8EA0-40E2-9C17-6794A6C3B724}"/>
    <cellStyle name="Calculation 2 2 3 5 4 2" xfId="28905" xr:uid="{1FFEF668-3F86-4463-A832-CB4175B3E682}"/>
    <cellStyle name="Calculation 2 2 3 5 4 3" xfId="34629" xr:uid="{E258C312-743F-4511-A1EF-91D389535B63}"/>
    <cellStyle name="Calculation 2 2 3 5 5" xfId="25665" xr:uid="{3559764C-11AD-40D4-867F-4386E09C370E}"/>
    <cellStyle name="Calculation 2 2 3 5 5 2" xfId="31117" xr:uid="{9090CB80-25CD-4B38-99C0-0CDBD61B90ED}"/>
    <cellStyle name="Calculation 2 2 3 5 5 3" xfId="36692" xr:uid="{AC9F12B5-3AA8-4681-B48E-5D6E209EF099}"/>
    <cellStyle name="Calculation 2 2 3 5 6" xfId="28047" xr:uid="{C323B139-7208-4B2F-999B-3403BAD6FC0F}"/>
    <cellStyle name="Calculation 2 2 3 5 7" xfId="33774" xr:uid="{E01FA1C4-5B64-4E28-AFF7-889BC9CC6548}"/>
    <cellStyle name="Calculation 2 2 3 6" xfId="23020" xr:uid="{CEAF135E-CC5D-4761-978F-DA060CDFB681}"/>
    <cellStyle name="Calculation 2 2 3 6 2" xfId="25720" xr:uid="{F6651AD7-26F6-47C9-AD47-1FB0C612B426}"/>
    <cellStyle name="Calculation 2 2 3 6 2 2" xfId="31172" xr:uid="{E80D9300-485C-41B1-8598-22B95066B083}"/>
    <cellStyle name="Calculation 2 2 3 6 2 3" xfId="36747" xr:uid="{FF8E41A6-592B-4600-8D4B-C84441CB732B}"/>
    <cellStyle name="Calculation 2 2 3 6 3" xfId="28960" xr:uid="{01C0C2B0-B5CC-4EE3-9366-E15443CA7743}"/>
    <cellStyle name="Calculation 2 2 3 6 4" xfId="34684" xr:uid="{82F12D30-9D73-4FA3-A711-2D6BCDA60ADB}"/>
    <cellStyle name="Calculation 2 2 3 7" xfId="24379" xr:uid="{22553537-8B0D-4EEC-86F7-6381BBE2302C}"/>
    <cellStyle name="Calculation 2 2 3 7 2" xfId="26577" xr:uid="{B52466AE-977D-43D1-8289-504ACE863F7B}"/>
    <cellStyle name="Calculation 2 2 3 7 2 2" xfId="32029" xr:uid="{47BC7E0B-5810-4AFF-9F58-9B85C35AD89B}"/>
    <cellStyle name="Calculation 2 2 3 7 2 3" xfId="37601" xr:uid="{40076DCD-B226-4EF7-B4FB-5F287202CA86}"/>
    <cellStyle name="Calculation 2 2 3 7 3" xfId="29831" xr:uid="{DB6B6063-8008-49F5-846E-119408ADE0CB}"/>
    <cellStyle name="Calculation 2 2 3 7 4" xfId="35550" xr:uid="{206ECF41-333F-480E-BD43-271DD103A222}"/>
    <cellStyle name="Calculation 2 2 3 8" xfId="22162" xr:uid="{41298310-EE1B-4765-9D7A-10C15CB14322}"/>
    <cellStyle name="Calculation 2 2 3 8 2" xfId="28102" xr:uid="{1227B37D-7816-4A44-918F-31511F674ACA}"/>
    <cellStyle name="Calculation 2 2 3 8 3" xfId="33829" xr:uid="{60CFEED3-1012-42BE-B133-65234BDD2D72}"/>
    <cellStyle name="Calculation 2 2 3 9" xfId="21080" xr:uid="{480E1869-F331-4AC0-87F5-65F226A340A8}"/>
    <cellStyle name="Calculation 2 2 4" xfId="753" xr:uid="{00000000-0005-0000-0000-0000E0020000}"/>
    <cellStyle name="Calculation 2 2 4 10" xfId="21392" xr:uid="{073BCA4A-AE4D-492A-AB9C-581FDA23087E}"/>
    <cellStyle name="Calculation 2 2 4 11" xfId="32937" xr:uid="{4FBD2431-621F-4507-8955-043A11B4DA46}"/>
    <cellStyle name="Calculation 2 2 4 2" xfId="754" xr:uid="{00000000-0005-0000-0000-0000E1020000}"/>
    <cellStyle name="Calculation 2 2 4 2 2" xfId="22100" xr:uid="{389EE378-20D3-4DCE-A55C-F291F410F9A2}"/>
    <cellStyle name="Calculation 2 2 4 2 2 2" xfId="23815" xr:uid="{06544422-D621-4526-B725-C7753B3BB5E0}"/>
    <cellStyle name="Calculation 2 2 4 2 2 2 2" xfId="26515" xr:uid="{5DC632B2-F20D-4A59-8DC0-5DD930C361E7}"/>
    <cellStyle name="Calculation 2 2 4 2 2 2 2 2" xfId="31967" xr:uid="{887B157F-80A3-4D7B-90AD-4BD8919CE6CB}"/>
    <cellStyle name="Calculation 2 2 4 2 2 2 2 3" xfId="37539" xr:uid="{936F7475-FF68-4DA8-AE80-0D07307D7C6A}"/>
    <cellStyle name="Calculation 2 2 4 2 2 2 3" xfId="29755" xr:uid="{4B27FD9A-F50E-4667-9D51-93D65F412A38}"/>
    <cellStyle name="Calculation 2 2 4 2 2 2 4" xfId="35476" xr:uid="{F2FA7C44-DA7E-414F-A4AB-C34EF3F48961}"/>
    <cellStyle name="Calculation 2 2 4 2 2 3" xfId="25215" xr:uid="{94F16D65-C2A0-419E-98E7-7BFFA174FED2}"/>
    <cellStyle name="Calculation 2 2 4 2 2 3 2" xfId="27407" xr:uid="{78486F77-5E31-41B3-9E7A-7DE545B268C5}"/>
    <cellStyle name="Calculation 2 2 4 2 2 3 2 2" xfId="32859" xr:uid="{61EABFDB-49C5-44E6-BFB8-249F3C3E3272}"/>
    <cellStyle name="Calculation 2 2 4 2 2 3 2 3" xfId="38225" xr:uid="{CA834277-4D6A-4CF9-9E99-E2535E97E1DA}"/>
    <cellStyle name="Calculation 2 2 4 2 2 3 3" xfId="30667" xr:uid="{7427FED0-D2A0-4872-8192-927EF714AA97}"/>
    <cellStyle name="Calculation 2 2 4 2 2 3 4" xfId="36342" xr:uid="{BB1A3DEE-F10D-40AE-A7FB-13EA2931A879}"/>
    <cellStyle name="Calculation 2 2 4 2 2 4" xfId="22960" xr:uid="{7FF12D32-1C16-43C9-A223-8EDC55ED00FD}"/>
    <cellStyle name="Calculation 2 2 4 2 2 4 2" xfId="28900" xr:uid="{1C2D4926-4EBB-40A9-B147-5223706473E1}"/>
    <cellStyle name="Calculation 2 2 4 2 2 4 3" xfId="34624" xr:uid="{F1305914-A80A-4BBF-9D23-239573B2BB13}"/>
    <cellStyle name="Calculation 2 2 4 2 2 5" xfId="25660" xr:uid="{78EDB5C2-2D25-4861-9668-6825A586184B}"/>
    <cellStyle name="Calculation 2 2 4 2 2 5 2" xfId="31112" xr:uid="{ED98EBC0-C74D-43F1-ADDB-6B02D382AD76}"/>
    <cellStyle name="Calculation 2 2 4 2 2 5 3" xfId="36687" xr:uid="{EE2D4E2E-2248-427A-B0C5-0C0D2593E337}"/>
    <cellStyle name="Calculation 2 2 4 2 2 6" xfId="28042" xr:uid="{A54865A1-557D-4C88-98A1-2099C3E2209D}"/>
    <cellStyle name="Calculation 2 2 4 2 2 7" xfId="33769" xr:uid="{DBE5F3E3-8D39-49C0-AB19-2864E311279C}"/>
    <cellStyle name="Calculation 2 2 4 2 3" xfId="23025" xr:uid="{E0252BC7-4334-4B3D-A837-A4F46E90B1ED}"/>
    <cellStyle name="Calculation 2 2 4 2 3 2" xfId="25725" xr:uid="{E3E46FE5-2462-452F-A7AA-316C99BFC74C}"/>
    <cellStyle name="Calculation 2 2 4 2 3 2 2" xfId="31177" xr:uid="{987AD4F8-1FA0-4372-9178-22657B06963D}"/>
    <cellStyle name="Calculation 2 2 4 2 3 2 3" xfId="36752" xr:uid="{EDCD8C40-9064-422D-932C-40F0A921F223}"/>
    <cellStyle name="Calculation 2 2 4 2 3 3" xfId="28965" xr:uid="{664FE381-C523-4F5E-BF71-941E30518980}"/>
    <cellStyle name="Calculation 2 2 4 2 3 4" xfId="34689" xr:uid="{3A0820FA-7079-4202-8E28-B3DB776F4F2C}"/>
    <cellStyle name="Calculation 2 2 4 2 4" xfId="24384" xr:uid="{0D991B4A-EFA2-42B0-AC7C-7F7215147B3D}"/>
    <cellStyle name="Calculation 2 2 4 2 4 2" xfId="26582" xr:uid="{71F75F1D-B64C-46E4-BA9E-2C5BC9BF75E6}"/>
    <cellStyle name="Calculation 2 2 4 2 4 2 2" xfId="32034" xr:uid="{39CF05BB-DF5C-406D-9A66-B8ECB9A83885}"/>
    <cellStyle name="Calculation 2 2 4 2 4 2 3" xfId="37606" xr:uid="{8BCB7581-82CE-456E-AE2C-9D12A671A798}"/>
    <cellStyle name="Calculation 2 2 4 2 4 3" xfId="29836" xr:uid="{42148550-BDDD-41E9-A402-716F39A3E2A3}"/>
    <cellStyle name="Calculation 2 2 4 2 4 4" xfId="35555" xr:uid="{E4CEEF2E-6A08-48DA-BEEC-97D66C07962A}"/>
    <cellStyle name="Calculation 2 2 4 2 5" xfId="22167" xr:uid="{9817EFB5-55B3-4C95-9CEC-8BE0984A2330}"/>
    <cellStyle name="Calculation 2 2 4 2 5 2" xfId="28107" xr:uid="{A742056C-63E3-43D3-9EAE-432752FB6B23}"/>
    <cellStyle name="Calculation 2 2 4 2 5 3" xfId="33834" xr:uid="{E2B775E0-6C5F-4F0B-97BD-D345376D8AA1}"/>
    <cellStyle name="Calculation 2 2 4 2 6" xfId="21085" xr:uid="{8A2D6B4F-214A-47B0-8496-929A667D28E2}"/>
    <cellStyle name="Calculation 2 2 4 2 7" xfId="21391" xr:uid="{515D92F1-67D5-42AE-9199-851CE3D4177A}"/>
    <cellStyle name="Calculation 2 2 4 2 8" xfId="32938" xr:uid="{E54F7ECB-FB80-4140-9F7D-E81712BAA1F4}"/>
    <cellStyle name="Calculation 2 2 4 3" xfId="755" xr:uid="{00000000-0005-0000-0000-0000E2020000}"/>
    <cellStyle name="Calculation 2 2 4 3 2" xfId="22099" xr:uid="{6D32FB94-E4FE-46C1-9E04-E72B4DF1027D}"/>
    <cellStyle name="Calculation 2 2 4 3 2 2" xfId="23814" xr:uid="{C4F7D4EF-E1D7-4420-BFA2-0B9F8105DFBF}"/>
    <cellStyle name="Calculation 2 2 4 3 2 2 2" xfId="26514" xr:uid="{677AE9F4-D1E2-440C-972A-3BECDD6A941C}"/>
    <cellStyle name="Calculation 2 2 4 3 2 2 2 2" xfId="31966" xr:uid="{88CDB6BF-330E-4617-A2E3-5FDE741DFB3E}"/>
    <cellStyle name="Calculation 2 2 4 3 2 2 2 3" xfId="37538" xr:uid="{BC59B2B6-6693-401F-ADBB-5B6563446195}"/>
    <cellStyle name="Calculation 2 2 4 3 2 2 3" xfId="29754" xr:uid="{EEAACA93-864D-4FE6-B33B-9B293F3436DF}"/>
    <cellStyle name="Calculation 2 2 4 3 2 2 4" xfId="35475" xr:uid="{76E30A9A-A1F0-4C77-890B-E2C0D02D33A3}"/>
    <cellStyle name="Calculation 2 2 4 3 2 3" xfId="25214" xr:uid="{F2FAB97F-3508-4E99-A019-14079393D404}"/>
    <cellStyle name="Calculation 2 2 4 3 2 3 2" xfId="27406" xr:uid="{02A40ADF-F8D5-4F70-8D39-2AD89A5455FA}"/>
    <cellStyle name="Calculation 2 2 4 3 2 3 2 2" xfId="32858" xr:uid="{58CB69D7-1CA8-4636-B616-04C1F7EE800C}"/>
    <cellStyle name="Calculation 2 2 4 3 2 3 2 3" xfId="38224" xr:uid="{2F3E4497-5411-46D5-9947-BD5586D98803}"/>
    <cellStyle name="Calculation 2 2 4 3 2 3 3" xfId="30666" xr:uid="{20D9A4D7-CDBC-43C8-8986-423D7B154220}"/>
    <cellStyle name="Calculation 2 2 4 3 2 3 4" xfId="36341" xr:uid="{64E70B46-3DF9-4ABF-9568-16A9A2545C91}"/>
    <cellStyle name="Calculation 2 2 4 3 2 4" xfId="22959" xr:uid="{9E93FC87-2520-45DA-B141-686E3295429D}"/>
    <cellStyle name="Calculation 2 2 4 3 2 4 2" xfId="28899" xr:uid="{BE80A54C-F29F-4103-97FB-1AAA0E409D9C}"/>
    <cellStyle name="Calculation 2 2 4 3 2 4 3" xfId="34623" xr:uid="{9B405D5A-5366-4490-ACF7-7E060DE57820}"/>
    <cellStyle name="Calculation 2 2 4 3 2 5" xfId="25659" xr:uid="{8D80C4FE-FFA0-4469-85EB-B6656C483835}"/>
    <cellStyle name="Calculation 2 2 4 3 2 5 2" xfId="31111" xr:uid="{EB2E1692-20F0-454D-B06D-27527DDB96C1}"/>
    <cellStyle name="Calculation 2 2 4 3 2 5 3" xfId="36686" xr:uid="{E8D27E69-3C86-46F5-9001-BEDDBE3AC8F8}"/>
    <cellStyle name="Calculation 2 2 4 3 2 6" xfId="28041" xr:uid="{FBACAB88-F4C6-48A8-86CA-354A428879D7}"/>
    <cellStyle name="Calculation 2 2 4 3 2 7" xfId="33768" xr:uid="{44F15A0F-96D6-4747-BE2F-FA1D05A9E028}"/>
    <cellStyle name="Calculation 2 2 4 3 3" xfId="23026" xr:uid="{A1FBA529-1178-4B8F-AA85-1586FB91692F}"/>
    <cellStyle name="Calculation 2 2 4 3 3 2" xfId="25726" xr:uid="{2BAD514A-DA23-4D01-B839-7588CBF0BD48}"/>
    <cellStyle name="Calculation 2 2 4 3 3 2 2" xfId="31178" xr:uid="{7BEA4155-F145-4502-8F5F-2A9568B3F737}"/>
    <cellStyle name="Calculation 2 2 4 3 3 2 3" xfId="36753" xr:uid="{7D6301C0-E655-4FAB-9CE7-4A3C7C03692F}"/>
    <cellStyle name="Calculation 2 2 4 3 3 3" xfId="28966" xr:uid="{794F84E1-4AD9-40E9-92AA-772C722BDAE5}"/>
    <cellStyle name="Calculation 2 2 4 3 3 4" xfId="34690" xr:uid="{5816FF31-7ACF-4805-878E-46EF3E8DF121}"/>
    <cellStyle name="Calculation 2 2 4 3 4" xfId="24385" xr:uid="{B30FE64C-78EF-49D8-B791-B219D42F3BFB}"/>
    <cellStyle name="Calculation 2 2 4 3 4 2" xfId="26583" xr:uid="{62CF8503-8728-424E-9D10-7F0D259F2ACC}"/>
    <cellStyle name="Calculation 2 2 4 3 4 2 2" xfId="32035" xr:uid="{BEA3F929-263E-4B89-BFFD-022CF9B9E69C}"/>
    <cellStyle name="Calculation 2 2 4 3 4 2 3" xfId="37607" xr:uid="{6D256426-C344-4DC6-8F92-53A7AC3C000E}"/>
    <cellStyle name="Calculation 2 2 4 3 4 3" xfId="29837" xr:uid="{68252291-E24D-4F7E-8469-06A87C0759D6}"/>
    <cellStyle name="Calculation 2 2 4 3 4 4" xfId="35556" xr:uid="{D8427900-3380-4E07-BBCB-0ED0B2A42CAF}"/>
    <cellStyle name="Calculation 2 2 4 3 5" xfId="22168" xr:uid="{1DE773C3-D9E6-494F-BEB6-D267C5FFCEBA}"/>
    <cellStyle name="Calculation 2 2 4 3 5 2" xfId="28108" xr:uid="{D985D19A-CA39-44B3-8211-1424897DCEDE}"/>
    <cellStyle name="Calculation 2 2 4 3 5 3" xfId="33835" xr:uid="{3897A7CE-365F-40A6-8BD9-01285DC62148}"/>
    <cellStyle name="Calculation 2 2 4 3 6" xfId="21086" xr:uid="{8CCB4BD6-4877-49AC-999C-CA633C3FF886}"/>
    <cellStyle name="Calculation 2 2 4 3 7" xfId="21390" xr:uid="{7A8CF584-9BF3-404B-A74E-F432C8C84BF6}"/>
    <cellStyle name="Calculation 2 2 4 3 8" xfId="32939" xr:uid="{3DF8FD3E-5D53-40DC-B547-6203928F28C3}"/>
    <cellStyle name="Calculation 2 2 4 4" xfId="756" xr:uid="{00000000-0005-0000-0000-0000E3020000}"/>
    <cellStyle name="Calculation 2 2 4 4 2" xfId="22098" xr:uid="{DE81942E-80A8-48C0-9A14-788134F3A2D3}"/>
    <cellStyle name="Calculation 2 2 4 4 2 2" xfId="23813" xr:uid="{D8B329BC-A9B8-461A-A299-CF6781EFE05F}"/>
    <cellStyle name="Calculation 2 2 4 4 2 2 2" xfId="26513" xr:uid="{078BED0A-D2F2-44D2-92E6-1627926F7F45}"/>
    <cellStyle name="Calculation 2 2 4 4 2 2 2 2" xfId="31965" xr:uid="{6CC1FDC8-B1DF-4333-B67D-7E3E787EB748}"/>
    <cellStyle name="Calculation 2 2 4 4 2 2 2 3" xfId="37537" xr:uid="{FE3D1DFE-D0DF-44AF-BF27-3E936B6F5F6F}"/>
    <cellStyle name="Calculation 2 2 4 4 2 2 3" xfId="29753" xr:uid="{19095416-104B-4921-9F50-9F9D8C1478A1}"/>
    <cellStyle name="Calculation 2 2 4 4 2 2 4" xfId="35474" xr:uid="{226C007D-6319-42F4-8393-2A086B510B86}"/>
    <cellStyle name="Calculation 2 2 4 4 2 3" xfId="25213" xr:uid="{AF61AF26-8276-4F8E-BA74-98B0AFC4238F}"/>
    <cellStyle name="Calculation 2 2 4 4 2 3 2" xfId="27405" xr:uid="{075E13FA-0FEA-4A01-8F9D-5F919B4CA00E}"/>
    <cellStyle name="Calculation 2 2 4 4 2 3 2 2" xfId="32857" xr:uid="{C11AD487-3CFE-4FE1-B3FF-DDBD5D2D6D83}"/>
    <cellStyle name="Calculation 2 2 4 4 2 3 2 3" xfId="38223" xr:uid="{9D21BD9F-04F7-46BB-8D67-96D39E5394FB}"/>
    <cellStyle name="Calculation 2 2 4 4 2 3 3" xfId="30665" xr:uid="{EE2B5F71-85F5-40B3-B066-986E025179CC}"/>
    <cellStyle name="Calculation 2 2 4 4 2 3 4" xfId="36340" xr:uid="{820FBC98-B423-4C23-A2E1-7E65889C0C91}"/>
    <cellStyle name="Calculation 2 2 4 4 2 4" xfId="22958" xr:uid="{64AD2A93-33D7-4A1B-927E-C841D4931D97}"/>
    <cellStyle name="Calculation 2 2 4 4 2 4 2" xfId="28898" xr:uid="{0A271C8A-8694-4194-B690-11A740C423C2}"/>
    <cellStyle name="Calculation 2 2 4 4 2 4 3" xfId="34622" xr:uid="{6866FAE4-64E3-459D-A6A9-2DD74ED6239B}"/>
    <cellStyle name="Calculation 2 2 4 4 2 5" xfId="25658" xr:uid="{5A58A71B-6266-44C1-8858-3AFEC01F6C94}"/>
    <cellStyle name="Calculation 2 2 4 4 2 5 2" xfId="31110" xr:uid="{E4B2CA84-BF1E-489F-B1F6-5A9A5FE2F029}"/>
    <cellStyle name="Calculation 2 2 4 4 2 5 3" xfId="36685" xr:uid="{6FF2EA0C-F09A-4BB6-8553-7164AC9C0CFB}"/>
    <cellStyle name="Calculation 2 2 4 4 2 6" xfId="28040" xr:uid="{45AA5BF6-C885-465B-A1E9-4D1BA1220382}"/>
    <cellStyle name="Calculation 2 2 4 4 2 7" xfId="33767" xr:uid="{A5C908F0-1E1E-482F-A5EB-5038DFA8746B}"/>
    <cellStyle name="Calculation 2 2 4 4 3" xfId="23027" xr:uid="{3905B913-D336-4BD9-8413-2F0E0580C220}"/>
    <cellStyle name="Calculation 2 2 4 4 3 2" xfId="25727" xr:uid="{C0D64113-6006-4E7C-9C8B-93DA0507490D}"/>
    <cellStyle name="Calculation 2 2 4 4 3 2 2" xfId="31179" xr:uid="{1E529A93-F01A-4DA5-AE0E-4EF1043ED03C}"/>
    <cellStyle name="Calculation 2 2 4 4 3 2 3" xfId="36754" xr:uid="{D0DB5F0E-FAB6-4247-B5F2-5052CEC987CD}"/>
    <cellStyle name="Calculation 2 2 4 4 3 3" xfId="28967" xr:uid="{69D3D4A4-5842-450F-94D3-0924067163B3}"/>
    <cellStyle name="Calculation 2 2 4 4 3 4" xfId="34691" xr:uid="{A2F4992B-A27D-4AFE-9933-456A64A0C966}"/>
    <cellStyle name="Calculation 2 2 4 4 4" xfId="24386" xr:uid="{F812FAB9-D003-4ECF-A1DE-21DFB772381E}"/>
    <cellStyle name="Calculation 2 2 4 4 4 2" xfId="26584" xr:uid="{80991B32-E6B5-4E3E-94BC-8E21AA392C0E}"/>
    <cellStyle name="Calculation 2 2 4 4 4 2 2" xfId="32036" xr:uid="{2E21A90C-2F1A-47CB-B7A7-422C8D2608CD}"/>
    <cellStyle name="Calculation 2 2 4 4 4 2 3" xfId="37608" xr:uid="{9FAE959C-57AE-4568-990A-749EA223E631}"/>
    <cellStyle name="Calculation 2 2 4 4 4 3" xfId="29838" xr:uid="{2BEA3AD2-C4DF-415E-86A0-AAB3E78F13D0}"/>
    <cellStyle name="Calculation 2 2 4 4 4 4" xfId="35557" xr:uid="{4D37E1D7-C791-4B14-884D-1FB4604B9E7E}"/>
    <cellStyle name="Calculation 2 2 4 4 5" xfId="22169" xr:uid="{96724038-062D-4374-8E13-EAA0CCA5667F}"/>
    <cellStyle name="Calculation 2 2 4 4 5 2" xfId="28109" xr:uid="{86F42247-11C0-487F-8540-C5885A27E761}"/>
    <cellStyle name="Calculation 2 2 4 4 5 3" xfId="33836" xr:uid="{98A2BD73-BD58-499A-9BF8-5D67532578C7}"/>
    <cellStyle name="Calculation 2 2 4 4 6" xfId="21087" xr:uid="{F64A6DD8-785D-4735-8D25-43D44B242085}"/>
    <cellStyle name="Calculation 2 2 4 4 7" xfId="21389" xr:uid="{762145C5-E0FD-4F7B-B8F4-EE6D8A65F7CE}"/>
    <cellStyle name="Calculation 2 2 4 4 8" xfId="32940" xr:uid="{8EF637E3-5BF0-418C-94F5-DD79FF6BE633}"/>
    <cellStyle name="Calculation 2 2 4 5" xfId="22101" xr:uid="{DB91B265-A9AD-4806-B456-178040424F18}"/>
    <cellStyle name="Calculation 2 2 4 5 2" xfId="23816" xr:uid="{77B5B4B0-C775-4093-8245-3B8D051E6753}"/>
    <cellStyle name="Calculation 2 2 4 5 2 2" xfId="26516" xr:uid="{BF84A6E5-31B9-409F-82DB-3B3668F9341C}"/>
    <cellStyle name="Calculation 2 2 4 5 2 2 2" xfId="31968" xr:uid="{A0EA39E3-5063-4B55-9E70-F51E783FB393}"/>
    <cellStyle name="Calculation 2 2 4 5 2 2 3" xfId="37540" xr:uid="{07A72958-6EBE-46B9-A6CB-05F9FF3924F4}"/>
    <cellStyle name="Calculation 2 2 4 5 2 3" xfId="29756" xr:uid="{4D2E208F-31D0-4A45-B3A3-BB4006C23989}"/>
    <cellStyle name="Calculation 2 2 4 5 2 4" xfId="35477" xr:uid="{6AB191C9-5112-421F-B999-3357DA922CE9}"/>
    <cellStyle name="Calculation 2 2 4 5 3" xfId="25216" xr:uid="{38381275-7960-4DFD-A2DA-A0C671E7599A}"/>
    <cellStyle name="Calculation 2 2 4 5 3 2" xfId="27408" xr:uid="{B9342900-75BD-4618-85FF-1024A3C332EC}"/>
    <cellStyle name="Calculation 2 2 4 5 3 2 2" xfId="32860" xr:uid="{B036E7CF-A0E7-4BA0-B5DA-1359D30A7117}"/>
    <cellStyle name="Calculation 2 2 4 5 3 2 3" xfId="38226" xr:uid="{A629E909-DBA8-43C9-99F4-A5D699FE00DC}"/>
    <cellStyle name="Calculation 2 2 4 5 3 3" xfId="30668" xr:uid="{7B9397C7-7055-4B5D-9AF8-2B532A31AF94}"/>
    <cellStyle name="Calculation 2 2 4 5 3 4" xfId="36343" xr:uid="{CF09C38A-AAA1-4A3F-98C2-FDA1DDE01C38}"/>
    <cellStyle name="Calculation 2 2 4 5 4" xfId="22961" xr:uid="{887B85FE-B2B2-4B50-9D0A-D29B8A21A206}"/>
    <cellStyle name="Calculation 2 2 4 5 4 2" xfId="28901" xr:uid="{FF4F070A-80A4-4F12-9986-891F16226B66}"/>
    <cellStyle name="Calculation 2 2 4 5 4 3" xfId="34625" xr:uid="{1BC391D8-D058-4E04-8EC2-8C58F8B99A42}"/>
    <cellStyle name="Calculation 2 2 4 5 5" xfId="25661" xr:uid="{C47988D1-9D31-4583-9DA5-AFF55DDAD5D3}"/>
    <cellStyle name="Calculation 2 2 4 5 5 2" xfId="31113" xr:uid="{D7872B6F-0307-45AF-BA66-3278F10EF284}"/>
    <cellStyle name="Calculation 2 2 4 5 5 3" xfId="36688" xr:uid="{9B92B660-205C-4904-AE07-115D345A049C}"/>
    <cellStyle name="Calculation 2 2 4 5 6" xfId="28043" xr:uid="{514E9479-23B2-4BCF-B389-9A581D8CCC0D}"/>
    <cellStyle name="Calculation 2 2 4 5 7" xfId="33770" xr:uid="{82E2A698-6256-4E42-A555-07F91F9FB974}"/>
    <cellStyle name="Calculation 2 2 4 6" xfId="23024" xr:uid="{714FF34B-399D-4621-8AE3-B88996E60AD9}"/>
    <cellStyle name="Calculation 2 2 4 6 2" xfId="25724" xr:uid="{86EC4A0A-3905-414F-BEA6-BCA343D8206C}"/>
    <cellStyle name="Calculation 2 2 4 6 2 2" xfId="31176" xr:uid="{713BA144-86A0-46F3-881A-CDCD8C2C54D6}"/>
    <cellStyle name="Calculation 2 2 4 6 2 3" xfId="36751" xr:uid="{E63A3CDC-E5FB-4BFE-A64A-6617E72512CA}"/>
    <cellStyle name="Calculation 2 2 4 6 3" xfId="28964" xr:uid="{A8DC3FAB-56FD-42DB-B849-8070A3D49163}"/>
    <cellStyle name="Calculation 2 2 4 6 4" xfId="34688" xr:uid="{B3153EB7-D049-4032-B207-E6609A7E17E9}"/>
    <cellStyle name="Calculation 2 2 4 7" xfId="24383" xr:uid="{A6460EBD-18A1-436F-8AB0-4B1C0CF10980}"/>
    <cellStyle name="Calculation 2 2 4 7 2" xfId="26581" xr:uid="{A3C7A9F8-3DE2-412F-B800-5C645BAABF07}"/>
    <cellStyle name="Calculation 2 2 4 7 2 2" xfId="32033" xr:uid="{B94F0275-7508-4ECE-9466-6916E8844CBB}"/>
    <cellStyle name="Calculation 2 2 4 7 2 3" xfId="37605" xr:uid="{6CE43529-853D-441D-A148-326F9B04A7D6}"/>
    <cellStyle name="Calculation 2 2 4 7 3" xfId="29835" xr:uid="{069FC809-3A39-4914-A8D0-443FC2E9AB9A}"/>
    <cellStyle name="Calculation 2 2 4 7 4" xfId="35554" xr:uid="{F5FD39B6-C460-4E99-930F-43D6978A6FA3}"/>
    <cellStyle name="Calculation 2 2 4 8" xfId="22166" xr:uid="{08EB9F7C-7B5E-420D-B74F-C0266D24B46C}"/>
    <cellStyle name="Calculation 2 2 4 8 2" xfId="28106" xr:uid="{86E96A7C-799F-42BB-8F8D-C062E3EFBE1B}"/>
    <cellStyle name="Calculation 2 2 4 8 3" xfId="33833" xr:uid="{8F93B4B1-E4E0-425E-8387-ED1E4E052AB0}"/>
    <cellStyle name="Calculation 2 2 4 9" xfId="21084" xr:uid="{1A5D8AC5-B579-4E5D-BC21-ACB7184876C3}"/>
    <cellStyle name="Calculation 2 2 5" xfId="757" xr:uid="{00000000-0005-0000-0000-0000E4020000}"/>
    <cellStyle name="Calculation 2 2 5 10" xfId="21388" xr:uid="{48448832-1395-4D75-9186-D1444418FE01}"/>
    <cellStyle name="Calculation 2 2 5 11" xfId="32941" xr:uid="{A5A34AFC-FE68-4C84-B855-8F90A3730788}"/>
    <cellStyle name="Calculation 2 2 5 2" xfId="758" xr:uid="{00000000-0005-0000-0000-0000E5020000}"/>
    <cellStyle name="Calculation 2 2 5 2 2" xfId="22096" xr:uid="{55483E26-5DE7-4BA7-A9DF-35945B3B6B4C}"/>
    <cellStyle name="Calculation 2 2 5 2 2 2" xfId="23811" xr:uid="{072B0422-5205-4AF8-8A3C-FDFA5838421B}"/>
    <cellStyle name="Calculation 2 2 5 2 2 2 2" xfId="26511" xr:uid="{3931A7F9-F2DA-4EFB-997F-523B258AF195}"/>
    <cellStyle name="Calculation 2 2 5 2 2 2 2 2" xfId="31963" xr:uid="{33024796-673A-410A-B2A3-93758F56B128}"/>
    <cellStyle name="Calculation 2 2 5 2 2 2 2 3" xfId="37535" xr:uid="{FC09E917-5939-4663-AE0D-E96E101D3705}"/>
    <cellStyle name="Calculation 2 2 5 2 2 2 3" xfId="29751" xr:uid="{F518AE98-6597-43B4-8C4B-1992EAD94E15}"/>
    <cellStyle name="Calculation 2 2 5 2 2 2 4" xfId="35472" xr:uid="{A216FAE7-9A0C-4B9B-9C9E-36CDA81CEE52}"/>
    <cellStyle name="Calculation 2 2 5 2 2 3" xfId="25211" xr:uid="{4180AA28-B4B3-4A4B-BB97-FE83D30D27F1}"/>
    <cellStyle name="Calculation 2 2 5 2 2 3 2" xfId="27403" xr:uid="{E278DD72-A0A6-4957-9A17-91A618645F1C}"/>
    <cellStyle name="Calculation 2 2 5 2 2 3 2 2" xfId="32855" xr:uid="{D3084575-0AE6-4E58-81CF-E14F959386D2}"/>
    <cellStyle name="Calculation 2 2 5 2 2 3 2 3" xfId="38221" xr:uid="{D2053462-4830-4BD4-B710-D71FAF2B8DED}"/>
    <cellStyle name="Calculation 2 2 5 2 2 3 3" xfId="30663" xr:uid="{8272B1E2-86AF-4F5D-B988-14FE2296C920}"/>
    <cellStyle name="Calculation 2 2 5 2 2 3 4" xfId="36338" xr:uid="{B7CA1B29-3F7C-49CB-A270-758C06EC4EBA}"/>
    <cellStyle name="Calculation 2 2 5 2 2 4" xfId="22956" xr:uid="{CE3AD7C4-9461-48C9-A800-FC34339E3CD7}"/>
    <cellStyle name="Calculation 2 2 5 2 2 4 2" xfId="28896" xr:uid="{0061756E-A2FE-474D-8DAE-48144D9B630F}"/>
    <cellStyle name="Calculation 2 2 5 2 2 4 3" xfId="34620" xr:uid="{64C417E9-3032-426E-9157-CCD146D4C835}"/>
    <cellStyle name="Calculation 2 2 5 2 2 5" xfId="25656" xr:uid="{A3831F17-D42A-4CA1-9C50-850338F1DA4A}"/>
    <cellStyle name="Calculation 2 2 5 2 2 5 2" xfId="31108" xr:uid="{AB0ADECE-DF8A-4C0C-83C2-288A0E93A58A}"/>
    <cellStyle name="Calculation 2 2 5 2 2 5 3" xfId="36683" xr:uid="{16FA5D3B-C339-49B3-9BC7-634885AA75CD}"/>
    <cellStyle name="Calculation 2 2 5 2 2 6" xfId="28038" xr:uid="{573D2E55-B68A-4BC1-80E4-85582AE354ED}"/>
    <cellStyle name="Calculation 2 2 5 2 2 7" xfId="33765" xr:uid="{AB0C5BDB-EE64-4B8F-B5EA-40BF2A3949A6}"/>
    <cellStyle name="Calculation 2 2 5 2 3" xfId="23029" xr:uid="{FDED0E4C-C72E-4AC8-868F-894D584B4C37}"/>
    <cellStyle name="Calculation 2 2 5 2 3 2" xfId="25729" xr:uid="{5D3430AF-017C-493F-A914-16A85931401F}"/>
    <cellStyle name="Calculation 2 2 5 2 3 2 2" xfId="31181" xr:uid="{9B0AD648-78ED-47A1-BC78-26431EBB457B}"/>
    <cellStyle name="Calculation 2 2 5 2 3 2 3" xfId="36756" xr:uid="{2F999E7E-227C-4735-A991-010F39CEE59D}"/>
    <cellStyle name="Calculation 2 2 5 2 3 3" xfId="28969" xr:uid="{FED0C16B-3E03-43BB-839D-4F4D8F5024FC}"/>
    <cellStyle name="Calculation 2 2 5 2 3 4" xfId="34693" xr:uid="{BD84F33F-4227-47A2-ADA5-5D8024B8C6EA}"/>
    <cellStyle name="Calculation 2 2 5 2 4" xfId="24388" xr:uid="{78329207-4BA3-4F45-B9CA-7E4C8E77CBA5}"/>
    <cellStyle name="Calculation 2 2 5 2 4 2" xfId="26586" xr:uid="{D651DAEB-9946-4C58-AEF2-99B0786BA0E2}"/>
    <cellStyle name="Calculation 2 2 5 2 4 2 2" xfId="32038" xr:uid="{40557EC9-FCFE-4264-8963-C1C68EDF4B10}"/>
    <cellStyle name="Calculation 2 2 5 2 4 2 3" xfId="37610" xr:uid="{31EA7F77-BBA2-4DB2-904A-24C3C6BE1B04}"/>
    <cellStyle name="Calculation 2 2 5 2 4 3" xfId="29840" xr:uid="{494FD910-7600-4D67-B247-9849E087E009}"/>
    <cellStyle name="Calculation 2 2 5 2 4 4" xfId="35559" xr:uid="{902785C9-918C-4767-93C2-6C94990D295E}"/>
    <cellStyle name="Calculation 2 2 5 2 5" xfId="22171" xr:uid="{06747FD0-E522-44C2-BAA7-55FA54947EF0}"/>
    <cellStyle name="Calculation 2 2 5 2 5 2" xfId="28111" xr:uid="{0C607D70-688E-4D54-9CE8-DADC67F345D3}"/>
    <cellStyle name="Calculation 2 2 5 2 5 3" xfId="33838" xr:uid="{3EB2FC1D-693E-43A2-A836-D1289B7E3E00}"/>
    <cellStyle name="Calculation 2 2 5 2 6" xfId="21089" xr:uid="{5521D460-C11D-4BAD-A769-AC02F36A04F3}"/>
    <cellStyle name="Calculation 2 2 5 2 7" xfId="21387" xr:uid="{DC91B4ED-3389-4D68-B30D-628E899AADC4}"/>
    <cellStyle name="Calculation 2 2 5 2 8" xfId="32942" xr:uid="{7FC525E1-8159-4FBD-ADC8-F9FF1D05D4F4}"/>
    <cellStyle name="Calculation 2 2 5 3" xfId="759" xr:uid="{00000000-0005-0000-0000-0000E6020000}"/>
    <cellStyle name="Calculation 2 2 5 3 2" xfId="22095" xr:uid="{BAEF6471-08CB-4BDE-8F6C-A3574E28CBCB}"/>
    <cellStyle name="Calculation 2 2 5 3 2 2" xfId="23810" xr:uid="{0A9F9EAA-F4AC-4CD5-A13F-3277719F24A7}"/>
    <cellStyle name="Calculation 2 2 5 3 2 2 2" xfId="26510" xr:uid="{DE4FAEA9-8F07-43B4-BB3A-0D1BF1DD8BED}"/>
    <cellStyle name="Calculation 2 2 5 3 2 2 2 2" xfId="31962" xr:uid="{78C74288-A0E4-49BC-A2B6-60F3C46542A8}"/>
    <cellStyle name="Calculation 2 2 5 3 2 2 2 3" xfId="37534" xr:uid="{4FA85C6A-8FBE-411F-B602-0651698E73FD}"/>
    <cellStyle name="Calculation 2 2 5 3 2 2 3" xfId="29750" xr:uid="{AC1C14A7-7311-40C9-9C72-95B235FE46C8}"/>
    <cellStyle name="Calculation 2 2 5 3 2 2 4" xfId="35471" xr:uid="{4127ACA9-C8F8-4E33-B402-A941D58803B8}"/>
    <cellStyle name="Calculation 2 2 5 3 2 3" xfId="25210" xr:uid="{2D790472-506B-4EC4-A047-9C90D13B0A17}"/>
    <cellStyle name="Calculation 2 2 5 3 2 3 2" xfId="27402" xr:uid="{86DF476E-B3DB-47FA-ADFB-A048CD3582E4}"/>
    <cellStyle name="Calculation 2 2 5 3 2 3 2 2" xfId="32854" xr:uid="{B56814C5-68B8-474F-8ABB-7F66B400E0F7}"/>
    <cellStyle name="Calculation 2 2 5 3 2 3 2 3" xfId="38220" xr:uid="{40555688-7D09-4296-8E78-8EBE4A3159CD}"/>
    <cellStyle name="Calculation 2 2 5 3 2 3 3" xfId="30662" xr:uid="{0CAF7BA4-9E51-4BA2-B602-5B96F9984073}"/>
    <cellStyle name="Calculation 2 2 5 3 2 3 4" xfId="36337" xr:uid="{7DB05CB3-BCE7-443C-8FE3-BB3D7D0D582F}"/>
    <cellStyle name="Calculation 2 2 5 3 2 4" xfId="22955" xr:uid="{AA325DB0-5FE8-4986-9CA7-9B395FE0D343}"/>
    <cellStyle name="Calculation 2 2 5 3 2 4 2" xfId="28895" xr:uid="{4E4AA24F-C355-4337-9680-22733924CB13}"/>
    <cellStyle name="Calculation 2 2 5 3 2 4 3" xfId="34619" xr:uid="{48B67BB1-2080-46F0-8DC5-789C623BCF16}"/>
    <cellStyle name="Calculation 2 2 5 3 2 5" xfId="25655" xr:uid="{DC28B828-FB03-4541-9A38-8C23837A30BD}"/>
    <cellStyle name="Calculation 2 2 5 3 2 5 2" xfId="31107" xr:uid="{CB4B2AE5-2F84-4C53-83B5-E2AF3CFEBDA0}"/>
    <cellStyle name="Calculation 2 2 5 3 2 5 3" xfId="36682" xr:uid="{58E51044-3C20-471E-BB81-83591A637D68}"/>
    <cellStyle name="Calculation 2 2 5 3 2 6" xfId="28037" xr:uid="{C170C10C-ADC2-4BFD-A1A7-0D2239AB20E5}"/>
    <cellStyle name="Calculation 2 2 5 3 2 7" xfId="33764" xr:uid="{3841B46B-50ED-4C2E-AD24-814FB3607A1A}"/>
    <cellStyle name="Calculation 2 2 5 3 3" xfId="23030" xr:uid="{C72A8B32-B47D-4461-97C4-DD67B986EDE1}"/>
    <cellStyle name="Calculation 2 2 5 3 3 2" xfId="25730" xr:uid="{53ADBED9-B307-4DED-AC88-0E6313D6AE12}"/>
    <cellStyle name="Calculation 2 2 5 3 3 2 2" xfId="31182" xr:uid="{729026AD-70F7-4378-9AD1-22A9144413CC}"/>
    <cellStyle name="Calculation 2 2 5 3 3 2 3" xfId="36757" xr:uid="{C9A1F82B-84DE-45FF-9B4B-59DAA6DEBA89}"/>
    <cellStyle name="Calculation 2 2 5 3 3 3" xfId="28970" xr:uid="{8514102E-C193-49F7-B6C2-00D304EA301B}"/>
    <cellStyle name="Calculation 2 2 5 3 3 4" xfId="34694" xr:uid="{F9181E92-5108-4201-8F09-9467DCB00A98}"/>
    <cellStyle name="Calculation 2 2 5 3 4" xfId="24389" xr:uid="{52601808-17EA-432A-8B0C-6347BACD7034}"/>
    <cellStyle name="Calculation 2 2 5 3 4 2" xfId="26587" xr:uid="{82F6E677-6A52-4887-BC4C-61C49FC64F72}"/>
    <cellStyle name="Calculation 2 2 5 3 4 2 2" xfId="32039" xr:uid="{5118724D-EE07-4BF5-95D0-F19941E9C13A}"/>
    <cellStyle name="Calculation 2 2 5 3 4 2 3" xfId="37611" xr:uid="{655EB483-19DE-49FB-A3CA-F6F3D4143E1F}"/>
    <cellStyle name="Calculation 2 2 5 3 4 3" xfId="29841" xr:uid="{24859E19-4A65-4A16-A3B1-6E17A82FD2B2}"/>
    <cellStyle name="Calculation 2 2 5 3 4 4" xfId="35560" xr:uid="{B7D59271-E2E5-4055-B144-450AFD43E5DA}"/>
    <cellStyle name="Calculation 2 2 5 3 5" xfId="22172" xr:uid="{453BC93F-D0A8-46E8-848F-A6BD6885BE66}"/>
    <cellStyle name="Calculation 2 2 5 3 5 2" xfId="28112" xr:uid="{2B8A5C96-0511-4B5D-912B-9AA6F9588F55}"/>
    <cellStyle name="Calculation 2 2 5 3 5 3" xfId="33839" xr:uid="{00AEF5EE-6DBE-47AF-8F46-EBADBE19FA10}"/>
    <cellStyle name="Calculation 2 2 5 3 6" xfId="21090" xr:uid="{2A3C8BE2-4BEE-4486-AE9A-C37D2A9CF618}"/>
    <cellStyle name="Calculation 2 2 5 3 7" xfId="21386" xr:uid="{D98863DE-5185-4DE0-A756-14AABAACFF78}"/>
    <cellStyle name="Calculation 2 2 5 3 8" xfId="32943" xr:uid="{6DC7A6E1-DAA8-4CF5-BB0F-3F3D51DD836C}"/>
    <cellStyle name="Calculation 2 2 5 4" xfId="760" xr:uid="{00000000-0005-0000-0000-0000E7020000}"/>
    <cellStyle name="Calculation 2 2 5 4 2" xfId="22094" xr:uid="{B18559EF-512B-49E4-9A24-E4F5876FD82F}"/>
    <cellStyle name="Calculation 2 2 5 4 2 2" xfId="23809" xr:uid="{EDCF205E-F54C-498D-9E6E-BE486ADF9D82}"/>
    <cellStyle name="Calculation 2 2 5 4 2 2 2" xfId="26509" xr:uid="{24DD444A-1669-4394-B1A5-5963B4293E85}"/>
    <cellStyle name="Calculation 2 2 5 4 2 2 2 2" xfId="31961" xr:uid="{3D267FC6-F32E-47A1-8C7B-B304E0766B00}"/>
    <cellStyle name="Calculation 2 2 5 4 2 2 2 3" xfId="37533" xr:uid="{D62EDED3-5E8F-46E9-A700-4C22661425EB}"/>
    <cellStyle name="Calculation 2 2 5 4 2 2 3" xfId="29749" xr:uid="{7893A4AA-6A2B-4867-8404-9F5DF9E573A9}"/>
    <cellStyle name="Calculation 2 2 5 4 2 2 4" xfId="35470" xr:uid="{346CFF16-BC2F-4FCC-9008-855FBFF9F9BF}"/>
    <cellStyle name="Calculation 2 2 5 4 2 3" xfId="25209" xr:uid="{30452E35-AD0D-4591-8C02-882631DD8CA6}"/>
    <cellStyle name="Calculation 2 2 5 4 2 3 2" xfId="27401" xr:uid="{F3700C04-2088-429E-812B-CC6E898702A0}"/>
    <cellStyle name="Calculation 2 2 5 4 2 3 2 2" xfId="32853" xr:uid="{5B5D82DB-DA02-4542-A389-B6B6CF7FECEF}"/>
    <cellStyle name="Calculation 2 2 5 4 2 3 2 3" xfId="38219" xr:uid="{4F087373-C5AA-4D62-A13B-11B53FD5F452}"/>
    <cellStyle name="Calculation 2 2 5 4 2 3 3" xfId="30661" xr:uid="{AB47838E-7526-4B43-93CE-9A68F419A961}"/>
    <cellStyle name="Calculation 2 2 5 4 2 3 4" xfId="36336" xr:uid="{62DF11FE-B013-470A-8F31-C081347FC5C7}"/>
    <cellStyle name="Calculation 2 2 5 4 2 4" xfId="22954" xr:uid="{D673F355-95CB-456A-860E-7FAD59A53FA0}"/>
    <cellStyle name="Calculation 2 2 5 4 2 4 2" xfId="28894" xr:uid="{8D9F656B-5A78-4C3E-B6E4-9366B81DB40E}"/>
    <cellStyle name="Calculation 2 2 5 4 2 4 3" xfId="34618" xr:uid="{0E14ED7E-A60C-48F7-9A6D-5E6223B5B533}"/>
    <cellStyle name="Calculation 2 2 5 4 2 5" xfId="25654" xr:uid="{BF85172B-2DDF-44A6-8667-33C9F3211BC6}"/>
    <cellStyle name="Calculation 2 2 5 4 2 5 2" xfId="31106" xr:uid="{8D19E0FE-3BE6-4091-96D5-D57D7301DD63}"/>
    <cellStyle name="Calculation 2 2 5 4 2 5 3" xfId="36681" xr:uid="{63F85D8A-2A83-4F3A-99F7-75408A840442}"/>
    <cellStyle name="Calculation 2 2 5 4 2 6" xfId="28036" xr:uid="{6842959A-BDBE-4C1D-A7EC-829D16D804DA}"/>
    <cellStyle name="Calculation 2 2 5 4 2 7" xfId="33763" xr:uid="{572A3729-575A-4AD7-B29D-D90C17D89182}"/>
    <cellStyle name="Calculation 2 2 5 4 3" xfId="23031" xr:uid="{EAE18428-D7F0-4E28-B20A-DD837BB05B66}"/>
    <cellStyle name="Calculation 2 2 5 4 3 2" xfId="25731" xr:uid="{5F712A05-C50B-4681-844F-2C411794FF15}"/>
    <cellStyle name="Calculation 2 2 5 4 3 2 2" xfId="31183" xr:uid="{62C6E712-EC07-47D6-B7CE-1E10F31DEBA1}"/>
    <cellStyle name="Calculation 2 2 5 4 3 2 3" xfId="36758" xr:uid="{B90DF138-1F1B-4B1E-A073-B8F78E008766}"/>
    <cellStyle name="Calculation 2 2 5 4 3 3" xfId="28971" xr:uid="{4B7238FE-285D-4458-AD57-B2AB809E5123}"/>
    <cellStyle name="Calculation 2 2 5 4 3 4" xfId="34695" xr:uid="{4121D0A8-0308-4B30-8CEA-0253CAF65246}"/>
    <cellStyle name="Calculation 2 2 5 4 4" xfId="24390" xr:uid="{7EC42ED9-260C-4E59-9BDE-B0FA46978AD1}"/>
    <cellStyle name="Calculation 2 2 5 4 4 2" xfId="26588" xr:uid="{D39499D3-0D62-49FF-927D-38C0970055E2}"/>
    <cellStyle name="Calculation 2 2 5 4 4 2 2" xfId="32040" xr:uid="{A2AA78B2-A561-4911-80FF-6855C3141A1F}"/>
    <cellStyle name="Calculation 2 2 5 4 4 2 3" xfId="37612" xr:uid="{A2FB9B4C-05AE-495F-8980-FD159930AF71}"/>
    <cellStyle name="Calculation 2 2 5 4 4 3" xfId="29842" xr:uid="{719C460B-2986-42CA-A415-FAF0AFFB7625}"/>
    <cellStyle name="Calculation 2 2 5 4 4 4" xfId="35561" xr:uid="{A9885E5D-DD80-4659-A712-1A41A76968AE}"/>
    <cellStyle name="Calculation 2 2 5 4 5" xfId="22173" xr:uid="{81FE1533-A6D4-4B4D-A08B-D53E0122CF9C}"/>
    <cellStyle name="Calculation 2 2 5 4 5 2" xfId="28113" xr:uid="{E66AA1BF-08FF-48FC-89B0-9094909C9B01}"/>
    <cellStyle name="Calculation 2 2 5 4 5 3" xfId="33840" xr:uid="{0CBA8D2B-8521-41E5-A1F9-4A4FE4185F2A}"/>
    <cellStyle name="Calculation 2 2 5 4 6" xfId="21091" xr:uid="{9CC1694F-5BEF-4C94-8AFF-B6FA7C01568C}"/>
    <cellStyle name="Calculation 2 2 5 4 7" xfId="21385" xr:uid="{007752A1-BD03-43C3-AEC9-808E1B52CA6B}"/>
    <cellStyle name="Calculation 2 2 5 4 8" xfId="32944" xr:uid="{E91AE7EA-9042-4C9B-B7B7-2C4999888CDB}"/>
    <cellStyle name="Calculation 2 2 5 5" xfId="22097" xr:uid="{74C1781D-C96A-4665-A8B9-56CF59E6D98F}"/>
    <cellStyle name="Calculation 2 2 5 5 2" xfId="23812" xr:uid="{B7900F72-E17A-4E51-803B-CE5609FED6C2}"/>
    <cellStyle name="Calculation 2 2 5 5 2 2" xfId="26512" xr:uid="{ECC63888-CF44-4A8C-BED7-967950BEFB3A}"/>
    <cellStyle name="Calculation 2 2 5 5 2 2 2" xfId="31964" xr:uid="{11DBA790-92E9-4249-8A75-178150F317F8}"/>
    <cellStyle name="Calculation 2 2 5 5 2 2 3" xfId="37536" xr:uid="{5A758C17-D560-4659-8F1F-A815417B9141}"/>
    <cellStyle name="Calculation 2 2 5 5 2 3" xfId="29752" xr:uid="{FC4CDC3E-39DA-44DB-9E68-F0C60155256D}"/>
    <cellStyle name="Calculation 2 2 5 5 2 4" xfId="35473" xr:uid="{605314CB-2496-43D2-A8F0-8033127B7C5E}"/>
    <cellStyle name="Calculation 2 2 5 5 3" xfId="25212" xr:uid="{D19B0AF2-FD74-468B-B7F8-1E883EFDD549}"/>
    <cellStyle name="Calculation 2 2 5 5 3 2" xfId="27404" xr:uid="{B874A618-2AA4-4A06-B782-16403B6138FB}"/>
    <cellStyle name="Calculation 2 2 5 5 3 2 2" xfId="32856" xr:uid="{79B2DAA2-559E-466C-8E02-A1C24D141EDC}"/>
    <cellStyle name="Calculation 2 2 5 5 3 2 3" xfId="38222" xr:uid="{BD7B7988-6D45-4947-A4DF-1225538128A6}"/>
    <cellStyle name="Calculation 2 2 5 5 3 3" xfId="30664" xr:uid="{D77BCB6A-6F70-4663-8247-280207BBD84B}"/>
    <cellStyle name="Calculation 2 2 5 5 3 4" xfId="36339" xr:uid="{A71A1DC9-38AB-4B47-9D5B-2EFBF669C0E6}"/>
    <cellStyle name="Calculation 2 2 5 5 4" xfId="22957" xr:uid="{6DFE732C-D926-45EE-82CF-FE76D88858B0}"/>
    <cellStyle name="Calculation 2 2 5 5 4 2" xfId="28897" xr:uid="{CF89B0ED-C7B4-462D-B419-DC14862341CE}"/>
    <cellStyle name="Calculation 2 2 5 5 4 3" xfId="34621" xr:uid="{3243EC8D-489A-4908-88D6-0EF8D553E683}"/>
    <cellStyle name="Calculation 2 2 5 5 5" xfId="25657" xr:uid="{32F1E8BE-1361-4BF7-9F49-E4A162C53BF9}"/>
    <cellStyle name="Calculation 2 2 5 5 5 2" xfId="31109" xr:uid="{23A4276A-2393-4AE2-B0C1-D9E18BE08212}"/>
    <cellStyle name="Calculation 2 2 5 5 5 3" xfId="36684" xr:uid="{188B1628-0D8B-4F48-9FC2-90C73F61C805}"/>
    <cellStyle name="Calculation 2 2 5 5 6" xfId="28039" xr:uid="{DB58F8C2-5DC6-42D4-99AC-2FF327FEDE89}"/>
    <cellStyle name="Calculation 2 2 5 5 7" xfId="33766" xr:uid="{A00B90A7-8DF4-444B-A85D-BFECA41A41D4}"/>
    <cellStyle name="Calculation 2 2 5 6" xfId="23028" xr:uid="{D9165891-609C-453F-A1C9-54C39595DC90}"/>
    <cellStyle name="Calculation 2 2 5 6 2" xfId="25728" xr:uid="{12D2FCEE-7BB1-449B-81ED-08B084002EFA}"/>
    <cellStyle name="Calculation 2 2 5 6 2 2" xfId="31180" xr:uid="{F5BD5C63-5F6A-4341-BDFE-81F0F21DB12D}"/>
    <cellStyle name="Calculation 2 2 5 6 2 3" xfId="36755" xr:uid="{184117AD-5E0B-4C2C-B6D1-F4B64EA985DB}"/>
    <cellStyle name="Calculation 2 2 5 6 3" xfId="28968" xr:uid="{13786B79-04CE-48B4-9DE8-CE15F42DEC3F}"/>
    <cellStyle name="Calculation 2 2 5 6 4" xfId="34692" xr:uid="{F063451A-29B9-40B0-8FA7-9E4C44785387}"/>
    <cellStyle name="Calculation 2 2 5 7" xfId="24387" xr:uid="{6956ACBB-4B56-4072-BFF7-151BCE21CB24}"/>
    <cellStyle name="Calculation 2 2 5 7 2" xfId="26585" xr:uid="{4D2A538F-0151-4B95-A506-9DE6AE19AF80}"/>
    <cellStyle name="Calculation 2 2 5 7 2 2" xfId="32037" xr:uid="{5A25D7F7-B531-4A4D-AC8C-10691BB8C956}"/>
    <cellStyle name="Calculation 2 2 5 7 2 3" xfId="37609" xr:uid="{664BE0A7-12A1-417B-A6DF-29AE83F9E380}"/>
    <cellStyle name="Calculation 2 2 5 7 3" xfId="29839" xr:uid="{E360E8A4-B7EC-4E93-8D37-9667839F223B}"/>
    <cellStyle name="Calculation 2 2 5 7 4" xfId="35558" xr:uid="{A296E59C-9E7D-47E0-B99D-ED755222EA00}"/>
    <cellStyle name="Calculation 2 2 5 8" xfId="22170" xr:uid="{70FB89B6-90C0-4350-B04E-49B1354AD910}"/>
    <cellStyle name="Calculation 2 2 5 8 2" xfId="28110" xr:uid="{15026F47-B2EE-4971-A0DD-9733BE4D2349}"/>
    <cellStyle name="Calculation 2 2 5 8 3" xfId="33837" xr:uid="{E33B513A-AFD4-40FA-897D-883B2AC39EB3}"/>
    <cellStyle name="Calculation 2 2 5 9" xfId="21088" xr:uid="{84CBE26F-5292-431D-A5A0-0B9C1D6D739D}"/>
    <cellStyle name="Calculation 2 2 6" xfId="761" xr:uid="{00000000-0005-0000-0000-0000E8020000}"/>
    <cellStyle name="Calculation 2 2 6 2" xfId="22093" xr:uid="{175C2053-C9EE-45BD-98C4-F5DDE844621B}"/>
    <cellStyle name="Calculation 2 2 6 2 2" xfId="23808" xr:uid="{95BB3C21-45F6-4FA4-954C-A0790906BBFA}"/>
    <cellStyle name="Calculation 2 2 6 2 2 2" xfId="26508" xr:uid="{2E598417-8C57-405B-9757-1BD3369E23C6}"/>
    <cellStyle name="Calculation 2 2 6 2 2 2 2" xfId="31960" xr:uid="{DCE9244F-B867-4DA4-890B-52DD1DF9344F}"/>
    <cellStyle name="Calculation 2 2 6 2 2 2 3" xfId="37532" xr:uid="{F6B39236-FBFD-4DC6-9E15-66E0115035CF}"/>
    <cellStyle name="Calculation 2 2 6 2 2 3" xfId="29748" xr:uid="{1AB1F7B1-2CBB-4DAC-8B50-34AA2B7883AE}"/>
    <cellStyle name="Calculation 2 2 6 2 2 4" xfId="35469" xr:uid="{6EAA357E-2785-4C19-BDA3-F262DCCDE7FE}"/>
    <cellStyle name="Calculation 2 2 6 2 3" xfId="25208" xr:uid="{A528A8F2-A13F-4150-B00C-C4D2F2ACC4CF}"/>
    <cellStyle name="Calculation 2 2 6 2 3 2" xfId="27400" xr:uid="{827763F0-BB3D-4A2C-8625-ED872F9B6168}"/>
    <cellStyle name="Calculation 2 2 6 2 3 2 2" xfId="32852" xr:uid="{15FEB079-5D43-4ECC-9D86-FC7079C457A9}"/>
    <cellStyle name="Calculation 2 2 6 2 3 2 3" xfId="38218" xr:uid="{F4861779-D69B-4372-8AE8-361DE03DB441}"/>
    <cellStyle name="Calculation 2 2 6 2 3 3" xfId="30660" xr:uid="{532718E5-A3D0-4116-AC37-9E73B2B034B4}"/>
    <cellStyle name="Calculation 2 2 6 2 3 4" xfId="36335" xr:uid="{DD507B23-5594-4532-B2C8-89991B0C5570}"/>
    <cellStyle name="Calculation 2 2 6 2 4" xfId="22953" xr:uid="{792D66AF-9A7A-416D-8007-336BDA32AAAB}"/>
    <cellStyle name="Calculation 2 2 6 2 4 2" xfId="28893" xr:uid="{FEB18A4A-00D6-4AA5-8B1D-6415B8948E17}"/>
    <cellStyle name="Calculation 2 2 6 2 4 3" xfId="34617" xr:uid="{853C1B1A-E956-42D7-8EBE-E5ACB242F976}"/>
    <cellStyle name="Calculation 2 2 6 2 5" xfId="25653" xr:uid="{ED734E64-0112-4DB0-9C9E-D533EC435E79}"/>
    <cellStyle name="Calculation 2 2 6 2 5 2" xfId="31105" xr:uid="{5245B377-53CE-4644-BC80-DABE26160BD1}"/>
    <cellStyle name="Calculation 2 2 6 2 5 3" xfId="36680" xr:uid="{5D0482D3-56F8-4E25-BDCB-A7BC82B20676}"/>
    <cellStyle name="Calculation 2 2 6 2 6" xfId="28035" xr:uid="{A6E6C1BC-0629-48F3-903F-F970AE1C3333}"/>
    <cellStyle name="Calculation 2 2 6 2 7" xfId="33762" xr:uid="{F3240460-E674-4CE7-968E-2B2E100C2D43}"/>
    <cellStyle name="Calculation 2 2 6 3" xfId="23032" xr:uid="{E26A3DEC-5A46-486F-8B62-744BAFED87D0}"/>
    <cellStyle name="Calculation 2 2 6 3 2" xfId="25732" xr:uid="{A8F99A8C-1273-4679-8708-06FA7CB83C7D}"/>
    <cellStyle name="Calculation 2 2 6 3 2 2" xfId="31184" xr:uid="{CAD7673A-10B4-4120-90C1-3702F378AF7A}"/>
    <cellStyle name="Calculation 2 2 6 3 2 3" xfId="36759" xr:uid="{2769211B-B2B3-430D-AA1A-C85E807E3A29}"/>
    <cellStyle name="Calculation 2 2 6 3 3" xfId="28972" xr:uid="{4464DC7E-C9D2-455C-81FE-5E80C39FF11A}"/>
    <cellStyle name="Calculation 2 2 6 3 4" xfId="34696" xr:uid="{46E20E07-4F25-411D-B4BF-69B75A74787E}"/>
    <cellStyle name="Calculation 2 2 6 4" xfId="24391" xr:uid="{F2D09790-B7BC-4670-8B19-14DCABA7D8D4}"/>
    <cellStyle name="Calculation 2 2 6 4 2" xfId="26589" xr:uid="{B3AB03FF-0B08-4D8D-A2D1-78805B438D97}"/>
    <cellStyle name="Calculation 2 2 6 4 2 2" xfId="32041" xr:uid="{85481864-622F-4137-96EE-772AB4C2870E}"/>
    <cellStyle name="Calculation 2 2 6 4 2 3" xfId="37613" xr:uid="{FA65D4B9-E73B-4E12-85CB-D1471788DFB0}"/>
    <cellStyle name="Calculation 2 2 6 4 3" xfId="29843" xr:uid="{13228F0C-1631-46A2-8171-06EFA4FD9EE1}"/>
    <cellStyle name="Calculation 2 2 6 4 4" xfId="35562" xr:uid="{ED7D54DA-0DF9-4A83-905C-1B48EEDEE57F}"/>
    <cellStyle name="Calculation 2 2 6 5" xfId="22174" xr:uid="{E809AC03-FCC4-40AC-BC13-40CB15912955}"/>
    <cellStyle name="Calculation 2 2 6 5 2" xfId="28114" xr:uid="{7016B632-0E10-42F2-8FC2-68CDB47A1AC9}"/>
    <cellStyle name="Calculation 2 2 6 5 3" xfId="33841" xr:uid="{BA0A5A02-6CB9-4670-BF2B-8E936E87A8D8}"/>
    <cellStyle name="Calculation 2 2 6 6" xfId="21092" xr:uid="{765813E6-15F5-421B-8260-4A836DF0430E}"/>
    <cellStyle name="Calculation 2 2 6 7" xfId="21384" xr:uid="{47B5FD5C-949D-467B-8C33-B7739874DFB6}"/>
    <cellStyle name="Calculation 2 2 6 8" xfId="32945" xr:uid="{33092F01-0828-40BA-BC7A-133452FC8C81}"/>
    <cellStyle name="Calculation 2 2 7" xfId="762" xr:uid="{00000000-0005-0000-0000-0000E9020000}"/>
    <cellStyle name="Calculation 2 2 7 2" xfId="22092" xr:uid="{EA2596B3-D7B5-45FC-9AD8-B0C503F5BBB6}"/>
    <cellStyle name="Calculation 2 2 7 2 2" xfId="23807" xr:uid="{007FC667-0147-4DDE-AFD0-FF5BBC1AF6C9}"/>
    <cellStyle name="Calculation 2 2 7 2 2 2" xfId="26507" xr:uid="{30D7A8C3-B300-4383-9CA4-25868455C0E8}"/>
    <cellStyle name="Calculation 2 2 7 2 2 2 2" xfId="31959" xr:uid="{F91E24A4-B39A-48BC-98F3-338578C8582C}"/>
    <cellStyle name="Calculation 2 2 7 2 2 2 3" xfId="37531" xr:uid="{DCCD6B05-3745-4092-B1B0-9BC329A52DAA}"/>
    <cellStyle name="Calculation 2 2 7 2 2 3" xfId="29747" xr:uid="{858FDD79-884C-4C60-A970-56B9C44F3174}"/>
    <cellStyle name="Calculation 2 2 7 2 2 4" xfId="35468" xr:uid="{C7111E5C-9F16-46E1-824E-EFA082FA15D9}"/>
    <cellStyle name="Calculation 2 2 7 2 3" xfId="25207" xr:uid="{562754B4-B129-493E-AC61-DC4741A87371}"/>
    <cellStyle name="Calculation 2 2 7 2 3 2" xfId="27399" xr:uid="{E732C1A9-9244-4FD4-B017-855BC6A023A6}"/>
    <cellStyle name="Calculation 2 2 7 2 3 2 2" xfId="32851" xr:uid="{98A7118C-6B90-4EEF-A6A1-C7B64EA49364}"/>
    <cellStyle name="Calculation 2 2 7 2 3 2 3" xfId="38217" xr:uid="{738DE254-B52B-4C23-8571-11DB2787FA7D}"/>
    <cellStyle name="Calculation 2 2 7 2 3 3" xfId="30659" xr:uid="{B52880A8-018C-4114-AC0F-A974E57BE574}"/>
    <cellStyle name="Calculation 2 2 7 2 3 4" xfId="36334" xr:uid="{DD064FA1-0459-4D8D-B661-FF260CE0065E}"/>
    <cellStyle name="Calculation 2 2 7 2 4" xfId="22952" xr:uid="{B7220068-B1B4-4F82-BF15-9CA0BF4F6B64}"/>
    <cellStyle name="Calculation 2 2 7 2 4 2" xfId="28892" xr:uid="{83584767-E876-4FC6-9639-4FB4A74CEEB8}"/>
    <cellStyle name="Calculation 2 2 7 2 4 3" xfId="34616" xr:uid="{DE666750-B8A3-499E-8522-3CD278035FA3}"/>
    <cellStyle name="Calculation 2 2 7 2 5" xfId="25652" xr:uid="{11B09789-4115-4B84-863C-F4A42DB224CE}"/>
    <cellStyle name="Calculation 2 2 7 2 5 2" xfId="31104" xr:uid="{37933955-0F26-45EC-8272-9E6626794D77}"/>
    <cellStyle name="Calculation 2 2 7 2 5 3" xfId="36679" xr:uid="{ECC59575-193A-468E-A2C1-F7401543CB18}"/>
    <cellStyle name="Calculation 2 2 7 2 6" xfId="28034" xr:uid="{9E5D6DA3-FF9C-45FE-B994-0CE98EBA84CF}"/>
    <cellStyle name="Calculation 2 2 7 2 7" xfId="33761" xr:uid="{A08065B0-8A29-4520-B663-5F93457138D4}"/>
    <cellStyle name="Calculation 2 2 7 3" xfId="23033" xr:uid="{69092915-0382-474B-9A20-87D80B3A2965}"/>
    <cellStyle name="Calculation 2 2 7 3 2" xfId="25733" xr:uid="{2C30F1FB-AB57-4188-9901-6894D1AC6640}"/>
    <cellStyle name="Calculation 2 2 7 3 2 2" xfId="31185" xr:uid="{F0DC8282-36D8-45AA-A00E-5E60CFB4BAF7}"/>
    <cellStyle name="Calculation 2 2 7 3 2 3" xfId="36760" xr:uid="{1D0DF7DB-CF42-4F7D-91C0-108C86DA091A}"/>
    <cellStyle name="Calculation 2 2 7 3 3" xfId="28973" xr:uid="{CC44BF83-199A-4C16-BED7-95CA109D9CAC}"/>
    <cellStyle name="Calculation 2 2 7 3 4" xfId="34697" xr:uid="{BADD44EC-F879-49AB-9515-6EDE9DE4E2E9}"/>
    <cellStyle name="Calculation 2 2 7 4" xfId="24392" xr:uid="{15C8DED4-1343-465D-8BCF-50D4FB50AB00}"/>
    <cellStyle name="Calculation 2 2 7 4 2" xfId="26590" xr:uid="{16EC5FAC-2775-409F-8E2F-0CF21975CF30}"/>
    <cellStyle name="Calculation 2 2 7 4 2 2" xfId="32042" xr:uid="{D6DEA1D1-7221-4D05-99F7-01C4FB22ED64}"/>
    <cellStyle name="Calculation 2 2 7 4 2 3" xfId="37614" xr:uid="{4E716B4E-6AE1-4611-96CD-98F43F070DC1}"/>
    <cellStyle name="Calculation 2 2 7 4 3" xfId="29844" xr:uid="{44DA4A28-FC73-4E77-9B20-5DEA0E478629}"/>
    <cellStyle name="Calculation 2 2 7 4 4" xfId="35563" xr:uid="{3F866686-524B-4604-A8A2-95F60470756C}"/>
    <cellStyle name="Calculation 2 2 7 5" xfId="22175" xr:uid="{B232AC89-DA75-48E6-9552-5CC9AA38FAD0}"/>
    <cellStyle name="Calculation 2 2 7 5 2" xfId="28115" xr:uid="{3DE9EE89-76CF-46E5-A019-C067C47A6643}"/>
    <cellStyle name="Calculation 2 2 7 5 3" xfId="33842" xr:uid="{CCBE1B19-93F6-4612-B461-3D1D71FAE096}"/>
    <cellStyle name="Calculation 2 2 7 6" xfId="21093" xr:uid="{2FC31775-D3A1-444F-9519-0D219C29F3EE}"/>
    <cellStyle name="Calculation 2 2 7 7" xfId="21383" xr:uid="{47E41552-7F36-4A36-99BC-62182E2E91E1}"/>
    <cellStyle name="Calculation 2 2 7 8" xfId="32946" xr:uid="{3FD6139D-61BC-4286-AD79-33F0D8A9B2CF}"/>
    <cellStyle name="Calculation 2 2 8" xfId="763" xr:uid="{00000000-0005-0000-0000-0000EA020000}"/>
    <cellStyle name="Calculation 2 2 8 2" xfId="22091" xr:uid="{142EB072-7048-4DA1-B0A8-747AA0B0B99F}"/>
    <cellStyle name="Calculation 2 2 8 2 2" xfId="23806" xr:uid="{AB02A65C-636C-4D09-825B-756F36517948}"/>
    <cellStyle name="Calculation 2 2 8 2 2 2" xfId="26506" xr:uid="{3B3D44AD-B180-407A-9B45-898315F3F19B}"/>
    <cellStyle name="Calculation 2 2 8 2 2 2 2" xfId="31958" xr:uid="{A91BF9E8-917D-40A6-9B34-27B83C036161}"/>
    <cellStyle name="Calculation 2 2 8 2 2 2 3" xfId="37530" xr:uid="{913062EA-33A6-4550-86C8-854ED99096B9}"/>
    <cellStyle name="Calculation 2 2 8 2 2 3" xfId="29746" xr:uid="{C4AB02CC-0B7B-4F02-AA5D-EEE8B9D0312A}"/>
    <cellStyle name="Calculation 2 2 8 2 2 4" xfId="35467" xr:uid="{801FE683-6637-4523-BA6F-89A0E0F078DE}"/>
    <cellStyle name="Calculation 2 2 8 2 3" xfId="25206" xr:uid="{0DA06168-2DD0-4D50-ACAD-30B0BA6D10B5}"/>
    <cellStyle name="Calculation 2 2 8 2 3 2" xfId="27398" xr:uid="{61994836-1813-4670-B2A2-88E9A1DE308B}"/>
    <cellStyle name="Calculation 2 2 8 2 3 2 2" xfId="32850" xr:uid="{F52EBB0B-3136-4557-AB6F-81B84FBF67D9}"/>
    <cellStyle name="Calculation 2 2 8 2 3 2 3" xfId="38216" xr:uid="{DB236F32-E10F-4463-829F-55DE1B195075}"/>
    <cellStyle name="Calculation 2 2 8 2 3 3" xfId="30658" xr:uid="{D8BC990B-780F-4C0B-AE4F-7A89D3487996}"/>
    <cellStyle name="Calculation 2 2 8 2 3 4" xfId="36333" xr:uid="{4D5850C4-E367-4783-B776-1364C4236FB9}"/>
    <cellStyle name="Calculation 2 2 8 2 4" xfId="22951" xr:uid="{5C433128-6749-4FBE-B342-9B6BFBB253BF}"/>
    <cellStyle name="Calculation 2 2 8 2 4 2" xfId="28891" xr:uid="{726DDBAB-6B03-4937-A085-8B52B9E890B8}"/>
    <cellStyle name="Calculation 2 2 8 2 4 3" xfId="34615" xr:uid="{316CB19E-DE66-411D-8283-6F8F03370F34}"/>
    <cellStyle name="Calculation 2 2 8 2 5" xfId="25651" xr:uid="{D656087C-92C6-4A67-9F18-E4EDAEC37A03}"/>
    <cellStyle name="Calculation 2 2 8 2 5 2" xfId="31103" xr:uid="{D44AC31B-FC2B-4668-A023-48E42A6CEF26}"/>
    <cellStyle name="Calculation 2 2 8 2 5 3" xfId="36678" xr:uid="{F5440DDB-DBB5-4759-B64A-DDB3497CC3ED}"/>
    <cellStyle name="Calculation 2 2 8 2 6" xfId="28033" xr:uid="{2311755E-73ED-4472-BDD8-E48335060921}"/>
    <cellStyle name="Calculation 2 2 8 2 7" xfId="33760" xr:uid="{5FA87697-7B30-478B-B7A2-4AC0BF9BAAA2}"/>
    <cellStyle name="Calculation 2 2 8 3" xfId="23034" xr:uid="{2993FA60-AFE9-4419-8F36-F77310979F1B}"/>
    <cellStyle name="Calculation 2 2 8 3 2" xfId="25734" xr:uid="{54CB00D9-D448-457D-969B-7653447E94DC}"/>
    <cellStyle name="Calculation 2 2 8 3 2 2" xfId="31186" xr:uid="{BED1711A-5CD2-48D0-9FF9-64E7DF696443}"/>
    <cellStyle name="Calculation 2 2 8 3 2 3" xfId="36761" xr:uid="{3660A5D4-6BCA-4986-93D9-7DC4BB99E4EE}"/>
    <cellStyle name="Calculation 2 2 8 3 3" xfId="28974" xr:uid="{57E3D4E5-AE2C-4F5A-A580-FB6C9E501F5F}"/>
    <cellStyle name="Calculation 2 2 8 3 4" xfId="34698" xr:uid="{6AFAE47D-CEC3-4F31-A5C5-588CC6A8ADB3}"/>
    <cellStyle name="Calculation 2 2 8 4" xfId="24393" xr:uid="{B270F1AB-C306-45A9-9A13-3CCCA51BDE26}"/>
    <cellStyle name="Calculation 2 2 8 4 2" xfId="26591" xr:uid="{F71C3441-EECB-4237-B1F4-7F97BE7115B0}"/>
    <cellStyle name="Calculation 2 2 8 4 2 2" xfId="32043" xr:uid="{98B47C0E-9A94-41A6-B7FC-F9B724E3A1B2}"/>
    <cellStyle name="Calculation 2 2 8 4 2 3" xfId="37615" xr:uid="{146981E8-A112-4E25-A2D5-7E85FC626F52}"/>
    <cellStyle name="Calculation 2 2 8 4 3" xfId="29845" xr:uid="{CFD4FAD7-7AD6-4F13-B053-E66DADA62E09}"/>
    <cellStyle name="Calculation 2 2 8 4 4" xfId="35564" xr:uid="{DF5A5E50-196E-4DE9-8E99-6905B7CFBE90}"/>
    <cellStyle name="Calculation 2 2 8 5" xfId="22176" xr:uid="{2E6F0CC2-1F16-405A-A2A4-BF55AA527C91}"/>
    <cellStyle name="Calculation 2 2 8 5 2" xfId="28116" xr:uid="{BD320685-2A2B-4D51-8D1B-9CEE0BF2DA78}"/>
    <cellStyle name="Calculation 2 2 8 5 3" xfId="33843" xr:uid="{4E0D2460-33D0-4C2A-A76A-24EEB97D8D07}"/>
    <cellStyle name="Calculation 2 2 8 6" xfId="21094" xr:uid="{FF0A6031-66DB-4129-A3BC-E6CD00A07874}"/>
    <cellStyle name="Calculation 2 2 8 7" xfId="21382" xr:uid="{1AF1D53F-EE02-42AD-9319-4185E97F8EE9}"/>
    <cellStyle name="Calculation 2 2 8 8" xfId="32947" xr:uid="{EB4AA4A5-5131-4E5D-A578-06EB7F291B3B}"/>
    <cellStyle name="Calculation 2 2 9" xfId="764" xr:uid="{00000000-0005-0000-0000-0000EB020000}"/>
    <cellStyle name="Calculation 2 2 9 2" xfId="22090" xr:uid="{96D920E0-6BC3-4AB3-8233-0F564A527C1F}"/>
    <cellStyle name="Calculation 2 2 9 2 2" xfId="23805" xr:uid="{07409569-1BFF-4B64-BB19-549CE1B246C2}"/>
    <cellStyle name="Calculation 2 2 9 2 2 2" xfId="26505" xr:uid="{DDAF0CBF-2353-40EA-AE52-E61C00DEF1E6}"/>
    <cellStyle name="Calculation 2 2 9 2 2 2 2" xfId="31957" xr:uid="{5AD3B1D2-B670-4618-8CCF-31BCD1DD7A5F}"/>
    <cellStyle name="Calculation 2 2 9 2 2 2 3" xfId="37529" xr:uid="{C268DF53-1479-42FB-8405-411EEFBF5DCB}"/>
    <cellStyle name="Calculation 2 2 9 2 2 3" xfId="29745" xr:uid="{059B3D05-0AC6-43D6-82ED-E47ED2EDF564}"/>
    <cellStyle name="Calculation 2 2 9 2 2 4" xfId="35466" xr:uid="{2AD89ED4-7F7B-4EC4-908D-D8103B7DB398}"/>
    <cellStyle name="Calculation 2 2 9 2 3" xfId="25205" xr:uid="{88A30BA1-9AE1-4771-9FB5-3187C81F54CA}"/>
    <cellStyle name="Calculation 2 2 9 2 3 2" xfId="27397" xr:uid="{CD059E96-1ED8-47CB-B10A-630E7BCB2A35}"/>
    <cellStyle name="Calculation 2 2 9 2 3 2 2" xfId="32849" xr:uid="{1A742B83-5B4B-4697-A5C2-1AA9796E21A7}"/>
    <cellStyle name="Calculation 2 2 9 2 3 2 3" xfId="38215" xr:uid="{8828451A-1AA6-4A69-8D4B-9D6FB5A6537E}"/>
    <cellStyle name="Calculation 2 2 9 2 3 3" xfId="30657" xr:uid="{73AAF50B-566F-4771-A937-569A8BF5F7E9}"/>
    <cellStyle name="Calculation 2 2 9 2 3 4" xfId="36332" xr:uid="{E6B6EA18-AAAB-4106-9986-C6456894EE1C}"/>
    <cellStyle name="Calculation 2 2 9 2 4" xfId="22950" xr:uid="{E114AD3B-8281-488A-B797-F5D257FD449C}"/>
    <cellStyle name="Calculation 2 2 9 2 4 2" xfId="28890" xr:uid="{68A45A89-4FE0-49CB-9E50-04EC062B5225}"/>
    <cellStyle name="Calculation 2 2 9 2 4 3" xfId="34614" xr:uid="{E55B278A-3B48-4A1D-9B52-A6C1AB2D9E4D}"/>
    <cellStyle name="Calculation 2 2 9 2 5" xfId="25650" xr:uid="{5BE00C20-A39E-422A-A82E-73F48DA3E9F9}"/>
    <cellStyle name="Calculation 2 2 9 2 5 2" xfId="31102" xr:uid="{DC9927AF-497C-4B07-9D67-334777F065EB}"/>
    <cellStyle name="Calculation 2 2 9 2 5 3" xfId="36677" xr:uid="{AABE3CDA-FDD4-41E6-834A-CBE07E15B1C4}"/>
    <cellStyle name="Calculation 2 2 9 2 6" xfId="28032" xr:uid="{25C1B41E-3E64-462D-8D0B-8FC433FBB5F0}"/>
    <cellStyle name="Calculation 2 2 9 2 7" xfId="33759" xr:uid="{6CE15B44-D098-446B-AFE5-494F564B179A}"/>
    <cellStyle name="Calculation 2 2 9 3" xfId="23035" xr:uid="{75597AF9-3387-44F6-8AEF-DD62E32CBE82}"/>
    <cellStyle name="Calculation 2 2 9 3 2" xfId="25735" xr:uid="{945DE02C-ECD9-4B5B-95AF-DCBC4FBA992D}"/>
    <cellStyle name="Calculation 2 2 9 3 2 2" xfId="31187" xr:uid="{62EE9F6B-566F-4C3E-B9FB-3754D53B401A}"/>
    <cellStyle name="Calculation 2 2 9 3 2 3" xfId="36762" xr:uid="{5D037A05-AEAE-4CE1-B705-566539ECFF98}"/>
    <cellStyle name="Calculation 2 2 9 3 3" xfId="28975" xr:uid="{AAAC7A25-2D0A-465A-ABAE-05E3EF99446C}"/>
    <cellStyle name="Calculation 2 2 9 3 4" xfId="34699" xr:uid="{0FD2A9AD-8D0B-4870-BC70-0F07CD9A62C6}"/>
    <cellStyle name="Calculation 2 2 9 4" xfId="24394" xr:uid="{1409C9B5-7767-4A1D-AD04-83FD0EE9EA14}"/>
    <cellStyle name="Calculation 2 2 9 4 2" xfId="26592" xr:uid="{DDF3C547-C6DE-4BBB-A394-856EE70A5F42}"/>
    <cellStyle name="Calculation 2 2 9 4 2 2" xfId="32044" xr:uid="{95B62911-D821-45FF-95FB-CD1A307E905F}"/>
    <cellStyle name="Calculation 2 2 9 4 2 3" xfId="37616" xr:uid="{D1040434-1831-4127-9442-788A41558268}"/>
    <cellStyle name="Calculation 2 2 9 4 3" xfId="29846" xr:uid="{7FBA688A-616E-4D9F-8170-29226CAA67BC}"/>
    <cellStyle name="Calculation 2 2 9 4 4" xfId="35565" xr:uid="{C43BA024-5327-4424-9AF9-98CE1C794F4B}"/>
    <cellStyle name="Calculation 2 2 9 5" xfId="22177" xr:uid="{6931399B-42BB-4394-A59E-629ABA8D0E56}"/>
    <cellStyle name="Calculation 2 2 9 5 2" xfId="28117" xr:uid="{EE036397-B71C-4ED6-BA6B-F07E25FD3714}"/>
    <cellStyle name="Calculation 2 2 9 5 3" xfId="33844" xr:uid="{6403DB0B-18AB-49FA-8595-821C0F426FB8}"/>
    <cellStyle name="Calculation 2 2 9 6" xfId="21095" xr:uid="{6DAD222A-6B3E-429C-A009-146F10A0EA28}"/>
    <cellStyle name="Calculation 2 2 9 7" xfId="21381" xr:uid="{7B073CAD-DF1C-4AE2-A432-8B413A8C93B8}"/>
    <cellStyle name="Calculation 2 2 9 8" xfId="32948" xr:uid="{ABEC2F9D-71CA-40E5-94DD-3363866165B2}"/>
    <cellStyle name="Calculation 2 20" xfId="22135" xr:uid="{F6E0001B-EABE-4466-B502-AB36CCDD1567}"/>
    <cellStyle name="Calculation 2 20 2" xfId="28075" xr:uid="{680BD288-1D8A-424E-8FA7-4F5272D0148F}"/>
    <cellStyle name="Calculation 2 20 3" xfId="33802" xr:uid="{E4182494-6C0A-469B-8CC6-9D6C9A168DA0}"/>
    <cellStyle name="Calculation 2 21" xfId="21053" xr:uid="{BE889D9D-136D-4FEA-989C-0D560809CBE3}"/>
    <cellStyle name="Calculation 2 22" xfId="21423" xr:uid="{40BBDAF0-8D2D-44C5-91CA-B16F6ED52148}"/>
    <cellStyle name="Calculation 2 23" xfId="32906" xr:uid="{2C0DD403-A724-4A4A-AAD4-9500BDB1BCDF}"/>
    <cellStyle name="Calculation 2 3" xfId="765" xr:uid="{00000000-0005-0000-0000-0000EC020000}"/>
    <cellStyle name="Calculation 2 3 2" xfId="766" xr:uid="{00000000-0005-0000-0000-0000ED020000}"/>
    <cellStyle name="Calculation 2 3 2 2" xfId="22089" xr:uid="{0E91BCD8-C1B6-40F9-B06A-E79F530894C5}"/>
    <cellStyle name="Calculation 2 3 2 2 2" xfId="23804" xr:uid="{C46FB75B-784A-458B-ACCE-62D7FC58CDBF}"/>
    <cellStyle name="Calculation 2 3 2 2 2 2" xfId="26504" xr:uid="{83017A2B-819E-4DBE-BC9C-94508B6F9AC4}"/>
    <cellStyle name="Calculation 2 3 2 2 2 2 2" xfId="31956" xr:uid="{5BF1F7A1-4678-4304-BD16-934EAA38AE07}"/>
    <cellStyle name="Calculation 2 3 2 2 2 2 3" xfId="37528" xr:uid="{D8631DF1-ABE4-4347-89D2-6946EF5386E2}"/>
    <cellStyle name="Calculation 2 3 2 2 2 3" xfId="29744" xr:uid="{355DEB2E-A548-4E9B-AB09-ADB3367F2D4A}"/>
    <cellStyle name="Calculation 2 3 2 2 2 4" xfId="35465" xr:uid="{07138918-F25C-4EB9-B73D-BC874511B4DA}"/>
    <cellStyle name="Calculation 2 3 2 2 3" xfId="25204" xr:uid="{48E02159-6184-400F-8749-7B88E5CBCA1A}"/>
    <cellStyle name="Calculation 2 3 2 2 3 2" xfId="27396" xr:uid="{3BB162FB-10C3-47B3-AC5E-1B2FA6B9E51D}"/>
    <cellStyle name="Calculation 2 3 2 2 3 2 2" xfId="32848" xr:uid="{8BEE9484-DF5A-4F60-BA4D-855B23CC855E}"/>
    <cellStyle name="Calculation 2 3 2 2 3 2 3" xfId="38214" xr:uid="{C23D84FC-FBBF-46D9-89CF-2015417B2342}"/>
    <cellStyle name="Calculation 2 3 2 2 3 3" xfId="30656" xr:uid="{1D9821FB-4BB0-494A-96E7-A3B991CDF6A1}"/>
    <cellStyle name="Calculation 2 3 2 2 3 4" xfId="36331" xr:uid="{EEFCFFB3-E198-4BF3-B6F5-11E516100FE4}"/>
    <cellStyle name="Calculation 2 3 2 2 4" xfId="22949" xr:uid="{E1C32E84-2DFF-4DF9-9C93-FB5793573E4C}"/>
    <cellStyle name="Calculation 2 3 2 2 4 2" xfId="28889" xr:uid="{8754CC3F-B20F-4FC6-AE1A-688AB66D4B97}"/>
    <cellStyle name="Calculation 2 3 2 2 4 3" xfId="34613" xr:uid="{187F4B44-EA95-4EDD-94AF-453FDFAB6D98}"/>
    <cellStyle name="Calculation 2 3 2 2 5" xfId="25649" xr:uid="{4A8055C9-004B-4DD0-9887-26F909E8571B}"/>
    <cellStyle name="Calculation 2 3 2 2 5 2" xfId="31101" xr:uid="{A005A78C-41E3-43BD-9E09-2B2645E3DA54}"/>
    <cellStyle name="Calculation 2 3 2 2 5 3" xfId="36676" xr:uid="{A8B733EC-550A-454D-BC08-E6984E6338C6}"/>
    <cellStyle name="Calculation 2 3 2 2 6" xfId="28031" xr:uid="{302F0D96-4481-4307-A9B3-D9310032C812}"/>
    <cellStyle name="Calculation 2 3 2 2 7" xfId="33758" xr:uid="{2FC9CD06-9458-49D9-8C45-5925A45884C1}"/>
    <cellStyle name="Calculation 2 3 2 3" xfId="23036" xr:uid="{8CD712A1-56A7-4F15-A733-3030A4F32CEB}"/>
    <cellStyle name="Calculation 2 3 2 3 2" xfId="25736" xr:uid="{05219244-2519-4B82-AC8B-E870CDC9C176}"/>
    <cellStyle name="Calculation 2 3 2 3 2 2" xfId="31188" xr:uid="{C56CF11D-96B0-42FA-A6BC-965BD60BB790}"/>
    <cellStyle name="Calculation 2 3 2 3 2 3" xfId="36763" xr:uid="{099794D7-313A-4AE7-8295-34B16B1F872B}"/>
    <cellStyle name="Calculation 2 3 2 3 3" xfId="28976" xr:uid="{EC5A420E-6D8B-4F40-8C38-01FD924AC00D}"/>
    <cellStyle name="Calculation 2 3 2 3 4" xfId="34700" xr:uid="{7EA2FDD2-A9C2-4966-A795-5A7A88C18789}"/>
    <cellStyle name="Calculation 2 3 2 4" xfId="24395" xr:uid="{8CF309DD-4ECB-4547-9250-B7360FC38412}"/>
    <cellStyle name="Calculation 2 3 2 4 2" xfId="26593" xr:uid="{A8D85680-1051-4D66-8CC9-A5F08BCC3F85}"/>
    <cellStyle name="Calculation 2 3 2 4 2 2" xfId="32045" xr:uid="{C4F97F0A-4CA9-40A0-97E2-6FAEBAA465AC}"/>
    <cellStyle name="Calculation 2 3 2 4 2 3" xfId="37617" xr:uid="{495ADCF1-C3BC-4947-A9BB-60376A74F21C}"/>
    <cellStyle name="Calculation 2 3 2 4 3" xfId="29847" xr:uid="{F083E24D-040A-406A-B95D-46D240063030}"/>
    <cellStyle name="Calculation 2 3 2 4 4" xfId="35566" xr:uid="{BE0B7D6A-E409-4A83-A49E-7B9246E16871}"/>
    <cellStyle name="Calculation 2 3 2 5" xfId="22178" xr:uid="{5561EE0B-6AAF-481A-96E3-2F2046873ABB}"/>
    <cellStyle name="Calculation 2 3 2 5 2" xfId="28118" xr:uid="{05694ACD-F9DD-419C-AFBD-23A80777E41E}"/>
    <cellStyle name="Calculation 2 3 2 5 3" xfId="33845" xr:uid="{D2C3D0F7-5746-4389-B96B-193E20C047AB}"/>
    <cellStyle name="Calculation 2 3 2 6" xfId="21096" xr:uid="{24F9747C-8361-4E6A-870D-91B43995EA45}"/>
    <cellStyle name="Calculation 2 3 2 7" xfId="21380" xr:uid="{686E0ECD-F603-42EA-A872-1DAE65EA4FA0}"/>
    <cellStyle name="Calculation 2 3 2 8" xfId="32949" xr:uid="{CEE9A55A-FEB7-4FC5-AEEB-2AC3B01B15C4}"/>
    <cellStyle name="Calculation 2 3 3" xfId="767" xr:uid="{00000000-0005-0000-0000-0000EE020000}"/>
    <cellStyle name="Calculation 2 3 3 2" xfId="22088" xr:uid="{76502952-CF63-43EF-B149-087AE1796E54}"/>
    <cellStyle name="Calculation 2 3 3 2 2" xfId="23803" xr:uid="{065BC079-31B1-4C30-B496-DDDBB122B62D}"/>
    <cellStyle name="Calculation 2 3 3 2 2 2" xfId="26503" xr:uid="{2FDA0A61-E655-40BA-AD34-B301FDEF602C}"/>
    <cellStyle name="Calculation 2 3 3 2 2 2 2" xfId="31955" xr:uid="{642C4EAE-68CD-496E-8478-073F456A7272}"/>
    <cellStyle name="Calculation 2 3 3 2 2 2 3" xfId="37527" xr:uid="{F2C6285E-50D0-412A-BCA0-2C2A2FA32B02}"/>
    <cellStyle name="Calculation 2 3 3 2 2 3" xfId="29743" xr:uid="{7D45DC17-4D76-44A3-9FF1-EFA4CDD202CA}"/>
    <cellStyle name="Calculation 2 3 3 2 2 4" xfId="35464" xr:uid="{AA5B0A43-BC62-4758-98AF-195E070A0006}"/>
    <cellStyle name="Calculation 2 3 3 2 3" xfId="25203" xr:uid="{49A35E3E-AE6E-4B7A-B82D-0C4E23A16F5D}"/>
    <cellStyle name="Calculation 2 3 3 2 3 2" xfId="27395" xr:uid="{64F967E8-6DA2-4A0F-9714-31C5D81FE2E1}"/>
    <cellStyle name="Calculation 2 3 3 2 3 2 2" xfId="32847" xr:uid="{36B6C9BB-EDC7-45BA-BCDB-2FC2021B3DDD}"/>
    <cellStyle name="Calculation 2 3 3 2 3 2 3" xfId="38213" xr:uid="{075A64D9-447C-4FC3-8B4A-632CA0F3266E}"/>
    <cellStyle name="Calculation 2 3 3 2 3 3" xfId="30655" xr:uid="{45EF2141-DA3F-4482-ABD8-DBA5D8622A0A}"/>
    <cellStyle name="Calculation 2 3 3 2 3 4" xfId="36330" xr:uid="{00002FC5-A1E2-4215-9EFD-11E40CBD117A}"/>
    <cellStyle name="Calculation 2 3 3 2 4" xfId="22948" xr:uid="{F3A052BB-5507-41F9-9AC7-9583658B23F0}"/>
    <cellStyle name="Calculation 2 3 3 2 4 2" xfId="28888" xr:uid="{E58E8D0B-6067-4EE2-B68B-397A42D3CC6D}"/>
    <cellStyle name="Calculation 2 3 3 2 4 3" xfId="34612" xr:uid="{A9F17549-AAA3-4CC5-81C5-A49828CC3C71}"/>
    <cellStyle name="Calculation 2 3 3 2 5" xfId="25648" xr:uid="{1DE7C183-6BAD-4EE0-8E8D-0F7B025A97B4}"/>
    <cellStyle name="Calculation 2 3 3 2 5 2" xfId="31100" xr:uid="{DA8855B9-A2C9-4AB9-BAE8-D5F996B46255}"/>
    <cellStyle name="Calculation 2 3 3 2 5 3" xfId="36675" xr:uid="{4EE62C16-95A6-4EC0-AA0A-2A4873F77497}"/>
    <cellStyle name="Calculation 2 3 3 2 6" xfId="28030" xr:uid="{3A1CEE3D-5A09-4960-B63F-E4AF74F068F3}"/>
    <cellStyle name="Calculation 2 3 3 2 7" xfId="33757" xr:uid="{E51409AE-6748-4163-9368-EA420A66F76E}"/>
    <cellStyle name="Calculation 2 3 3 3" xfId="23037" xr:uid="{75B53FC0-19E6-41DA-B235-DCC68A48A061}"/>
    <cellStyle name="Calculation 2 3 3 3 2" xfId="25737" xr:uid="{BA971F31-07E1-48F3-A361-178583F22199}"/>
    <cellStyle name="Calculation 2 3 3 3 2 2" xfId="31189" xr:uid="{43483DB1-38E5-4E12-B2D4-D3DC3F185D37}"/>
    <cellStyle name="Calculation 2 3 3 3 2 3" xfId="36764" xr:uid="{AA2F2CA4-7409-4925-AB03-1F8BC99B977D}"/>
    <cellStyle name="Calculation 2 3 3 3 3" xfId="28977" xr:uid="{DCF756DF-91F7-4FAF-8B6B-A7C6C48C1E71}"/>
    <cellStyle name="Calculation 2 3 3 3 4" xfId="34701" xr:uid="{7EBE5961-BD52-4F88-A640-D6DE53F0A742}"/>
    <cellStyle name="Calculation 2 3 3 4" xfId="24396" xr:uid="{E10C80EB-B457-4768-94BD-5C4AC3012CCA}"/>
    <cellStyle name="Calculation 2 3 3 4 2" xfId="26594" xr:uid="{EAF3919F-3742-4C39-8C29-CEFF7F36F053}"/>
    <cellStyle name="Calculation 2 3 3 4 2 2" xfId="32046" xr:uid="{B2B2CE15-71E3-4CCB-9CDD-D210F4A39916}"/>
    <cellStyle name="Calculation 2 3 3 4 2 3" xfId="37618" xr:uid="{8C946A94-5E61-46C1-97E4-74BDD0E138F7}"/>
    <cellStyle name="Calculation 2 3 3 4 3" xfId="29848" xr:uid="{A4A7329D-73CF-4E06-8719-BFCF0D541B2B}"/>
    <cellStyle name="Calculation 2 3 3 4 4" xfId="35567" xr:uid="{B6030349-D34C-40A5-8B2B-414C332B34B2}"/>
    <cellStyle name="Calculation 2 3 3 5" xfId="22179" xr:uid="{7FE39A1C-54B6-4ACD-B062-01CA9109D02C}"/>
    <cellStyle name="Calculation 2 3 3 5 2" xfId="28119" xr:uid="{52146C03-36CF-402E-A626-3AD2BB4608C2}"/>
    <cellStyle name="Calculation 2 3 3 5 3" xfId="33846" xr:uid="{EAF23B15-8039-4FBC-A803-B0B7DD12EEF4}"/>
    <cellStyle name="Calculation 2 3 3 6" xfId="21097" xr:uid="{F9A9EBC7-9C55-42E0-A93E-B1CEB5175761}"/>
    <cellStyle name="Calculation 2 3 3 7" xfId="21379" xr:uid="{A0E8202F-761F-4910-84FE-699A544D69F7}"/>
    <cellStyle name="Calculation 2 3 3 8" xfId="32950" xr:uid="{1CA8924D-F510-4745-9C15-9D19CCE1DF07}"/>
    <cellStyle name="Calculation 2 3 4" xfId="768" xr:uid="{00000000-0005-0000-0000-0000EF020000}"/>
    <cellStyle name="Calculation 2 3 4 2" xfId="22087" xr:uid="{1197E0DE-C03A-43A8-968D-80F6E829D8AE}"/>
    <cellStyle name="Calculation 2 3 4 2 2" xfId="23802" xr:uid="{B75A22CF-0EF2-4682-83B6-4F7548B91D03}"/>
    <cellStyle name="Calculation 2 3 4 2 2 2" xfId="26502" xr:uid="{5958B95A-90E5-48B7-9B0A-F9729EAC6F4B}"/>
    <cellStyle name="Calculation 2 3 4 2 2 2 2" xfId="31954" xr:uid="{977B4232-4532-4DBC-82B8-708A0B551885}"/>
    <cellStyle name="Calculation 2 3 4 2 2 2 3" xfId="37526" xr:uid="{322258BA-6A63-421A-9DA4-B9F92E4BC483}"/>
    <cellStyle name="Calculation 2 3 4 2 2 3" xfId="29742" xr:uid="{29822432-780D-4EF2-897A-95CC0A72E723}"/>
    <cellStyle name="Calculation 2 3 4 2 2 4" xfId="35463" xr:uid="{77B178BC-8D3F-478E-B414-D0E47BDA0ECB}"/>
    <cellStyle name="Calculation 2 3 4 2 3" xfId="25202" xr:uid="{36AFEFDD-7394-405A-A3FF-62E5170E1B7C}"/>
    <cellStyle name="Calculation 2 3 4 2 3 2" xfId="27394" xr:uid="{F632268D-FA9D-4FE0-974B-3E5EAC3555BC}"/>
    <cellStyle name="Calculation 2 3 4 2 3 2 2" xfId="32846" xr:uid="{5EBDCC6D-E16C-4C55-99E9-C3EAF03F6C5B}"/>
    <cellStyle name="Calculation 2 3 4 2 3 2 3" xfId="38212" xr:uid="{45D88A7A-F140-4F37-9EC1-04AAE706FC1F}"/>
    <cellStyle name="Calculation 2 3 4 2 3 3" xfId="30654" xr:uid="{75BBA78B-BEBC-4FB2-945B-E8685ADC2B37}"/>
    <cellStyle name="Calculation 2 3 4 2 3 4" xfId="36329" xr:uid="{4B90FA0D-33DB-4D9C-ABD9-7E8D5D34B5AE}"/>
    <cellStyle name="Calculation 2 3 4 2 4" xfId="22947" xr:uid="{D6F4B0BA-2446-4FF3-BC55-CE2EE92D8C97}"/>
    <cellStyle name="Calculation 2 3 4 2 4 2" xfId="28887" xr:uid="{912AD6E0-75B7-4951-AA18-3060D8B9379B}"/>
    <cellStyle name="Calculation 2 3 4 2 4 3" xfId="34611" xr:uid="{2921718A-2FA2-43B7-8D79-336390298F95}"/>
    <cellStyle name="Calculation 2 3 4 2 5" xfId="25647" xr:uid="{BA6F36C9-BBD2-4B8B-B110-AE9BF0847BE6}"/>
    <cellStyle name="Calculation 2 3 4 2 5 2" xfId="31099" xr:uid="{A2965F77-44C0-4BEC-9223-90CC64B8EF62}"/>
    <cellStyle name="Calculation 2 3 4 2 5 3" xfId="36674" xr:uid="{A90B6C62-0AE3-4C5C-9008-54516CCEA8E5}"/>
    <cellStyle name="Calculation 2 3 4 2 6" xfId="28029" xr:uid="{E0F31A58-01C2-423E-A544-899774F8E926}"/>
    <cellStyle name="Calculation 2 3 4 2 7" xfId="33756" xr:uid="{66B581CA-E717-4514-A8C3-26C7E5E8AF7B}"/>
    <cellStyle name="Calculation 2 3 4 3" xfId="23038" xr:uid="{2A5FD47B-DD43-4B2E-8659-AB0B35F21FB1}"/>
    <cellStyle name="Calculation 2 3 4 3 2" xfId="25738" xr:uid="{F26C99B6-F1AD-455C-ACFE-9132091AF437}"/>
    <cellStyle name="Calculation 2 3 4 3 2 2" xfId="31190" xr:uid="{6ECCA29E-78E4-4294-83B7-2B319C275CF6}"/>
    <cellStyle name="Calculation 2 3 4 3 2 3" xfId="36765" xr:uid="{D1270E1A-A614-4F9E-842B-A6FDBCD2D998}"/>
    <cellStyle name="Calculation 2 3 4 3 3" xfId="28978" xr:uid="{48417F68-8441-40BC-B21E-1ED79FBFA2AE}"/>
    <cellStyle name="Calculation 2 3 4 3 4" xfId="34702" xr:uid="{73683583-10DF-4E95-93A7-3F87AE61165D}"/>
    <cellStyle name="Calculation 2 3 4 4" xfId="24397" xr:uid="{4709E0F8-625C-4E38-B18C-5CA875A75345}"/>
    <cellStyle name="Calculation 2 3 4 4 2" xfId="26595" xr:uid="{243746D6-F89C-442F-9F46-FB95AFDF42F8}"/>
    <cellStyle name="Calculation 2 3 4 4 2 2" xfId="32047" xr:uid="{CF02F6CC-174B-493F-99CC-045E5E3F2C92}"/>
    <cellStyle name="Calculation 2 3 4 4 2 3" xfId="37619" xr:uid="{3109D1E5-2F3C-4E08-A842-30B447D98238}"/>
    <cellStyle name="Calculation 2 3 4 4 3" xfId="29849" xr:uid="{6856E337-B903-4720-AB88-B6AF93A8EA27}"/>
    <cellStyle name="Calculation 2 3 4 4 4" xfId="35568" xr:uid="{4654145E-07F4-424F-ACEC-78D9994590B1}"/>
    <cellStyle name="Calculation 2 3 4 5" xfId="22180" xr:uid="{1E29B36C-D62A-4595-AE0A-58D3C511FA1D}"/>
    <cellStyle name="Calculation 2 3 4 5 2" xfId="28120" xr:uid="{EEADBE09-8E51-4925-BB29-BBC25F9F8BBC}"/>
    <cellStyle name="Calculation 2 3 4 5 3" xfId="33847" xr:uid="{9FB688D4-3EEC-4B68-8288-ABFC40CEAC21}"/>
    <cellStyle name="Calculation 2 3 4 6" xfId="21098" xr:uid="{45BD0CD5-1600-4C06-B356-A31AEBEA745D}"/>
    <cellStyle name="Calculation 2 3 4 7" xfId="21378" xr:uid="{A2FB58BA-4DF9-4D5C-895C-C9C306E7A4D9}"/>
    <cellStyle name="Calculation 2 3 4 8" xfId="32951" xr:uid="{D0AD2C9A-FEC0-4BA4-9151-7A0E5BE1F2E1}"/>
    <cellStyle name="Calculation 2 3 5" xfId="769" xr:uid="{00000000-0005-0000-0000-0000F0020000}"/>
    <cellStyle name="Calculation 2 3 5 2" xfId="22086" xr:uid="{0D85C0B7-629C-4B48-A7B0-A24DC7951F78}"/>
    <cellStyle name="Calculation 2 3 5 2 2" xfId="23801" xr:uid="{B551FBCE-021F-4DAD-94D6-91765CEE6944}"/>
    <cellStyle name="Calculation 2 3 5 2 2 2" xfId="26501" xr:uid="{E0FDF48E-8A60-4A26-B58E-EEB1BB5DBC01}"/>
    <cellStyle name="Calculation 2 3 5 2 2 2 2" xfId="31953" xr:uid="{2D7798EA-A73B-4D2A-9A90-EF4CE171213E}"/>
    <cellStyle name="Calculation 2 3 5 2 2 2 3" xfId="37525" xr:uid="{47EC120E-D586-403C-8082-89EA9FE5176B}"/>
    <cellStyle name="Calculation 2 3 5 2 2 3" xfId="29741" xr:uid="{5B801B02-194E-4731-AB97-504920CF455A}"/>
    <cellStyle name="Calculation 2 3 5 2 2 4" xfId="35462" xr:uid="{072954DC-407A-415F-A201-9240E0540061}"/>
    <cellStyle name="Calculation 2 3 5 2 3" xfId="25201" xr:uid="{DF76B4CD-F8EF-4445-8AF3-87A401A75E38}"/>
    <cellStyle name="Calculation 2 3 5 2 3 2" xfId="27393" xr:uid="{CB99406D-EDB4-438F-931F-C99E6476A043}"/>
    <cellStyle name="Calculation 2 3 5 2 3 2 2" xfId="32845" xr:uid="{263EE952-FD42-4643-9D59-54A15E57F030}"/>
    <cellStyle name="Calculation 2 3 5 2 3 2 3" xfId="38211" xr:uid="{EEC0B07C-591F-4324-9D56-0FBDF063FF68}"/>
    <cellStyle name="Calculation 2 3 5 2 3 3" xfId="30653" xr:uid="{B98EE1D0-5633-4014-A50E-E2B4B2F81E7E}"/>
    <cellStyle name="Calculation 2 3 5 2 3 4" xfId="36328" xr:uid="{7FD64EF3-EDF1-4084-8437-828DDA7BD53C}"/>
    <cellStyle name="Calculation 2 3 5 2 4" xfId="22946" xr:uid="{542869C8-B8B6-4D48-AB96-B8A0AEC08035}"/>
    <cellStyle name="Calculation 2 3 5 2 4 2" xfId="28886" xr:uid="{2865CB58-258D-457B-AAAA-D64D0937F49F}"/>
    <cellStyle name="Calculation 2 3 5 2 4 3" xfId="34610" xr:uid="{8A2DA750-6428-4126-B4CF-E90FD4F84017}"/>
    <cellStyle name="Calculation 2 3 5 2 5" xfId="25646" xr:uid="{2AABFF00-863D-43FA-9DA2-7C936F0C9936}"/>
    <cellStyle name="Calculation 2 3 5 2 5 2" xfId="31098" xr:uid="{FD0EB4AE-B53E-4040-9BF3-59FCBFEDBFB4}"/>
    <cellStyle name="Calculation 2 3 5 2 5 3" xfId="36673" xr:uid="{E1891CD8-990F-48A9-9020-2C79FEA86F74}"/>
    <cellStyle name="Calculation 2 3 5 2 6" xfId="28028" xr:uid="{8F65E969-0ACC-4048-B5B3-883F4F0801C8}"/>
    <cellStyle name="Calculation 2 3 5 2 7" xfId="33755" xr:uid="{1E5ABF68-0A0B-45BE-9CB3-CB0D34AC11A9}"/>
    <cellStyle name="Calculation 2 3 5 3" xfId="23039" xr:uid="{3BD0396B-E7ED-4A66-A3D0-7AD013AD50C0}"/>
    <cellStyle name="Calculation 2 3 5 3 2" xfId="25739" xr:uid="{4578F4B1-0ECD-4A18-8936-755E0C437956}"/>
    <cellStyle name="Calculation 2 3 5 3 2 2" xfId="31191" xr:uid="{7BE7C418-2BC8-4E84-848A-BD93493E569D}"/>
    <cellStyle name="Calculation 2 3 5 3 2 3" xfId="36766" xr:uid="{3DD56E27-295C-4FCE-82B7-878C0E7EF3B6}"/>
    <cellStyle name="Calculation 2 3 5 3 3" xfId="28979" xr:uid="{33DBA1C5-9F0C-43DC-BFA3-8A25CE20783B}"/>
    <cellStyle name="Calculation 2 3 5 3 4" xfId="34703" xr:uid="{64DCB1D2-2D45-4231-816C-ACF68F056158}"/>
    <cellStyle name="Calculation 2 3 5 4" xfId="24398" xr:uid="{D12A583C-6068-4FCE-A17F-C413738861F7}"/>
    <cellStyle name="Calculation 2 3 5 4 2" xfId="26596" xr:uid="{9503C123-1C15-4CC8-9062-0EF10EE1AB91}"/>
    <cellStyle name="Calculation 2 3 5 4 2 2" xfId="32048" xr:uid="{92E6EA66-F45D-460D-8BEC-0AFD279EC4EC}"/>
    <cellStyle name="Calculation 2 3 5 4 2 3" xfId="37620" xr:uid="{A7EC8B7F-7127-4598-80CB-E7AC3C38AD65}"/>
    <cellStyle name="Calculation 2 3 5 4 3" xfId="29850" xr:uid="{251A95FF-7C3F-4D4E-9A2F-53685D5801B7}"/>
    <cellStyle name="Calculation 2 3 5 4 4" xfId="35569" xr:uid="{91E7248D-B64E-498D-9562-4E87F45C512E}"/>
    <cellStyle name="Calculation 2 3 5 5" xfId="22181" xr:uid="{B18BAE13-37C6-4C26-8EF0-D80F63F3AA52}"/>
    <cellStyle name="Calculation 2 3 5 5 2" xfId="28121" xr:uid="{6AA6DD3A-60E0-4B4D-ABCC-8A6D25720EC6}"/>
    <cellStyle name="Calculation 2 3 5 5 3" xfId="33848" xr:uid="{33D200FB-5B08-4727-ABF3-E6414A4802E1}"/>
    <cellStyle name="Calculation 2 3 5 6" xfId="21099" xr:uid="{88FA6240-B4B1-47AF-8420-3F17E3DBE625}"/>
    <cellStyle name="Calculation 2 3 5 7" xfId="21377" xr:uid="{0D921066-69C7-47F6-A845-7A73F23CE03C}"/>
    <cellStyle name="Calculation 2 3 5 8" xfId="32952" xr:uid="{CDA810BB-1973-4211-B906-6032B54F5B48}"/>
    <cellStyle name="Calculation 2 4" xfId="770" xr:uid="{00000000-0005-0000-0000-0000F1020000}"/>
    <cellStyle name="Calculation 2 4 2" xfId="771" xr:uid="{00000000-0005-0000-0000-0000F2020000}"/>
    <cellStyle name="Calculation 2 4 2 2" xfId="22085" xr:uid="{6778DC80-DCF7-49E6-9AEC-5E25F885167D}"/>
    <cellStyle name="Calculation 2 4 2 2 2" xfId="23800" xr:uid="{06D59CE1-52F7-4A48-8D97-B287542096E1}"/>
    <cellStyle name="Calculation 2 4 2 2 2 2" xfId="26500" xr:uid="{69131C5D-4B46-4148-8A49-8E88C6355F49}"/>
    <cellStyle name="Calculation 2 4 2 2 2 2 2" xfId="31952" xr:uid="{18038607-5978-40F8-9202-38AE6646C4C0}"/>
    <cellStyle name="Calculation 2 4 2 2 2 2 3" xfId="37524" xr:uid="{F7535759-CB76-4CA1-A689-33DCF711E05E}"/>
    <cellStyle name="Calculation 2 4 2 2 2 3" xfId="29740" xr:uid="{81B2EE1C-C154-4718-9B4D-0B464C1B2E95}"/>
    <cellStyle name="Calculation 2 4 2 2 2 4" xfId="35461" xr:uid="{666947A0-34F7-4F55-AFD1-970B7A588651}"/>
    <cellStyle name="Calculation 2 4 2 2 3" xfId="25200" xr:uid="{EA767B53-AF1A-4ECB-87B3-DA3AE8CC687B}"/>
    <cellStyle name="Calculation 2 4 2 2 3 2" xfId="27392" xr:uid="{E7D61D47-2E6D-4FD7-A33F-C15CB095C238}"/>
    <cellStyle name="Calculation 2 4 2 2 3 2 2" xfId="32844" xr:uid="{0D4ED3BA-1507-4353-9AD1-8ECA405A647A}"/>
    <cellStyle name="Calculation 2 4 2 2 3 2 3" xfId="38210" xr:uid="{9E41CF96-FC3C-475D-91C7-A7E590C935E7}"/>
    <cellStyle name="Calculation 2 4 2 2 3 3" xfId="30652" xr:uid="{DB6EF0B9-C513-415B-9591-7C0455A080E1}"/>
    <cellStyle name="Calculation 2 4 2 2 3 4" xfId="36327" xr:uid="{E1331853-2C75-4308-AA1D-C9AC4107E0A1}"/>
    <cellStyle name="Calculation 2 4 2 2 4" xfId="22945" xr:uid="{F6DA29CD-5B9B-4834-A23C-8BC9E88E1695}"/>
    <cellStyle name="Calculation 2 4 2 2 4 2" xfId="28885" xr:uid="{53261B82-3F72-473E-9D76-38CE4675130F}"/>
    <cellStyle name="Calculation 2 4 2 2 4 3" xfId="34609" xr:uid="{C6A4DC3B-4C6A-40DD-9D22-CD727EEAE089}"/>
    <cellStyle name="Calculation 2 4 2 2 5" xfId="25645" xr:uid="{C306CEAF-7BBF-4348-A00D-12A4E4A86E2F}"/>
    <cellStyle name="Calculation 2 4 2 2 5 2" xfId="31097" xr:uid="{1AA89DFE-3F22-487B-BE67-3B2F6AD27BD8}"/>
    <cellStyle name="Calculation 2 4 2 2 5 3" xfId="36672" xr:uid="{D22B51C5-698B-4027-A998-772001B5FA36}"/>
    <cellStyle name="Calculation 2 4 2 2 6" xfId="28027" xr:uid="{7BF56D6C-C7B2-4014-AE00-355B5DB62E06}"/>
    <cellStyle name="Calculation 2 4 2 2 7" xfId="33754" xr:uid="{9A447567-F453-484F-9CAA-F6A7953F5ADF}"/>
    <cellStyle name="Calculation 2 4 2 3" xfId="23040" xr:uid="{66B55FE8-69A6-424C-A881-D4B3FFD32DD7}"/>
    <cellStyle name="Calculation 2 4 2 3 2" xfId="25740" xr:uid="{765B9C96-E5CA-4DDF-B40F-865BB127328C}"/>
    <cellStyle name="Calculation 2 4 2 3 2 2" xfId="31192" xr:uid="{4B5C1678-5E17-40EE-BD4B-3ABAA3C38B4B}"/>
    <cellStyle name="Calculation 2 4 2 3 2 3" xfId="36767" xr:uid="{D0345875-E20E-43D8-B83F-E556042F7D2D}"/>
    <cellStyle name="Calculation 2 4 2 3 3" xfId="28980" xr:uid="{53AE051A-4C69-4E52-919D-2596D263C3E0}"/>
    <cellStyle name="Calculation 2 4 2 3 4" xfId="34704" xr:uid="{6754F856-335A-4CC9-8274-EAB052590518}"/>
    <cellStyle name="Calculation 2 4 2 4" xfId="24399" xr:uid="{9110D957-17F1-4E93-93D8-474C98D126AC}"/>
    <cellStyle name="Calculation 2 4 2 4 2" xfId="26597" xr:uid="{1B0614AC-3422-4C7A-AA27-C7105761C812}"/>
    <cellStyle name="Calculation 2 4 2 4 2 2" xfId="32049" xr:uid="{6AB3F1C4-A106-4320-BBA4-445A78D3A318}"/>
    <cellStyle name="Calculation 2 4 2 4 2 3" xfId="37621" xr:uid="{DCE4E1CE-2201-4CCA-8332-BDF74A47018A}"/>
    <cellStyle name="Calculation 2 4 2 4 3" xfId="29851" xr:uid="{3586E7F8-A11D-4981-85CD-81A95EF431DA}"/>
    <cellStyle name="Calculation 2 4 2 4 4" xfId="35570" xr:uid="{DA1E32D8-3538-4752-85CD-81C84827744B}"/>
    <cellStyle name="Calculation 2 4 2 5" xfId="22182" xr:uid="{94A56B2F-18BF-4D33-A8BA-1C01ECF49661}"/>
    <cellStyle name="Calculation 2 4 2 5 2" xfId="28122" xr:uid="{792B126C-54CF-4599-BBEB-0899E8B5BF67}"/>
    <cellStyle name="Calculation 2 4 2 5 3" xfId="33849" xr:uid="{E64C63FA-77C4-41BB-AAD0-4A3DD6D99489}"/>
    <cellStyle name="Calculation 2 4 2 6" xfId="21100" xr:uid="{40BC50D0-28A6-49DD-B339-1B46B79DD56D}"/>
    <cellStyle name="Calculation 2 4 2 7" xfId="21376" xr:uid="{10C2859E-FDC0-4C75-A6F3-02DB92B0AFA0}"/>
    <cellStyle name="Calculation 2 4 2 8" xfId="32953" xr:uid="{CDDF7F15-A4DE-4FCC-BBCD-E8CDB5877614}"/>
    <cellStyle name="Calculation 2 4 3" xfId="772" xr:uid="{00000000-0005-0000-0000-0000F3020000}"/>
    <cellStyle name="Calculation 2 4 3 2" xfId="22084" xr:uid="{4A26BE4C-C165-408B-9EEE-FB1F74EDA76E}"/>
    <cellStyle name="Calculation 2 4 3 2 2" xfId="23799" xr:uid="{FD1CEE56-063C-4598-B4C9-DE54BB69D7E7}"/>
    <cellStyle name="Calculation 2 4 3 2 2 2" xfId="26499" xr:uid="{4A6D5BDD-3E87-46DE-9D07-776629AB6C95}"/>
    <cellStyle name="Calculation 2 4 3 2 2 2 2" xfId="31951" xr:uid="{9362D626-310D-4BA5-81EF-C0C124956741}"/>
    <cellStyle name="Calculation 2 4 3 2 2 2 3" xfId="37523" xr:uid="{38D862E3-54FD-4BBC-832C-45946D1BB558}"/>
    <cellStyle name="Calculation 2 4 3 2 2 3" xfId="29739" xr:uid="{41629E5F-0493-4DC6-BCE4-CFB8416ADBDD}"/>
    <cellStyle name="Calculation 2 4 3 2 2 4" xfId="35460" xr:uid="{A68662FA-7FE1-4C29-BFA1-2A2632436971}"/>
    <cellStyle name="Calculation 2 4 3 2 3" xfId="25199" xr:uid="{3A3053E0-CBA5-496C-AD82-2A9A9A3C8D66}"/>
    <cellStyle name="Calculation 2 4 3 2 3 2" xfId="27391" xr:uid="{4031F2BC-BED6-4BFF-81DE-E9B5AB18748D}"/>
    <cellStyle name="Calculation 2 4 3 2 3 2 2" xfId="32843" xr:uid="{A9954A79-70C2-47B0-BA35-9C7BCEB28642}"/>
    <cellStyle name="Calculation 2 4 3 2 3 2 3" xfId="38209" xr:uid="{2F72B830-C258-4D2E-8F57-408C59BCA8BE}"/>
    <cellStyle name="Calculation 2 4 3 2 3 3" xfId="30651" xr:uid="{C22DC90E-B96E-45EB-9BDB-1B179DBA06FD}"/>
    <cellStyle name="Calculation 2 4 3 2 3 4" xfId="36326" xr:uid="{F224E9F3-C685-4E57-B35B-80454991EAFD}"/>
    <cellStyle name="Calculation 2 4 3 2 4" xfId="22944" xr:uid="{DDFD6D04-37FE-4AC2-8B85-479D24677967}"/>
    <cellStyle name="Calculation 2 4 3 2 4 2" xfId="28884" xr:uid="{AD1F009F-8D90-4DFD-AB59-A1F88AF95F0F}"/>
    <cellStyle name="Calculation 2 4 3 2 4 3" xfId="34608" xr:uid="{0E92BA22-8927-42D8-AD77-46E25D38336E}"/>
    <cellStyle name="Calculation 2 4 3 2 5" xfId="25644" xr:uid="{5A7BEC11-1ADC-46D0-B862-FA58200ABC9C}"/>
    <cellStyle name="Calculation 2 4 3 2 5 2" xfId="31096" xr:uid="{D138FB4C-C66A-41AC-B951-2A726C7EFA8D}"/>
    <cellStyle name="Calculation 2 4 3 2 5 3" xfId="36671" xr:uid="{944DEF10-DB0E-42AE-B53A-075598A9E554}"/>
    <cellStyle name="Calculation 2 4 3 2 6" xfId="28026" xr:uid="{6E1C1E8F-57E5-4EBC-B98F-B710CD79D1D9}"/>
    <cellStyle name="Calculation 2 4 3 2 7" xfId="33753" xr:uid="{14B476B4-DBAC-49CF-BDA1-304B97F575BA}"/>
    <cellStyle name="Calculation 2 4 3 3" xfId="23041" xr:uid="{E2E07420-A6F9-4038-B871-6489794983F4}"/>
    <cellStyle name="Calculation 2 4 3 3 2" xfId="25741" xr:uid="{91ACA920-FFA6-4C06-AC3A-986F1AEF05EC}"/>
    <cellStyle name="Calculation 2 4 3 3 2 2" xfId="31193" xr:uid="{C39B9751-83FC-4C7D-BB2F-06D643C9D9AE}"/>
    <cellStyle name="Calculation 2 4 3 3 2 3" xfId="36768" xr:uid="{DC7990C6-1D16-47DF-B46F-5DA10C09F1A7}"/>
    <cellStyle name="Calculation 2 4 3 3 3" xfId="28981" xr:uid="{49D95DD3-7DD8-44F2-88FF-19ADC6F5C393}"/>
    <cellStyle name="Calculation 2 4 3 3 4" xfId="34705" xr:uid="{38EE2B5E-B6E4-4E45-AED7-60E38D32AEDD}"/>
    <cellStyle name="Calculation 2 4 3 4" xfId="24400" xr:uid="{9BBFA0B7-D317-43B0-93AE-EEE2EB422CFF}"/>
    <cellStyle name="Calculation 2 4 3 4 2" xfId="26598" xr:uid="{0DEDA186-17F9-44AB-ADA1-52172BCF41B3}"/>
    <cellStyle name="Calculation 2 4 3 4 2 2" xfId="32050" xr:uid="{55FB8908-1BE5-4674-9084-862416C87B58}"/>
    <cellStyle name="Calculation 2 4 3 4 2 3" xfId="37622" xr:uid="{0390839B-A5B4-4203-BD49-72B6E81CE356}"/>
    <cellStyle name="Calculation 2 4 3 4 3" xfId="29852" xr:uid="{93E9C6F5-2275-4F73-A4D0-9F1D0B6EF789}"/>
    <cellStyle name="Calculation 2 4 3 4 4" xfId="35571" xr:uid="{F87475AE-4CE4-46BE-BB25-A8759436FE81}"/>
    <cellStyle name="Calculation 2 4 3 5" xfId="22183" xr:uid="{40B5A73A-6E32-484B-8657-B6EF36F02826}"/>
    <cellStyle name="Calculation 2 4 3 5 2" xfId="28123" xr:uid="{8C3E8832-9BC0-4103-85F4-2CFDBF5759ED}"/>
    <cellStyle name="Calculation 2 4 3 5 3" xfId="33850" xr:uid="{9297A985-067E-4DD4-9A5C-900E61CA8CF1}"/>
    <cellStyle name="Calculation 2 4 3 6" xfId="21101" xr:uid="{484CE12C-4D3C-47F8-B411-DE4B05A31B77}"/>
    <cellStyle name="Calculation 2 4 3 7" xfId="21375" xr:uid="{C7FCF7D1-4B80-4694-9FF3-2214CF3A6919}"/>
    <cellStyle name="Calculation 2 4 3 8" xfId="32954" xr:uid="{C8DEBE0B-DD64-47B7-9BE5-67D2EB8F3541}"/>
    <cellStyle name="Calculation 2 4 4" xfId="773" xr:uid="{00000000-0005-0000-0000-0000F4020000}"/>
    <cellStyle name="Calculation 2 4 4 2" xfId="22083" xr:uid="{EAD6E920-B94B-4FFB-84DF-8346856D7371}"/>
    <cellStyle name="Calculation 2 4 4 2 2" xfId="23798" xr:uid="{2D6E611B-55F6-44F4-8530-6D2BB0D9E7D3}"/>
    <cellStyle name="Calculation 2 4 4 2 2 2" xfId="26498" xr:uid="{D2F1E356-E72F-413E-A100-ED6547201C3A}"/>
    <cellStyle name="Calculation 2 4 4 2 2 2 2" xfId="31950" xr:uid="{2FAD8CBB-2D64-4CD0-B4CA-2EF3EC0FF432}"/>
    <cellStyle name="Calculation 2 4 4 2 2 2 3" xfId="37522" xr:uid="{A85FFFD5-230D-4D00-A385-C91E5D19B75A}"/>
    <cellStyle name="Calculation 2 4 4 2 2 3" xfId="29738" xr:uid="{CD8E8D3B-DBE8-4A15-96B4-177EE269878A}"/>
    <cellStyle name="Calculation 2 4 4 2 2 4" xfId="35459" xr:uid="{F62FD18A-FD07-4ED0-90DB-AB6B3B8095B9}"/>
    <cellStyle name="Calculation 2 4 4 2 3" xfId="25198" xr:uid="{14A340D4-384A-467E-ADAE-E036720A3220}"/>
    <cellStyle name="Calculation 2 4 4 2 3 2" xfId="27390" xr:uid="{60965013-2DFE-4639-91B2-4A0F6EA2680D}"/>
    <cellStyle name="Calculation 2 4 4 2 3 2 2" xfId="32842" xr:uid="{69A80DDD-E514-459A-9C32-FF9D006B495F}"/>
    <cellStyle name="Calculation 2 4 4 2 3 2 3" xfId="38208" xr:uid="{3B7E4C06-754A-41AE-8EEC-0C6A59FB5E1D}"/>
    <cellStyle name="Calculation 2 4 4 2 3 3" xfId="30650" xr:uid="{49634133-D698-4BEC-93BD-C461BB967BFC}"/>
    <cellStyle name="Calculation 2 4 4 2 3 4" xfId="36325" xr:uid="{E004CD12-F08F-4A72-8C66-6660BC308BE3}"/>
    <cellStyle name="Calculation 2 4 4 2 4" xfId="22943" xr:uid="{85748F20-A1DE-4EE6-A68D-5E614EE4ED6A}"/>
    <cellStyle name="Calculation 2 4 4 2 4 2" xfId="28883" xr:uid="{485E0878-4B8C-4419-A201-0D105B1DADD0}"/>
    <cellStyle name="Calculation 2 4 4 2 4 3" xfId="34607" xr:uid="{0DAC48B0-5346-47B4-B309-0B39EE9E7012}"/>
    <cellStyle name="Calculation 2 4 4 2 5" xfId="25643" xr:uid="{A48AB6CA-E5AA-4BB5-8434-D0DC11DA47A2}"/>
    <cellStyle name="Calculation 2 4 4 2 5 2" xfId="31095" xr:uid="{AE8C9F9D-B2D8-4874-B892-5D25B558764F}"/>
    <cellStyle name="Calculation 2 4 4 2 5 3" xfId="36670" xr:uid="{E7B7471A-0F96-4378-8F7F-47C50E3FD991}"/>
    <cellStyle name="Calculation 2 4 4 2 6" xfId="28025" xr:uid="{4E79DA5C-BA7B-4FEE-9808-11EEBD2661E7}"/>
    <cellStyle name="Calculation 2 4 4 2 7" xfId="33752" xr:uid="{8BA7122C-27CE-48E5-91AE-846C7366F221}"/>
    <cellStyle name="Calculation 2 4 4 3" xfId="23042" xr:uid="{49096C54-8E1F-45D8-B029-D8910E89EA93}"/>
    <cellStyle name="Calculation 2 4 4 3 2" xfId="25742" xr:uid="{54D10DBF-28B7-4AD4-8B35-EEC5841EF074}"/>
    <cellStyle name="Calculation 2 4 4 3 2 2" xfId="31194" xr:uid="{507AFA2A-1230-4382-BE26-606FD35CA754}"/>
    <cellStyle name="Calculation 2 4 4 3 2 3" xfId="36769" xr:uid="{B6CB78B2-DBDC-4F6D-A4C0-E16D11D0EE69}"/>
    <cellStyle name="Calculation 2 4 4 3 3" xfId="28982" xr:uid="{51205156-488B-4336-903E-6F14E6195283}"/>
    <cellStyle name="Calculation 2 4 4 3 4" xfId="34706" xr:uid="{B9F22964-8131-4908-8CF3-40DA1C421B2B}"/>
    <cellStyle name="Calculation 2 4 4 4" xfId="24401" xr:uid="{C09831D6-B9BD-463A-B89E-9F7436426D0E}"/>
    <cellStyle name="Calculation 2 4 4 4 2" xfId="26599" xr:uid="{2B581AB1-D1B8-4744-982D-CE9651A557CE}"/>
    <cellStyle name="Calculation 2 4 4 4 2 2" xfId="32051" xr:uid="{C8C116B6-6FBF-479B-9790-D404A2BE9B10}"/>
    <cellStyle name="Calculation 2 4 4 4 2 3" xfId="37623" xr:uid="{D3EE029A-A9DC-44A7-A6CF-504BE7D93127}"/>
    <cellStyle name="Calculation 2 4 4 4 3" xfId="29853" xr:uid="{0EF20BF2-020B-46E8-8BE2-19095228CB92}"/>
    <cellStyle name="Calculation 2 4 4 4 4" xfId="35572" xr:uid="{AAC3CD07-F615-4CD5-9C77-6A3AE78FFE1B}"/>
    <cellStyle name="Calculation 2 4 4 5" xfId="22184" xr:uid="{A1F113EE-3B5D-431F-B575-D26FF847E069}"/>
    <cellStyle name="Calculation 2 4 4 5 2" xfId="28124" xr:uid="{E2F8CF77-0F4D-4558-9C1F-B13BC35DAC59}"/>
    <cellStyle name="Calculation 2 4 4 5 3" xfId="33851" xr:uid="{37075A6B-5ABD-4A40-9C43-7D451595FCCE}"/>
    <cellStyle name="Calculation 2 4 4 6" xfId="21102" xr:uid="{C2E6A456-36FA-4DBA-A19D-F482BAEF49C3}"/>
    <cellStyle name="Calculation 2 4 4 7" xfId="21374" xr:uid="{2A4462DC-9DD4-4642-96E6-19C90F0CED70}"/>
    <cellStyle name="Calculation 2 4 4 8" xfId="32955" xr:uid="{EC00ED79-DF04-4DEA-8996-DBE1B093F6EA}"/>
    <cellStyle name="Calculation 2 4 5" xfId="774" xr:uid="{00000000-0005-0000-0000-0000F5020000}"/>
    <cellStyle name="Calculation 2 4 5 2" xfId="22082" xr:uid="{59C98929-0B32-4082-9922-80DA04093AE1}"/>
    <cellStyle name="Calculation 2 4 5 2 2" xfId="23797" xr:uid="{325E7454-9F4C-4756-8168-BCCDD14B3F7F}"/>
    <cellStyle name="Calculation 2 4 5 2 2 2" xfId="26497" xr:uid="{E4A57BED-41BF-44B2-9164-D6708F7E5FD2}"/>
    <cellStyle name="Calculation 2 4 5 2 2 2 2" xfId="31949" xr:uid="{44A4D2AB-2C25-4465-AAD6-9B15DDA701B4}"/>
    <cellStyle name="Calculation 2 4 5 2 2 2 3" xfId="37521" xr:uid="{1FEF46FA-9556-42A7-A0F8-2B68393E6F08}"/>
    <cellStyle name="Calculation 2 4 5 2 2 3" xfId="29737" xr:uid="{6A8EE1CF-1770-4461-9079-ECEB2D3AB07D}"/>
    <cellStyle name="Calculation 2 4 5 2 2 4" xfId="35458" xr:uid="{55FE1F82-5AD2-4930-B2AD-165DDFA7DBC1}"/>
    <cellStyle name="Calculation 2 4 5 2 3" xfId="25197" xr:uid="{15F2D418-1E1A-4B82-97DF-EB9CE9A2FA6C}"/>
    <cellStyle name="Calculation 2 4 5 2 3 2" xfId="27389" xr:uid="{5FF0A8B5-2AC5-45DA-AF23-9F3F4F53F2DC}"/>
    <cellStyle name="Calculation 2 4 5 2 3 2 2" xfId="32841" xr:uid="{F82AE087-9014-4585-8C55-47234D15397F}"/>
    <cellStyle name="Calculation 2 4 5 2 3 2 3" xfId="38207" xr:uid="{F492B8BB-AFE7-4F67-B440-C76B27D886BA}"/>
    <cellStyle name="Calculation 2 4 5 2 3 3" xfId="30649" xr:uid="{7D84E4F5-3EEA-4FFB-8E8A-E75FE1465EED}"/>
    <cellStyle name="Calculation 2 4 5 2 3 4" xfId="36324" xr:uid="{D4273CAA-882E-4B34-B1F2-6D234DC41261}"/>
    <cellStyle name="Calculation 2 4 5 2 4" xfId="22942" xr:uid="{BD6D3D75-9583-4E43-A6A8-19879A13CB08}"/>
    <cellStyle name="Calculation 2 4 5 2 4 2" xfId="28882" xr:uid="{F9D83D2A-AB54-4AD8-92E2-BCEFF04B990C}"/>
    <cellStyle name="Calculation 2 4 5 2 4 3" xfId="34606" xr:uid="{93221CB7-B3B9-473A-964B-950872563004}"/>
    <cellStyle name="Calculation 2 4 5 2 5" xfId="25642" xr:uid="{FA4A10D8-64D6-41CF-84AD-DB4BCB886CEF}"/>
    <cellStyle name="Calculation 2 4 5 2 5 2" xfId="31094" xr:uid="{DE8C3501-D7A8-4645-ABCF-470B2C9D2B7B}"/>
    <cellStyle name="Calculation 2 4 5 2 5 3" xfId="36669" xr:uid="{09B7778B-81D2-44B3-96D2-1322C24410B3}"/>
    <cellStyle name="Calculation 2 4 5 2 6" xfId="28024" xr:uid="{10AC0FFF-4869-4915-904E-3E8345BFBB75}"/>
    <cellStyle name="Calculation 2 4 5 2 7" xfId="33751" xr:uid="{3D89D097-4928-4052-99CF-4B49EAAE8BCB}"/>
    <cellStyle name="Calculation 2 4 5 3" xfId="23043" xr:uid="{5B842657-9E01-4A86-B5DD-F083B39A79CE}"/>
    <cellStyle name="Calculation 2 4 5 3 2" xfId="25743" xr:uid="{2AB7AA46-B691-4935-B3EE-707DBB177587}"/>
    <cellStyle name="Calculation 2 4 5 3 2 2" xfId="31195" xr:uid="{356D2C8A-A160-46A9-97F1-A771FF72CABD}"/>
    <cellStyle name="Calculation 2 4 5 3 2 3" xfId="36770" xr:uid="{3440F81A-E78B-4388-9DC7-E38A0821F1D0}"/>
    <cellStyle name="Calculation 2 4 5 3 3" xfId="28983" xr:uid="{4C3A015B-2FCA-4972-9EB0-18DE5DFA712D}"/>
    <cellStyle name="Calculation 2 4 5 3 4" xfId="34707" xr:uid="{208D0A85-29FE-44C9-A7E9-87ECA3DD83F2}"/>
    <cellStyle name="Calculation 2 4 5 4" xfId="24402" xr:uid="{368805BC-FB22-4D21-8205-B8BE25F6FBF1}"/>
    <cellStyle name="Calculation 2 4 5 4 2" xfId="26600" xr:uid="{F33DE638-5F04-4B22-9F51-0CBE95FC1E0E}"/>
    <cellStyle name="Calculation 2 4 5 4 2 2" xfId="32052" xr:uid="{73C32F47-F57E-4050-944F-E325D02F7557}"/>
    <cellStyle name="Calculation 2 4 5 4 2 3" xfId="37624" xr:uid="{F00A0227-FF9D-40E7-B2C4-C18515609EA6}"/>
    <cellStyle name="Calculation 2 4 5 4 3" xfId="29854" xr:uid="{9D8382DA-8B02-4DF7-B09E-0CF33AA5C9CC}"/>
    <cellStyle name="Calculation 2 4 5 4 4" xfId="35573" xr:uid="{5E1A54D1-5BF6-47BA-A3B2-6929FB476BF7}"/>
    <cellStyle name="Calculation 2 4 5 5" xfId="22185" xr:uid="{3C944B66-4363-46FE-A9BD-5A903E81982F}"/>
    <cellStyle name="Calculation 2 4 5 5 2" xfId="28125" xr:uid="{6040E8EC-3A82-401D-95D9-489284D750A0}"/>
    <cellStyle name="Calculation 2 4 5 5 3" xfId="33852" xr:uid="{02DAC26B-E2A8-470A-94CB-AE22099B4474}"/>
    <cellStyle name="Calculation 2 4 5 6" xfId="21103" xr:uid="{E44942F8-A9DB-4AF1-9039-B901ECDA68E1}"/>
    <cellStyle name="Calculation 2 4 5 7" xfId="21373" xr:uid="{E44364B4-43B0-40E1-B097-652DEEB2A788}"/>
    <cellStyle name="Calculation 2 4 5 8" xfId="32956" xr:uid="{5D234189-B5AE-4759-AF03-9961B7F393C2}"/>
    <cellStyle name="Calculation 2 5" xfId="775" xr:uid="{00000000-0005-0000-0000-0000F6020000}"/>
    <cellStyle name="Calculation 2 5 2" xfId="776" xr:uid="{00000000-0005-0000-0000-0000F7020000}"/>
    <cellStyle name="Calculation 2 5 2 2" xfId="22081" xr:uid="{C32400E9-E91D-4F45-B1A8-8C9E30110C9D}"/>
    <cellStyle name="Calculation 2 5 2 2 2" xfId="23796" xr:uid="{A41E9D00-9D69-4662-ABC5-7E66F4E29DD5}"/>
    <cellStyle name="Calculation 2 5 2 2 2 2" xfId="26496" xr:uid="{0B9B2DEA-23EE-4B2C-A054-C457235CA251}"/>
    <cellStyle name="Calculation 2 5 2 2 2 2 2" xfId="31948" xr:uid="{A087C4FA-7F39-4379-8D6C-C9B176B79B4C}"/>
    <cellStyle name="Calculation 2 5 2 2 2 2 3" xfId="37520" xr:uid="{381263EE-D43C-4B4E-B778-D5848A67AF32}"/>
    <cellStyle name="Calculation 2 5 2 2 2 3" xfId="29736" xr:uid="{2CD18C1F-D1D4-4B8F-ACF9-8A5F870C0A73}"/>
    <cellStyle name="Calculation 2 5 2 2 2 4" xfId="35457" xr:uid="{65BDFE8F-40E4-4C55-8F52-4C011C953ED7}"/>
    <cellStyle name="Calculation 2 5 2 2 3" xfId="25196" xr:uid="{8EBD260C-986B-4BED-AAE1-7547D8FCB064}"/>
    <cellStyle name="Calculation 2 5 2 2 3 2" xfId="27388" xr:uid="{6A82A3C6-331E-4212-BAF5-66E406175E0A}"/>
    <cellStyle name="Calculation 2 5 2 2 3 2 2" xfId="32840" xr:uid="{C79BC482-5788-4B0C-94BA-14104EF95FDE}"/>
    <cellStyle name="Calculation 2 5 2 2 3 2 3" xfId="38206" xr:uid="{BF09D1E5-383F-4A1E-8055-F37768D6949D}"/>
    <cellStyle name="Calculation 2 5 2 2 3 3" xfId="30648" xr:uid="{DE3967DA-5AC4-4114-A7FF-76ED823BD7EF}"/>
    <cellStyle name="Calculation 2 5 2 2 3 4" xfId="36323" xr:uid="{A2893880-F782-4E79-8A5A-3D3C53ED6922}"/>
    <cellStyle name="Calculation 2 5 2 2 4" xfId="22941" xr:uid="{48EE870F-053F-4A37-82B4-B8AE09210BB5}"/>
    <cellStyle name="Calculation 2 5 2 2 4 2" xfId="28881" xr:uid="{F3C8DBC2-C4E4-4190-AF9E-F199B82C6381}"/>
    <cellStyle name="Calculation 2 5 2 2 4 3" xfId="34605" xr:uid="{D2227B96-663C-4061-B45B-970C47BEDA7F}"/>
    <cellStyle name="Calculation 2 5 2 2 5" xfId="25641" xr:uid="{5DF36DA5-847F-4510-9815-5A27A63DE020}"/>
    <cellStyle name="Calculation 2 5 2 2 5 2" xfId="31093" xr:uid="{3385EB65-F09F-4AF1-90A3-AC9A6D8E600B}"/>
    <cellStyle name="Calculation 2 5 2 2 5 3" xfId="36668" xr:uid="{C7D279A8-B715-40BB-A136-F0EF48AE4290}"/>
    <cellStyle name="Calculation 2 5 2 2 6" xfId="28023" xr:uid="{70008667-AC9D-4CA3-B15F-22B3C46A73EB}"/>
    <cellStyle name="Calculation 2 5 2 2 7" xfId="33750" xr:uid="{4EBCE450-F325-467E-B455-F1BCAAFA3D8B}"/>
    <cellStyle name="Calculation 2 5 2 3" xfId="23044" xr:uid="{9812E464-BD5F-4510-BD98-E21AF3AB6507}"/>
    <cellStyle name="Calculation 2 5 2 3 2" xfId="25744" xr:uid="{6C126A07-50AF-4978-AA84-C8EEC90A654F}"/>
    <cellStyle name="Calculation 2 5 2 3 2 2" xfId="31196" xr:uid="{7A26B9E4-E4FB-42D5-9B12-3D4DFDEE70D5}"/>
    <cellStyle name="Calculation 2 5 2 3 2 3" xfId="36771" xr:uid="{89471947-0675-497D-AA87-572290D47FC7}"/>
    <cellStyle name="Calculation 2 5 2 3 3" xfId="28984" xr:uid="{9E6743B3-3872-4044-AEE2-EA14D137E408}"/>
    <cellStyle name="Calculation 2 5 2 3 4" xfId="34708" xr:uid="{1B0699F0-29E8-466F-8462-FEE1989AA7C5}"/>
    <cellStyle name="Calculation 2 5 2 4" xfId="24403" xr:uid="{9087B869-C90F-438B-A615-FF237C107206}"/>
    <cellStyle name="Calculation 2 5 2 4 2" xfId="26601" xr:uid="{6F4315F1-39CB-4962-804D-5B26A6F5287B}"/>
    <cellStyle name="Calculation 2 5 2 4 2 2" xfId="32053" xr:uid="{DCB23345-3D21-4922-A279-CB676CB4614D}"/>
    <cellStyle name="Calculation 2 5 2 4 2 3" xfId="37625" xr:uid="{E26D3C20-FF14-4BF1-B2EA-A92C216FBAF2}"/>
    <cellStyle name="Calculation 2 5 2 4 3" xfId="29855" xr:uid="{F4A534BA-A961-46CC-88CF-0CB6CBC71F82}"/>
    <cellStyle name="Calculation 2 5 2 4 4" xfId="35574" xr:uid="{56697E2F-4FA4-4060-A557-FE74885AACBC}"/>
    <cellStyle name="Calculation 2 5 2 5" xfId="22186" xr:uid="{B73C81E6-EB47-4808-8508-9093A77446B9}"/>
    <cellStyle name="Calculation 2 5 2 5 2" xfId="28126" xr:uid="{ADEF89C3-F7E2-4CA6-8701-47067D7B7B6D}"/>
    <cellStyle name="Calculation 2 5 2 5 3" xfId="33853" xr:uid="{0543561B-46AD-4844-9C50-D6206FB893E8}"/>
    <cellStyle name="Calculation 2 5 2 6" xfId="21104" xr:uid="{1BFE5B69-90C8-49B7-8D05-90C37B09844C}"/>
    <cellStyle name="Calculation 2 5 2 7" xfId="21372" xr:uid="{B2FE8BFF-4F62-47F2-838B-00DAFBF997DE}"/>
    <cellStyle name="Calculation 2 5 2 8" xfId="32957" xr:uid="{A2A487D8-0927-478B-94E1-7995F6443525}"/>
    <cellStyle name="Calculation 2 5 3" xfId="777" xr:uid="{00000000-0005-0000-0000-0000F8020000}"/>
    <cellStyle name="Calculation 2 5 3 2" xfId="22080" xr:uid="{307BB442-7EC5-4300-8560-7EB8FD685FC5}"/>
    <cellStyle name="Calculation 2 5 3 2 2" xfId="23795" xr:uid="{09FCC4A2-98BB-415E-835B-C33047A507DC}"/>
    <cellStyle name="Calculation 2 5 3 2 2 2" xfId="26495" xr:uid="{A404B597-289E-45DB-9896-91C0395DFF9C}"/>
    <cellStyle name="Calculation 2 5 3 2 2 2 2" xfId="31947" xr:uid="{71FA57F1-3A77-4EE5-A388-A79F5C07F3CF}"/>
    <cellStyle name="Calculation 2 5 3 2 2 2 3" xfId="37519" xr:uid="{0CB9A48D-5645-40C9-80EA-A8C282999770}"/>
    <cellStyle name="Calculation 2 5 3 2 2 3" xfId="29735" xr:uid="{C096793D-E8B5-489A-B844-1E8F9382F0FA}"/>
    <cellStyle name="Calculation 2 5 3 2 2 4" xfId="35456" xr:uid="{A1FECE89-628C-4552-B482-671844872159}"/>
    <cellStyle name="Calculation 2 5 3 2 3" xfId="25195" xr:uid="{1C42756F-90C2-4469-A8A9-07509D4419A6}"/>
    <cellStyle name="Calculation 2 5 3 2 3 2" xfId="27387" xr:uid="{5AAE00FD-52FF-4622-9867-6CC0CD626E18}"/>
    <cellStyle name="Calculation 2 5 3 2 3 2 2" xfId="32839" xr:uid="{97C259DE-FCD7-4435-AF08-8CDA988D0B93}"/>
    <cellStyle name="Calculation 2 5 3 2 3 2 3" xfId="38205" xr:uid="{6FFB5724-E7DD-4881-B102-D3FEEBBBBA41}"/>
    <cellStyle name="Calculation 2 5 3 2 3 3" xfId="30647" xr:uid="{A0A00597-DC87-47A6-8496-D9EE2FCB7988}"/>
    <cellStyle name="Calculation 2 5 3 2 3 4" xfId="36322" xr:uid="{79473801-A6AE-4B51-BA35-137C11DE5065}"/>
    <cellStyle name="Calculation 2 5 3 2 4" xfId="22940" xr:uid="{C7CC860A-511F-43DA-B242-785359EE2EA2}"/>
    <cellStyle name="Calculation 2 5 3 2 4 2" xfId="28880" xr:uid="{3B0A9749-534C-4859-93C5-11D5C20D4D5A}"/>
    <cellStyle name="Calculation 2 5 3 2 4 3" xfId="34604" xr:uid="{862DB513-0615-4B59-AB72-9921081611B0}"/>
    <cellStyle name="Calculation 2 5 3 2 5" xfId="25640" xr:uid="{77CE7AC3-0777-4226-B0CB-409298DBB323}"/>
    <cellStyle name="Calculation 2 5 3 2 5 2" xfId="31092" xr:uid="{08D06AAD-9332-4908-BC3C-A300FED01C36}"/>
    <cellStyle name="Calculation 2 5 3 2 5 3" xfId="36667" xr:uid="{96EA6316-DCCC-45A9-B648-707959F18E01}"/>
    <cellStyle name="Calculation 2 5 3 2 6" xfId="28022" xr:uid="{7B5F3928-8E58-4DA5-9579-35EFA2ADD9C2}"/>
    <cellStyle name="Calculation 2 5 3 2 7" xfId="33749" xr:uid="{F9A082FE-982C-43FC-986A-F186F4533933}"/>
    <cellStyle name="Calculation 2 5 3 3" xfId="23045" xr:uid="{E9CA47C8-E84C-4EE8-9639-E46D165594EC}"/>
    <cellStyle name="Calculation 2 5 3 3 2" xfId="25745" xr:uid="{59922A51-8537-4565-A70C-0895676F39DD}"/>
    <cellStyle name="Calculation 2 5 3 3 2 2" xfId="31197" xr:uid="{E4BC8F41-B9C9-45CE-B662-EED2514E4B8F}"/>
    <cellStyle name="Calculation 2 5 3 3 2 3" xfId="36772" xr:uid="{AF2FBF65-F251-4A02-999E-E1989A72C100}"/>
    <cellStyle name="Calculation 2 5 3 3 3" xfId="28985" xr:uid="{A7ACC7D8-7871-43C2-B8E6-457263C64450}"/>
    <cellStyle name="Calculation 2 5 3 3 4" xfId="34709" xr:uid="{A349C378-2650-4D4A-B733-85636E2A87C4}"/>
    <cellStyle name="Calculation 2 5 3 4" xfId="24404" xr:uid="{B244AB6A-ED7F-431E-93B1-2645A7FBEDF4}"/>
    <cellStyle name="Calculation 2 5 3 4 2" xfId="26602" xr:uid="{02572EC1-06B8-49CE-A1AE-E92B1EA6737D}"/>
    <cellStyle name="Calculation 2 5 3 4 2 2" xfId="32054" xr:uid="{F153BA9A-BEC8-4D95-965F-D71214750E26}"/>
    <cellStyle name="Calculation 2 5 3 4 2 3" xfId="37626" xr:uid="{DC0CEB19-08FD-4BEE-B135-3A8BEB407630}"/>
    <cellStyle name="Calculation 2 5 3 4 3" xfId="29856" xr:uid="{65B9FB4E-ED38-4647-953B-FA0968E029A7}"/>
    <cellStyle name="Calculation 2 5 3 4 4" xfId="35575" xr:uid="{06D577BA-7944-4B82-AB41-A2B48485CCDD}"/>
    <cellStyle name="Calculation 2 5 3 5" xfId="22187" xr:uid="{7A7F0BF0-715D-4F64-8172-C83868F8BBD9}"/>
    <cellStyle name="Calculation 2 5 3 5 2" xfId="28127" xr:uid="{E8B94460-2177-4BC3-8E07-DB5DE27E591F}"/>
    <cellStyle name="Calculation 2 5 3 5 3" xfId="33854" xr:uid="{A0F8E549-B9CD-4D78-9532-A3FEB428588A}"/>
    <cellStyle name="Calculation 2 5 3 6" xfId="21105" xr:uid="{4CAFBA93-CE93-4CC4-BB71-530B28561DC3}"/>
    <cellStyle name="Calculation 2 5 3 7" xfId="21371" xr:uid="{25D2FC0A-8048-4E1E-A7D3-CF30D77B717B}"/>
    <cellStyle name="Calculation 2 5 3 8" xfId="32958" xr:uid="{BB5865CB-620E-460F-A98D-288A3965DB33}"/>
    <cellStyle name="Calculation 2 5 4" xfId="778" xr:uid="{00000000-0005-0000-0000-0000F9020000}"/>
    <cellStyle name="Calculation 2 5 4 2" xfId="22079" xr:uid="{612F88F1-0E3B-4A33-AD4D-A73EFB48C5C6}"/>
    <cellStyle name="Calculation 2 5 4 2 2" xfId="23794" xr:uid="{2837C889-F94B-4E7A-A5C2-801D720DC51E}"/>
    <cellStyle name="Calculation 2 5 4 2 2 2" xfId="26494" xr:uid="{C560E49F-3CF2-4FF3-BC22-DCF9D41264F5}"/>
    <cellStyle name="Calculation 2 5 4 2 2 2 2" xfId="31946" xr:uid="{D5AF0E6E-8C6D-44C0-A280-3E0195F403C0}"/>
    <cellStyle name="Calculation 2 5 4 2 2 2 3" xfId="37518" xr:uid="{1068ECF0-F891-484C-A5D6-849719C4E79B}"/>
    <cellStyle name="Calculation 2 5 4 2 2 3" xfId="29734" xr:uid="{8E949998-F533-465E-B39D-7BE8FC13DBF7}"/>
    <cellStyle name="Calculation 2 5 4 2 2 4" xfId="35455" xr:uid="{3AA1C350-EE44-4314-84D5-ACD6E235488F}"/>
    <cellStyle name="Calculation 2 5 4 2 3" xfId="25194" xr:uid="{6700DBEE-5373-4A28-A308-F08DA969E35F}"/>
    <cellStyle name="Calculation 2 5 4 2 3 2" xfId="27386" xr:uid="{345F6D88-0705-4AA6-83CD-3E51F61F8CBC}"/>
    <cellStyle name="Calculation 2 5 4 2 3 2 2" xfId="32838" xr:uid="{439A7861-8F05-4AB8-9F25-5A34DBCDB7B9}"/>
    <cellStyle name="Calculation 2 5 4 2 3 2 3" xfId="38204" xr:uid="{2CD6EFBC-5800-4F39-9F07-B27759D45837}"/>
    <cellStyle name="Calculation 2 5 4 2 3 3" xfId="30646" xr:uid="{10805145-7188-422E-98AF-DAAD099C120D}"/>
    <cellStyle name="Calculation 2 5 4 2 3 4" xfId="36321" xr:uid="{0936FD28-492E-46E5-A79F-29DCE5E97291}"/>
    <cellStyle name="Calculation 2 5 4 2 4" xfId="22939" xr:uid="{5FE539C5-8E58-45FA-BBE5-07DD6A314E53}"/>
    <cellStyle name="Calculation 2 5 4 2 4 2" xfId="28879" xr:uid="{1C4D271B-6D7D-4790-B76B-000CD7D85A77}"/>
    <cellStyle name="Calculation 2 5 4 2 4 3" xfId="34603" xr:uid="{CE21572C-4F15-4EDD-BB3E-4146EAF7FDA7}"/>
    <cellStyle name="Calculation 2 5 4 2 5" xfId="25639" xr:uid="{2633DE86-427A-4320-909A-8B8F837CAFCB}"/>
    <cellStyle name="Calculation 2 5 4 2 5 2" xfId="31091" xr:uid="{ED25E77F-4B2B-41EC-95BA-B673F12AD534}"/>
    <cellStyle name="Calculation 2 5 4 2 5 3" xfId="36666" xr:uid="{977FB3D1-DFBA-4BF0-B273-4AE6E354434B}"/>
    <cellStyle name="Calculation 2 5 4 2 6" xfId="28021" xr:uid="{14C70162-6293-49C5-BABB-E01F0858E262}"/>
    <cellStyle name="Calculation 2 5 4 2 7" xfId="33748" xr:uid="{DF0954BB-8523-484E-84F3-E5E21D817613}"/>
    <cellStyle name="Calculation 2 5 4 3" xfId="23046" xr:uid="{6B595461-CA2D-4914-9C87-A80F92ECE8C6}"/>
    <cellStyle name="Calculation 2 5 4 3 2" xfId="25746" xr:uid="{637EC350-260E-4408-ACF5-2FF7E5672C07}"/>
    <cellStyle name="Calculation 2 5 4 3 2 2" xfId="31198" xr:uid="{BB5B8A3E-E255-4438-AB8A-9DB3114B590E}"/>
    <cellStyle name="Calculation 2 5 4 3 2 3" xfId="36773" xr:uid="{857FA60C-A429-4253-97DF-25A8DA11A64A}"/>
    <cellStyle name="Calculation 2 5 4 3 3" xfId="28986" xr:uid="{C78DEAA9-1486-4A63-A77C-FEF2D8A22B5A}"/>
    <cellStyle name="Calculation 2 5 4 3 4" xfId="34710" xr:uid="{DFD15F51-6BA7-49F0-9C6E-7C476200304E}"/>
    <cellStyle name="Calculation 2 5 4 4" xfId="24405" xr:uid="{F299C018-7B57-433E-B7F1-B4153A410F71}"/>
    <cellStyle name="Calculation 2 5 4 4 2" xfId="26603" xr:uid="{18D511E6-A635-4EB1-8293-644B7ED1FB4A}"/>
    <cellStyle name="Calculation 2 5 4 4 2 2" xfId="32055" xr:uid="{D2CDACC9-C733-4768-BCF8-7C5F08F58360}"/>
    <cellStyle name="Calculation 2 5 4 4 2 3" xfId="37627" xr:uid="{46542977-ACC1-42E8-886B-265DC60B65DB}"/>
    <cellStyle name="Calculation 2 5 4 4 3" xfId="29857" xr:uid="{A011990D-1016-4079-8956-EB9FC5CD45A4}"/>
    <cellStyle name="Calculation 2 5 4 4 4" xfId="35576" xr:uid="{12C88669-A8BC-4139-B8BF-C043D47BB6BE}"/>
    <cellStyle name="Calculation 2 5 4 5" xfId="22188" xr:uid="{E382927C-3C32-48C9-8410-56EAE19598D4}"/>
    <cellStyle name="Calculation 2 5 4 5 2" xfId="28128" xr:uid="{87C647D6-AC10-44D8-9443-54219198D7D5}"/>
    <cellStyle name="Calculation 2 5 4 5 3" xfId="33855" xr:uid="{07C7EB08-3CA5-485B-8E34-D33F42747B39}"/>
    <cellStyle name="Calculation 2 5 4 6" xfId="21106" xr:uid="{5B90E789-3DCE-4174-BE3C-514D00B7FED5}"/>
    <cellStyle name="Calculation 2 5 4 7" xfId="21370" xr:uid="{BAE52C31-F228-4412-BD06-F5283D74A74C}"/>
    <cellStyle name="Calculation 2 5 4 8" xfId="32959" xr:uid="{3A90B1C4-E1D5-41A6-B57C-CE4F343E9780}"/>
    <cellStyle name="Calculation 2 5 5" xfId="779" xr:uid="{00000000-0005-0000-0000-0000FA020000}"/>
    <cellStyle name="Calculation 2 5 5 2" xfId="22078" xr:uid="{EA9C74D3-30B0-48B7-BDAA-E1C4A890F7DD}"/>
    <cellStyle name="Calculation 2 5 5 2 2" xfId="23793" xr:uid="{DFB122AD-8C7C-4B08-84D3-62D797F1A489}"/>
    <cellStyle name="Calculation 2 5 5 2 2 2" xfId="26493" xr:uid="{4D60BE7C-4967-4599-9A27-4C33A75498F6}"/>
    <cellStyle name="Calculation 2 5 5 2 2 2 2" xfId="31945" xr:uid="{428A53CB-8084-43BF-81C2-B62430848527}"/>
    <cellStyle name="Calculation 2 5 5 2 2 2 3" xfId="37517" xr:uid="{5EA5F7DE-40BB-43C8-B71D-AE51CE71196E}"/>
    <cellStyle name="Calculation 2 5 5 2 2 3" xfId="29733" xr:uid="{420EFA2E-18BE-405A-8FB4-E3147C33E4B9}"/>
    <cellStyle name="Calculation 2 5 5 2 2 4" xfId="35454" xr:uid="{305B53D8-8242-4668-8F2D-B7B1BCE3446E}"/>
    <cellStyle name="Calculation 2 5 5 2 3" xfId="25193" xr:uid="{350F7B2F-851D-4EF9-B9D6-B3DC5C018A57}"/>
    <cellStyle name="Calculation 2 5 5 2 3 2" xfId="27385" xr:uid="{EEE1009E-19A3-47D6-B42E-B4309C169E2B}"/>
    <cellStyle name="Calculation 2 5 5 2 3 2 2" xfId="32837" xr:uid="{FFD2129F-6976-4A63-BD35-B1CCC7419B9F}"/>
    <cellStyle name="Calculation 2 5 5 2 3 2 3" xfId="38203" xr:uid="{0706712A-C7BE-4499-8583-1EB2DD0D5502}"/>
    <cellStyle name="Calculation 2 5 5 2 3 3" xfId="30645" xr:uid="{099BA7AA-73BC-4660-BEAE-F6C25F2DDE60}"/>
    <cellStyle name="Calculation 2 5 5 2 3 4" xfId="36320" xr:uid="{A53CDFDD-DBDD-449B-9E0D-C55EA56C6453}"/>
    <cellStyle name="Calculation 2 5 5 2 4" xfId="22938" xr:uid="{320C6E3D-0AB9-47BD-B323-752987FA87A6}"/>
    <cellStyle name="Calculation 2 5 5 2 4 2" xfId="28878" xr:uid="{AB653E37-38BC-43C3-9C7F-62C9F7687E8F}"/>
    <cellStyle name="Calculation 2 5 5 2 4 3" xfId="34602" xr:uid="{0A608523-11E4-4E6F-A32E-4503BB650C1F}"/>
    <cellStyle name="Calculation 2 5 5 2 5" xfId="25638" xr:uid="{4517A487-1E82-4440-8F4D-6FED22DEB282}"/>
    <cellStyle name="Calculation 2 5 5 2 5 2" xfId="31090" xr:uid="{84DC6777-0A18-4127-8679-BE0B5FF338A9}"/>
    <cellStyle name="Calculation 2 5 5 2 5 3" xfId="36665" xr:uid="{A13F8D06-01C8-4393-B524-81F5AA46284A}"/>
    <cellStyle name="Calculation 2 5 5 2 6" xfId="28020" xr:uid="{73B0FFA6-E932-4DCF-ABCA-A8E587AF370F}"/>
    <cellStyle name="Calculation 2 5 5 2 7" xfId="33747" xr:uid="{9329FFB2-C19C-4540-98FF-32E675BCED55}"/>
    <cellStyle name="Calculation 2 5 5 3" xfId="23047" xr:uid="{21F95BF1-069E-4630-B58B-B87733230E47}"/>
    <cellStyle name="Calculation 2 5 5 3 2" xfId="25747" xr:uid="{E0F81322-B273-46AE-8B98-0628A8A304D7}"/>
    <cellStyle name="Calculation 2 5 5 3 2 2" xfId="31199" xr:uid="{F8A6493F-F566-4D7A-A8E7-79DDAA10A98E}"/>
    <cellStyle name="Calculation 2 5 5 3 2 3" xfId="36774" xr:uid="{B6B2445F-0CD0-4209-BA32-20B475539E6F}"/>
    <cellStyle name="Calculation 2 5 5 3 3" xfId="28987" xr:uid="{DC69E6F2-9C0A-4346-B6BD-8AC821182D07}"/>
    <cellStyle name="Calculation 2 5 5 3 4" xfId="34711" xr:uid="{31D6AFB0-123B-4EDC-870C-37701CF30402}"/>
    <cellStyle name="Calculation 2 5 5 4" xfId="24406" xr:uid="{6B406043-EA5A-436A-8787-84E2014516E2}"/>
    <cellStyle name="Calculation 2 5 5 4 2" xfId="26604" xr:uid="{143FF4F8-67CC-4F65-8FC3-6EA86BE8AAAD}"/>
    <cellStyle name="Calculation 2 5 5 4 2 2" xfId="32056" xr:uid="{5614E653-8ACB-440E-B3B3-808A3F829D53}"/>
    <cellStyle name="Calculation 2 5 5 4 2 3" xfId="37628" xr:uid="{062B24F2-5EA5-49B2-92AE-DECF2B05E798}"/>
    <cellStyle name="Calculation 2 5 5 4 3" xfId="29858" xr:uid="{257C2753-14D8-47AE-BC3A-BC1402B88538}"/>
    <cellStyle name="Calculation 2 5 5 4 4" xfId="35577" xr:uid="{D82F3C2B-11C6-4CFC-B9A1-28E7D974822C}"/>
    <cellStyle name="Calculation 2 5 5 5" xfId="22189" xr:uid="{F2ECB294-CFDB-4ED2-A07D-363FB04A4BD9}"/>
    <cellStyle name="Calculation 2 5 5 5 2" xfId="28129" xr:uid="{96E387E4-FAE0-4778-ADCD-7C9654F27EEF}"/>
    <cellStyle name="Calculation 2 5 5 5 3" xfId="33856" xr:uid="{65F3D3E1-A0A2-40F3-8F2B-9993AB97CC6B}"/>
    <cellStyle name="Calculation 2 5 5 6" xfId="21107" xr:uid="{628087A1-92D6-4CE8-91FB-E08FD0381A28}"/>
    <cellStyle name="Calculation 2 5 5 7" xfId="21369" xr:uid="{CA12A4C9-793A-4BCC-96DE-09D034CE781F}"/>
    <cellStyle name="Calculation 2 5 5 8" xfId="32960" xr:uid="{BC958A19-D7DF-4167-8E92-A54A5859769E}"/>
    <cellStyle name="Calculation 2 6" xfId="780" xr:uid="{00000000-0005-0000-0000-0000FB020000}"/>
    <cellStyle name="Calculation 2 6 2" xfId="781" xr:uid="{00000000-0005-0000-0000-0000FC020000}"/>
    <cellStyle name="Calculation 2 6 2 2" xfId="22077" xr:uid="{E4E55060-B70A-4D81-808E-658628371C18}"/>
    <cellStyle name="Calculation 2 6 2 2 2" xfId="23792" xr:uid="{F93C9350-3456-42CC-9AC1-92958F05EA05}"/>
    <cellStyle name="Calculation 2 6 2 2 2 2" xfId="26492" xr:uid="{2E1CBEB1-9B36-4D9F-BA7C-400FCE38AFDE}"/>
    <cellStyle name="Calculation 2 6 2 2 2 2 2" xfId="31944" xr:uid="{3E5C1572-C967-422B-9BE6-C82BB00AD600}"/>
    <cellStyle name="Calculation 2 6 2 2 2 2 3" xfId="37516" xr:uid="{ED85BD9E-8F87-45AC-9E47-AFDA490AE737}"/>
    <cellStyle name="Calculation 2 6 2 2 2 3" xfId="29732" xr:uid="{99BB40A7-4C05-455A-B23F-381EF65A6C3B}"/>
    <cellStyle name="Calculation 2 6 2 2 2 4" xfId="35453" xr:uid="{7AE02621-0538-454A-B713-643AFCF3B32E}"/>
    <cellStyle name="Calculation 2 6 2 2 3" xfId="25192" xr:uid="{F43666C6-A0BD-47BA-8404-7A36EDC02924}"/>
    <cellStyle name="Calculation 2 6 2 2 3 2" xfId="27384" xr:uid="{1A405838-653B-46C6-A7F3-7EDBF2387758}"/>
    <cellStyle name="Calculation 2 6 2 2 3 2 2" xfId="32836" xr:uid="{E870C2F9-A2A9-44D8-885B-A248167397C0}"/>
    <cellStyle name="Calculation 2 6 2 2 3 2 3" xfId="38202" xr:uid="{B3585C39-55F5-40C2-9F4D-768D5D689F7E}"/>
    <cellStyle name="Calculation 2 6 2 2 3 3" xfId="30644" xr:uid="{87BDCC90-9C3D-4EDD-BD2F-3AB84DA58999}"/>
    <cellStyle name="Calculation 2 6 2 2 3 4" xfId="36319" xr:uid="{79420555-C63C-4EAD-97AC-9C299A463A63}"/>
    <cellStyle name="Calculation 2 6 2 2 4" xfId="22937" xr:uid="{8EF8B104-0EA7-4002-9ED3-845A8CF260D1}"/>
    <cellStyle name="Calculation 2 6 2 2 4 2" xfId="28877" xr:uid="{741B20F2-4F52-4865-BF3A-4A2BA2A0786E}"/>
    <cellStyle name="Calculation 2 6 2 2 4 3" xfId="34601" xr:uid="{F4C2D400-3499-4A53-AB43-83F6C3D8D0AE}"/>
    <cellStyle name="Calculation 2 6 2 2 5" xfId="25637" xr:uid="{522197FA-621D-4FB9-95E4-6CC34EBC974A}"/>
    <cellStyle name="Calculation 2 6 2 2 5 2" xfId="31089" xr:uid="{6761E430-B6E5-4FE6-B970-E0A95121F6B7}"/>
    <cellStyle name="Calculation 2 6 2 2 5 3" xfId="36664" xr:uid="{431D039D-5438-473D-B860-0D53F6236F58}"/>
    <cellStyle name="Calculation 2 6 2 2 6" xfId="28019" xr:uid="{D66FC9F2-D3EC-4A8A-A7D9-10755B3DA34B}"/>
    <cellStyle name="Calculation 2 6 2 2 7" xfId="33746" xr:uid="{A82A6C97-3543-4C2A-9700-6471296A67D5}"/>
    <cellStyle name="Calculation 2 6 2 3" xfId="23048" xr:uid="{3F20DFFF-8758-4581-B0F8-463736E96FF5}"/>
    <cellStyle name="Calculation 2 6 2 3 2" xfId="25748" xr:uid="{1D964DB3-73E3-4DD0-A56A-40D1F48E70AA}"/>
    <cellStyle name="Calculation 2 6 2 3 2 2" xfId="31200" xr:uid="{3B9177E7-0141-4E35-9DB8-FB9C77503857}"/>
    <cellStyle name="Calculation 2 6 2 3 2 3" xfId="36775" xr:uid="{84363C0F-5A62-4587-A0D5-B967B8A1D9E2}"/>
    <cellStyle name="Calculation 2 6 2 3 3" xfId="28988" xr:uid="{1CA073CB-DD17-43C3-B540-9154BE45996A}"/>
    <cellStyle name="Calculation 2 6 2 3 4" xfId="34712" xr:uid="{371D7166-B8E6-42CD-B8F4-BC890F7B950E}"/>
    <cellStyle name="Calculation 2 6 2 4" xfId="24407" xr:uid="{C93504D4-07A1-4CF5-A517-D9A68B0E4202}"/>
    <cellStyle name="Calculation 2 6 2 4 2" xfId="26605" xr:uid="{C9A04337-7C18-4248-BC27-B38E13F38EE1}"/>
    <cellStyle name="Calculation 2 6 2 4 2 2" xfId="32057" xr:uid="{6911DA32-C981-476C-880D-F34357A74D9D}"/>
    <cellStyle name="Calculation 2 6 2 4 2 3" xfId="37629" xr:uid="{57011936-5BCA-4255-AF09-2EFB7B29A5F9}"/>
    <cellStyle name="Calculation 2 6 2 4 3" xfId="29859" xr:uid="{8EA4907E-DBC0-4ACF-9545-7EC19D753744}"/>
    <cellStyle name="Calculation 2 6 2 4 4" xfId="35578" xr:uid="{B59BAD36-BA9A-4BD3-AD5B-A6E7C3914130}"/>
    <cellStyle name="Calculation 2 6 2 5" xfId="22190" xr:uid="{6AF29AE2-B26F-4893-8D53-68C92ADCC5FC}"/>
    <cellStyle name="Calculation 2 6 2 5 2" xfId="28130" xr:uid="{85A69590-7662-4F9A-B0C5-E9610205EA12}"/>
    <cellStyle name="Calculation 2 6 2 5 3" xfId="33857" xr:uid="{CD3448E9-8757-4ED7-86CA-FF7BCB336D13}"/>
    <cellStyle name="Calculation 2 6 2 6" xfId="21108" xr:uid="{84489D08-B5FA-48E4-98C2-68DFA776F6FB}"/>
    <cellStyle name="Calculation 2 6 2 7" xfId="21368" xr:uid="{B5DBC332-3CE8-442A-B41A-91013C3CC59A}"/>
    <cellStyle name="Calculation 2 6 2 8" xfId="32961" xr:uid="{143541E7-BDDE-4907-8496-E886644C91A8}"/>
    <cellStyle name="Calculation 2 6 3" xfId="782" xr:uid="{00000000-0005-0000-0000-0000FD020000}"/>
    <cellStyle name="Calculation 2 6 3 2" xfId="22076" xr:uid="{39946BD3-B09E-4BEA-AEC5-FA8DF07CDA37}"/>
    <cellStyle name="Calculation 2 6 3 2 2" xfId="23791" xr:uid="{4916C63D-22F6-4655-9623-F3D3C69EACFE}"/>
    <cellStyle name="Calculation 2 6 3 2 2 2" xfId="26491" xr:uid="{1B2FDF30-34A7-4366-B861-A64C2675ECFA}"/>
    <cellStyle name="Calculation 2 6 3 2 2 2 2" xfId="31943" xr:uid="{828AB0D8-001B-47E6-A0EF-80796165E978}"/>
    <cellStyle name="Calculation 2 6 3 2 2 2 3" xfId="37515" xr:uid="{9A0B428F-5FFF-46EF-B09E-31D6863EEDAC}"/>
    <cellStyle name="Calculation 2 6 3 2 2 3" xfId="29731" xr:uid="{75523E39-70C3-4647-AEA5-4E769779B994}"/>
    <cellStyle name="Calculation 2 6 3 2 2 4" xfId="35452" xr:uid="{76AF81D6-F226-42C0-AF9F-A706F2F89158}"/>
    <cellStyle name="Calculation 2 6 3 2 3" xfId="25191" xr:uid="{8282CA6A-58F3-4167-8E4B-BCD02DF4ACA3}"/>
    <cellStyle name="Calculation 2 6 3 2 3 2" xfId="27383" xr:uid="{9FF284FD-99E0-4C0F-AEBD-79778ADAE422}"/>
    <cellStyle name="Calculation 2 6 3 2 3 2 2" xfId="32835" xr:uid="{752302B0-69F7-4E3D-893F-4520A71B1DBC}"/>
    <cellStyle name="Calculation 2 6 3 2 3 2 3" xfId="38201" xr:uid="{0A11FAC5-EF08-40E8-9197-FBFA19B6C9AE}"/>
    <cellStyle name="Calculation 2 6 3 2 3 3" xfId="30643" xr:uid="{E19F98EE-B0F5-4493-93BF-B71ECDEA923C}"/>
    <cellStyle name="Calculation 2 6 3 2 3 4" xfId="36318" xr:uid="{E3B5FC74-EEDF-4F58-B168-F5430F285686}"/>
    <cellStyle name="Calculation 2 6 3 2 4" xfId="22936" xr:uid="{5F571CE4-A4CF-4745-9BF3-6071EC8A2889}"/>
    <cellStyle name="Calculation 2 6 3 2 4 2" xfId="28876" xr:uid="{9D155393-812A-430E-A9D7-B5058243BD5A}"/>
    <cellStyle name="Calculation 2 6 3 2 4 3" xfId="34600" xr:uid="{FE82740D-5359-4447-8317-78E1B112B678}"/>
    <cellStyle name="Calculation 2 6 3 2 5" xfId="25636" xr:uid="{B17E8740-220E-4998-8C84-0501714F4C0D}"/>
    <cellStyle name="Calculation 2 6 3 2 5 2" xfId="31088" xr:uid="{E29113D2-C1BA-405F-8064-53D462A75CDD}"/>
    <cellStyle name="Calculation 2 6 3 2 5 3" xfId="36663" xr:uid="{E6A26A16-3B7F-4E18-87D5-4A63425DBC78}"/>
    <cellStyle name="Calculation 2 6 3 2 6" xfId="28018" xr:uid="{E4249A5C-172B-4B35-B39C-EA85D026A5AE}"/>
    <cellStyle name="Calculation 2 6 3 2 7" xfId="33745" xr:uid="{F6C46409-F25D-48EA-8B2C-5DFFCFF3C9E3}"/>
    <cellStyle name="Calculation 2 6 3 3" xfId="23049" xr:uid="{6CAE20B3-9DB3-46A8-BD72-C8EC83717C2B}"/>
    <cellStyle name="Calculation 2 6 3 3 2" xfId="25749" xr:uid="{B142D9FD-B02D-49FD-99DF-B223CEF6450F}"/>
    <cellStyle name="Calculation 2 6 3 3 2 2" xfId="31201" xr:uid="{1AB6CD26-9A2B-48CF-9B89-581BF8687EB1}"/>
    <cellStyle name="Calculation 2 6 3 3 2 3" xfId="36776" xr:uid="{B3DDD2F6-70B7-4255-87F3-B762038EA0F5}"/>
    <cellStyle name="Calculation 2 6 3 3 3" xfId="28989" xr:uid="{460F052B-0013-42A9-98A0-E7CB0776627E}"/>
    <cellStyle name="Calculation 2 6 3 3 4" xfId="34713" xr:uid="{1A56E83A-98DA-4535-8ADF-8AB51E1B3A61}"/>
    <cellStyle name="Calculation 2 6 3 4" xfId="24408" xr:uid="{6C38C186-9CC6-4E5E-81E1-5C5D0D11D8B0}"/>
    <cellStyle name="Calculation 2 6 3 4 2" xfId="26606" xr:uid="{94392EAB-6823-4AA7-BF34-975266A4D1BA}"/>
    <cellStyle name="Calculation 2 6 3 4 2 2" xfId="32058" xr:uid="{A3DEDFF6-2783-4AD7-BE6B-0701909C630D}"/>
    <cellStyle name="Calculation 2 6 3 4 2 3" xfId="37630" xr:uid="{D15652FB-77B0-4019-BD6F-34189EEFFC6B}"/>
    <cellStyle name="Calculation 2 6 3 4 3" xfId="29860" xr:uid="{00A145F5-8804-4D62-95FC-E655837A52A7}"/>
    <cellStyle name="Calculation 2 6 3 4 4" xfId="35579" xr:uid="{A428E26B-0186-4E11-B78E-3D8263EE67F0}"/>
    <cellStyle name="Calculation 2 6 3 5" xfId="22191" xr:uid="{63849D05-35EA-4E4D-BEA6-2B321FD9BD92}"/>
    <cellStyle name="Calculation 2 6 3 5 2" xfId="28131" xr:uid="{3AC870D3-7A01-4457-990F-6810883C3AF7}"/>
    <cellStyle name="Calculation 2 6 3 5 3" xfId="33858" xr:uid="{2BB462D5-D658-4ED7-B6F1-FBCF92EB1FB3}"/>
    <cellStyle name="Calculation 2 6 3 6" xfId="21109" xr:uid="{BCADDFC3-695B-4369-8B62-837AF488DB18}"/>
    <cellStyle name="Calculation 2 6 3 7" xfId="21367" xr:uid="{11A45147-75F6-4C25-B4E7-4564C71CAE01}"/>
    <cellStyle name="Calculation 2 6 3 8" xfId="32962" xr:uid="{BAF6C0FE-24ED-4465-8243-0E3915395AAE}"/>
    <cellStyle name="Calculation 2 6 4" xfId="783" xr:uid="{00000000-0005-0000-0000-0000FE020000}"/>
    <cellStyle name="Calculation 2 6 4 2" xfId="22075" xr:uid="{1C360663-C57F-42FD-A0E9-C2D2CEB7E9ED}"/>
    <cellStyle name="Calculation 2 6 4 2 2" xfId="23790" xr:uid="{FAB80E07-F770-4171-928D-04215138C7BA}"/>
    <cellStyle name="Calculation 2 6 4 2 2 2" xfId="26490" xr:uid="{69EEE648-C4D5-448A-ACF7-C07C10BE57AC}"/>
    <cellStyle name="Calculation 2 6 4 2 2 2 2" xfId="31942" xr:uid="{4FA8DC52-2391-4085-AAF6-06080133E3B4}"/>
    <cellStyle name="Calculation 2 6 4 2 2 2 3" xfId="37514" xr:uid="{9B7332F7-9E45-439B-9474-4A9A70782A6D}"/>
    <cellStyle name="Calculation 2 6 4 2 2 3" xfId="29730" xr:uid="{0DF2540C-FEF4-408D-8D9F-3A38BF56B09E}"/>
    <cellStyle name="Calculation 2 6 4 2 2 4" xfId="35451" xr:uid="{6551AE76-0433-4A2B-AB9B-2CDE4009C0E0}"/>
    <cellStyle name="Calculation 2 6 4 2 3" xfId="25190" xr:uid="{D2F7FA0D-A5B1-474F-8A39-ACD91B25C104}"/>
    <cellStyle name="Calculation 2 6 4 2 3 2" xfId="27382" xr:uid="{A4356B78-B3E2-4F8E-84F6-4B78B247BF02}"/>
    <cellStyle name="Calculation 2 6 4 2 3 2 2" xfId="32834" xr:uid="{CDCD808E-D8C3-4DE2-829D-63E6DD12D819}"/>
    <cellStyle name="Calculation 2 6 4 2 3 2 3" xfId="38200" xr:uid="{9ABD4181-9D1A-4A46-8117-146F92F17513}"/>
    <cellStyle name="Calculation 2 6 4 2 3 3" xfId="30642" xr:uid="{965CB3D3-C5DA-4BC4-91C9-119BDEF852B8}"/>
    <cellStyle name="Calculation 2 6 4 2 3 4" xfId="36317" xr:uid="{EE3B7910-D36D-426D-B2FD-8FAC572BBA10}"/>
    <cellStyle name="Calculation 2 6 4 2 4" xfId="22935" xr:uid="{C6CAFC8E-D4AF-4A05-8590-D4682E029931}"/>
    <cellStyle name="Calculation 2 6 4 2 4 2" xfId="28875" xr:uid="{D800A883-D21F-4A6B-A95F-F4B520DE7836}"/>
    <cellStyle name="Calculation 2 6 4 2 4 3" xfId="34599" xr:uid="{17399CA3-5C17-4696-ADAC-215DDD1E5928}"/>
    <cellStyle name="Calculation 2 6 4 2 5" xfId="25635" xr:uid="{282EB5AF-3765-46C7-BF2E-6307C7962772}"/>
    <cellStyle name="Calculation 2 6 4 2 5 2" xfId="31087" xr:uid="{A013C1CA-6F2E-4298-A4BA-B6409E4551C8}"/>
    <cellStyle name="Calculation 2 6 4 2 5 3" xfId="36662" xr:uid="{2E53CF76-DE5A-4168-B6C8-CDBFED8D3174}"/>
    <cellStyle name="Calculation 2 6 4 2 6" xfId="28017" xr:uid="{0ACF4189-CF6D-4718-B877-EC338BF070D4}"/>
    <cellStyle name="Calculation 2 6 4 2 7" xfId="33744" xr:uid="{CAF138B7-0A03-4B3F-9CB5-291ED1A73572}"/>
    <cellStyle name="Calculation 2 6 4 3" xfId="23050" xr:uid="{E1E86E63-FD96-4D30-8584-B81A6087AC94}"/>
    <cellStyle name="Calculation 2 6 4 3 2" xfId="25750" xr:uid="{45499BBC-CCB7-46AD-9175-58AB155EBC3E}"/>
    <cellStyle name="Calculation 2 6 4 3 2 2" xfId="31202" xr:uid="{8C2B106E-087C-4205-9DA7-EF0D7E7665F1}"/>
    <cellStyle name="Calculation 2 6 4 3 2 3" xfId="36777" xr:uid="{8B494BB8-1DFC-406F-BC0D-3B37BB5B87F9}"/>
    <cellStyle name="Calculation 2 6 4 3 3" xfId="28990" xr:uid="{C6FF1C17-0D66-4F0D-AE92-791B99161E2E}"/>
    <cellStyle name="Calculation 2 6 4 3 4" xfId="34714" xr:uid="{45086B6F-F2EE-4D09-97E1-DB9FF1C4B092}"/>
    <cellStyle name="Calculation 2 6 4 4" xfId="24409" xr:uid="{745E2922-5EAD-4ED9-B424-81CB29EA66BC}"/>
    <cellStyle name="Calculation 2 6 4 4 2" xfId="26607" xr:uid="{43917A54-018D-4C05-8569-779623512720}"/>
    <cellStyle name="Calculation 2 6 4 4 2 2" xfId="32059" xr:uid="{91A37317-62E2-4195-9AB6-9628B80523E1}"/>
    <cellStyle name="Calculation 2 6 4 4 2 3" xfId="37631" xr:uid="{B0308937-6E3C-4927-9974-07B4B960E8CD}"/>
    <cellStyle name="Calculation 2 6 4 4 3" xfId="29861" xr:uid="{4F0DD945-F75C-4A66-B9EA-273C2C1DE1A5}"/>
    <cellStyle name="Calculation 2 6 4 4 4" xfId="35580" xr:uid="{A5CD2FF0-174E-4EA1-BCF1-84E1F7F8D05A}"/>
    <cellStyle name="Calculation 2 6 4 5" xfId="22192" xr:uid="{C5E833F7-6027-4451-906E-21A46DB3AA6B}"/>
    <cellStyle name="Calculation 2 6 4 5 2" xfId="28132" xr:uid="{FBCF332A-58A0-495D-88C1-6734941328BA}"/>
    <cellStyle name="Calculation 2 6 4 5 3" xfId="33859" xr:uid="{75575752-E693-47CA-A2D5-6C1B357C4F89}"/>
    <cellStyle name="Calculation 2 6 4 6" xfId="21110" xr:uid="{0CA45156-45B3-420D-B90E-C1582B6664B1}"/>
    <cellStyle name="Calculation 2 6 4 7" xfId="21366" xr:uid="{7FE9D448-0E28-4727-9CEA-92DEC4EBACE8}"/>
    <cellStyle name="Calculation 2 6 4 8" xfId="32963" xr:uid="{31A1CDD1-92A0-4D5A-9C59-266DAAAE5DB3}"/>
    <cellStyle name="Calculation 2 6 5" xfId="784" xr:uid="{00000000-0005-0000-0000-0000FF020000}"/>
    <cellStyle name="Calculation 2 6 5 2" xfId="22074" xr:uid="{68F1F669-F701-4BD2-8CD5-2A576760AEC6}"/>
    <cellStyle name="Calculation 2 6 5 2 2" xfId="23789" xr:uid="{62A14C62-81C1-427C-BB64-0F7E279C36FC}"/>
    <cellStyle name="Calculation 2 6 5 2 2 2" xfId="26489" xr:uid="{287FFCF1-432C-44E9-BB00-72A7E703D2A2}"/>
    <cellStyle name="Calculation 2 6 5 2 2 2 2" xfId="31941" xr:uid="{3472C77A-31D2-428D-8B5D-9147B77C6429}"/>
    <cellStyle name="Calculation 2 6 5 2 2 2 3" xfId="37513" xr:uid="{B9038B17-33A6-41BE-9BD2-8BB60CEDB1DC}"/>
    <cellStyle name="Calculation 2 6 5 2 2 3" xfId="29729" xr:uid="{0A6AD128-7224-4C07-B578-82AF866713ED}"/>
    <cellStyle name="Calculation 2 6 5 2 2 4" xfId="35450" xr:uid="{3D6E8A59-6720-4A0D-9E20-D6C085461A67}"/>
    <cellStyle name="Calculation 2 6 5 2 3" xfId="25189" xr:uid="{07097605-21BE-40A0-AC7D-E94B35127205}"/>
    <cellStyle name="Calculation 2 6 5 2 3 2" xfId="27381" xr:uid="{88B0892F-ACCE-4354-A60C-CA36C816BF5E}"/>
    <cellStyle name="Calculation 2 6 5 2 3 2 2" xfId="32833" xr:uid="{BB563866-E7A3-440E-9B70-51B85B0DC009}"/>
    <cellStyle name="Calculation 2 6 5 2 3 2 3" xfId="38199" xr:uid="{3EE549FB-F9EF-4574-B011-080568B23AC0}"/>
    <cellStyle name="Calculation 2 6 5 2 3 3" xfId="30641" xr:uid="{FA25B7F1-E2A3-4543-8990-A96FA87399D7}"/>
    <cellStyle name="Calculation 2 6 5 2 3 4" xfId="36316" xr:uid="{974F7377-A4A1-48E3-932A-E9E7C6E3FE5D}"/>
    <cellStyle name="Calculation 2 6 5 2 4" xfId="22934" xr:uid="{1C68E6F2-0992-4A7D-B55D-C098437FBE56}"/>
    <cellStyle name="Calculation 2 6 5 2 4 2" xfId="28874" xr:uid="{9EE5BA06-D05F-4459-B698-BD5256A68C11}"/>
    <cellStyle name="Calculation 2 6 5 2 4 3" xfId="34598" xr:uid="{E160E0DB-4652-4281-B301-D2FA351FA52C}"/>
    <cellStyle name="Calculation 2 6 5 2 5" xfId="25634" xr:uid="{6FE25CEB-976B-466E-BE63-A8C202384C33}"/>
    <cellStyle name="Calculation 2 6 5 2 5 2" xfId="31086" xr:uid="{3B6A24C6-92D1-4EB0-845D-288C3E922EA4}"/>
    <cellStyle name="Calculation 2 6 5 2 5 3" xfId="36661" xr:uid="{77565EDA-FB75-4746-809B-FD33FCE8545D}"/>
    <cellStyle name="Calculation 2 6 5 2 6" xfId="28016" xr:uid="{9562C34F-35AC-48C0-88AB-1B4D424D41DE}"/>
    <cellStyle name="Calculation 2 6 5 2 7" xfId="33743" xr:uid="{59DA88FC-4D13-49BF-ADDD-A9AABB546B75}"/>
    <cellStyle name="Calculation 2 6 5 3" xfId="23051" xr:uid="{386CE74C-7F0B-4602-9161-B7E54FC25A7F}"/>
    <cellStyle name="Calculation 2 6 5 3 2" xfId="25751" xr:uid="{584C0EF9-D5F0-4FBE-86AE-EF2BE2419794}"/>
    <cellStyle name="Calculation 2 6 5 3 2 2" xfId="31203" xr:uid="{FFE6A10F-BB6F-4B33-9724-31035F9016A7}"/>
    <cellStyle name="Calculation 2 6 5 3 2 3" xfId="36778" xr:uid="{E541BF7A-16E7-4244-A44D-162C4B59606D}"/>
    <cellStyle name="Calculation 2 6 5 3 3" xfId="28991" xr:uid="{F0B22DEA-63DA-4736-9003-06BEE7022501}"/>
    <cellStyle name="Calculation 2 6 5 3 4" xfId="34715" xr:uid="{CA69EB89-AE7C-4189-937A-34464669FB79}"/>
    <cellStyle name="Calculation 2 6 5 4" xfId="24410" xr:uid="{C60FB4B1-E332-401B-8E14-4470227D23CA}"/>
    <cellStyle name="Calculation 2 6 5 4 2" xfId="26608" xr:uid="{98F1011F-187E-488B-8472-FA06EDDDABC2}"/>
    <cellStyle name="Calculation 2 6 5 4 2 2" xfId="32060" xr:uid="{FAE387CA-CDF5-4F0A-8D63-1E4B233479C1}"/>
    <cellStyle name="Calculation 2 6 5 4 2 3" xfId="37632" xr:uid="{6BBE30D1-293D-4320-B0D2-BBF809AFB162}"/>
    <cellStyle name="Calculation 2 6 5 4 3" xfId="29862" xr:uid="{A336FF67-6FC1-4DD6-B173-07248F146140}"/>
    <cellStyle name="Calculation 2 6 5 4 4" xfId="35581" xr:uid="{B80226E8-7615-43C9-9E81-9DAE89DFCE60}"/>
    <cellStyle name="Calculation 2 6 5 5" xfId="22193" xr:uid="{009C0F1A-916D-4AA2-A36D-45542C02E7F2}"/>
    <cellStyle name="Calculation 2 6 5 5 2" xfId="28133" xr:uid="{809934D0-B1DB-483F-830B-5D4B38241746}"/>
    <cellStyle name="Calculation 2 6 5 5 3" xfId="33860" xr:uid="{7ED6A572-8F3E-4AAA-87C1-2A36D12642DF}"/>
    <cellStyle name="Calculation 2 6 5 6" xfId="21111" xr:uid="{722E8648-299B-437B-A191-2CB35D3C5B28}"/>
    <cellStyle name="Calculation 2 6 5 7" xfId="21365" xr:uid="{0425B314-8307-478B-BA28-8311420C5F55}"/>
    <cellStyle name="Calculation 2 6 5 8" xfId="32964" xr:uid="{5187592B-BDDD-44F4-9250-6B7D27036E48}"/>
    <cellStyle name="Calculation 2 7" xfId="785" xr:uid="{00000000-0005-0000-0000-000000030000}"/>
    <cellStyle name="Calculation 2 7 2" xfId="786" xr:uid="{00000000-0005-0000-0000-000001030000}"/>
    <cellStyle name="Calculation 2 7 2 2" xfId="22073" xr:uid="{C4CB1A7D-879E-4939-8749-D66CE402FBDF}"/>
    <cellStyle name="Calculation 2 7 2 2 2" xfId="23788" xr:uid="{DE545CAB-557F-4BE2-9277-E66C5E6B985D}"/>
    <cellStyle name="Calculation 2 7 2 2 2 2" xfId="26488" xr:uid="{BC2BD4A9-E3B1-4DD3-BF3D-CBA304EEEDB1}"/>
    <cellStyle name="Calculation 2 7 2 2 2 2 2" xfId="31940" xr:uid="{0E06E08C-8ABC-4E44-81EC-9584399E1011}"/>
    <cellStyle name="Calculation 2 7 2 2 2 2 3" xfId="37512" xr:uid="{EE25F61F-EDA6-4079-890D-501A81184C27}"/>
    <cellStyle name="Calculation 2 7 2 2 2 3" xfId="29728" xr:uid="{D3948D65-D26C-4ACC-B21C-B71A8B063921}"/>
    <cellStyle name="Calculation 2 7 2 2 2 4" xfId="35449" xr:uid="{7939B057-5CD0-41BD-A483-71924629AD34}"/>
    <cellStyle name="Calculation 2 7 2 2 3" xfId="25188" xr:uid="{3CD9232A-D442-4EA6-9249-B57F7817C4E3}"/>
    <cellStyle name="Calculation 2 7 2 2 3 2" xfId="27380" xr:uid="{22F6887C-48AB-4A1F-905D-880DF08FFBF7}"/>
    <cellStyle name="Calculation 2 7 2 2 3 2 2" xfId="32832" xr:uid="{AE128903-288C-437E-8D4D-0415A1685CB7}"/>
    <cellStyle name="Calculation 2 7 2 2 3 2 3" xfId="38198" xr:uid="{F119AA3E-70AC-4D09-883D-F5FCCFE8DB40}"/>
    <cellStyle name="Calculation 2 7 2 2 3 3" xfId="30640" xr:uid="{AC9256CA-4463-4002-964D-6BDBCB70E3CA}"/>
    <cellStyle name="Calculation 2 7 2 2 3 4" xfId="36315" xr:uid="{8FC89423-916C-4C3D-A745-D7A2F1E28B19}"/>
    <cellStyle name="Calculation 2 7 2 2 4" xfId="22933" xr:uid="{A1638B33-E3B6-4D3E-9603-DDD59B1D1B54}"/>
    <cellStyle name="Calculation 2 7 2 2 4 2" xfId="28873" xr:uid="{AB3BE35A-E43C-439C-9D7D-90ACBA64FBE9}"/>
    <cellStyle name="Calculation 2 7 2 2 4 3" xfId="34597" xr:uid="{D6492A3A-0C11-4508-8327-8134421DF7FC}"/>
    <cellStyle name="Calculation 2 7 2 2 5" xfId="25633" xr:uid="{7840C94A-32DC-4265-B327-419D3BD64FF2}"/>
    <cellStyle name="Calculation 2 7 2 2 5 2" xfId="31085" xr:uid="{05DB703D-5EE8-4839-8BEE-3DACD858F95D}"/>
    <cellStyle name="Calculation 2 7 2 2 5 3" xfId="36660" xr:uid="{8E5ACA73-43DB-45DD-88B0-596D282E4974}"/>
    <cellStyle name="Calculation 2 7 2 2 6" xfId="28015" xr:uid="{52D4AFC8-2E80-450B-8611-9C684D2DDD73}"/>
    <cellStyle name="Calculation 2 7 2 2 7" xfId="33742" xr:uid="{4FFD019B-126D-4927-805F-E5E5CAB1EC88}"/>
    <cellStyle name="Calculation 2 7 2 3" xfId="23052" xr:uid="{9AE18875-955A-4C17-B22F-DBD707EB2A6B}"/>
    <cellStyle name="Calculation 2 7 2 3 2" xfId="25752" xr:uid="{D2E8B91C-D4E7-4F7C-96BD-F0CEE3893476}"/>
    <cellStyle name="Calculation 2 7 2 3 2 2" xfId="31204" xr:uid="{B74E1024-D082-4474-B4C6-9D91DAD4B47B}"/>
    <cellStyle name="Calculation 2 7 2 3 2 3" xfId="36779" xr:uid="{4C85BC23-9918-4204-83A2-2124472340D0}"/>
    <cellStyle name="Calculation 2 7 2 3 3" xfId="28992" xr:uid="{E862F17E-E51D-41A3-8C03-A5C6A733CBDA}"/>
    <cellStyle name="Calculation 2 7 2 3 4" xfId="34716" xr:uid="{58498BD0-09A0-4341-9028-A22869F663A8}"/>
    <cellStyle name="Calculation 2 7 2 4" xfId="24411" xr:uid="{7A521554-0F12-42CA-A557-BFA85DB2C899}"/>
    <cellStyle name="Calculation 2 7 2 4 2" xfId="26609" xr:uid="{1C996F4B-908F-4F38-8E60-54ECDF0BC8E4}"/>
    <cellStyle name="Calculation 2 7 2 4 2 2" xfId="32061" xr:uid="{D38AD1E4-46C0-4911-A92C-6D417C1893FE}"/>
    <cellStyle name="Calculation 2 7 2 4 2 3" xfId="37633" xr:uid="{8335F0F4-364F-4E97-B7B2-147CEC456AA0}"/>
    <cellStyle name="Calculation 2 7 2 4 3" xfId="29863" xr:uid="{F57B670D-88A0-40FC-A016-E64EF33FD34D}"/>
    <cellStyle name="Calculation 2 7 2 4 4" xfId="35582" xr:uid="{DF9A188D-8F36-442F-B299-A5A605FA5A40}"/>
    <cellStyle name="Calculation 2 7 2 5" xfId="22194" xr:uid="{A64751EC-FEC1-4D5A-AC4F-490D901C21E9}"/>
    <cellStyle name="Calculation 2 7 2 5 2" xfId="28134" xr:uid="{B86B4F03-94FE-4FF9-8E22-37867EB0F800}"/>
    <cellStyle name="Calculation 2 7 2 5 3" xfId="33861" xr:uid="{BF75AC24-F802-449C-A24E-2536B6E28549}"/>
    <cellStyle name="Calculation 2 7 2 6" xfId="21112" xr:uid="{0B3ED3BA-A4D4-4D8B-8DAA-61473A137A92}"/>
    <cellStyle name="Calculation 2 7 2 7" xfId="21364" xr:uid="{44D3D80A-90AB-4717-B442-D376FFAE81B1}"/>
    <cellStyle name="Calculation 2 7 2 8" xfId="32965" xr:uid="{5794086F-4ED5-42A2-A306-2895EC0693AC}"/>
    <cellStyle name="Calculation 2 7 3" xfId="787" xr:uid="{00000000-0005-0000-0000-000002030000}"/>
    <cellStyle name="Calculation 2 7 3 2" xfId="22072" xr:uid="{A0B71B47-D41C-4955-960A-E05D17C21E94}"/>
    <cellStyle name="Calculation 2 7 3 2 2" xfId="23787" xr:uid="{4315753D-56C1-400A-B43A-736971DE6706}"/>
    <cellStyle name="Calculation 2 7 3 2 2 2" xfId="26487" xr:uid="{DD64B4CF-F4A3-450A-82D3-1AB27F0B46B3}"/>
    <cellStyle name="Calculation 2 7 3 2 2 2 2" xfId="31939" xr:uid="{7E89F439-6398-42C1-B061-EC5C34FA5F3D}"/>
    <cellStyle name="Calculation 2 7 3 2 2 2 3" xfId="37511" xr:uid="{5630D0C4-6844-41F5-ADB8-DFBA90ACBF37}"/>
    <cellStyle name="Calculation 2 7 3 2 2 3" xfId="29727" xr:uid="{E1ED855B-D5F4-4B98-B62A-F69567419B39}"/>
    <cellStyle name="Calculation 2 7 3 2 2 4" xfId="35448" xr:uid="{BFDC2778-549E-48A7-AB82-41530D33F3FF}"/>
    <cellStyle name="Calculation 2 7 3 2 3" xfId="25187" xr:uid="{132CE061-040B-45BC-9285-3BC5B19918A0}"/>
    <cellStyle name="Calculation 2 7 3 2 3 2" xfId="27379" xr:uid="{728D7AD0-2EA6-4A37-82D8-18513D897F26}"/>
    <cellStyle name="Calculation 2 7 3 2 3 2 2" xfId="32831" xr:uid="{9D8E9830-9A27-4A1B-AACA-1B0A61A8DA3D}"/>
    <cellStyle name="Calculation 2 7 3 2 3 2 3" xfId="38197" xr:uid="{9D926C75-7DE8-4C56-8D0E-31D857E1DF24}"/>
    <cellStyle name="Calculation 2 7 3 2 3 3" xfId="30639" xr:uid="{72B8E03A-5830-46A6-8E26-DC4348A101BD}"/>
    <cellStyle name="Calculation 2 7 3 2 3 4" xfId="36314" xr:uid="{14EC45AD-3191-41D0-B2BB-93924BA75CB0}"/>
    <cellStyle name="Calculation 2 7 3 2 4" xfId="22932" xr:uid="{3563FCB9-88A4-4C0E-B5EF-E1D7DD946FAD}"/>
    <cellStyle name="Calculation 2 7 3 2 4 2" xfId="28872" xr:uid="{4FF4FB32-C00B-42BA-B2C3-4C8EBC251358}"/>
    <cellStyle name="Calculation 2 7 3 2 4 3" xfId="34596" xr:uid="{2DE8639C-2957-4D72-B91A-7C445F047337}"/>
    <cellStyle name="Calculation 2 7 3 2 5" xfId="25632" xr:uid="{B4D8C7A6-F72D-4B93-80BC-A71AB0EF4C40}"/>
    <cellStyle name="Calculation 2 7 3 2 5 2" xfId="31084" xr:uid="{C34A3468-EE0F-463E-8745-7F1410471A63}"/>
    <cellStyle name="Calculation 2 7 3 2 5 3" xfId="36659" xr:uid="{8A95C491-E674-4ABB-B0E4-474B32B424FC}"/>
    <cellStyle name="Calculation 2 7 3 2 6" xfId="28014" xr:uid="{6FC503EC-FD63-406C-8DA7-16D34AF77DD3}"/>
    <cellStyle name="Calculation 2 7 3 2 7" xfId="33741" xr:uid="{CD16F156-C851-478C-B68B-D89467522EB6}"/>
    <cellStyle name="Calculation 2 7 3 3" xfId="23053" xr:uid="{6E676321-EB3B-4140-9631-90DD49325CBC}"/>
    <cellStyle name="Calculation 2 7 3 3 2" xfId="25753" xr:uid="{EAD1EACE-D1B7-4343-8415-2D59DD78FABF}"/>
    <cellStyle name="Calculation 2 7 3 3 2 2" xfId="31205" xr:uid="{D3515DCC-F63C-4DEA-9A7A-EC75F0CC70B3}"/>
    <cellStyle name="Calculation 2 7 3 3 2 3" xfId="36780" xr:uid="{1A8C92D5-7492-4D68-9AF4-49D1D1ABD977}"/>
    <cellStyle name="Calculation 2 7 3 3 3" xfId="28993" xr:uid="{82EE9C37-E7B8-4E10-A2FF-3622D6046AAF}"/>
    <cellStyle name="Calculation 2 7 3 3 4" xfId="34717" xr:uid="{07C86E02-AEE4-413F-AC3A-789F1C8A8E1F}"/>
    <cellStyle name="Calculation 2 7 3 4" xfId="24412" xr:uid="{D8C5BEBF-3B51-4AF4-A68F-7B4E60FC07DF}"/>
    <cellStyle name="Calculation 2 7 3 4 2" xfId="26610" xr:uid="{41548534-CAE2-4AE5-8DF8-1D274440D7F8}"/>
    <cellStyle name="Calculation 2 7 3 4 2 2" xfId="32062" xr:uid="{9FDECD78-633C-4DA1-A252-2AEDC8AF6C3F}"/>
    <cellStyle name="Calculation 2 7 3 4 2 3" xfId="37634" xr:uid="{B20123E0-5AE6-44F2-944D-62F9C5DEACA9}"/>
    <cellStyle name="Calculation 2 7 3 4 3" xfId="29864" xr:uid="{918B3B7F-AECC-47E0-84EA-AA1B0F909037}"/>
    <cellStyle name="Calculation 2 7 3 4 4" xfId="35583" xr:uid="{A017B12B-D0FD-441D-AADB-8D813E1F8054}"/>
    <cellStyle name="Calculation 2 7 3 5" xfId="22195" xr:uid="{E1DDF533-FB7D-4D41-8BE7-6A85B220CCDA}"/>
    <cellStyle name="Calculation 2 7 3 5 2" xfId="28135" xr:uid="{38152CCE-6EA5-4449-A919-C1FF51A83E2E}"/>
    <cellStyle name="Calculation 2 7 3 5 3" xfId="33862" xr:uid="{6BF1E636-B932-48F0-8C0F-279DCD445448}"/>
    <cellStyle name="Calculation 2 7 3 6" xfId="21113" xr:uid="{7980606E-E906-43C6-B6AE-DC8BBA925283}"/>
    <cellStyle name="Calculation 2 7 3 7" xfId="21363" xr:uid="{4AADF70D-5A70-4E34-8091-6E1FC9A0D18E}"/>
    <cellStyle name="Calculation 2 7 3 8" xfId="32966" xr:uid="{FAA93779-E3AD-4285-9041-89153B67FC94}"/>
    <cellStyle name="Calculation 2 7 4" xfId="788" xr:uid="{00000000-0005-0000-0000-000003030000}"/>
    <cellStyle name="Calculation 2 7 4 2" xfId="22071" xr:uid="{244D939B-3A3A-4FA4-ACBE-F41883A61F5D}"/>
    <cellStyle name="Calculation 2 7 4 2 2" xfId="23786" xr:uid="{425E6DBB-A4F7-4D7D-BC66-410159B0702A}"/>
    <cellStyle name="Calculation 2 7 4 2 2 2" xfId="26486" xr:uid="{B22DED22-45DB-4A80-925F-5A916C7570B0}"/>
    <cellStyle name="Calculation 2 7 4 2 2 2 2" xfId="31938" xr:uid="{E72000E2-D4E1-4580-9E7A-807636FECA6F}"/>
    <cellStyle name="Calculation 2 7 4 2 2 2 3" xfId="37510" xr:uid="{8533F2C6-1F86-4744-BD5C-CBBB56B4073F}"/>
    <cellStyle name="Calculation 2 7 4 2 2 3" xfId="29726" xr:uid="{DF415FE6-0916-411C-B534-8E02DE915926}"/>
    <cellStyle name="Calculation 2 7 4 2 2 4" xfId="35447" xr:uid="{5403C782-CABC-4EBD-A634-653EB30AB102}"/>
    <cellStyle name="Calculation 2 7 4 2 3" xfId="25186" xr:uid="{EA554908-1DF2-4C5D-B0F4-922D8AEF5E62}"/>
    <cellStyle name="Calculation 2 7 4 2 3 2" xfId="27378" xr:uid="{36A94E67-82B3-4074-8D85-169B37A712C3}"/>
    <cellStyle name="Calculation 2 7 4 2 3 2 2" xfId="32830" xr:uid="{F984FC58-E9B3-45F2-A028-F59C24A3BAA8}"/>
    <cellStyle name="Calculation 2 7 4 2 3 2 3" xfId="38196" xr:uid="{629EAA3C-9E06-41F6-BA2C-0C0E0D4CC710}"/>
    <cellStyle name="Calculation 2 7 4 2 3 3" xfId="30638" xr:uid="{B6F1723B-B92B-4BDD-B7E8-03D8C21142A9}"/>
    <cellStyle name="Calculation 2 7 4 2 3 4" xfId="36313" xr:uid="{B13F7301-09C2-4E87-80C7-6D78FD59FA22}"/>
    <cellStyle name="Calculation 2 7 4 2 4" xfId="22931" xr:uid="{7AAC8E62-3D4A-436F-9500-83CA97F403B0}"/>
    <cellStyle name="Calculation 2 7 4 2 4 2" xfId="28871" xr:uid="{C372F5CC-9668-4B85-9272-B2020A5E76FD}"/>
    <cellStyle name="Calculation 2 7 4 2 4 3" xfId="34595" xr:uid="{333C2024-E40D-47B1-8A11-3B04A19F2D67}"/>
    <cellStyle name="Calculation 2 7 4 2 5" xfId="25631" xr:uid="{B9F8BD8A-8BFA-4856-8403-5B49D8AAC410}"/>
    <cellStyle name="Calculation 2 7 4 2 5 2" xfId="31083" xr:uid="{283923EB-96C2-4020-BA8F-31138C229CC4}"/>
    <cellStyle name="Calculation 2 7 4 2 5 3" xfId="36658" xr:uid="{E5E4DD10-2EC5-4238-B184-3B6E9BC92DDE}"/>
    <cellStyle name="Calculation 2 7 4 2 6" xfId="28013" xr:uid="{BB69E9B6-87B0-412D-BA69-83A1F9A60F82}"/>
    <cellStyle name="Calculation 2 7 4 2 7" xfId="33740" xr:uid="{F79C1F1D-5847-485A-8C3D-53EF4A50E05E}"/>
    <cellStyle name="Calculation 2 7 4 3" xfId="23054" xr:uid="{DC8A98E8-D734-489B-996C-5154EE5FDE85}"/>
    <cellStyle name="Calculation 2 7 4 3 2" xfId="25754" xr:uid="{E1F1F2B8-D45F-4E6D-869D-158970CC589D}"/>
    <cellStyle name="Calculation 2 7 4 3 2 2" xfId="31206" xr:uid="{5242B5D4-E609-4478-B84E-9492F42C626A}"/>
    <cellStyle name="Calculation 2 7 4 3 2 3" xfId="36781" xr:uid="{6FDE8625-2BF9-4B95-B7D5-965FDBFCD9B6}"/>
    <cellStyle name="Calculation 2 7 4 3 3" xfId="28994" xr:uid="{63DEB573-C689-42FA-90C4-0B4ADB56F3B7}"/>
    <cellStyle name="Calculation 2 7 4 3 4" xfId="34718" xr:uid="{7A4F07AD-B070-455B-8066-EA1044CA531F}"/>
    <cellStyle name="Calculation 2 7 4 4" xfId="24413" xr:uid="{C76E9DB8-83E8-4610-857E-F1A7EB37D535}"/>
    <cellStyle name="Calculation 2 7 4 4 2" xfId="26611" xr:uid="{69C7797C-7239-4A77-A60A-CEF5AEC50A8A}"/>
    <cellStyle name="Calculation 2 7 4 4 2 2" xfId="32063" xr:uid="{F240720A-6B5F-488A-B6B6-67F9ECA0B665}"/>
    <cellStyle name="Calculation 2 7 4 4 2 3" xfId="37635" xr:uid="{CA234FCE-C418-4795-95AA-31882A9D0377}"/>
    <cellStyle name="Calculation 2 7 4 4 3" xfId="29865" xr:uid="{E610463F-8082-4454-B3BA-614BCE47CAF5}"/>
    <cellStyle name="Calculation 2 7 4 4 4" xfId="35584" xr:uid="{C50A6824-5A58-4176-B30D-4570E9E3F439}"/>
    <cellStyle name="Calculation 2 7 4 5" xfId="22196" xr:uid="{1A4F4486-8FEF-43B5-B2B0-694E4D1B2B0C}"/>
    <cellStyle name="Calculation 2 7 4 5 2" xfId="28136" xr:uid="{616A4A5D-4C64-457A-A986-7152839B6524}"/>
    <cellStyle name="Calculation 2 7 4 5 3" xfId="33863" xr:uid="{5217E2F2-A441-49F8-A140-7580888377A8}"/>
    <cellStyle name="Calculation 2 7 4 6" xfId="21114" xr:uid="{D68C4553-78CA-48EB-A92D-7F12A79DC178}"/>
    <cellStyle name="Calculation 2 7 4 7" xfId="21362" xr:uid="{30893403-F65E-453A-9655-3835E57DBBA0}"/>
    <cellStyle name="Calculation 2 7 4 8" xfId="32967" xr:uid="{57E17DED-BDC0-4203-BBFA-3D3264A7937B}"/>
    <cellStyle name="Calculation 2 7 5" xfId="789" xr:uid="{00000000-0005-0000-0000-000004030000}"/>
    <cellStyle name="Calculation 2 7 5 2" xfId="22070" xr:uid="{A067CB92-3263-4038-997E-D6479E0F38E8}"/>
    <cellStyle name="Calculation 2 7 5 2 2" xfId="23785" xr:uid="{49438F45-C3B5-4C65-A86B-43FA25A002DC}"/>
    <cellStyle name="Calculation 2 7 5 2 2 2" xfId="26485" xr:uid="{25714541-620D-48DE-96F2-2C6CECF42BB2}"/>
    <cellStyle name="Calculation 2 7 5 2 2 2 2" xfId="31937" xr:uid="{ECB7CC11-3C32-4F17-B200-FA757FBF50C1}"/>
    <cellStyle name="Calculation 2 7 5 2 2 2 3" xfId="37509" xr:uid="{3F4911E9-A23C-48EE-8F38-D8758F120FD9}"/>
    <cellStyle name="Calculation 2 7 5 2 2 3" xfId="29725" xr:uid="{E3ECEA30-9B32-44A0-9EE7-4C24E9152E80}"/>
    <cellStyle name="Calculation 2 7 5 2 2 4" xfId="35446" xr:uid="{6F0079CE-FBD6-45B4-B845-AAF5202CCF82}"/>
    <cellStyle name="Calculation 2 7 5 2 3" xfId="25185" xr:uid="{A9D3F9D8-BAB4-4D28-B660-3A056F817A7C}"/>
    <cellStyle name="Calculation 2 7 5 2 3 2" xfId="27377" xr:uid="{0C4E6AA2-427C-4D32-BB05-089AB86BAA4D}"/>
    <cellStyle name="Calculation 2 7 5 2 3 2 2" xfId="32829" xr:uid="{5FAC9077-22C2-4EBE-98B5-5FEEBD4F612C}"/>
    <cellStyle name="Calculation 2 7 5 2 3 2 3" xfId="38195" xr:uid="{6C467023-CE82-411B-9C8B-1270C48464CF}"/>
    <cellStyle name="Calculation 2 7 5 2 3 3" xfId="30637" xr:uid="{1C402BED-AE62-4ADC-A807-90F7368DFCB3}"/>
    <cellStyle name="Calculation 2 7 5 2 3 4" xfId="36312" xr:uid="{6E5873B2-2615-46D9-9B33-B7E2FB9EE44F}"/>
    <cellStyle name="Calculation 2 7 5 2 4" xfId="22930" xr:uid="{7B6BA16D-884A-459A-AB7E-2B563D8C8263}"/>
    <cellStyle name="Calculation 2 7 5 2 4 2" xfId="28870" xr:uid="{8A061C5F-5E69-4AD7-9BD6-B26242133825}"/>
    <cellStyle name="Calculation 2 7 5 2 4 3" xfId="34594" xr:uid="{5464C7EF-2653-4A29-9BD3-6FD0BAFFF8E0}"/>
    <cellStyle name="Calculation 2 7 5 2 5" xfId="25630" xr:uid="{6C325D17-F3B8-4EA1-990D-D27A0F6F67FD}"/>
    <cellStyle name="Calculation 2 7 5 2 5 2" xfId="31082" xr:uid="{35E4AF42-B2A5-4DA5-BC09-E80850956A83}"/>
    <cellStyle name="Calculation 2 7 5 2 5 3" xfId="36657" xr:uid="{879686DC-9F47-4A99-A9EC-8B177315A9AF}"/>
    <cellStyle name="Calculation 2 7 5 2 6" xfId="28012" xr:uid="{FB94098C-D5E7-4EFC-AFFE-CD2368565B48}"/>
    <cellStyle name="Calculation 2 7 5 2 7" xfId="33739" xr:uid="{EB77D25E-4D4A-476C-BE08-027DCEC839BD}"/>
    <cellStyle name="Calculation 2 7 5 3" xfId="23055" xr:uid="{9076A1F4-7A3A-42CB-AAEC-F52113207FA4}"/>
    <cellStyle name="Calculation 2 7 5 3 2" xfId="25755" xr:uid="{14DD5766-1071-4D1B-913A-33FD2CB0877D}"/>
    <cellStyle name="Calculation 2 7 5 3 2 2" xfId="31207" xr:uid="{4AF64352-D916-4014-9784-25F1E9A05E5E}"/>
    <cellStyle name="Calculation 2 7 5 3 2 3" xfId="36782" xr:uid="{B7B8A4FD-D11E-4307-871E-62C692A973B4}"/>
    <cellStyle name="Calculation 2 7 5 3 3" xfId="28995" xr:uid="{6D2D9026-B374-4AE5-BA9C-F0B98A7446CD}"/>
    <cellStyle name="Calculation 2 7 5 3 4" xfId="34719" xr:uid="{E43A62D2-A3AF-4134-83AA-68329AB09C81}"/>
    <cellStyle name="Calculation 2 7 5 4" xfId="24414" xr:uid="{9FDE653D-48ED-473A-AEC3-3546C733FFA2}"/>
    <cellStyle name="Calculation 2 7 5 4 2" xfId="26612" xr:uid="{A392B36A-5892-4062-AA1C-6A0023AFDF0A}"/>
    <cellStyle name="Calculation 2 7 5 4 2 2" xfId="32064" xr:uid="{26951E1D-C31B-4B2C-8608-920E94BE4B39}"/>
    <cellStyle name="Calculation 2 7 5 4 2 3" xfId="37636" xr:uid="{E9DBC046-F059-4629-A3CA-BE7DA4200667}"/>
    <cellStyle name="Calculation 2 7 5 4 3" xfId="29866" xr:uid="{EF75F6A1-89C0-4C0F-B77B-2F03EB9479EA}"/>
    <cellStyle name="Calculation 2 7 5 4 4" xfId="35585" xr:uid="{9092069A-9E21-4D5C-841B-74BF8B35B1FB}"/>
    <cellStyle name="Calculation 2 7 5 5" xfId="22197" xr:uid="{2879C954-BE49-4F54-8F8A-EDFDA90DED0C}"/>
    <cellStyle name="Calculation 2 7 5 5 2" xfId="28137" xr:uid="{90E93516-6E8A-4113-867A-431C86131C3F}"/>
    <cellStyle name="Calculation 2 7 5 5 3" xfId="33864" xr:uid="{7C1BBA97-8B11-485C-9D1D-00224BF56456}"/>
    <cellStyle name="Calculation 2 7 5 6" xfId="21115" xr:uid="{CA157A28-F163-4CD8-B189-652AE72E6598}"/>
    <cellStyle name="Calculation 2 7 5 7" xfId="21361" xr:uid="{46F75763-7968-496F-B88F-EFEF6F8E3302}"/>
    <cellStyle name="Calculation 2 7 5 8" xfId="32968" xr:uid="{62B193E1-F20F-424D-ABEF-52956989B7D8}"/>
    <cellStyle name="Calculation 2 8" xfId="790" xr:uid="{00000000-0005-0000-0000-000005030000}"/>
    <cellStyle name="Calculation 2 8 2" xfId="791" xr:uid="{00000000-0005-0000-0000-000006030000}"/>
    <cellStyle name="Calculation 2 8 2 2" xfId="22069" xr:uid="{87B15618-B0B7-4647-957D-02B3E7C8727D}"/>
    <cellStyle name="Calculation 2 8 2 2 2" xfId="23784" xr:uid="{7BC5D4A0-1B8C-40C5-BB97-BB160D617204}"/>
    <cellStyle name="Calculation 2 8 2 2 2 2" xfId="26484" xr:uid="{3AC43B45-27BB-48BF-922C-CD3E3DF6AD78}"/>
    <cellStyle name="Calculation 2 8 2 2 2 2 2" xfId="31936" xr:uid="{1B589624-8B61-4670-8E4B-ED79E5CDAAFD}"/>
    <cellStyle name="Calculation 2 8 2 2 2 2 3" xfId="37508" xr:uid="{773E1105-93AF-4067-8CBA-CB3576A88E04}"/>
    <cellStyle name="Calculation 2 8 2 2 2 3" xfId="29724" xr:uid="{FF0DED0D-4B9D-4B34-BA58-DC342918FE9B}"/>
    <cellStyle name="Calculation 2 8 2 2 2 4" xfId="35445" xr:uid="{61EBDFEC-09DC-4484-BCF9-3D4AD4008D50}"/>
    <cellStyle name="Calculation 2 8 2 2 3" xfId="25184" xr:uid="{D1D84AB7-CEA0-4E50-8A66-7AAF91EA36B5}"/>
    <cellStyle name="Calculation 2 8 2 2 3 2" xfId="27376" xr:uid="{C2E855EE-0404-43D4-8B25-4DDF6A96F281}"/>
    <cellStyle name="Calculation 2 8 2 2 3 2 2" xfId="32828" xr:uid="{7C381694-D7F3-4068-B2B9-ABC205AC745C}"/>
    <cellStyle name="Calculation 2 8 2 2 3 2 3" xfId="38194" xr:uid="{1655FDC7-6D9B-4747-8869-6FCA6B5BD267}"/>
    <cellStyle name="Calculation 2 8 2 2 3 3" xfId="30636" xr:uid="{E5EF8C67-4B8C-4F58-9485-4A9A25D99D04}"/>
    <cellStyle name="Calculation 2 8 2 2 3 4" xfId="36311" xr:uid="{CE582ACB-D55D-4051-9FC3-525A3E67A97C}"/>
    <cellStyle name="Calculation 2 8 2 2 4" xfId="22929" xr:uid="{7A495B31-B310-4127-BA72-7D02876CD281}"/>
    <cellStyle name="Calculation 2 8 2 2 4 2" xfId="28869" xr:uid="{56ABB9EE-3AC9-4B51-A861-FED071D6CB55}"/>
    <cellStyle name="Calculation 2 8 2 2 4 3" xfId="34593" xr:uid="{4A72FB84-743B-4686-A35A-5EE9AACD6DA3}"/>
    <cellStyle name="Calculation 2 8 2 2 5" xfId="25629" xr:uid="{783E84F0-B6E5-4BF1-ADF9-DA7610F466C8}"/>
    <cellStyle name="Calculation 2 8 2 2 5 2" xfId="31081" xr:uid="{732A434B-7CAE-45FE-B63A-84FB4DED0A30}"/>
    <cellStyle name="Calculation 2 8 2 2 5 3" xfId="36656" xr:uid="{6A2DEA15-8E92-4207-A49F-028F3B421ABF}"/>
    <cellStyle name="Calculation 2 8 2 2 6" xfId="28011" xr:uid="{95ACA65E-912E-4B5A-B037-16C7FD33FF32}"/>
    <cellStyle name="Calculation 2 8 2 2 7" xfId="33738" xr:uid="{FBD97DE8-647D-4B69-9B5F-E945EBF3317C}"/>
    <cellStyle name="Calculation 2 8 2 3" xfId="23056" xr:uid="{63E56016-D340-40B3-B51A-0E0B249709F0}"/>
    <cellStyle name="Calculation 2 8 2 3 2" xfId="25756" xr:uid="{7F9FE64F-A971-4E9E-A3C6-57BACC8AB4D0}"/>
    <cellStyle name="Calculation 2 8 2 3 2 2" xfId="31208" xr:uid="{5C29F7B8-37C1-4B2C-BAA9-8DD6C348593A}"/>
    <cellStyle name="Calculation 2 8 2 3 2 3" xfId="36783" xr:uid="{D12AF0D2-DDF2-4869-A26F-72F8A301C11C}"/>
    <cellStyle name="Calculation 2 8 2 3 3" xfId="28996" xr:uid="{98DBBF71-233E-4AA5-A776-F0170D574779}"/>
    <cellStyle name="Calculation 2 8 2 3 4" xfId="34720" xr:uid="{6D67B42A-CA4A-4265-B058-6286A54D5289}"/>
    <cellStyle name="Calculation 2 8 2 4" xfId="24415" xr:uid="{1317958B-1806-4209-AEE6-1BAD4DF437C3}"/>
    <cellStyle name="Calculation 2 8 2 4 2" xfId="26613" xr:uid="{CE9B7143-2563-4256-86CD-6534AEFE6E06}"/>
    <cellStyle name="Calculation 2 8 2 4 2 2" xfId="32065" xr:uid="{00EA2863-8363-4FD6-8DD2-C5D0AB0F322C}"/>
    <cellStyle name="Calculation 2 8 2 4 2 3" xfId="37637" xr:uid="{5604F587-4A32-4018-94E7-2EEDCFEBAFD7}"/>
    <cellStyle name="Calculation 2 8 2 4 3" xfId="29867" xr:uid="{B1F8A922-8952-4231-9D44-777DFD5D0996}"/>
    <cellStyle name="Calculation 2 8 2 4 4" xfId="35586" xr:uid="{52546E92-BE3A-4AEB-AC69-A7C9BC7233CE}"/>
    <cellStyle name="Calculation 2 8 2 5" xfId="22198" xr:uid="{1669281B-DF95-410B-8482-7AAB43B5B6E1}"/>
    <cellStyle name="Calculation 2 8 2 5 2" xfId="28138" xr:uid="{EAD36B4D-74A1-45EC-8C90-984FD73F41F9}"/>
    <cellStyle name="Calculation 2 8 2 5 3" xfId="33865" xr:uid="{38E3288E-0DBF-40F4-9B28-268D2230F581}"/>
    <cellStyle name="Calculation 2 8 2 6" xfId="21116" xr:uid="{2C7AD953-C34E-4513-853A-E79C9CADA684}"/>
    <cellStyle name="Calculation 2 8 2 7" xfId="21360" xr:uid="{0FE4B457-8D87-4C97-92BA-C826CB95EFC7}"/>
    <cellStyle name="Calculation 2 8 2 8" xfId="32969" xr:uid="{854A0402-6DC5-4338-A541-3C44F24B3647}"/>
    <cellStyle name="Calculation 2 8 3" xfId="792" xr:uid="{00000000-0005-0000-0000-000007030000}"/>
    <cellStyle name="Calculation 2 8 3 2" xfId="22068" xr:uid="{3A0FFB08-B19C-40BB-A5DF-F9463C8501C0}"/>
    <cellStyle name="Calculation 2 8 3 2 2" xfId="23783" xr:uid="{CB47F208-A6BE-46E9-A303-00BE8554005B}"/>
    <cellStyle name="Calculation 2 8 3 2 2 2" xfId="26483" xr:uid="{8A7F83B5-55F2-45D9-9854-E26FEB310FA1}"/>
    <cellStyle name="Calculation 2 8 3 2 2 2 2" xfId="31935" xr:uid="{64C20224-331B-4767-9378-C475177B5167}"/>
    <cellStyle name="Calculation 2 8 3 2 2 2 3" xfId="37507" xr:uid="{D0D945B4-920C-45D4-9B0D-0E43807D0746}"/>
    <cellStyle name="Calculation 2 8 3 2 2 3" xfId="29723" xr:uid="{504FC218-8FE2-4FEC-9652-FB64AC34F884}"/>
    <cellStyle name="Calculation 2 8 3 2 2 4" xfId="35444" xr:uid="{7BEF3AFA-5C9E-401D-BE70-1ACCE893DE3E}"/>
    <cellStyle name="Calculation 2 8 3 2 3" xfId="25183" xr:uid="{8A0B6FC9-2190-4772-9BCA-34DBE5193E0E}"/>
    <cellStyle name="Calculation 2 8 3 2 3 2" xfId="27375" xr:uid="{F4E7C9C2-0C7C-4ECC-92E9-184808E79AF7}"/>
    <cellStyle name="Calculation 2 8 3 2 3 2 2" xfId="32827" xr:uid="{FD0A18D1-BA93-458A-AB45-5B63A23CAF0A}"/>
    <cellStyle name="Calculation 2 8 3 2 3 2 3" xfId="38193" xr:uid="{83F096E4-4028-406C-A6CA-01061E66BF45}"/>
    <cellStyle name="Calculation 2 8 3 2 3 3" xfId="30635" xr:uid="{C257CEE8-EF60-4220-99C6-D2B97D7E5179}"/>
    <cellStyle name="Calculation 2 8 3 2 3 4" xfId="36310" xr:uid="{FC3A2D91-6DA0-4F68-A064-E9DE5D7AB469}"/>
    <cellStyle name="Calculation 2 8 3 2 4" xfId="22928" xr:uid="{8CC75990-0609-4202-BAE1-BD8F34F8CC91}"/>
    <cellStyle name="Calculation 2 8 3 2 4 2" xfId="28868" xr:uid="{8B186F36-85E8-4B09-823B-AE8E48505C5A}"/>
    <cellStyle name="Calculation 2 8 3 2 4 3" xfId="34592" xr:uid="{58CD7255-290D-4C5D-A694-73EF6E41EC33}"/>
    <cellStyle name="Calculation 2 8 3 2 5" xfId="25628" xr:uid="{C9CEB5B3-F56B-47E0-BD95-5BAE6EA50CB0}"/>
    <cellStyle name="Calculation 2 8 3 2 5 2" xfId="31080" xr:uid="{166B2C35-73CB-48DE-8CD4-2B9219605383}"/>
    <cellStyle name="Calculation 2 8 3 2 5 3" xfId="36655" xr:uid="{6A299EC3-809C-4625-822C-65A8635A0D26}"/>
    <cellStyle name="Calculation 2 8 3 2 6" xfId="28010" xr:uid="{6495802C-10C9-4593-8F4E-118C9F65B7A0}"/>
    <cellStyle name="Calculation 2 8 3 2 7" xfId="33737" xr:uid="{16A46028-64E9-48E5-9DBA-7DFF3D952B1E}"/>
    <cellStyle name="Calculation 2 8 3 3" xfId="23057" xr:uid="{DD62FA16-9272-4811-B3A6-76DD4965C853}"/>
    <cellStyle name="Calculation 2 8 3 3 2" xfId="25757" xr:uid="{1EA75C2D-7C43-467D-ACC2-7CCCD3D6E5A7}"/>
    <cellStyle name="Calculation 2 8 3 3 2 2" xfId="31209" xr:uid="{1199E630-5A66-4828-A6AA-905FA4EA73D6}"/>
    <cellStyle name="Calculation 2 8 3 3 2 3" xfId="36784" xr:uid="{10873981-F5CC-4E42-8618-41CD58279E25}"/>
    <cellStyle name="Calculation 2 8 3 3 3" xfId="28997" xr:uid="{E082443D-C82E-4ADF-BB4A-B2B007A693F7}"/>
    <cellStyle name="Calculation 2 8 3 3 4" xfId="34721" xr:uid="{98E62B4E-AEB9-41D5-8505-BD721FB3BEF4}"/>
    <cellStyle name="Calculation 2 8 3 4" xfId="24416" xr:uid="{B1F257B8-DFC9-462C-ACE7-4983037870E5}"/>
    <cellStyle name="Calculation 2 8 3 4 2" xfId="26614" xr:uid="{55AB3B56-1291-47D6-AFCA-4F4449A92D3B}"/>
    <cellStyle name="Calculation 2 8 3 4 2 2" xfId="32066" xr:uid="{0C5DA4FB-D150-4C32-87A6-96510D5C761A}"/>
    <cellStyle name="Calculation 2 8 3 4 2 3" xfId="37638" xr:uid="{6D824BDD-874B-42A9-BA59-E5B56FAD6862}"/>
    <cellStyle name="Calculation 2 8 3 4 3" xfId="29868" xr:uid="{6E226BF1-433C-42F6-AB8C-AB2B24FBB02F}"/>
    <cellStyle name="Calculation 2 8 3 4 4" xfId="35587" xr:uid="{1966C8A2-61DA-432F-AD25-969DAD5AC1E9}"/>
    <cellStyle name="Calculation 2 8 3 5" xfId="22199" xr:uid="{3513D2D7-21BC-4165-AF05-DDF2D944A1A0}"/>
    <cellStyle name="Calculation 2 8 3 5 2" xfId="28139" xr:uid="{73436DC8-B2E0-4728-AE10-127F41F6C1B4}"/>
    <cellStyle name="Calculation 2 8 3 5 3" xfId="33866" xr:uid="{7E16EC2A-EDED-4B07-92E9-B317ADF1AFD5}"/>
    <cellStyle name="Calculation 2 8 3 6" xfId="21117" xr:uid="{3F58FB60-844A-445F-9B6F-DEE856A48961}"/>
    <cellStyle name="Calculation 2 8 3 7" xfId="21359" xr:uid="{9ECBADDD-4476-4DBC-8824-35F29691E4A8}"/>
    <cellStyle name="Calculation 2 8 3 8" xfId="32970" xr:uid="{DEA9FAED-5A9E-48C0-9359-7338FF270084}"/>
    <cellStyle name="Calculation 2 8 4" xfId="793" xr:uid="{00000000-0005-0000-0000-000008030000}"/>
    <cellStyle name="Calculation 2 8 4 2" xfId="22067" xr:uid="{AC79F928-EC02-4FDA-9ACC-F8F0610E603D}"/>
    <cellStyle name="Calculation 2 8 4 2 2" xfId="23782" xr:uid="{97872642-4A6F-4D6E-9BFD-F19D049809B0}"/>
    <cellStyle name="Calculation 2 8 4 2 2 2" xfId="26482" xr:uid="{EF985915-7C71-41A0-9E15-32E5FAC27AA6}"/>
    <cellStyle name="Calculation 2 8 4 2 2 2 2" xfId="31934" xr:uid="{1BFB53DB-65AB-409E-AF9A-78DE44C78CF9}"/>
    <cellStyle name="Calculation 2 8 4 2 2 2 3" xfId="37506" xr:uid="{21052541-CA3D-41B0-8B06-F4813771CFBF}"/>
    <cellStyle name="Calculation 2 8 4 2 2 3" xfId="29722" xr:uid="{702D5345-19AE-44BC-987A-4648A0224C46}"/>
    <cellStyle name="Calculation 2 8 4 2 2 4" xfId="35443" xr:uid="{B7BCE6B4-56CA-4A71-9F18-5C541F6263ED}"/>
    <cellStyle name="Calculation 2 8 4 2 3" xfId="25182" xr:uid="{04E04D55-C52B-4B55-88A2-23205D681C16}"/>
    <cellStyle name="Calculation 2 8 4 2 3 2" xfId="27374" xr:uid="{06BC22F5-0548-4DA9-B514-76DC4D25E2F1}"/>
    <cellStyle name="Calculation 2 8 4 2 3 2 2" xfId="32826" xr:uid="{D2057A44-6FB6-40D5-A15F-39306EFC904B}"/>
    <cellStyle name="Calculation 2 8 4 2 3 2 3" xfId="38192" xr:uid="{F0029CEB-B2E7-4F61-BA55-62B839558569}"/>
    <cellStyle name="Calculation 2 8 4 2 3 3" xfId="30634" xr:uid="{B378E4C1-CC08-4B62-8256-041617227F8A}"/>
    <cellStyle name="Calculation 2 8 4 2 3 4" xfId="36309" xr:uid="{3FB9AE7C-C807-407F-93A9-A17AB257196C}"/>
    <cellStyle name="Calculation 2 8 4 2 4" xfId="22927" xr:uid="{EAE4BB11-793B-4B3D-9705-5F6ED0191B10}"/>
    <cellStyle name="Calculation 2 8 4 2 4 2" xfId="28867" xr:uid="{E5F3A77C-8881-44E7-83B7-EC135EE44C4B}"/>
    <cellStyle name="Calculation 2 8 4 2 4 3" xfId="34591" xr:uid="{DA6DE665-AE54-4CB5-B440-1A76B8F2A3CE}"/>
    <cellStyle name="Calculation 2 8 4 2 5" xfId="25627" xr:uid="{95FAB19E-82D0-4365-BFDD-8A327D4BEC1A}"/>
    <cellStyle name="Calculation 2 8 4 2 5 2" xfId="31079" xr:uid="{18EF347A-66BF-4597-A268-7D2FDB58FED2}"/>
    <cellStyle name="Calculation 2 8 4 2 5 3" xfId="36654" xr:uid="{0D8EDBF1-551D-4194-8229-09E15B1D5859}"/>
    <cellStyle name="Calculation 2 8 4 2 6" xfId="28009" xr:uid="{4BB229C8-F78D-4811-9E1A-2926917C78F3}"/>
    <cellStyle name="Calculation 2 8 4 2 7" xfId="33736" xr:uid="{50269B37-151A-4663-8A78-B19E0E347B5F}"/>
    <cellStyle name="Calculation 2 8 4 3" xfId="23058" xr:uid="{8ADDDFE0-D21B-414C-9822-FCBE731EA76A}"/>
    <cellStyle name="Calculation 2 8 4 3 2" xfId="25758" xr:uid="{7977696F-EF4C-4547-95C5-075462425321}"/>
    <cellStyle name="Calculation 2 8 4 3 2 2" xfId="31210" xr:uid="{FC0CEF67-7295-49B9-956A-EC66F8E156B6}"/>
    <cellStyle name="Calculation 2 8 4 3 2 3" xfId="36785" xr:uid="{2CF9ED6D-CD26-4586-80B9-BAB0B1FE7B5C}"/>
    <cellStyle name="Calculation 2 8 4 3 3" xfId="28998" xr:uid="{659377FC-3FA1-418A-AEF8-5D6C197902FE}"/>
    <cellStyle name="Calculation 2 8 4 3 4" xfId="34722" xr:uid="{87D5C49B-2E14-43EC-B329-234E5707ADFE}"/>
    <cellStyle name="Calculation 2 8 4 4" xfId="24417" xr:uid="{BD8EB609-917E-4C54-B3BB-C7EF8EEF0CB0}"/>
    <cellStyle name="Calculation 2 8 4 4 2" xfId="26615" xr:uid="{24586D4F-C84D-41F7-9740-BEFA3A00B1DD}"/>
    <cellStyle name="Calculation 2 8 4 4 2 2" xfId="32067" xr:uid="{2D251516-DCCE-459F-8F58-B878374ED27A}"/>
    <cellStyle name="Calculation 2 8 4 4 2 3" xfId="37639" xr:uid="{B629555F-3F73-4335-BFCD-9959667E5553}"/>
    <cellStyle name="Calculation 2 8 4 4 3" xfId="29869" xr:uid="{6293B3E2-85D5-4D42-A1F9-8D9898054D23}"/>
    <cellStyle name="Calculation 2 8 4 4 4" xfId="35588" xr:uid="{34F96527-E76C-4C55-9FAA-3A838C2C460A}"/>
    <cellStyle name="Calculation 2 8 4 5" xfId="22200" xr:uid="{A7FC44BC-C0C3-43C3-8468-661626428CE2}"/>
    <cellStyle name="Calculation 2 8 4 5 2" xfId="28140" xr:uid="{CC52F48E-FEAB-40A4-8C3A-F42E70EB437C}"/>
    <cellStyle name="Calculation 2 8 4 5 3" xfId="33867" xr:uid="{7717CF3B-A508-4008-AEEA-D3D98EFA5291}"/>
    <cellStyle name="Calculation 2 8 4 6" xfId="21118" xr:uid="{7983BA47-C7B0-4CF0-BDBA-F430846B3F75}"/>
    <cellStyle name="Calculation 2 8 4 7" xfId="21358" xr:uid="{2E2097DC-A573-4186-90FC-C0D0388BA32E}"/>
    <cellStyle name="Calculation 2 8 4 8" xfId="32971" xr:uid="{05A5A3BD-B576-4CE7-892E-D4D08E011033}"/>
    <cellStyle name="Calculation 2 8 5" xfId="794" xr:uid="{00000000-0005-0000-0000-000009030000}"/>
    <cellStyle name="Calculation 2 8 5 2" xfId="22066" xr:uid="{59149A2A-9B5B-4D0D-BE62-C359DA945088}"/>
    <cellStyle name="Calculation 2 8 5 2 2" xfId="23781" xr:uid="{6EDB293E-CB5A-41A3-A54E-9D41E20F1B72}"/>
    <cellStyle name="Calculation 2 8 5 2 2 2" xfId="26481" xr:uid="{BE159150-3F2F-4748-9A75-D608B1ACD211}"/>
    <cellStyle name="Calculation 2 8 5 2 2 2 2" xfId="31933" xr:uid="{BCECB144-3774-41B1-A268-478B417B04D3}"/>
    <cellStyle name="Calculation 2 8 5 2 2 2 3" xfId="37505" xr:uid="{FE8C45EC-761A-4BFF-BC89-4C4440268C1B}"/>
    <cellStyle name="Calculation 2 8 5 2 2 3" xfId="29721" xr:uid="{8481EFCA-4B44-401C-9140-B2E8B64F7150}"/>
    <cellStyle name="Calculation 2 8 5 2 2 4" xfId="35442" xr:uid="{92063354-FB6C-458F-8E40-3D89F7FC6E3C}"/>
    <cellStyle name="Calculation 2 8 5 2 3" xfId="25181" xr:uid="{2F8B2881-AF18-4F7B-968B-622B37AFEBCB}"/>
    <cellStyle name="Calculation 2 8 5 2 3 2" xfId="27373" xr:uid="{5A576894-BAEE-4EE9-8068-0B7CEF8A62C8}"/>
    <cellStyle name="Calculation 2 8 5 2 3 2 2" xfId="32825" xr:uid="{A5440B14-72C5-457A-A841-5E889CB53BAC}"/>
    <cellStyle name="Calculation 2 8 5 2 3 2 3" xfId="38191" xr:uid="{A39E7F70-A832-4026-BEAE-435AE270016A}"/>
    <cellStyle name="Calculation 2 8 5 2 3 3" xfId="30633" xr:uid="{8EC6BB3F-40FE-43DC-9316-8641993A0818}"/>
    <cellStyle name="Calculation 2 8 5 2 3 4" xfId="36308" xr:uid="{E4C0260A-BE66-4698-B3C3-8DAE935E97E6}"/>
    <cellStyle name="Calculation 2 8 5 2 4" xfId="22926" xr:uid="{5F102A64-A04D-4500-99A7-BD62346F8E11}"/>
    <cellStyle name="Calculation 2 8 5 2 4 2" xfId="28866" xr:uid="{DFB995A5-4573-4017-A408-49216ADF124C}"/>
    <cellStyle name="Calculation 2 8 5 2 4 3" xfId="34590" xr:uid="{2D36B3E2-EE85-4DF4-9310-AABD114B0585}"/>
    <cellStyle name="Calculation 2 8 5 2 5" xfId="25626" xr:uid="{6C243EFB-A1CF-481F-B9CE-6B105CB21856}"/>
    <cellStyle name="Calculation 2 8 5 2 5 2" xfId="31078" xr:uid="{C620B8D5-7252-4181-912C-273D01B901F1}"/>
    <cellStyle name="Calculation 2 8 5 2 5 3" xfId="36653" xr:uid="{039C760F-2A50-4F49-9061-9B750F025437}"/>
    <cellStyle name="Calculation 2 8 5 2 6" xfId="28008" xr:uid="{58731582-A4E9-4DD7-AFFF-77A946B9228C}"/>
    <cellStyle name="Calculation 2 8 5 2 7" xfId="33735" xr:uid="{EE03BC41-0052-41C7-A539-E18EA3F344AE}"/>
    <cellStyle name="Calculation 2 8 5 3" xfId="23059" xr:uid="{EDE830BA-F453-442D-8D95-5F82AA8D7E7B}"/>
    <cellStyle name="Calculation 2 8 5 3 2" xfId="25759" xr:uid="{3C947E24-E005-4E6A-AAF0-B0852946871E}"/>
    <cellStyle name="Calculation 2 8 5 3 2 2" xfId="31211" xr:uid="{5DE91869-CD8C-4693-9227-E131A458C34E}"/>
    <cellStyle name="Calculation 2 8 5 3 2 3" xfId="36786" xr:uid="{FA432274-2676-4167-992C-4EB192253D6B}"/>
    <cellStyle name="Calculation 2 8 5 3 3" xfId="28999" xr:uid="{7AF8FEA0-FA44-4230-A543-649D50C50420}"/>
    <cellStyle name="Calculation 2 8 5 3 4" xfId="34723" xr:uid="{24C93FED-A0E1-404B-9846-A26A547E51A8}"/>
    <cellStyle name="Calculation 2 8 5 4" xfId="24418" xr:uid="{9771C97E-3149-433C-A117-6D7E6D888D5C}"/>
    <cellStyle name="Calculation 2 8 5 4 2" xfId="26616" xr:uid="{FAAECCC2-6BB1-4AC0-87E0-372E855FFBDD}"/>
    <cellStyle name="Calculation 2 8 5 4 2 2" xfId="32068" xr:uid="{9DA48633-4663-437C-ACB4-A84EF4241C7C}"/>
    <cellStyle name="Calculation 2 8 5 4 2 3" xfId="37640" xr:uid="{DA213607-90DA-49A9-8AEB-EB5FE9BDB43D}"/>
    <cellStyle name="Calculation 2 8 5 4 3" xfId="29870" xr:uid="{C4CBCEBE-04F7-4C23-8202-FC71861F504C}"/>
    <cellStyle name="Calculation 2 8 5 4 4" xfId="35589" xr:uid="{01E35E74-5B98-4355-89B2-CAEE87807814}"/>
    <cellStyle name="Calculation 2 8 5 5" xfId="22201" xr:uid="{BE7197F1-2170-4039-BAB1-A0AF2886A4A4}"/>
    <cellStyle name="Calculation 2 8 5 5 2" xfId="28141" xr:uid="{71917CBA-0D67-4787-8256-1AB515EA2F56}"/>
    <cellStyle name="Calculation 2 8 5 5 3" xfId="33868" xr:uid="{F81E20EC-AF89-4D0F-AB2E-D76CE884709C}"/>
    <cellStyle name="Calculation 2 8 5 6" xfId="21119" xr:uid="{56DF7D96-6E02-4F50-B653-BC57676C408A}"/>
    <cellStyle name="Calculation 2 8 5 7" xfId="21357" xr:uid="{8A88C728-BE34-4BB6-BD49-883C1EF6BAE9}"/>
    <cellStyle name="Calculation 2 8 5 8" xfId="32972" xr:uid="{607D83D5-736C-4195-80FD-0B36CAA6F9B2}"/>
    <cellStyle name="Calculation 2 9" xfId="795" xr:uid="{00000000-0005-0000-0000-00000A030000}"/>
    <cellStyle name="Calculation 2 9 2" xfId="796" xr:uid="{00000000-0005-0000-0000-00000B030000}"/>
    <cellStyle name="Calculation 2 9 2 2" xfId="22065" xr:uid="{3A656BF2-C12F-4FA0-99C5-1F61B3D51198}"/>
    <cellStyle name="Calculation 2 9 2 2 2" xfId="23780" xr:uid="{253068A9-9673-4FB2-80C1-C568688116CB}"/>
    <cellStyle name="Calculation 2 9 2 2 2 2" xfId="26480" xr:uid="{808FCA91-9118-4339-9CE3-73D40B3E11ED}"/>
    <cellStyle name="Calculation 2 9 2 2 2 2 2" xfId="31932" xr:uid="{1BCB5489-16FF-4945-8AD7-7B03CA743F01}"/>
    <cellStyle name="Calculation 2 9 2 2 2 2 3" xfId="37504" xr:uid="{F3A7D009-7D92-4A69-8C4F-6C275C723D41}"/>
    <cellStyle name="Calculation 2 9 2 2 2 3" xfId="29720" xr:uid="{370A8C5B-4C88-42E1-B02C-19467F05E707}"/>
    <cellStyle name="Calculation 2 9 2 2 2 4" xfId="35441" xr:uid="{462033E8-9C00-40C0-9B04-E9F8722E574C}"/>
    <cellStyle name="Calculation 2 9 2 2 3" xfId="25180" xr:uid="{63B28D82-B9DD-469C-9C6A-0508FD3BBBEA}"/>
    <cellStyle name="Calculation 2 9 2 2 3 2" xfId="27372" xr:uid="{B51DD309-9792-476C-A6C1-FE91F618379D}"/>
    <cellStyle name="Calculation 2 9 2 2 3 2 2" xfId="32824" xr:uid="{E3F2E075-FD6F-4F7F-BFA3-EA376C736FA6}"/>
    <cellStyle name="Calculation 2 9 2 2 3 2 3" xfId="38190" xr:uid="{E0435EB3-3545-4B5D-AD1E-C4A99CAE6103}"/>
    <cellStyle name="Calculation 2 9 2 2 3 3" xfId="30632" xr:uid="{DCF6C2E0-23F4-46C8-87EF-303F2C00E06D}"/>
    <cellStyle name="Calculation 2 9 2 2 3 4" xfId="36307" xr:uid="{0C98453C-999D-476F-BC3B-4AE80175F4DE}"/>
    <cellStyle name="Calculation 2 9 2 2 4" xfId="22925" xr:uid="{393030FB-1EE9-4D73-B3F8-76C8D91462C1}"/>
    <cellStyle name="Calculation 2 9 2 2 4 2" xfId="28865" xr:uid="{EB3ACC77-CE13-4F48-A45C-9C3B008AC97A}"/>
    <cellStyle name="Calculation 2 9 2 2 4 3" xfId="34589" xr:uid="{93734B92-FD42-4605-B08A-3AD85E8B6056}"/>
    <cellStyle name="Calculation 2 9 2 2 5" xfId="25625" xr:uid="{9FAE52D2-2999-4927-92BE-DBC92029E150}"/>
    <cellStyle name="Calculation 2 9 2 2 5 2" xfId="31077" xr:uid="{801982A5-523B-4610-B18E-F7FDBE94572F}"/>
    <cellStyle name="Calculation 2 9 2 2 5 3" xfId="36652" xr:uid="{4C7D6A2F-87A2-44AA-9CEF-59FA43B7CF1D}"/>
    <cellStyle name="Calculation 2 9 2 2 6" xfId="28007" xr:uid="{51293859-7252-42FE-B27A-FC10BAE80763}"/>
    <cellStyle name="Calculation 2 9 2 2 7" xfId="33734" xr:uid="{8E6DCA0B-9AF5-481E-9573-9B991EFACCBC}"/>
    <cellStyle name="Calculation 2 9 2 3" xfId="23060" xr:uid="{D155276A-50C3-4BE6-9F48-8F1C7245EA3A}"/>
    <cellStyle name="Calculation 2 9 2 3 2" xfId="25760" xr:uid="{D7811469-1BF7-4125-B987-54992A1A7500}"/>
    <cellStyle name="Calculation 2 9 2 3 2 2" xfId="31212" xr:uid="{AC980560-A426-489D-B68E-C4CE011C5FBF}"/>
    <cellStyle name="Calculation 2 9 2 3 2 3" xfId="36787" xr:uid="{F9F4B903-6738-48A5-8F73-35CA7457707F}"/>
    <cellStyle name="Calculation 2 9 2 3 3" xfId="29000" xr:uid="{AF5CA7BC-2475-4771-A470-AF81F4D23ED5}"/>
    <cellStyle name="Calculation 2 9 2 3 4" xfId="34724" xr:uid="{AF81A564-B5D2-4E4D-A36F-B443A8D3F22A}"/>
    <cellStyle name="Calculation 2 9 2 4" xfId="24419" xr:uid="{E4159BC0-903D-4CCE-AEAB-DBF35337C252}"/>
    <cellStyle name="Calculation 2 9 2 4 2" xfId="26617" xr:uid="{0D8196C1-B2D3-44C4-ADE9-BB57ADBD0EFA}"/>
    <cellStyle name="Calculation 2 9 2 4 2 2" xfId="32069" xr:uid="{2BDD22B4-7CAF-4EDE-9B43-E8BF0A0E530E}"/>
    <cellStyle name="Calculation 2 9 2 4 2 3" xfId="37641" xr:uid="{BF16D262-14C1-4263-B56B-D1F29684199B}"/>
    <cellStyle name="Calculation 2 9 2 4 3" xfId="29871" xr:uid="{6272075B-E9BB-448A-A225-EF4E017E2B45}"/>
    <cellStyle name="Calculation 2 9 2 4 4" xfId="35590" xr:uid="{B015E029-0205-4F78-A93E-1CE0AD1820DA}"/>
    <cellStyle name="Calculation 2 9 2 5" xfId="22202" xr:uid="{3710FCA3-DDBF-4A32-8B74-305C10CA335C}"/>
    <cellStyle name="Calculation 2 9 2 5 2" xfId="28142" xr:uid="{77CBF2CD-4E48-4350-9228-08865FF28D54}"/>
    <cellStyle name="Calculation 2 9 2 5 3" xfId="33869" xr:uid="{34C5CB05-2480-419D-A142-0AFE78A311AD}"/>
    <cellStyle name="Calculation 2 9 2 6" xfId="21120" xr:uid="{6520B132-A28A-41E8-90A5-92235B3733DC}"/>
    <cellStyle name="Calculation 2 9 2 7" xfId="21356" xr:uid="{43980736-0524-4C34-B107-509A81F62943}"/>
    <cellStyle name="Calculation 2 9 2 8" xfId="32973" xr:uid="{21822D8C-32A7-4CE8-B178-65CC65C8CCF7}"/>
    <cellStyle name="Calculation 2 9 3" xfId="797" xr:uid="{00000000-0005-0000-0000-00000C030000}"/>
    <cellStyle name="Calculation 2 9 3 2" xfId="22064" xr:uid="{E7384454-845B-401F-A82D-361792DB6F4E}"/>
    <cellStyle name="Calculation 2 9 3 2 2" xfId="23779" xr:uid="{2DDBA98D-7F83-4213-9F92-F11143EAB2F6}"/>
    <cellStyle name="Calculation 2 9 3 2 2 2" xfId="26479" xr:uid="{06ED3B06-3AE2-4AB1-B337-2C03FF982048}"/>
    <cellStyle name="Calculation 2 9 3 2 2 2 2" xfId="31931" xr:uid="{B13649BC-B17B-4FBC-BF39-99A0689656BD}"/>
    <cellStyle name="Calculation 2 9 3 2 2 2 3" xfId="37503" xr:uid="{4E6A85ED-3CD5-4D73-950A-6595E570DCD2}"/>
    <cellStyle name="Calculation 2 9 3 2 2 3" xfId="29719" xr:uid="{12EFC759-6E9E-46F6-928C-6FFEE44D6556}"/>
    <cellStyle name="Calculation 2 9 3 2 2 4" xfId="35440" xr:uid="{71240087-62EC-4052-818C-DA006B46B598}"/>
    <cellStyle name="Calculation 2 9 3 2 3" xfId="25179" xr:uid="{A7007C92-2211-4BD7-B42E-36150C9A8763}"/>
    <cellStyle name="Calculation 2 9 3 2 3 2" xfId="27371" xr:uid="{EE71D33D-15CF-4273-AFD4-BD1C0448F194}"/>
    <cellStyle name="Calculation 2 9 3 2 3 2 2" xfId="32823" xr:uid="{801556B9-880E-4A65-8AB7-6A9C25156715}"/>
    <cellStyle name="Calculation 2 9 3 2 3 2 3" xfId="38189" xr:uid="{0496A97F-6143-4442-B85E-823A3619D6C6}"/>
    <cellStyle name="Calculation 2 9 3 2 3 3" xfId="30631" xr:uid="{625FF744-E26C-4F19-AD84-7F6FC8670646}"/>
    <cellStyle name="Calculation 2 9 3 2 3 4" xfId="36306" xr:uid="{05CD62AA-5F9F-4E9C-A499-BCA8BD4DE153}"/>
    <cellStyle name="Calculation 2 9 3 2 4" xfId="22924" xr:uid="{09E8D74A-D12C-46AD-83E5-4B80ECE2A11C}"/>
    <cellStyle name="Calculation 2 9 3 2 4 2" xfId="28864" xr:uid="{367A87BC-3825-457E-B423-C79E3840489E}"/>
    <cellStyle name="Calculation 2 9 3 2 4 3" xfId="34588" xr:uid="{DC25008E-4D18-4CBF-98DF-CB79FE9E5452}"/>
    <cellStyle name="Calculation 2 9 3 2 5" xfId="25624" xr:uid="{B9C39A5F-8AD1-494D-AB73-490A5458E8B2}"/>
    <cellStyle name="Calculation 2 9 3 2 5 2" xfId="31076" xr:uid="{D1BD4CA3-6F4E-4D52-A083-CFBD667A50A6}"/>
    <cellStyle name="Calculation 2 9 3 2 5 3" xfId="36651" xr:uid="{D9316F36-3BE7-4C0F-AAE6-A8B4DB6572DA}"/>
    <cellStyle name="Calculation 2 9 3 2 6" xfId="28006" xr:uid="{9AE60C5C-76CF-49D6-9E62-3DE456A18761}"/>
    <cellStyle name="Calculation 2 9 3 2 7" xfId="33733" xr:uid="{2B4B2703-A6AB-4E9B-A804-DB08DAC22BDA}"/>
    <cellStyle name="Calculation 2 9 3 3" xfId="23061" xr:uid="{0711185B-4553-4E90-88EE-D0354A710609}"/>
    <cellStyle name="Calculation 2 9 3 3 2" xfId="25761" xr:uid="{0458D1E4-3B9F-48C8-8198-95B81B41CE25}"/>
    <cellStyle name="Calculation 2 9 3 3 2 2" xfId="31213" xr:uid="{1D5A5E6B-C480-420A-96D2-0862C4CA835F}"/>
    <cellStyle name="Calculation 2 9 3 3 2 3" xfId="36788" xr:uid="{95EF30DA-AEBC-495E-9F70-EE307E220612}"/>
    <cellStyle name="Calculation 2 9 3 3 3" xfId="29001" xr:uid="{971242F6-889B-4772-ADF0-71A16BB6A2BF}"/>
    <cellStyle name="Calculation 2 9 3 3 4" xfId="34725" xr:uid="{45AEA278-80E0-40D7-A971-4E09716707B1}"/>
    <cellStyle name="Calculation 2 9 3 4" xfId="24420" xr:uid="{F7F4FCF6-6EF5-482C-B56E-098AE7190FF3}"/>
    <cellStyle name="Calculation 2 9 3 4 2" xfId="26618" xr:uid="{3BE8EF0A-6662-42C4-95BB-D35C1306A543}"/>
    <cellStyle name="Calculation 2 9 3 4 2 2" xfId="32070" xr:uid="{B5CADA37-D5AB-4611-8B15-7185B54CC950}"/>
    <cellStyle name="Calculation 2 9 3 4 2 3" xfId="37642" xr:uid="{A938DA30-9EE3-4D55-9083-056D71CA459D}"/>
    <cellStyle name="Calculation 2 9 3 4 3" xfId="29872" xr:uid="{EE18E69C-F5FF-4239-906D-B69C607D588F}"/>
    <cellStyle name="Calculation 2 9 3 4 4" xfId="35591" xr:uid="{2EE1D3F7-89BA-445A-93A4-FDD5A0CA16AC}"/>
    <cellStyle name="Calculation 2 9 3 5" xfId="22203" xr:uid="{BB182143-8B7B-4FEE-8C96-AC22846E17BB}"/>
    <cellStyle name="Calculation 2 9 3 5 2" xfId="28143" xr:uid="{0FC3FB5E-916A-45AC-9D60-6C8C64A8B3EA}"/>
    <cellStyle name="Calculation 2 9 3 5 3" xfId="33870" xr:uid="{DF80E28D-FCC3-4A54-A538-97C91196E21C}"/>
    <cellStyle name="Calculation 2 9 3 6" xfId="21121" xr:uid="{31CACF0B-775D-492A-85F7-44EBEB08D324}"/>
    <cellStyle name="Calculation 2 9 3 7" xfId="21355" xr:uid="{47BE0EAC-9292-4410-A3B0-326CDB425DFE}"/>
    <cellStyle name="Calculation 2 9 3 8" xfId="32974" xr:uid="{7AF37843-6A3C-4FD4-9C49-478F034F98E4}"/>
    <cellStyle name="Calculation 2 9 4" xfId="798" xr:uid="{00000000-0005-0000-0000-00000D030000}"/>
    <cellStyle name="Calculation 2 9 4 2" xfId="22063" xr:uid="{9AC02C2B-6EC6-4336-A7AD-07E7E837775C}"/>
    <cellStyle name="Calculation 2 9 4 2 2" xfId="23778" xr:uid="{B53F4296-65D7-4728-BD88-47F29A490A4A}"/>
    <cellStyle name="Calculation 2 9 4 2 2 2" xfId="26478" xr:uid="{7F8350EE-5D00-4BA5-AB66-0978CA673B3B}"/>
    <cellStyle name="Calculation 2 9 4 2 2 2 2" xfId="31930" xr:uid="{7A7B91B6-6B0C-4E75-86F7-8D502A8AC5EF}"/>
    <cellStyle name="Calculation 2 9 4 2 2 2 3" xfId="37502" xr:uid="{621D87ED-B09F-448A-A261-F6749E692611}"/>
    <cellStyle name="Calculation 2 9 4 2 2 3" xfId="29718" xr:uid="{35188D8B-D964-4C47-B31F-E528DA5CFD1E}"/>
    <cellStyle name="Calculation 2 9 4 2 2 4" xfId="35439" xr:uid="{1B10F8B0-1566-44A7-AB58-4EC667F20D9B}"/>
    <cellStyle name="Calculation 2 9 4 2 3" xfId="25178" xr:uid="{8272D38C-D4B3-4175-86BA-10FD9A2BEAD3}"/>
    <cellStyle name="Calculation 2 9 4 2 3 2" xfId="27370" xr:uid="{C88788FD-463E-49A2-842A-03CB0C0539FD}"/>
    <cellStyle name="Calculation 2 9 4 2 3 2 2" xfId="32822" xr:uid="{AF26B7A8-8042-467B-AFE6-471E780C6A2D}"/>
    <cellStyle name="Calculation 2 9 4 2 3 2 3" xfId="38188" xr:uid="{E5842764-226D-458C-B373-62ABA66515E0}"/>
    <cellStyle name="Calculation 2 9 4 2 3 3" xfId="30630" xr:uid="{3C952E4A-D7F0-41D6-A2C6-6070438218B2}"/>
    <cellStyle name="Calculation 2 9 4 2 3 4" xfId="36305" xr:uid="{3CCFA6C6-E8BA-466A-A499-3DE424FA8251}"/>
    <cellStyle name="Calculation 2 9 4 2 4" xfId="22923" xr:uid="{5E582F34-0A9B-4D2E-AFC0-20B38F399C1A}"/>
    <cellStyle name="Calculation 2 9 4 2 4 2" xfId="28863" xr:uid="{F27E5723-CC76-451B-8ECE-049FD6B52208}"/>
    <cellStyle name="Calculation 2 9 4 2 4 3" xfId="34587" xr:uid="{444F930A-6946-41E7-8838-2F850E40AC75}"/>
    <cellStyle name="Calculation 2 9 4 2 5" xfId="25623" xr:uid="{0C8E8F33-9F26-45C8-A191-949F89B42446}"/>
    <cellStyle name="Calculation 2 9 4 2 5 2" xfId="31075" xr:uid="{067250EB-F4AB-4FAA-8BBB-1A937B5BDD46}"/>
    <cellStyle name="Calculation 2 9 4 2 5 3" xfId="36650" xr:uid="{00147A84-8ED5-491D-ACA5-87754D8E515B}"/>
    <cellStyle name="Calculation 2 9 4 2 6" xfId="28005" xr:uid="{795141E4-7FFC-4750-9F93-9E7DEBAFAE0D}"/>
    <cellStyle name="Calculation 2 9 4 2 7" xfId="33732" xr:uid="{D3D76C9D-D19C-4B7B-BEA8-C6782771FCC4}"/>
    <cellStyle name="Calculation 2 9 4 3" xfId="23062" xr:uid="{02A6DDBA-56D8-472B-9BA7-529FEC8E0368}"/>
    <cellStyle name="Calculation 2 9 4 3 2" xfId="25762" xr:uid="{EE890527-DB7D-4F91-9E0B-9C687C5217C9}"/>
    <cellStyle name="Calculation 2 9 4 3 2 2" xfId="31214" xr:uid="{D9EB97EE-163E-4115-98DA-09948209A64F}"/>
    <cellStyle name="Calculation 2 9 4 3 2 3" xfId="36789" xr:uid="{84FF1979-EC5C-4BF8-99D9-D38D4BC9BD2A}"/>
    <cellStyle name="Calculation 2 9 4 3 3" xfId="29002" xr:uid="{393FD4D9-2180-499D-802C-D97EA4B52B9A}"/>
    <cellStyle name="Calculation 2 9 4 3 4" xfId="34726" xr:uid="{6229FE28-7656-4E74-97B0-9E85AA437503}"/>
    <cellStyle name="Calculation 2 9 4 4" xfId="24421" xr:uid="{AE1C8832-0E59-4A8C-8765-2736EAF900DF}"/>
    <cellStyle name="Calculation 2 9 4 4 2" xfId="26619" xr:uid="{365F5DEF-34FE-412D-BCE1-EE8DC079BF93}"/>
    <cellStyle name="Calculation 2 9 4 4 2 2" xfId="32071" xr:uid="{23FA5903-05E9-468A-8A2E-A96490F5859B}"/>
    <cellStyle name="Calculation 2 9 4 4 2 3" xfId="37643" xr:uid="{5ED6B0D2-0B6A-4585-8DEB-3119C1D57A20}"/>
    <cellStyle name="Calculation 2 9 4 4 3" xfId="29873" xr:uid="{0EDA602C-BAB0-416F-8E8E-858BAD483C5E}"/>
    <cellStyle name="Calculation 2 9 4 4 4" xfId="35592" xr:uid="{566FD4CE-9F50-46F7-9446-6EDC6A8E2B25}"/>
    <cellStyle name="Calculation 2 9 4 5" xfId="22204" xr:uid="{CA8DB58F-C490-43A3-A43F-EA0660EAC2CD}"/>
    <cellStyle name="Calculation 2 9 4 5 2" xfId="28144" xr:uid="{D975EF3D-F21F-4AE9-A6FB-E06320B26D25}"/>
    <cellStyle name="Calculation 2 9 4 5 3" xfId="33871" xr:uid="{A4EA9BBE-27F7-47AB-AF71-7B3158BAD4B2}"/>
    <cellStyle name="Calculation 2 9 4 6" xfId="21122" xr:uid="{108259D4-EC23-4106-8576-EB0DC9DE45B6}"/>
    <cellStyle name="Calculation 2 9 4 7" xfId="21354" xr:uid="{B68D2747-E351-48E1-A465-0CBF2BE3E40E}"/>
    <cellStyle name="Calculation 2 9 4 8" xfId="32975" xr:uid="{8F307F39-A594-4E13-9CD5-37D072B2154F}"/>
    <cellStyle name="Calculation 2 9 5" xfId="799" xr:uid="{00000000-0005-0000-0000-00000E030000}"/>
    <cellStyle name="Calculation 2 9 5 2" xfId="22062" xr:uid="{8234D719-186F-4346-A9A5-EA30B3DB841D}"/>
    <cellStyle name="Calculation 2 9 5 2 2" xfId="23777" xr:uid="{2B2E1136-B154-4558-97F3-CF2BEB15D2FA}"/>
    <cellStyle name="Calculation 2 9 5 2 2 2" xfId="26477" xr:uid="{859E86B8-ED4A-40BD-84DE-7A4F9B701FF7}"/>
    <cellStyle name="Calculation 2 9 5 2 2 2 2" xfId="31929" xr:uid="{134A3448-1017-4E49-8C14-71B71A4F87B5}"/>
    <cellStyle name="Calculation 2 9 5 2 2 2 3" xfId="37501" xr:uid="{0A33DEDC-834C-4B26-B282-42772DDA12B5}"/>
    <cellStyle name="Calculation 2 9 5 2 2 3" xfId="29717" xr:uid="{9A80CD53-D189-41C3-8286-A92CB4348C17}"/>
    <cellStyle name="Calculation 2 9 5 2 2 4" xfId="35438" xr:uid="{BD24AFA2-F6A6-4093-A9FC-1A6DC0404C8C}"/>
    <cellStyle name="Calculation 2 9 5 2 3" xfId="25177" xr:uid="{3E89AD61-4E9E-4BFD-B78E-5C7000C2E7AB}"/>
    <cellStyle name="Calculation 2 9 5 2 3 2" xfId="27369" xr:uid="{E28271D6-3AB9-4F50-8481-50636BADA373}"/>
    <cellStyle name="Calculation 2 9 5 2 3 2 2" xfId="32821" xr:uid="{2CE97FD7-D880-4570-B89A-9B72D823818A}"/>
    <cellStyle name="Calculation 2 9 5 2 3 2 3" xfId="38187" xr:uid="{BDF2EC6A-381A-44DE-ABDE-CBCAA787814D}"/>
    <cellStyle name="Calculation 2 9 5 2 3 3" xfId="30629" xr:uid="{390604C1-4ECF-4C40-97B7-06ED8A26620A}"/>
    <cellStyle name="Calculation 2 9 5 2 3 4" xfId="36304" xr:uid="{CAE7C824-B3C2-4A75-83BD-876A30BE8C6C}"/>
    <cellStyle name="Calculation 2 9 5 2 4" xfId="22922" xr:uid="{74B78CBD-D46B-48AF-9700-F14767B0D86B}"/>
    <cellStyle name="Calculation 2 9 5 2 4 2" xfId="28862" xr:uid="{4C88DDD4-62C4-4F12-8967-9810D4BA5AB8}"/>
    <cellStyle name="Calculation 2 9 5 2 4 3" xfId="34586" xr:uid="{B029CBA6-9E99-485F-9A57-CCBB51831685}"/>
    <cellStyle name="Calculation 2 9 5 2 5" xfId="25622" xr:uid="{8B24015E-4B96-4E19-88C7-226234568DD3}"/>
    <cellStyle name="Calculation 2 9 5 2 5 2" xfId="31074" xr:uid="{5AF01FF8-3BBC-4D44-9750-4B755EEC81B6}"/>
    <cellStyle name="Calculation 2 9 5 2 5 3" xfId="36649" xr:uid="{EBC72B42-2724-4720-9044-5F46E661FE12}"/>
    <cellStyle name="Calculation 2 9 5 2 6" xfId="28004" xr:uid="{E3420627-F88A-4EFA-BA94-B6C365BAC0BE}"/>
    <cellStyle name="Calculation 2 9 5 2 7" xfId="33731" xr:uid="{7F1132FB-F84C-4ADA-8732-681D76D208DA}"/>
    <cellStyle name="Calculation 2 9 5 3" xfId="23063" xr:uid="{DAA1F2F5-316B-4D99-A762-FDBC5054B0E7}"/>
    <cellStyle name="Calculation 2 9 5 3 2" xfId="25763" xr:uid="{78CA5FB2-17B0-442C-9096-2C57D338E547}"/>
    <cellStyle name="Calculation 2 9 5 3 2 2" xfId="31215" xr:uid="{C6D59868-411B-492C-BC4D-C75E3BB3EDDC}"/>
    <cellStyle name="Calculation 2 9 5 3 2 3" xfId="36790" xr:uid="{C477481C-4346-422F-B101-A22FC3CAB7B7}"/>
    <cellStyle name="Calculation 2 9 5 3 3" xfId="29003" xr:uid="{BDB4244E-57B8-4058-A0B8-89532F29D6A1}"/>
    <cellStyle name="Calculation 2 9 5 3 4" xfId="34727" xr:uid="{ED03E7AD-125F-444D-9173-7F627EC22759}"/>
    <cellStyle name="Calculation 2 9 5 4" xfId="24422" xr:uid="{849E4083-E66C-45DF-ACE7-0E0781DECF4F}"/>
    <cellStyle name="Calculation 2 9 5 4 2" xfId="26620" xr:uid="{C15CC107-0F11-43EF-A8AA-00CC7B05238A}"/>
    <cellStyle name="Calculation 2 9 5 4 2 2" xfId="32072" xr:uid="{7C4FBEB2-AED4-4299-A871-DFF191B20F94}"/>
    <cellStyle name="Calculation 2 9 5 4 2 3" xfId="37644" xr:uid="{B5176E5E-1837-4C48-930D-60588112C569}"/>
    <cellStyle name="Calculation 2 9 5 4 3" xfId="29874" xr:uid="{31A49F96-D0B2-4044-8929-A9F707C16734}"/>
    <cellStyle name="Calculation 2 9 5 4 4" xfId="35593" xr:uid="{44D190E1-F2BD-4618-8DB1-048C50275D78}"/>
    <cellStyle name="Calculation 2 9 5 5" xfId="22205" xr:uid="{FC07252D-F418-4FE7-9EC6-587224549B7A}"/>
    <cellStyle name="Calculation 2 9 5 5 2" xfId="28145" xr:uid="{38970A30-40E1-4934-8AA7-4910B0AF1473}"/>
    <cellStyle name="Calculation 2 9 5 5 3" xfId="33872" xr:uid="{55074CBE-656B-4405-814A-5FEB6A504A8F}"/>
    <cellStyle name="Calculation 2 9 5 6" xfId="21123" xr:uid="{DC79BE3A-09A9-48F2-A07F-E5F3740CC6D6}"/>
    <cellStyle name="Calculation 2 9 5 7" xfId="21353" xr:uid="{581C3913-13D2-4DFF-A736-6E5BE9F22706}"/>
    <cellStyle name="Calculation 2 9 5 8" xfId="32976" xr:uid="{4FE8D91C-C5F6-4DC6-9117-7B840C118E5D}"/>
    <cellStyle name="Calculation 3" xfId="800" xr:uid="{00000000-0005-0000-0000-00000F030000}"/>
    <cellStyle name="Calculation 3 10" xfId="32977" xr:uid="{A984B57B-0F02-4AD9-8C4B-BA46CD4CCA3D}"/>
    <cellStyle name="Calculation 3 2" xfId="801" xr:uid="{00000000-0005-0000-0000-000010030000}"/>
    <cellStyle name="Calculation 3 2 2" xfId="22060" xr:uid="{80D0FE6C-021D-4BAB-84D3-E058EEE9067F}"/>
    <cellStyle name="Calculation 3 2 2 2" xfId="23775" xr:uid="{4A472B8E-58F8-49A7-ACF8-81F69161EA8D}"/>
    <cellStyle name="Calculation 3 2 2 2 2" xfId="26475" xr:uid="{98B79E52-71F4-4261-8CB8-BF6C9D2320D4}"/>
    <cellStyle name="Calculation 3 2 2 2 2 2" xfId="31927" xr:uid="{45FFD02A-C346-453A-BA61-A1504D0E0802}"/>
    <cellStyle name="Calculation 3 2 2 2 2 3" xfId="37499" xr:uid="{29E05F3C-139B-4FD3-BF75-135F460C7D55}"/>
    <cellStyle name="Calculation 3 2 2 2 3" xfId="29715" xr:uid="{978842F3-9AF9-4133-A308-5233C88A3042}"/>
    <cellStyle name="Calculation 3 2 2 2 4" xfId="35436" xr:uid="{F4CA4237-2998-43AA-93FB-9451E04732DF}"/>
    <cellStyle name="Calculation 3 2 2 3" xfId="25175" xr:uid="{67063C08-1D5C-4613-A0E8-4F96883E4A24}"/>
    <cellStyle name="Calculation 3 2 2 3 2" xfId="27367" xr:uid="{91DEDB3C-C98D-44D1-A044-87F9350D41A7}"/>
    <cellStyle name="Calculation 3 2 2 3 2 2" xfId="32819" xr:uid="{43D26D31-F3F5-4BAE-8CC1-9B0CB1BD55A7}"/>
    <cellStyle name="Calculation 3 2 2 3 2 3" xfId="38185" xr:uid="{0A643C51-50AC-4888-862F-B66E83E1D1AC}"/>
    <cellStyle name="Calculation 3 2 2 3 3" xfId="30627" xr:uid="{872BB052-FFC1-474F-B98C-B6F4003BC7AC}"/>
    <cellStyle name="Calculation 3 2 2 3 4" xfId="36302" xr:uid="{42F27E55-3961-445F-9C60-2357DDA82032}"/>
    <cellStyle name="Calculation 3 2 2 4" xfId="22920" xr:uid="{72FE9D32-023F-4F54-9D60-C42143D5928B}"/>
    <cellStyle name="Calculation 3 2 2 4 2" xfId="28860" xr:uid="{30DC7BE0-DF6A-40FA-B2E2-45DB812A64F7}"/>
    <cellStyle name="Calculation 3 2 2 4 3" xfId="34584" xr:uid="{E9C5A8FA-4BE4-43E9-BF58-C0C6282EE9FC}"/>
    <cellStyle name="Calculation 3 2 2 5" xfId="25620" xr:uid="{96DF8092-DAE7-46F6-A92E-BA5542150115}"/>
    <cellStyle name="Calculation 3 2 2 5 2" xfId="31072" xr:uid="{D3754FA5-1F4C-4521-9A21-903DD5A07242}"/>
    <cellStyle name="Calculation 3 2 2 5 3" xfId="36647" xr:uid="{786F17DF-48B6-4B5B-8786-2149AAD4096E}"/>
    <cellStyle name="Calculation 3 2 2 6" xfId="28002" xr:uid="{2A562324-ED78-4ACC-B502-71A9D52C8930}"/>
    <cellStyle name="Calculation 3 2 2 7" xfId="33729" xr:uid="{A16A37FB-DBCE-468E-9EA2-3CA8F706C04F}"/>
    <cellStyle name="Calculation 3 2 3" xfId="23065" xr:uid="{0AB965FD-D080-4A61-9783-F06E2A5F25F6}"/>
    <cellStyle name="Calculation 3 2 3 2" xfId="25765" xr:uid="{2B1EB219-C505-4FC1-83EE-F1C1E653FF93}"/>
    <cellStyle name="Calculation 3 2 3 2 2" xfId="31217" xr:uid="{E51361A9-7F65-4B50-95EA-0A4A0743A0D5}"/>
    <cellStyle name="Calculation 3 2 3 2 3" xfId="36792" xr:uid="{D557BA60-CC07-4D42-AFBB-A6E5EC1F1809}"/>
    <cellStyle name="Calculation 3 2 3 3" xfId="29005" xr:uid="{D06159EB-3510-4467-A3C2-97525C0C62D8}"/>
    <cellStyle name="Calculation 3 2 3 4" xfId="34729" xr:uid="{DBED7D41-0CB6-4113-98B0-5CC0D704C5F3}"/>
    <cellStyle name="Calculation 3 2 4" xfId="24424" xr:uid="{16A47762-2BAF-4510-8F34-F35F944C8F5D}"/>
    <cellStyle name="Calculation 3 2 4 2" xfId="26622" xr:uid="{D820349C-3E9D-423A-A969-7BD324FA69F3}"/>
    <cellStyle name="Calculation 3 2 4 2 2" xfId="32074" xr:uid="{D4E96CD7-7B93-4BD6-8DE7-7650DB3D2E17}"/>
    <cellStyle name="Calculation 3 2 4 2 3" xfId="37646" xr:uid="{1721331F-FE51-4E90-99BF-A96D154D6627}"/>
    <cellStyle name="Calculation 3 2 4 3" xfId="29876" xr:uid="{1D8B1108-F9FC-4148-9684-30997FE919CE}"/>
    <cellStyle name="Calculation 3 2 4 4" xfId="35595" xr:uid="{3D4596BB-6A19-4C1C-A774-E933860995C1}"/>
    <cellStyle name="Calculation 3 2 5" xfId="22207" xr:uid="{2A18BC56-E363-4B66-B133-CE914E10F9D7}"/>
    <cellStyle name="Calculation 3 2 5 2" xfId="28147" xr:uid="{97BE5593-7ED2-4544-889B-9D8F5786D085}"/>
    <cellStyle name="Calculation 3 2 5 3" xfId="33874" xr:uid="{FE0B40CD-6F2A-459D-8BEC-75D4980D0714}"/>
    <cellStyle name="Calculation 3 2 6" xfId="21125" xr:uid="{A5B7B624-651B-4B8B-871D-E6A51D33D153}"/>
    <cellStyle name="Calculation 3 2 7" xfId="21351" xr:uid="{DAE201A3-AC6D-4297-B416-FC2ED52BC092}"/>
    <cellStyle name="Calculation 3 2 8" xfId="32978" xr:uid="{EFBA64B5-10EF-4FD8-A17D-1ADEC022E05A}"/>
    <cellStyle name="Calculation 3 3" xfId="802" xr:uid="{00000000-0005-0000-0000-000011030000}"/>
    <cellStyle name="Calculation 3 3 2" xfId="22059" xr:uid="{7BBB3890-F930-40C0-9501-1B6B22F1EC7B}"/>
    <cellStyle name="Calculation 3 3 2 2" xfId="23774" xr:uid="{93943C91-B87C-4A8E-B895-4B2EEF2CA509}"/>
    <cellStyle name="Calculation 3 3 2 2 2" xfId="26474" xr:uid="{83CEAA35-FA10-43BD-B41F-449F349E9974}"/>
    <cellStyle name="Calculation 3 3 2 2 2 2" xfId="31926" xr:uid="{2FBA9275-A2FE-44E0-83FE-40D2EBA270CA}"/>
    <cellStyle name="Calculation 3 3 2 2 2 3" xfId="37498" xr:uid="{398BCCD5-9AC9-45AC-BFC6-46D07123D1C7}"/>
    <cellStyle name="Calculation 3 3 2 2 3" xfId="29714" xr:uid="{29964CB7-F4F3-420A-8AFF-68C669AABA3D}"/>
    <cellStyle name="Calculation 3 3 2 2 4" xfId="35435" xr:uid="{09FA6095-6D16-48E9-A92A-B75E2918B773}"/>
    <cellStyle name="Calculation 3 3 2 3" xfId="25174" xr:uid="{8C22566A-C735-4B27-B617-C117DD9E0471}"/>
    <cellStyle name="Calculation 3 3 2 3 2" xfId="27366" xr:uid="{F1B580B8-1B40-4DED-98E2-655575455303}"/>
    <cellStyle name="Calculation 3 3 2 3 2 2" xfId="32818" xr:uid="{60117D86-DF1D-4CE1-8D20-88A73CA6EB80}"/>
    <cellStyle name="Calculation 3 3 2 3 2 3" xfId="38184" xr:uid="{04D09A11-4CF4-4185-BB55-A9FD8DE71419}"/>
    <cellStyle name="Calculation 3 3 2 3 3" xfId="30626" xr:uid="{72B9F2AA-B317-4F12-8918-437F11C58198}"/>
    <cellStyle name="Calculation 3 3 2 3 4" xfId="36301" xr:uid="{08B0FC5C-6918-4FCB-AAC2-4FFE624710D0}"/>
    <cellStyle name="Calculation 3 3 2 4" xfId="22919" xr:uid="{221377EF-8231-4DED-8A37-01BD88248A27}"/>
    <cellStyle name="Calculation 3 3 2 4 2" xfId="28859" xr:uid="{E3F6A5FA-BDE3-4FA8-8FD7-4771EF671F67}"/>
    <cellStyle name="Calculation 3 3 2 4 3" xfId="34583" xr:uid="{8DBABFC7-5CA2-499C-B63A-BEB3CB5E7365}"/>
    <cellStyle name="Calculation 3 3 2 5" xfId="25619" xr:uid="{C145553A-80F7-427D-ACF7-43B212656732}"/>
    <cellStyle name="Calculation 3 3 2 5 2" xfId="31071" xr:uid="{89154301-8C66-4FF4-A9E2-5D89D4551012}"/>
    <cellStyle name="Calculation 3 3 2 5 3" xfId="36646" xr:uid="{7E8498FB-6B3D-4797-87DB-8671B709CDB2}"/>
    <cellStyle name="Calculation 3 3 2 6" xfId="28001" xr:uid="{595956DF-24C2-4F0F-A683-7B0FB1BDBF2F}"/>
    <cellStyle name="Calculation 3 3 2 7" xfId="33728" xr:uid="{4A6B1663-D0DF-4DDF-9DE7-716A8C891C2E}"/>
    <cellStyle name="Calculation 3 3 3" xfId="23066" xr:uid="{B4ABA06B-E78A-47A0-A042-93D4DCF815B8}"/>
    <cellStyle name="Calculation 3 3 3 2" xfId="25766" xr:uid="{EB410E5A-3F70-4B31-A425-57AA351176D1}"/>
    <cellStyle name="Calculation 3 3 3 2 2" xfId="31218" xr:uid="{9F63170E-BFA4-477C-9C6F-412201B6CACF}"/>
    <cellStyle name="Calculation 3 3 3 2 3" xfId="36793" xr:uid="{4005A1E4-4293-4ACA-9EE2-71736B2A400A}"/>
    <cellStyle name="Calculation 3 3 3 3" xfId="29006" xr:uid="{7D8E0209-4011-48A7-96A0-0C012816F9FF}"/>
    <cellStyle name="Calculation 3 3 3 4" xfId="34730" xr:uid="{11B48B68-0DFC-4F31-9A00-03951ABD9BB6}"/>
    <cellStyle name="Calculation 3 3 4" xfId="24425" xr:uid="{13F9DBDB-6856-498F-A9CE-E9D59C9BF156}"/>
    <cellStyle name="Calculation 3 3 4 2" xfId="26623" xr:uid="{82C0C789-FF3D-45D0-B33A-6F6EB97B89F9}"/>
    <cellStyle name="Calculation 3 3 4 2 2" xfId="32075" xr:uid="{2F53A909-BC72-442F-B805-1840F89A5540}"/>
    <cellStyle name="Calculation 3 3 4 2 3" xfId="37647" xr:uid="{8FC8F221-DC91-4D2E-9613-C4653B29DA20}"/>
    <cellStyle name="Calculation 3 3 4 3" xfId="29877" xr:uid="{B2D1E9C3-5DFA-4AFD-BB51-DE4418AFFB59}"/>
    <cellStyle name="Calculation 3 3 4 4" xfId="35596" xr:uid="{1B4AC245-C53B-41C8-B153-F26704F893DB}"/>
    <cellStyle name="Calculation 3 3 5" xfId="22208" xr:uid="{B579E8AC-9C03-4D3F-85BB-58E8DEC6B262}"/>
    <cellStyle name="Calculation 3 3 5 2" xfId="28148" xr:uid="{3BE1C236-CDE5-4622-B65D-74782486F8EF}"/>
    <cellStyle name="Calculation 3 3 5 3" xfId="33875" xr:uid="{CC6A5CD6-3FEF-4840-81B2-3AA63071A32C}"/>
    <cellStyle name="Calculation 3 3 6" xfId="21126" xr:uid="{4D2B6C1B-47F4-44CD-ADA6-CBF73445B171}"/>
    <cellStyle name="Calculation 3 3 7" xfId="21350" xr:uid="{8CBF540F-B692-4EBC-B343-414521024DD0}"/>
    <cellStyle name="Calculation 3 3 8" xfId="32979" xr:uid="{B13C861E-BFC6-4898-AE61-34F37BB47EE0}"/>
    <cellStyle name="Calculation 3 4" xfId="22061" xr:uid="{3433DBF6-AAAC-4C7E-BA43-D33148B5DDFA}"/>
    <cellStyle name="Calculation 3 4 2" xfId="23776" xr:uid="{8E0C12FB-6732-4966-A667-0794376BE953}"/>
    <cellStyle name="Calculation 3 4 2 2" xfId="26476" xr:uid="{F154A872-1C84-4F20-82B0-683D72EF999E}"/>
    <cellStyle name="Calculation 3 4 2 2 2" xfId="31928" xr:uid="{D19830DF-1CD1-4FAC-9A11-4B73593A1B72}"/>
    <cellStyle name="Calculation 3 4 2 2 3" xfId="37500" xr:uid="{FF325A61-9C5F-4CCC-A5FF-9166D452D797}"/>
    <cellStyle name="Calculation 3 4 2 3" xfId="29716" xr:uid="{7B77A3F4-F115-41C3-8DAE-F399D3146A75}"/>
    <cellStyle name="Calculation 3 4 2 4" xfId="35437" xr:uid="{688F1671-7963-4C10-A2E1-38EA94641451}"/>
    <cellStyle name="Calculation 3 4 3" xfId="25176" xr:uid="{A83F456D-A740-4BC4-BA25-156C34E155D6}"/>
    <cellStyle name="Calculation 3 4 3 2" xfId="27368" xr:uid="{EA7B7F91-14E0-4806-96CF-86973DE1C2D8}"/>
    <cellStyle name="Calculation 3 4 3 2 2" xfId="32820" xr:uid="{A3948407-35EC-4812-9950-BAB2E4406A3B}"/>
    <cellStyle name="Calculation 3 4 3 2 3" xfId="38186" xr:uid="{E47D2600-D68B-405F-8062-1FB50822E2BA}"/>
    <cellStyle name="Calculation 3 4 3 3" xfId="30628" xr:uid="{BEA2B090-16F8-4AE2-BCAA-9126D41B9D90}"/>
    <cellStyle name="Calculation 3 4 3 4" xfId="36303" xr:uid="{D3FBACA6-BEA0-4E8A-8F69-2BCDB91FDEC9}"/>
    <cellStyle name="Calculation 3 4 4" xfId="22921" xr:uid="{9AF1F729-1AD6-4479-B358-4B735D73B708}"/>
    <cellStyle name="Calculation 3 4 4 2" xfId="28861" xr:uid="{96C4EF9C-CF6E-43FB-9BCE-4E223F251E80}"/>
    <cellStyle name="Calculation 3 4 4 3" xfId="34585" xr:uid="{538B6772-B30A-46CC-AEB2-0FA5CD5F6CD5}"/>
    <cellStyle name="Calculation 3 4 5" xfId="25621" xr:uid="{98CA57D0-F396-42D0-9010-2FDEFAF825DD}"/>
    <cellStyle name="Calculation 3 4 5 2" xfId="31073" xr:uid="{BEF68043-6343-4524-B936-4A7846612742}"/>
    <cellStyle name="Calculation 3 4 5 3" xfId="36648" xr:uid="{C75E0A92-F939-4F7A-9AF8-A59701A49F4C}"/>
    <cellStyle name="Calculation 3 4 6" xfId="28003" xr:uid="{2933C48A-E799-4426-A3D9-4CBA00D41050}"/>
    <cellStyle name="Calculation 3 4 7" xfId="33730" xr:uid="{50759E9D-A359-4CD5-96E4-DAFE028489B9}"/>
    <cellStyle name="Calculation 3 5" xfId="23064" xr:uid="{AB590C1C-E82E-4D73-9C4C-DDFD09C008F6}"/>
    <cellStyle name="Calculation 3 5 2" xfId="25764" xr:uid="{B205DD4F-87D8-4AE6-9E69-25C2CBB4ED6B}"/>
    <cellStyle name="Calculation 3 5 2 2" xfId="31216" xr:uid="{BF883DD0-F6F1-4892-9F81-781A74DA81F4}"/>
    <cellStyle name="Calculation 3 5 2 3" xfId="36791" xr:uid="{9D2C5538-00D1-4445-82FF-0E6A3194A003}"/>
    <cellStyle name="Calculation 3 5 3" xfId="29004" xr:uid="{06D3195A-E819-463D-BF9B-28C3F7A5D2A0}"/>
    <cellStyle name="Calculation 3 5 4" xfId="34728" xr:uid="{1E3E9A61-0962-4983-AE8F-77DF4CEFB845}"/>
    <cellStyle name="Calculation 3 6" xfId="24423" xr:uid="{AD7BDE03-FF58-462E-AC75-4ADEA78266E4}"/>
    <cellStyle name="Calculation 3 6 2" xfId="26621" xr:uid="{592EEFCB-5255-4F44-9A97-A8F5E3ADE024}"/>
    <cellStyle name="Calculation 3 6 2 2" xfId="32073" xr:uid="{976DA110-95DF-4EE0-B285-751253EB519B}"/>
    <cellStyle name="Calculation 3 6 2 3" xfId="37645" xr:uid="{97995DA9-E44F-48C9-8FE0-769947B1686D}"/>
    <cellStyle name="Calculation 3 6 3" xfId="29875" xr:uid="{3E7D939F-600F-4595-BE27-FE42A9B78582}"/>
    <cellStyle name="Calculation 3 6 4" xfId="35594" xr:uid="{51E0B30B-B528-4A35-BFBA-461E566CD751}"/>
    <cellStyle name="Calculation 3 7" xfId="22206" xr:uid="{423B161E-2329-4512-AA58-ABEA2D79557F}"/>
    <cellStyle name="Calculation 3 7 2" xfId="28146" xr:uid="{13B6620B-E566-444F-9E01-F8E0010B83FB}"/>
    <cellStyle name="Calculation 3 7 3" xfId="33873" xr:uid="{D22244B1-334D-4B79-825E-8326B04181F7}"/>
    <cellStyle name="Calculation 3 8" xfId="21124" xr:uid="{0731E504-2524-480C-A56D-8EF64F00DB88}"/>
    <cellStyle name="Calculation 3 9" xfId="21352" xr:uid="{FF80B2AE-D36B-4701-B04E-C28E9FE301D3}"/>
    <cellStyle name="Calculation 4" xfId="803" xr:uid="{00000000-0005-0000-0000-000012030000}"/>
    <cellStyle name="Calculation 4 10" xfId="32980" xr:uid="{918A245A-04BF-4378-B506-E6E403542423}"/>
    <cellStyle name="Calculation 4 2" xfId="804" xr:uid="{00000000-0005-0000-0000-000013030000}"/>
    <cellStyle name="Calculation 4 2 2" xfId="22057" xr:uid="{0A906F4A-22BD-4790-A864-696DA92C858B}"/>
    <cellStyle name="Calculation 4 2 2 2" xfId="23772" xr:uid="{855D5EA4-A897-4A2C-8DF3-834863FB0142}"/>
    <cellStyle name="Calculation 4 2 2 2 2" xfId="26472" xr:uid="{90417C20-2E09-4D94-8AA4-04C5F533103C}"/>
    <cellStyle name="Calculation 4 2 2 2 2 2" xfId="31924" xr:uid="{46002FF7-CA3C-48FD-A510-7AF5F3FED6FB}"/>
    <cellStyle name="Calculation 4 2 2 2 2 3" xfId="37496" xr:uid="{05E0D613-2F6C-4B17-BBB7-0F690069A804}"/>
    <cellStyle name="Calculation 4 2 2 2 3" xfId="29712" xr:uid="{E54A6DF0-844F-4DB2-B96D-5B9F000F4D89}"/>
    <cellStyle name="Calculation 4 2 2 2 4" xfId="35433" xr:uid="{EE4F2525-D419-4137-9B97-998651D82953}"/>
    <cellStyle name="Calculation 4 2 2 3" xfId="25172" xr:uid="{11C3F012-177D-4630-B422-6A65F547FCA8}"/>
    <cellStyle name="Calculation 4 2 2 3 2" xfId="27364" xr:uid="{908F14F6-3176-4043-839F-26CBB170AAC5}"/>
    <cellStyle name="Calculation 4 2 2 3 2 2" xfId="32816" xr:uid="{526429CB-A819-4C47-95D6-ECDCD4308540}"/>
    <cellStyle name="Calculation 4 2 2 3 2 3" xfId="38182" xr:uid="{D57903AD-FD3F-4175-B127-689AE2B7BAE0}"/>
    <cellStyle name="Calculation 4 2 2 3 3" xfId="30624" xr:uid="{BCFF90B8-60EE-4481-8F85-6503D25D7B3C}"/>
    <cellStyle name="Calculation 4 2 2 3 4" xfId="36299" xr:uid="{7BD70723-45A8-4FE2-9B2E-8152B78C09D1}"/>
    <cellStyle name="Calculation 4 2 2 4" xfId="22917" xr:uid="{5D733D3B-08C8-4659-AAF0-7AF24C63083C}"/>
    <cellStyle name="Calculation 4 2 2 4 2" xfId="28857" xr:uid="{251A77E0-9263-4ECB-BAFE-D20670CFB979}"/>
    <cellStyle name="Calculation 4 2 2 4 3" xfId="34581" xr:uid="{54C20EB5-1FB3-43B6-8ED5-759702AB3655}"/>
    <cellStyle name="Calculation 4 2 2 5" xfId="25617" xr:uid="{EF12B21D-0A9C-4C1A-B6AF-EE6A3469187C}"/>
    <cellStyle name="Calculation 4 2 2 5 2" xfId="31069" xr:uid="{D08E264B-DF71-4064-9339-125C61E602BE}"/>
    <cellStyle name="Calculation 4 2 2 5 3" xfId="36644" xr:uid="{E108C7BF-234B-42DA-A437-F623B7C66865}"/>
    <cellStyle name="Calculation 4 2 2 6" xfId="27999" xr:uid="{2AD199EC-5BCE-437F-98CB-01113ECF52D4}"/>
    <cellStyle name="Calculation 4 2 2 7" xfId="33726" xr:uid="{83B36948-A6C2-4B41-81F0-AABC95391695}"/>
    <cellStyle name="Calculation 4 2 3" xfId="23068" xr:uid="{8DF4E465-0DDA-4CC5-B973-835C4D0E6F94}"/>
    <cellStyle name="Calculation 4 2 3 2" xfId="25768" xr:uid="{21837B01-3205-4547-A368-B90A501EC2DC}"/>
    <cellStyle name="Calculation 4 2 3 2 2" xfId="31220" xr:uid="{95B05F43-87B6-490B-A88B-87B5E853FBA9}"/>
    <cellStyle name="Calculation 4 2 3 2 3" xfId="36795" xr:uid="{EF5C849F-6FA9-4BF9-89A6-47F52B871CE8}"/>
    <cellStyle name="Calculation 4 2 3 3" xfId="29008" xr:uid="{7029A061-4FAD-4785-8D99-119897350D02}"/>
    <cellStyle name="Calculation 4 2 3 4" xfId="34732" xr:uid="{27F28B05-3513-4D66-B83F-D4356A2A05B8}"/>
    <cellStyle name="Calculation 4 2 4" xfId="24427" xr:uid="{7916AC15-2BE8-4C30-9521-08BB6A17514B}"/>
    <cellStyle name="Calculation 4 2 4 2" xfId="26625" xr:uid="{7925C0ED-2A28-48D5-9098-9F5CE79306A0}"/>
    <cellStyle name="Calculation 4 2 4 2 2" xfId="32077" xr:uid="{B25E3AED-361E-4F6F-98C9-FD49DA94B7DA}"/>
    <cellStyle name="Calculation 4 2 4 2 3" xfId="37649" xr:uid="{09B341E1-317F-4F2C-8DB8-8239AA700E32}"/>
    <cellStyle name="Calculation 4 2 4 3" xfId="29879" xr:uid="{A60A1F7E-25B4-4658-8A8D-044A0EAABEB2}"/>
    <cellStyle name="Calculation 4 2 4 4" xfId="35598" xr:uid="{CF8509C6-1665-44FB-B9E6-142C333A4D60}"/>
    <cellStyle name="Calculation 4 2 5" xfId="22210" xr:uid="{7EF1ED90-4F74-4D6A-997C-3C1B82F2999A}"/>
    <cellStyle name="Calculation 4 2 5 2" xfId="28150" xr:uid="{0FC4DE4C-BFE9-420E-A0EA-6EB0D0D77BF7}"/>
    <cellStyle name="Calculation 4 2 5 3" xfId="33877" xr:uid="{95D0AE8A-1B3B-468A-89B6-BE449310431B}"/>
    <cellStyle name="Calculation 4 2 6" xfId="21128" xr:uid="{D2BBFD1A-E7E2-47CA-9015-4681FF55D214}"/>
    <cellStyle name="Calculation 4 2 7" xfId="21348" xr:uid="{C88BC1E1-EA57-490A-AB5B-8D9BBF3A023D}"/>
    <cellStyle name="Calculation 4 2 8" xfId="32981" xr:uid="{818E7596-9984-4617-B83C-E7AC2035C120}"/>
    <cellStyle name="Calculation 4 3" xfId="805" xr:uid="{00000000-0005-0000-0000-000014030000}"/>
    <cellStyle name="Calculation 4 3 2" xfId="22056" xr:uid="{91BBB47C-902E-4C28-A305-C3B647E4BE96}"/>
    <cellStyle name="Calculation 4 3 2 2" xfId="23771" xr:uid="{7633AED0-8A60-42EE-BF43-6E8A11F72D9C}"/>
    <cellStyle name="Calculation 4 3 2 2 2" xfId="26471" xr:uid="{A679ECA9-45C7-4490-8121-3285EF87C509}"/>
    <cellStyle name="Calculation 4 3 2 2 2 2" xfId="31923" xr:uid="{0D47D485-33BF-4CCC-8D47-AF8DC01D02A7}"/>
    <cellStyle name="Calculation 4 3 2 2 2 3" xfId="37495" xr:uid="{DC5548D7-89E9-4BCE-BA0F-D3BC2626732F}"/>
    <cellStyle name="Calculation 4 3 2 2 3" xfId="29711" xr:uid="{142C8485-AA04-4611-9EA7-CD59434EEC84}"/>
    <cellStyle name="Calculation 4 3 2 2 4" xfId="35432" xr:uid="{A78A8B2B-621B-44A1-81FB-872332EC25F7}"/>
    <cellStyle name="Calculation 4 3 2 3" xfId="25171" xr:uid="{2A3CCC43-5595-410E-8355-8CD35472CEF0}"/>
    <cellStyle name="Calculation 4 3 2 3 2" xfId="27363" xr:uid="{A58592C8-9FE6-48B8-A0AC-AE4E8764F3DC}"/>
    <cellStyle name="Calculation 4 3 2 3 2 2" xfId="32815" xr:uid="{49CB5B88-864B-4CC7-9901-C13591F25A64}"/>
    <cellStyle name="Calculation 4 3 2 3 2 3" xfId="38181" xr:uid="{AFBCB866-2D70-4F7F-9F36-997EA3C08E52}"/>
    <cellStyle name="Calculation 4 3 2 3 3" xfId="30623" xr:uid="{DC3225E9-C6F1-4DDE-B930-F405499CCABC}"/>
    <cellStyle name="Calculation 4 3 2 3 4" xfId="36298" xr:uid="{24474289-DB9F-4FA7-8C11-9697BAC3D0D9}"/>
    <cellStyle name="Calculation 4 3 2 4" xfId="22916" xr:uid="{3A3FAED8-C772-4C1D-B8A1-190D5A5B2BA9}"/>
    <cellStyle name="Calculation 4 3 2 4 2" xfId="28856" xr:uid="{E2345DF6-91F4-4428-800D-8BFCA50DE9A5}"/>
    <cellStyle name="Calculation 4 3 2 4 3" xfId="34580" xr:uid="{65D77E32-AFE1-4823-B6A3-44E189FF5C66}"/>
    <cellStyle name="Calculation 4 3 2 5" xfId="25616" xr:uid="{0A2D05AE-20D0-4E52-8D44-2B41C6771647}"/>
    <cellStyle name="Calculation 4 3 2 5 2" xfId="31068" xr:uid="{1AED1747-49A0-4F61-9152-333C099637B2}"/>
    <cellStyle name="Calculation 4 3 2 5 3" xfId="36643" xr:uid="{10F578C7-ABC7-4C4D-9285-49224FEAFDBD}"/>
    <cellStyle name="Calculation 4 3 2 6" xfId="27998" xr:uid="{5E4DFA53-6A19-4D97-A759-7FF3C2C134C3}"/>
    <cellStyle name="Calculation 4 3 2 7" xfId="33725" xr:uid="{913B52DE-F7EA-4403-92F0-700C766AFED1}"/>
    <cellStyle name="Calculation 4 3 3" xfId="23069" xr:uid="{8B01C91B-0889-46E1-B736-F3CF9F68CA68}"/>
    <cellStyle name="Calculation 4 3 3 2" xfId="25769" xr:uid="{BA068D6B-DEDD-49E2-80BD-F562DDF47715}"/>
    <cellStyle name="Calculation 4 3 3 2 2" xfId="31221" xr:uid="{D73F6DAA-96FB-4696-8666-DADE97CB120F}"/>
    <cellStyle name="Calculation 4 3 3 2 3" xfId="36796" xr:uid="{21FA9B45-165E-4E2B-94BF-F0F16B02B3D0}"/>
    <cellStyle name="Calculation 4 3 3 3" xfId="29009" xr:uid="{DC542084-C55C-48C5-927A-EB57B3A322EA}"/>
    <cellStyle name="Calculation 4 3 3 4" xfId="34733" xr:uid="{F4100240-F4AF-4145-B21B-567588E021B8}"/>
    <cellStyle name="Calculation 4 3 4" xfId="24428" xr:uid="{43861ED7-2D64-4DD3-9947-D56AA0CF48CC}"/>
    <cellStyle name="Calculation 4 3 4 2" xfId="26626" xr:uid="{1F231255-128D-400F-A671-188F408D8002}"/>
    <cellStyle name="Calculation 4 3 4 2 2" xfId="32078" xr:uid="{D88A1F08-E51D-4C75-9D1D-CD76B91B3085}"/>
    <cellStyle name="Calculation 4 3 4 2 3" xfId="37650" xr:uid="{D8CE9ABB-14BA-4935-8518-982B840AE119}"/>
    <cellStyle name="Calculation 4 3 4 3" xfId="29880" xr:uid="{97CD63A3-8EFD-40C7-AAFF-29A9CDA6193C}"/>
    <cellStyle name="Calculation 4 3 4 4" xfId="35599" xr:uid="{83F80F0A-FAB5-4D54-88A9-98FCB578A70F}"/>
    <cellStyle name="Calculation 4 3 5" xfId="22211" xr:uid="{57284F6C-985A-4441-B135-897C5108BEA7}"/>
    <cellStyle name="Calculation 4 3 5 2" xfId="28151" xr:uid="{401DF9AE-9272-4182-9864-10F588AC55B2}"/>
    <cellStyle name="Calculation 4 3 5 3" xfId="33878" xr:uid="{791921F1-AE88-43D3-9D46-3786398ED063}"/>
    <cellStyle name="Calculation 4 3 6" xfId="21129" xr:uid="{302B561A-0E35-4E91-A187-7DE92AC61E39}"/>
    <cellStyle name="Calculation 4 3 7" xfId="21347" xr:uid="{BFD3A001-BD9F-4932-9E2F-2D51A580CDE8}"/>
    <cellStyle name="Calculation 4 3 8" xfId="32982" xr:uid="{F60483CE-3EB2-41BE-9558-CB4D052C7F2A}"/>
    <cellStyle name="Calculation 4 4" xfId="22058" xr:uid="{C63C0378-3F2E-4392-BE69-3DEB09006E28}"/>
    <cellStyle name="Calculation 4 4 2" xfId="23773" xr:uid="{3A3FFD05-2A3F-4F53-B0FE-E88792C1E517}"/>
    <cellStyle name="Calculation 4 4 2 2" xfId="26473" xr:uid="{E26F8F10-D267-436F-9ACC-46B67BBB2E01}"/>
    <cellStyle name="Calculation 4 4 2 2 2" xfId="31925" xr:uid="{28DC9B9F-64C1-44DE-A708-ADA019DE3854}"/>
    <cellStyle name="Calculation 4 4 2 2 3" xfId="37497" xr:uid="{789CBBD1-2267-4029-BA11-EEEA8EF3AFB7}"/>
    <cellStyle name="Calculation 4 4 2 3" xfId="29713" xr:uid="{ACD11766-563A-4185-B37C-19E55DC034E7}"/>
    <cellStyle name="Calculation 4 4 2 4" xfId="35434" xr:uid="{0E8FB08F-BA8E-4FF0-B0DE-02F4E54DCFB4}"/>
    <cellStyle name="Calculation 4 4 3" xfId="25173" xr:uid="{C12EC963-4A90-40AA-BA5B-92322C905E59}"/>
    <cellStyle name="Calculation 4 4 3 2" xfId="27365" xr:uid="{9D3B4133-C02B-4D33-9B45-C67176EF5712}"/>
    <cellStyle name="Calculation 4 4 3 2 2" xfId="32817" xr:uid="{72094BD6-A811-425C-9895-B903606B62DB}"/>
    <cellStyle name="Calculation 4 4 3 2 3" xfId="38183" xr:uid="{893C9319-E9DA-4743-84D5-68A3AFAA5588}"/>
    <cellStyle name="Calculation 4 4 3 3" xfId="30625" xr:uid="{DF55F9AD-0010-47F1-B3AA-DA3F1FE48717}"/>
    <cellStyle name="Calculation 4 4 3 4" xfId="36300" xr:uid="{2EF40316-7DD4-489C-BF32-1EC1AB5A08AC}"/>
    <cellStyle name="Calculation 4 4 4" xfId="22918" xr:uid="{3186E0F4-7103-4270-ACF9-A182C768BE07}"/>
    <cellStyle name="Calculation 4 4 4 2" xfId="28858" xr:uid="{EC728D00-4306-4001-B0E7-6C5CD56C610A}"/>
    <cellStyle name="Calculation 4 4 4 3" xfId="34582" xr:uid="{46BA9937-8C6A-4F98-A11A-0093E1417B7D}"/>
    <cellStyle name="Calculation 4 4 5" xfId="25618" xr:uid="{6555A0CD-7E4A-4F5B-A65B-ABB0D5938D81}"/>
    <cellStyle name="Calculation 4 4 5 2" xfId="31070" xr:uid="{42AE62CF-D243-494F-B5C7-C5F676E6C224}"/>
    <cellStyle name="Calculation 4 4 5 3" xfId="36645" xr:uid="{0CA082E9-59FD-41D8-AF52-C38A3DAD10D5}"/>
    <cellStyle name="Calculation 4 4 6" xfId="28000" xr:uid="{0FB994E1-02CF-48BA-B214-95138A80DA55}"/>
    <cellStyle name="Calculation 4 4 7" xfId="33727" xr:uid="{F9754F43-3209-44B3-82FF-B93EF52168D5}"/>
    <cellStyle name="Calculation 4 5" xfId="23067" xr:uid="{35EBF0F3-9D3C-4653-910D-6C46A23D2669}"/>
    <cellStyle name="Calculation 4 5 2" xfId="25767" xr:uid="{18202055-50D5-4633-A025-7B7B4339838A}"/>
    <cellStyle name="Calculation 4 5 2 2" xfId="31219" xr:uid="{9CF012AE-B628-4D0F-8F66-8C5986DD056E}"/>
    <cellStyle name="Calculation 4 5 2 3" xfId="36794" xr:uid="{6B390906-EB01-4F7A-A816-6C8FF8776E68}"/>
    <cellStyle name="Calculation 4 5 3" xfId="29007" xr:uid="{D5D1CD07-7435-4E2E-8BD5-6C3A7D35B019}"/>
    <cellStyle name="Calculation 4 5 4" xfId="34731" xr:uid="{830E9A5F-8D10-4034-8221-2ACB1AD911EC}"/>
    <cellStyle name="Calculation 4 6" xfId="24426" xr:uid="{753D590B-829F-4E4D-AA04-901EAD6E2F3A}"/>
    <cellStyle name="Calculation 4 6 2" xfId="26624" xr:uid="{DFB631E7-C61B-4AEC-A540-D00254CA9B2A}"/>
    <cellStyle name="Calculation 4 6 2 2" xfId="32076" xr:uid="{A3F121F6-EA60-43A9-9B0A-BF37D4441A06}"/>
    <cellStyle name="Calculation 4 6 2 3" xfId="37648" xr:uid="{580D9442-F69C-43CC-B2BF-EF4094CCE035}"/>
    <cellStyle name="Calculation 4 6 3" xfId="29878" xr:uid="{7BF6F797-0A4F-484A-AC1C-7F85ED7E7569}"/>
    <cellStyle name="Calculation 4 6 4" xfId="35597" xr:uid="{416349EE-CA13-4FFE-8837-8190B9A9E24F}"/>
    <cellStyle name="Calculation 4 7" xfId="22209" xr:uid="{062EAEC2-E522-464D-8DA4-8CF59F1ECB7A}"/>
    <cellStyle name="Calculation 4 7 2" xfId="28149" xr:uid="{E4380213-237C-42D2-A0F7-CDED8264C664}"/>
    <cellStyle name="Calculation 4 7 3" xfId="33876" xr:uid="{8FB70C5B-F230-44B3-B1BB-E1E484DB3CFF}"/>
    <cellStyle name="Calculation 4 8" xfId="21127" xr:uid="{E929ADAA-7C3F-4154-AFAF-2A966CB16C55}"/>
    <cellStyle name="Calculation 4 9" xfId="21349" xr:uid="{55C28036-1384-481C-AD84-A14C5B603FB9}"/>
    <cellStyle name="Calculation 5" xfId="806" xr:uid="{00000000-0005-0000-0000-000015030000}"/>
    <cellStyle name="Calculation 5 10" xfId="32983" xr:uid="{69831BE9-318D-45BB-BF07-C37B81EB1BD5}"/>
    <cellStyle name="Calculation 5 2" xfId="807" xr:uid="{00000000-0005-0000-0000-000016030000}"/>
    <cellStyle name="Calculation 5 2 2" xfId="22054" xr:uid="{395EC52B-F2BC-4EE2-8405-5E82CC9D4A97}"/>
    <cellStyle name="Calculation 5 2 2 2" xfId="23769" xr:uid="{F600DE79-E01F-4C98-A5E2-0B2D2D50B133}"/>
    <cellStyle name="Calculation 5 2 2 2 2" xfId="26469" xr:uid="{2138D535-85C7-4B90-8907-5D7CDEBE97E9}"/>
    <cellStyle name="Calculation 5 2 2 2 2 2" xfId="31921" xr:uid="{A8158039-B246-42B4-8A77-178B936A0F2B}"/>
    <cellStyle name="Calculation 5 2 2 2 2 3" xfId="37493" xr:uid="{DA893860-D12C-4ACF-87D5-7D6A0D6EE3AF}"/>
    <cellStyle name="Calculation 5 2 2 2 3" xfId="29709" xr:uid="{0FE92F73-395E-47F1-AEEA-AF0165BD1969}"/>
    <cellStyle name="Calculation 5 2 2 2 4" xfId="35430" xr:uid="{5ACE8E95-0469-4019-865A-C39E3A35BF92}"/>
    <cellStyle name="Calculation 5 2 2 3" xfId="25169" xr:uid="{4B233D10-56FF-4ECD-AFD7-785CE8DFABCD}"/>
    <cellStyle name="Calculation 5 2 2 3 2" xfId="27361" xr:uid="{46EE8B31-B079-49D5-B03D-A37AD34F950F}"/>
    <cellStyle name="Calculation 5 2 2 3 2 2" xfId="32813" xr:uid="{54E93B0E-FA6A-4FA3-ABAA-B02DF3BF48BA}"/>
    <cellStyle name="Calculation 5 2 2 3 2 3" xfId="38179" xr:uid="{DD39343B-6BBB-408D-9374-58E822E3D219}"/>
    <cellStyle name="Calculation 5 2 2 3 3" xfId="30621" xr:uid="{616F3F4F-A271-4277-A143-87CA250F04FB}"/>
    <cellStyle name="Calculation 5 2 2 3 4" xfId="36296" xr:uid="{94BE832C-5E7A-45CA-825D-2C2B42AC7D1B}"/>
    <cellStyle name="Calculation 5 2 2 4" xfId="22914" xr:uid="{30BD5D86-07E9-4DDF-A8E6-A33B991381C4}"/>
    <cellStyle name="Calculation 5 2 2 4 2" xfId="28854" xr:uid="{330CD55E-6A5A-40AD-A6E4-AD106CC47BBF}"/>
    <cellStyle name="Calculation 5 2 2 4 3" xfId="34578" xr:uid="{ADE88972-3162-423D-A401-C885C3C628D7}"/>
    <cellStyle name="Calculation 5 2 2 5" xfId="25614" xr:uid="{D7D1428F-11DB-4F5F-8523-444BF408EE28}"/>
    <cellStyle name="Calculation 5 2 2 5 2" xfId="31066" xr:uid="{36A150BD-8E09-4363-A8A2-3D2A37382116}"/>
    <cellStyle name="Calculation 5 2 2 5 3" xfId="36641" xr:uid="{FC71A01F-271B-4C70-BF65-6819E4001CD1}"/>
    <cellStyle name="Calculation 5 2 2 6" xfId="27996" xr:uid="{FC5C6EE5-EE79-4EA6-B807-249A3D460912}"/>
    <cellStyle name="Calculation 5 2 2 7" xfId="33723" xr:uid="{BA14AA2F-5A53-4A02-8988-89177E08D2A4}"/>
    <cellStyle name="Calculation 5 2 3" xfId="23071" xr:uid="{066AE753-27BE-4746-93BE-0E3D93B4B3C1}"/>
    <cellStyle name="Calculation 5 2 3 2" xfId="25771" xr:uid="{8F30171B-2773-440D-BC64-8C4EEB32B611}"/>
    <cellStyle name="Calculation 5 2 3 2 2" xfId="31223" xr:uid="{E8A66278-87F2-495B-B64F-5F1239AC5FB2}"/>
    <cellStyle name="Calculation 5 2 3 2 3" xfId="36798" xr:uid="{13850115-69CA-4C7F-85A6-9FF0E80F1CFE}"/>
    <cellStyle name="Calculation 5 2 3 3" xfId="29011" xr:uid="{E846A739-5B09-4B02-AC12-840487336E13}"/>
    <cellStyle name="Calculation 5 2 3 4" xfId="34735" xr:uid="{0720F7E2-41E5-4802-99AD-E2BF2054920E}"/>
    <cellStyle name="Calculation 5 2 4" xfId="24430" xr:uid="{813CA30B-6134-478F-824D-B07A1571D17C}"/>
    <cellStyle name="Calculation 5 2 4 2" xfId="26628" xr:uid="{A0DDBBB3-460C-4D09-A19B-16185AB6FF2F}"/>
    <cellStyle name="Calculation 5 2 4 2 2" xfId="32080" xr:uid="{825E40D3-F57D-4100-A908-D0B659E56019}"/>
    <cellStyle name="Calculation 5 2 4 2 3" xfId="37652" xr:uid="{4F06ED20-E7EB-42C8-AD21-CAF08B80CA15}"/>
    <cellStyle name="Calculation 5 2 4 3" xfId="29882" xr:uid="{8314201E-2DCE-4807-AD01-5963BEC6A0E1}"/>
    <cellStyle name="Calculation 5 2 4 4" xfId="35601" xr:uid="{83F13CDA-073B-41A0-8508-27CAEEC2D137}"/>
    <cellStyle name="Calculation 5 2 5" xfId="22213" xr:uid="{E6BE2363-4BA6-4FE3-BD2F-608EE846BE53}"/>
    <cellStyle name="Calculation 5 2 5 2" xfId="28153" xr:uid="{DEF90D86-8BFF-449C-8CC9-CD4E41778267}"/>
    <cellStyle name="Calculation 5 2 5 3" xfId="33880" xr:uid="{77720C72-7843-479A-A3DD-283CB82F0524}"/>
    <cellStyle name="Calculation 5 2 6" xfId="21131" xr:uid="{2209642E-CDBC-45DA-A90C-9056E4A4CB24}"/>
    <cellStyle name="Calculation 5 2 7" xfId="21345" xr:uid="{3DB64E72-E22A-4ABC-89A9-5715B9C3F8F0}"/>
    <cellStyle name="Calculation 5 2 8" xfId="32984" xr:uid="{1BAE08B3-52A2-4657-8B20-8F6865A7ADB0}"/>
    <cellStyle name="Calculation 5 3" xfId="808" xr:uid="{00000000-0005-0000-0000-000017030000}"/>
    <cellStyle name="Calculation 5 3 2" xfId="22053" xr:uid="{EC35B495-42CB-4125-A598-EF6A82533AB8}"/>
    <cellStyle name="Calculation 5 3 2 2" xfId="23768" xr:uid="{D70EA787-4EA7-43FC-BFAF-60AFA270EBBA}"/>
    <cellStyle name="Calculation 5 3 2 2 2" xfId="26468" xr:uid="{A2631C4A-40DC-4E02-8096-599E7A86A132}"/>
    <cellStyle name="Calculation 5 3 2 2 2 2" xfId="31920" xr:uid="{8FDBFAA8-7FCF-41F6-B8DF-16123C5E6EF7}"/>
    <cellStyle name="Calculation 5 3 2 2 2 3" xfId="37492" xr:uid="{7A639DE7-5AD0-40B4-9A4D-F42EB4ED5B84}"/>
    <cellStyle name="Calculation 5 3 2 2 3" xfId="29708" xr:uid="{E809EFE1-98EC-4444-9923-C270460CB383}"/>
    <cellStyle name="Calculation 5 3 2 2 4" xfId="35429" xr:uid="{4176A950-7F5C-4490-8798-DF956778BA89}"/>
    <cellStyle name="Calculation 5 3 2 3" xfId="25168" xr:uid="{B0EFF014-4C50-4A60-84E5-63BB10FD2EBF}"/>
    <cellStyle name="Calculation 5 3 2 3 2" xfId="27360" xr:uid="{1A8B11D0-FC47-4611-9025-6AE952746198}"/>
    <cellStyle name="Calculation 5 3 2 3 2 2" xfId="32812" xr:uid="{979469E9-B7F3-4572-B029-ED22AD326337}"/>
    <cellStyle name="Calculation 5 3 2 3 2 3" xfId="38178" xr:uid="{CCBF6A95-7C89-499F-8B8F-0D0D55974B65}"/>
    <cellStyle name="Calculation 5 3 2 3 3" xfId="30620" xr:uid="{D9EFFCE2-9CC0-4D90-8240-8B5E0D9A0152}"/>
    <cellStyle name="Calculation 5 3 2 3 4" xfId="36295" xr:uid="{C7A73BE2-3336-4BF5-B525-3461EAECF059}"/>
    <cellStyle name="Calculation 5 3 2 4" xfId="22913" xr:uid="{4A570F94-0A3D-4A0C-9227-23688BF5E094}"/>
    <cellStyle name="Calculation 5 3 2 4 2" xfId="28853" xr:uid="{699D5CCF-F37E-43FD-8AAE-7BD49E5A4B18}"/>
    <cellStyle name="Calculation 5 3 2 4 3" xfId="34577" xr:uid="{D945CE96-F701-4323-A9EC-ED9FB278091E}"/>
    <cellStyle name="Calculation 5 3 2 5" xfId="25613" xr:uid="{F080213F-01A4-40D9-89A0-2E1F01BCFD10}"/>
    <cellStyle name="Calculation 5 3 2 5 2" xfId="31065" xr:uid="{BBA740B1-458F-402B-AD40-0D778C2D1E68}"/>
    <cellStyle name="Calculation 5 3 2 5 3" xfId="36640" xr:uid="{278FF3C6-E085-437D-80AA-15CD50F6484C}"/>
    <cellStyle name="Calculation 5 3 2 6" xfId="27995" xr:uid="{E714A889-3AF6-400F-AB8F-FE22AECAC72C}"/>
    <cellStyle name="Calculation 5 3 2 7" xfId="33722" xr:uid="{E992990F-23FC-4B44-B198-65ADBD6DADB1}"/>
    <cellStyle name="Calculation 5 3 3" xfId="23072" xr:uid="{1ADB8BE1-3DD0-4028-A165-226F42B413C9}"/>
    <cellStyle name="Calculation 5 3 3 2" xfId="25772" xr:uid="{A94AEBC8-417E-4CC1-8803-684779C626AF}"/>
    <cellStyle name="Calculation 5 3 3 2 2" xfId="31224" xr:uid="{0C98BA3B-0584-4B67-9D88-91B9E6E72475}"/>
    <cellStyle name="Calculation 5 3 3 2 3" xfId="36799" xr:uid="{450B3003-1D73-4B6B-8A44-EE3D2BB30C7E}"/>
    <cellStyle name="Calculation 5 3 3 3" xfId="29012" xr:uid="{47B94CD2-1602-40DF-83B9-8DF14BC1E97F}"/>
    <cellStyle name="Calculation 5 3 3 4" xfId="34736" xr:uid="{DCCE6B18-0C4C-447A-B151-C196C2F0A040}"/>
    <cellStyle name="Calculation 5 3 4" xfId="24431" xr:uid="{90D024E4-632A-465E-A305-6A16520AF9E2}"/>
    <cellStyle name="Calculation 5 3 4 2" xfId="26629" xr:uid="{A42E4A25-8A61-4306-B39A-5419D8469497}"/>
    <cellStyle name="Calculation 5 3 4 2 2" xfId="32081" xr:uid="{9BE60BC3-B4BF-4F98-A268-D6AA8566858E}"/>
    <cellStyle name="Calculation 5 3 4 2 3" xfId="37653" xr:uid="{D8BD0CFB-18AA-4748-B01D-C7AFE9E521C7}"/>
    <cellStyle name="Calculation 5 3 4 3" xfId="29883" xr:uid="{53529EE3-876D-4B92-BF45-D67581103493}"/>
    <cellStyle name="Calculation 5 3 4 4" xfId="35602" xr:uid="{96F9E5A6-2941-4B96-B0F8-7F997DC91FB1}"/>
    <cellStyle name="Calculation 5 3 5" xfId="22214" xr:uid="{DFFDBD84-162C-4F5B-8966-AAB255BD476A}"/>
    <cellStyle name="Calculation 5 3 5 2" xfId="28154" xr:uid="{E4B4EED8-D40D-449B-BC4F-263B91368874}"/>
    <cellStyle name="Calculation 5 3 5 3" xfId="33881" xr:uid="{E3054AF6-CCC1-4520-A659-E8297301B487}"/>
    <cellStyle name="Calculation 5 3 6" xfId="21132" xr:uid="{A656D58C-D509-486E-A7AF-9145901B923F}"/>
    <cellStyle name="Calculation 5 3 7" xfId="21344" xr:uid="{378DFBC3-53B5-42DA-B0EA-6F76422C9CD5}"/>
    <cellStyle name="Calculation 5 3 8" xfId="32985" xr:uid="{B55BADE6-9220-479F-A9E2-17CD0A5E732A}"/>
    <cellStyle name="Calculation 5 4" xfId="22055" xr:uid="{F27B2510-FF2D-481E-8B84-1C65235CE84B}"/>
    <cellStyle name="Calculation 5 4 2" xfId="23770" xr:uid="{B205D142-D85A-4760-9EB9-5F58A50D3C15}"/>
    <cellStyle name="Calculation 5 4 2 2" xfId="26470" xr:uid="{BA338E00-2623-40D5-B9EA-90B97229B2E8}"/>
    <cellStyle name="Calculation 5 4 2 2 2" xfId="31922" xr:uid="{D1713CF0-A208-4C28-90D9-0C032FAA63EA}"/>
    <cellStyle name="Calculation 5 4 2 2 3" xfId="37494" xr:uid="{4B985633-E75E-4AE5-A80B-1A11E08796BE}"/>
    <cellStyle name="Calculation 5 4 2 3" xfId="29710" xr:uid="{9B8A379C-EB5B-4C8B-B415-3A2D490839CF}"/>
    <cellStyle name="Calculation 5 4 2 4" xfId="35431" xr:uid="{3926542B-0FB8-4144-B792-69892B4133C0}"/>
    <cellStyle name="Calculation 5 4 3" xfId="25170" xr:uid="{3BB964A6-4AB2-4FA8-8A2A-D97DD0A81685}"/>
    <cellStyle name="Calculation 5 4 3 2" xfId="27362" xr:uid="{7398D872-6262-40E8-B000-5D36FB2750A1}"/>
    <cellStyle name="Calculation 5 4 3 2 2" xfId="32814" xr:uid="{AA94BA24-5EFA-4C63-8589-A6EB1748D872}"/>
    <cellStyle name="Calculation 5 4 3 2 3" xfId="38180" xr:uid="{8F9F77D1-5E07-48DA-882B-E95FCEF4305D}"/>
    <cellStyle name="Calculation 5 4 3 3" xfId="30622" xr:uid="{58B7C15F-D004-41DE-B7F7-2FE656B58EC8}"/>
    <cellStyle name="Calculation 5 4 3 4" xfId="36297" xr:uid="{AE248927-5E1A-42E4-A792-A8D3DD67E520}"/>
    <cellStyle name="Calculation 5 4 4" xfId="22915" xr:uid="{7FC1B3F4-DB53-4851-8020-D093628FEC65}"/>
    <cellStyle name="Calculation 5 4 4 2" xfId="28855" xr:uid="{4A93BA0F-C589-429F-A84B-E4EE96F78536}"/>
    <cellStyle name="Calculation 5 4 4 3" xfId="34579" xr:uid="{9358A11F-F1DD-4366-83A8-0AC399ABE0A3}"/>
    <cellStyle name="Calculation 5 4 5" xfId="25615" xr:uid="{74E72330-4C46-47A7-BBF0-F3A84E0E6AFE}"/>
    <cellStyle name="Calculation 5 4 5 2" xfId="31067" xr:uid="{7DCDA633-1BCC-48C5-9040-1389DB67B58D}"/>
    <cellStyle name="Calculation 5 4 5 3" xfId="36642" xr:uid="{7163F652-B171-4E5A-BF17-98B03ACA863D}"/>
    <cellStyle name="Calculation 5 4 6" xfId="27997" xr:uid="{F8213C6D-0F65-4C90-A383-5A710C703ED3}"/>
    <cellStyle name="Calculation 5 4 7" xfId="33724" xr:uid="{F43DB3C9-9919-4702-A27A-787669A1E108}"/>
    <cellStyle name="Calculation 5 5" xfId="23070" xr:uid="{53AE3B74-8739-4BC7-A15B-66FF45F0A304}"/>
    <cellStyle name="Calculation 5 5 2" xfId="25770" xr:uid="{5A54DDD9-61B9-466F-B59E-1D95EBAF2713}"/>
    <cellStyle name="Calculation 5 5 2 2" xfId="31222" xr:uid="{C406701E-0927-40F9-8738-81984B03CB64}"/>
    <cellStyle name="Calculation 5 5 2 3" xfId="36797" xr:uid="{7EE1B236-E0F2-4C0E-832B-49DD128FFC77}"/>
    <cellStyle name="Calculation 5 5 3" xfId="29010" xr:uid="{135924D7-C95B-4BA8-B815-859EDD17A24A}"/>
    <cellStyle name="Calculation 5 5 4" xfId="34734" xr:uid="{A03720B9-3451-4222-8ECB-A8C3FF4EC8A1}"/>
    <cellStyle name="Calculation 5 6" xfId="24429" xr:uid="{240174B6-AD97-44C0-BBCF-C982B872C221}"/>
    <cellStyle name="Calculation 5 6 2" xfId="26627" xr:uid="{F815B285-ED6C-4B9C-8BD7-39487064ED43}"/>
    <cellStyle name="Calculation 5 6 2 2" xfId="32079" xr:uid="{552365D4-3CA5-4650-8280-CB68DE604757}"/>
    <cellStyle name="Calculation 5 6 2 3" xfId="37651" xr:uid="{8686392D-A31A-4BF0-A31B-727CD61E09D5}"/>
    <cellStyle name="Calculation 5 6 3" xfId="29881" xr:uid="{7B7C7D8F-E2A1-4EBE-9536-A69C88DF56D4}"/>
    <cellStyle name="Calculation 5 6 4" xfId="35600" xr:uid="{EF4A2C51-12CE-4F97-82C6-1EF1ECC83487}"/>
    <cellStyle name="Calculation 5 7" xfId="22212" xr:uid="{36C419D8-44DD-487D-9AE2-CF03B552B7A7}"/>
    <cellStyle name="Calculation 5 7 2" xfId="28152" xr:uid="{E2134CA0-0423-4E63-827A-CF3B38762BC2}"/>
    <cellStyle name="Calculation 5 7 3" xfId="33879" xr:uid="{8AEB58AD-2D85-4538-B8DF-BD4667127C12}"/>
    <cellStyle name="Calculation 5 8" xfId="21130" xr:uid="{6CB15742-CA23-4892-BD39-B472542A34CF}"/>
    <cellStyle name="Calculation 5 9" xfId="21346" xr:uid="{C142DC2C-63A4-45F3-B434-8D2A51C8E9C5}"/>
    <cellStyle name="Calculation 6" xfId="809" xr:uid="{00000000-0005-0000-0000-000018030000}"/>
    <cellStyle name="Calculation 6 10" xfId="32986" xr:uid="{23CE904E-14DD-423C-8264-E4033467F064}"/>
    <cellStyle name="Calculation 6 2" xfId="810" xr:uid="{00000000-0005-0000-0000-000019030000}"/>
    <cellStyle name="Calculation 6 2 2" xfId="22051" xr:uid="{CDD2032D-5940-477A-B39B-C8D7AF03A5D2}"/>
    <cellStyle name="Calculation 6 2 2 2" xfId="23766" xr:uid="{2E74081C-61E7-480E-B218-C395983EFF1B}"/>
    <cellStyle name="Calculation 6 2 2 2 2" xfId="26466" xr:uid="{BD5821D8-3982-4C46-B484-91BF9DA9212C}"/>
    <cellStyle name="Calculation 6 2 2 2 2 2" xfId="31918" xr:uid="{8E8CD8B7-7D13-4F25-9B79-1514B32C7861}"/>
    <cellStyle name="Calculation 6 2 2 2 2 3" xfId="37490" xr:uid="{6EFB4237-1D52-48F4-9601-DE5045CD06DF}"/>
    <cellStyle name="Calculation 6 2 2 2 3" xfId="29706" xr:uid="{43B88DF5-FAF9-494E-814E-4815144A201B}"/>
    <cellStyle name="Calculation 6 2 2 2 4" xfId="35427" xr:uid="{24571E9F-8F3D-4220-9CD1-C071576CD726}"/>
    <cellStyle name="Calculation 6 2 2 3" xfId="25166" xr:uid="{BBCD4BFF-0436-482D-8C46-205E11B2CCE7}"/>
    <cellStyle name="Calculation 6 2 2 3 2" xfId="27358" xr:uid="{2739B55B-3CFE-47C0-A586-404AE33EB176}"/>
    <cellStyle name="Calculation 6 2 2 3 2 2" xfId="32810" xr:uid="{5D026970-E905-48CD-9A1F-4FF055B2C69C}"/>
    <cellStyle name="Calculation 6 2 2 3 2 3" xfId="38176" xr:uid="{C8AD96AD-A9D7-4843-A6E1-047BF617C75B}"/>
    <cellStyle name="Calculation 6 2 2 3 3" xfId="30618" xr:uid="{E1605E1C-DB88-4227-9011-7EFBEAC35C3B}"/>
    <cellStyle name="Calculation 6 2 2 3 4" xfId="36293" xr:uid="{DE1E1B9B-C881-4202-B64C-E6D6F24FB950}"/>
    <cellStyle name="Calculation 6 2 2 4" xfId="22911" xr:uid="{5D030240-0343-4A01-AFE7-A8D8F81FB41E}"/>
    <cellStyle name="Calculation 6 2 2 4 2" xfId="28851" xr:uid="{00BE997B-896E-4DCE-9747-A425BE04E7F0}"/>
    <cellStyle name="Calculation 6 2 2 4 3" xfId="34575" xr:uid="{30DB3E5D-40CA-4493-A2C4-C522DD1E93C3}"/>
    <cellStyle name="Calculation 6 2 2 5" xfId="25611" xr:uid="{34B2C9F9-97EA-453B-B77C-E729D7DC2308}"/>
    <cellStyle name="Calculation 6 2 2 5 2" xfId="31063" xr:uid="{CBB7CA95-41E9-42F0-80E9-19AA36022BD8}"/>
    <cellStyle name="Calculation 6 2 2 5 3" xfId="36638" xr:uid="{42E77DDF-3CB1-4487-9776-00A2A04E804A}"/>
    <cellStyle name="Calculation 6 2 2 6" xfId="27993" xr:uid="{29E8C154-30BA-472E-A75B-8DFA5B85F53D}"/>
    <cellStyle name="Calculation 6 2 2 7" xfId="33720" xr:uid="{6005F17E-7505-447A-948F-B71B93F6291D}"/>
    <cellStyle name="Calculation 6 2 3" xfId="23074" xr:uid="{55373B72-81E7-4B2F-B0E2-424330641CCD}"/>
    <cellStyle name="Calculation 6 2 3 2" xfId="25774" xr:uid="{79F645B7-E8F7-46AA-A60F-450007AD117C}"/>
    <cellStyle name="Calculation 6 2 3 2 2" xfId="31226" xr:uid="{14C506F6-DE47-457F-B6E4-BAC4FA42E307}"/>
    <cellStyle name="Calculation 6 2 3 2 3" xfId="36801" xr:uid="{07C9E5A5-0A93-48B9-A954-2288AE6C91AE}"/>
    <cellStyle name="Calculation 6 2 3 3" xfId="29014" xr:uid="{90D23BD2-B16A-4ACB-8564-BE197D1C8C5E}"/>
    <cellStyle name="Calculation 6 2 3 4" xfId="34738" xr:uid="{962FF86A-508A-4A9E-AA85-5DB3591502D7}"/>
    <cellStyle name="Calculation 6 2 4" xfId="24433" xr:uid="{6C006301-6868-436E-9658-0422DBDA94CF}"/>
    <cellStyle name="Calculation 6 2 4 2" xfId="26631" xr:uid="{9E184917-C17B-4D1A-80D7-9DA96679394B}"/>
    <cellStyle name="Calculation 6 2 4 2 2" xfId="32083" xr:uid="{C7F2BE23-65FE-49A3-8C41-7579C0E86ECB}"/>
    <cellStyle name="Calculation 6 2 4 2 3" xfId="37655" xr:uid="{8FF9AF44-8014-4A36-94A5-9D05D12A92CD}"/>
    <cellStyle name="Calculation 6 2 4 3" xfId="29885" xr:uid="{94C9076C-574B-466A-9F1E-F9CA421241CA}"/>
    <cellStyle name="Calculation 6 2 4 4" xfId="35604" xr:uid="{18A96351-1B80-4237-BD67-F614AE409D0B}"/>
    <cellStyle name="Calculation 6 2 5" xfId="22216" xr:uid="{AA917A0C-C294-4257-A5DA-D773DC24D02C}"/>
    <cellStyle name="Calculation 6 2 5 2" xfId="28156" xr:uid="{C7B4BAEE-33D5-435C-9DAE-22A349E023AF}"/>
    <cellStyle name="Calculation 6 2 5 3" xfId="33883" xr:uid="{5E65A8ED-55FA-4E9B-AD3A-3BF21E429E08}"/>
    <cellStyle name="Calculation 6 2 6" xfId="21134" xr:uid="{999D9F5B-9F71-47ED-8DBD-839EDA1A4F06}"/>
    <cellStyle name="Calculation 6 2 7" xfId="21342" xr:uid="{D2D7089B-479C-492E-9F7D-7E5D19EE4ACA}"/>
    <cellStyle name="Calculation 6 2 8" xfId="32987" xr:uid="{BD78405A-12E4-4B15-ACA9-5DFC45E1C85E}"/>
    <cellStyle name="Calculation 6 3" xfId="811" xr:uid="{00000000-0005-0000-0000-00001A030000}"/>
    <cellStyle name="Calculation 6 3 2" xfId="22050" xr:uid="{2B96324D-0D4E-408D-BDC3-68E2F38F03A1}"/>
    <cellStyle name="Calculation 6 3 2 2" xfId="23765" xr:uid="{34C4C790-649E-42C8-A3E7-1FD91F701C46}"/>
    <cellStyle name="Calculation 6 3 2 2 2" xfId="26465" xr:uid="{1AD10AB1-C0EC-4108-A577-198297DBBB45}"/>
    <cellStyle name="Calculation 6 3 2 2 2 2" xfId="31917" xr:uid="{032993B6-9DEC-4E1A-947B-74349E932F77}"/>
    <cellStyle name="Calculation 6 3 2 2 2 3" xfId="37489" xr:uid="{E37C0197-F593-45E9-9EB1-5208ACB2DA55}"/>
    <cellStyle name="Calculation 6 3 2 2 3" xfId="29705" xr:uid="{C41F128D-20FE-4E77-AB23-916A14E9ED7B}"/>
    <cellStyle name="Calculation 6 3 2 2 4" xfId="35426" xr:uid="{CDAF8398-E1AE-4D35-8F2B-32052E8D5044}"/>
    <cellStyle name="Calculation 6 3 2 3" xfId="25165" xr:uid="{5AA6F65C-ECBB-43CD-ADA8-590FA135A3EE}"/>
    <cellStyle name="Calculation 6 3 2 3 2" xfId="27357" xr:uid="{D047B46E-6436-40AA-84AF-D7B94FB757ED}"/>
    <cellStyle name="Calculation 6 3 2 3 2 2" xfId="32809" xr:uid="{0F34379B-A90C-41FA-8427-45792D9AF8D2}"/>
    <cellStyle name="Calculation 6 3 2 3 2 3" xfId="38175" xr:uid="{B5040618-8988-4946-B5CA-F40F789FD305}"/>
    <cellStyle name="Calculation 6 3 2 3 3" xfId="30617" xr:uid="{E59110AE-6D37-4D8A-BC11-C422C793193B}"/>
    <cellStyle name="Calculation 6 3 2 3 4" xfId="36292" xr:uid="{31E3E26F-119A-4C66-A427-BDFBF6FE1A75}"/>
    <cellStyle name="Calculation 6 3 2 4" xfId="22910" xr:uid="{87E2F81B-D69F-4682-B3E2-EFAFBD9239FA}"/>
    <cellStyle name="Calculation 6 3 2 4 2" xfId="28850" xr:uid="{ECBBCEE0-E855-41C2-9815-B4B0B5407F3E}"/>
    <cellStyle name="Calculation 6 3 2 4 3" xfId="34574" xr:uid="{0FBB2C13-24C3-40DE-8DE9-E99649CCEC9D}"/>
    <cellStyle name="Calculation 6 3 2 5" xfId="25610" xr:uid="{DF5E4B09-CFC2-4A5B-B0FA-9EE268F7BC8B}"/>
    <cellStyle name="Calculation 6 3 2 5 2" xfId="31062" xr:uid="{C8650AF0-8F12-4124-83FF-ED5A0CBDA5E7}"/>
    <cellStyle name="Calculation 6 3 2 5 3" xfId="36637" xr:uid="{ABF13D41-4E69-4230-AA33-716DAC283A54}"/>
    <cellStyle name="Calculation 6 3 2 6" xfId="27992" xr:uid="{58C979E6-A6E2-4C3B-87DB-90DE84B7E726}"/>
    <cellStyle name="Calculation 6 3 2 7" xfId="33719" xr:uid="{5153E8C7-321E-4951-981B-108B36D6B7D5}"/>
    <cellStyle name="Calculation 6 3 3" xfId="23075" xr:uid="{180D6736-0F1B-42E7-A366-B92F8216D5C2}"/>
    <cellStyle name="Calculation 6 3 3 2" xfId="25775" xr:uid="{E48DE4E0-8277-44F8-B529-A6CB0CE48CCA}"/>
    <cellStyle name="Calculation 6 3 3 2 2" xfId="31227" xr:uid="{9D5F5555-01C3-42B4-BECE-01BC5F2DB2C2}"/>
    <cellStyle name="Calculation 6 3 3 2 3" xfId="36802" xr:uid="{178D197F-65CC-4151-A2AA-AE47913ED77F}"/>
    <cellStyle name="Calculation 6 3 3 3" xfId="29015" xr:uid="{C0036982-C504-44DA-AAC0-F4CFB7C5FF30}"/>
    <cellStyle name="Calculation 6 3 3 4" xfId="34739" xr:uid="{4BD006DC-BC4A-4F86-AB0B-17FB2E889FF8}"/>
    <cellStyle name="Calculation 6 3 4" xfId="24434" xr:uid="{236D91E2-F404-41C2-8BB5-A494427058F1}"/>
    <cellStyle name="Calculation 6 3 4 2" xfId="26632" xr:uid="{23C2560E-B5CF-46C9-965A-743D5E524386}"/>
    <cellStyle name="Calculation 6 3 4 2 2" xfId="32084" xr:uid="{66E9B9C0-9EBE-4263-9E0D-9CA30B33924B}"/>
    <cellStyle name="Calculation 6 3 4 2 3" xfId="37656" xr:uid="{BF5C8CD5-C865-46B7-8BF4-CC73507F1529}"/>
    <cellStyle name="Calculation 6 3 4 3" xfId="29886" xr:uid="{5D154B28-F0A7-4A6D-AB52-A46FFB07C7CC}"/>
    <cellStyle name="Calculation 6 3 4 4" xfId="35605" xr:uid="{549AD534-F528-400B-BFAC-E3FBA7E02BEF}"/>
    <cellStyle name="Calculation 6 3 5" xfId="22217" xr:uid="{2B21A25D-149B-4F15-A991-0D9F8A1B5FC7}"/>
    <cellStyle name="Calculation 6 3 5 2" xfId="28157" xr:uid="{4694DA1C-2400-419A-A98D-E35319D5DED4}"/>
    <cellStyle name="Calculation 6 3 5 3" xfId="33884" xr:uid="{0179BAC9-6B26-402F-9B83-75677B868416}"/>
    <cellStyle name="Calculation 6 3 6" xfId="21135" xr:uid="{47F39D42-AD05-4A10-BF70-B498FF4BA3FB}"/>
    <cellStyle name="Calculation 6 3 7" xfId="21341" xr:uid="{F8502984-00D0-4B21-A644-F85A871A0D89}"/>
    <cellStyle name="Calculation 6 3 8" xfId="32988" xr:uid="{FA1E9E70-4190-4CF0-9AD6-75CCF2326823}"/>
    <cellStyle name="Calculation 6 4" xfId="22052" xr:uid="{117B3099-B139-4FF5-9BF3-5EE1C5A3AFD6}"/>
    <cellStyle name="Calculation 6 4 2" xfId="23767" xr:uid="{1844D47B-C277-45AB-930B-FCB35180AD97}"/>
    <cellStyle name="Calculation 6 4 2 2" xfId="26467" xr:uid="{9214A66F-7241-494C-A858-69B91C4DCC4E}"/>
    <cellStyle name="Calculation 6 4 2 2 2" xfId="31919" xr:uid="{4689E197-5661-46B2-8625-FF3AF273C840}"/>
    <cellStyle name="Calculation 6 4 2 2 3" xfId="37491" xr:uid="{A2D3E502-A863-4C20-93E1-48D2E61EED1B}"/>
    <cellStyle name="Calculation 6 4 2 3" xfId="29707" xr:uid="{19BF4C03-7663-4E7A-B4B9-D5A450739EC7}"/>
    <cellStyle name="Calculation 6 4 2 4" xfId="35428" xr:uid="{F4EB1C1B-DE2E-4294-8F3F-D1ADDAFF4961}"/>
    <cellStyle name="Calculation 6 4 3" xfId="25167" xr:uid="{86759E0D-F36F-45E0-AFA8-6DBDFF38CCDA}"/>
    <cellStyle name="Calculation 6 4 3 2" xfId="27359" xr:uid="{DFCFA6E7-42CF-4B50-85A8-60BDE82C4005}"/>
    <cellStyle name="Calculation 6 4 3 2 2" xfId="32811" xr:uid="{21FCFA36-F22B-4D83-8BD0-311F384DAD19}"/>
    <cellStyle name="Calculation 6 4 3 2 3" xfId="38177" xr:uid="{D660F717-83CC-41D0-8144-93AEE0184851}"/>
    <cellStyle name="Calculation 6 4 3 3" xfId="30619" xr:uid="{913005B4-D2E0-4F91-ADFF-708CC847089F}"/>
    <cellStyle name="Calculation 6 4 3 4" xfId="36294" xr:uid="{DF928736-B1F9-48DE-B202-8CCED650F45E}"/>
    <cellStyle name="Calculation 6 4 4" xfId="22912" xr:uid="{015BAB19-9E07-439A-A04B-B274955E2140}"/>
    <cellStyle name="Calculation 6 4 4 2" xfId="28852" xr:uid="{A0807014-9DEA-40E0-93AD-0308CAD67D59}"/>
    <cellStyle name="Calculation 6 4 4 3" xfId="34576" xr:uid="{A22DD915-EE41-4F71-8205-36E5CF42451B}"/>
    <cellStyle name="Calculation 6 4 5" xfId="25612" xr:uid="{49DA9119-318E-479C-AD1F-E5D7189A7698}"/>
    <cellStyle name="Calculation 6 4 5 2" xfId="31064" xr:uid="{D0EB7CA9-7315-410B-8B35-F21097C58371}"/>
    <cellStyle name="Calculation 6 4 5 3" xfId="36639" xr:uid="{24BD7865-71A1-46AF-9F1C-656E163BCDA2}"/>
    <cellStyle name="Calculation 6 4 6" xfId="27994" xr:uid="{E289E0B9-6762-418D-BB6C-87260C512384}"/>
    <cellStyle name="Calculation 6 4 7" xfId="33721" xr:uid="{1C7C591D-474C-4CD8-B383-D15D1377EC3B}"/>
    <cellStyle name="Calculation 6 5" xfId="23073" xr:uid="{15329AF7-9085-4688-87CB-0D7067D95403}"/>
    <cellStyle name="Calculation 6 5 2" xfId="25773" xr:uid="{995C7180-2E74-409D-99CF-7CAD074F564D}"/>
    <cellStyle name="Calculation 6 5 2 2" xfId="31225" xr:uid="{96870A91-DA27-4F0F-966D-FF20F7A41C60}"/>
    <cellStyle name="Calculation 6 5 2 3" xfId="36800" xr:uid="{75B3F7D2-C5D1-46C8-9AAD-13B561E0FEF7}"/>
    <cellStyle name="Calculation 6 5 3" xfId="29013" xr:uid="{F7E9AB2E-E481-4652-9E2F-89F9D8D247F8}"/>
    <cellStyle name="Calculation 6 5 4" xfId="34737" xr:uid="{0E16843A-959C-49DE-B0B3-1BFFE94F211F}"/>
    <cellStyle name="Calculation 6 6" xfId="24432" xr:uid="{DEF3A203-1C2E-45F1-B9AE-11B290EDFE39}"/>
    <cellStyle name="Calculation 6 6 2" xfId="26630" xr:uid="{F87FD169-62AE-44A0-8E68-F9D267C17F75}"/>
    <cellStyle name="Calculation 6 6 2 2" xfId="32082" xr:uid="{D263189C-3F46-4F83-B595-1BAC2379A64E}"/>
    <cellStyle name="Calculation 6 6 2 3" xfId="37654" xr:uid="{F7B83D1D-6AF0-4845-A91B-76D8BE5BB290}"/>
    <cellStyle name="Calculation 6 6 3" xfId="29884" xr:uid="{A82D1CBD-B0F2-44DA-A2A2-A762F7C8F8E6}"/>
    <cellStyle name="Calculation 6 6 4" xfId="35603" xr:uid="{62027A59-8279-4295-BF00-DEE6CCD3B5D0}"/>
    <cellStyle name="Calculation 6 7" xfId="22215" xr:uid="{ABC97626-1B42-4D85-B9E0-1DEC766B4146}"/>
    <cellStyle name="Calculation 6 7 2" xfId="28155" xr:uid="{2DE4B439-6162-4AF9-AFEA-4E8C26AA8164}"/>
    <cellStyle name="Calculation 6 7 3" xfId="33882" xr:uid="{880BC5C2-A559-41CE-8A8C-27C7872E0368}"/>
    <cellStyle name="Calculation 6 8" xfId="21133" xr:uid="{2DC85B97-0EEE-4CAE-A6DA-FFFFCAC07A35}"/>
    <cellStyle name="Calculation 6 9" xfId="21343" xr:uid="{B2D43C36-5BBD-4227-8892-6737261F9536}"/>
    <cellStyle name="Calculation 7" xfId="812" xr:uid="{00000000-0005-0000-0000-00001B030000}"/>
    <cellStyle name="Calculation 7 2" xfId="22049" xr:uid="{DE449799-7E04-41B8-9E5A-07C757747A43}"/>
    <cellStyle name="Calculation 7 2 2" xfId="23764" xr:uid="{2CBE3216-CD0B-45F8-BF70-63B003E65BE5}"/>
    <cellStyle name="Calculation 7 2 2 2" xfId="26464" xr:uid="{183FEAE8-4C3D-4D0A-A797-609251021EE8}"/>
    <cellStyle name="Calculation 7 2 2 2 2" xfId="31916" xr:uid="{E9129C80-5952-4D8D-9AC5-BC862DDA8AD3}"/>
    <cellStyle name="Calculation 7 2 2 2 3" xfId="37488" xr:uid="{1564C508-81C7-4163-8FB3-7B64E6173475}"/>
    <cellStyle name="Calculation 7 2 2 3" xfId="29704" xr:uid="{E64AF695-99CC-4018-946F-B41B74D6D813}"/>
    <cellStyle name="Calculation 7 2 2 4" xfId="35425" xr:uid="{FB9AA0BF-E94F-41D7-B378-9F30C21F1B04}"/>
    <cellStyle name="Calculation 7 2 3" xfId="25164" xr:uid="{E6AB6B44-7ADE-4400-806E-73BB593EA309}"/>
    <cellStyle name="Calculation 7 2 3 2" xfId="27356" xr:uid="{23C75487-FFAD-41EF-BC9A-3CADEBA76B64}"/>
    <cellStyle name="Calculation 7 2 3 2 2" xfId="32808" xr:uid="{4B1806FA-BD7B-4C96-B666-20CC94AEE5DC}"/>
    <cellStyle name="Calculation 7 2 3 2 3" xfId="38174" xr:uid="{14F753D6-C9A3-4A52-B972-0C384575E925}"/>
    <cellStyle name="Calculation 7 2 3 3" xfId="30616" xr:uid="{A65E63CA-2749-4FAA-A8ED-737211B24656}"/>
    <cellStyle name="Calculation 7 2 3 4" xfId="36291" xr:uid="{1C829ABE-4E21-4BCD-BE7C-B47AE9F98638}"/>
    <cellStyle name="Calculation 7 2 4" xfId="22909" xr:uid="{BF0FEB08-98CA-41E8-BCD8-C7BB1AD3F5B0}"/>
    <cellStyle name="Calculation 7 2 4 2" xfId="28849" xr:uid="{93E0BCC9-E7F4-4925-BAAB-4E4003CE64EC}"/>
    <cellStyle name="Calculation 7 2 4 3" xfId="34573" xr:uid="{11BC3003-8B45-42AD-BF97-F823D7680F83}"/>
    <cellStyle name="Calculation 7 2 5" xfId="25609" xr:uid="{2DF31928-67AF-4D26-BEDB-DAC96169A69F}"/>
    <cellStyle name="Calculation 7 2 5 2" xfId="31061" xr:uid="{94BCE364-71A7-4088-AA7F-DDA4FA2F0D07}"/>
    <cellStyle name="Calculation 7 2 5 3" xfId="36636" xr:uid="{686709C9-6F50-4B08-AA78-103A6BF1605C}"/>
    <cellStyle name="Calculation 7 2 6" xfId="27991" xr:uid="{B4A5082B-A9B8-461A-9C46-6AF6F004DA72}"/>
    <cellStyle name="Calculation 7 2 7" xfId="33718" xr:uid="{637B24D7-9A8D-4A93-8854-3538D4D8CDA2}"/>
    <cellStyle name="Calculation 7 3" xfId="23076" xr:uid="{E2BC4C9E-9368-4365-A314-1D29B8488678}"/>
    <cellStyle name="Calculation 7 3 2" xfId="25776" xr:uid="{34D52F9E-E025-4421-98E5-F2AD0DAE8A98}"/>
    <cellStyle name="Calculation 7 3 2 2" xfId="31228" xr:uid="{7B7BF21F-1D44-49C3-BD16-FCAC0DEA1D8F}"/>
    <cellStyle name="Calculation 7 3 2 3" xfId="36803" xr:uid="{6CF0D4AF-F15D-48A8-86E4-BFDF364DCA4A}"/>
    <cellStyle name="Calculation 7 3 3" xfId="29016" xr:uid="{0033B491-DB23-4F63-85CE-03EA4F13CC1F}"/>
    <cellStyle name="Calculation 7 3 4" xfId="34740" xr:uid="{7B576C6E-2EB4-4ABC-AF14-F3E95F7449F7}"/>
    <cellStyle name="Calculation 7 4" xfId="24435" xr:uid="{7AEEABA6-E9CD-48FB-A96B-04F97B2C46AA}"/>
    <cellStyle name="Calculation 7 4 2" xfId="26633" xr:uid="{36427D13-93DD-4BD3-9341-8BD6670A9DA2}"/>
    <cellStyle name="Calculation 7 4 2 2" xfId="32085" xr:uid="{17F377BD-8533-4B92-9D0D-C34007C308C0}"/>
    <cellStyle name="Calculation 7 4 2 3" xfId="37657" xr:uid="{84B13A80-78F9-4E4A-93CE-13A2022F5108}"/>
    <cellStyle name="Calculation 7 4 3" xfId="29887" xr:uid="{35E88A38-3D3A-4C11-92E0-10999BA7A774}"/>
    <cellStyle name="Calculation 7 4 4" xfId="35606" xr:uid="{B3F8D4CB-4261-4E66-8EDF-A5D0A38C5CF1}"/>
    <cellStyle name="Calculation 7 5" xfId="22218" xr:uid="{2CFC80C8-3701-4DE1-82F3-212B29110932}"/>
    <cellStyle name="Calculation 7 5 2" xfId="28158" xr:uid="{F8CB1A6E-B496-4E38-A764-3DF8F9AB5296}"/>
    <cellStyle name="Calculation 7 5 3" xfId="33885" xr:uid="{CC4AECD0-44D6-42CA-8E08-8D48F25C731B}"/>
    <cellStyle name="Calculation 7 6" xfId="21136" xr:uid="{48699230-3589-4C72-8F27-3AC3F822880C}"/>
    <cellStyle name="Calculation 7 7" xfId="21340" xr:uid="{DF8F0DED-A804-44DE-9955-A64336A95CDC}"/>
    <cellStyle name="Calculation 7 8" xfId="32989" xr:uid="{553953F3-E5D7-4253-8F77-08AF9A4DDD4E}"/>
    <cellStyle name="Check Cell 2" xfId="813" xr:uid="{00000000-0005-0000-0000-00001C030000}"/>
    <cellStyle name="Check Cell 2 10" xfId="814" xr:uid="{00000000-0005-0000-0000-00001D030000}"/>
    <cellStyle name="Check Cell 2 11" xfId="815" xr:uid="{00000000-0005-0000-0000-00001E030000}"/>
    <cellStyle name="Check Cell 2 12" xfId="816" xr:uid="{00000000-0005-0000-0000-00001F030000}"/>
    <cellStyle name="Check Cell 2 2" xfId="817" xr:uid="{00000000-0005-0000-0000-000020030000}"/>
    <cellStyle name="Check Cell 2 2 2" xfId="818" xr:uid="{00000000-0005-0000-0000-000021030000}"/>
    <cellStyle name="Check Cell 2 2 3" xfId="819" xr:uid="{00000000-0005-0000-0000-000022030000}"/>
    <cellStyle name="Check Cell 2 2 4" xfId="820" xr:uid="{00000000-0005-0000-0000-000023030000}"/>
    <cellStyle name="Check Cell 2 3" xfId="821" xr:uid="{00000000-0005-0000-0000-000024030000}"/>
    <cellStyle name="Check Cell 2 3 2" xfId="822" xr:uid="{00000000-0005-0000-0000-000025030000}"/>
    <cellStyle name="Check Cell 2 3 3" xfId="823" xr:uid="{00000000-0005-0000-0000-000026030000}"/>
    <cellStyle name="Check Cell 2 4" xfId="824" xr:uid="{00000000-0005-0000-0000-000027030000}"/>
    <cellStyle name="Check Cell 2 4 2" xfId="825" xr:uid="{00000000-0005-0000-0000-000028030000}"/>
    <cellStyle name="Check Cell 2 4 3" xfId="826" xr:uid="{00000000-0005-0000-0000-000029030000}"/>
    <cellStyle name="Check Cell 2 5" xfId="827" xr:uid="{00000000-0005-0000-0000-00002A030000}"/>
    <cellStyle name="Check Cell 2 5 2" xfId="828" xr:uid="{00000000-0005-0000-0000-00002B030000}"/>
    <cellStyle name="Check Cell 2 5 3" xfId="829" xr:uid="{00000000-0005-0000-0000-00002C030000}"/>
    <cellStyle name="Check Cell 2 6" xfId="830" xr:uid="{00000000-0005-0000-0000-00002D030000}"/>
    <cellStyle name="Check Cell 2 6 2" xfId="831" xr:uid="{00000000-0005-0000-0000-00002E030000}"/>
    <cellStyle name="Check Cell 2 6 3" xfId="832" xr:uid="{00000000-0005-0000-0000-00002F030000}"/>
    <cellStyle name="Check Cell 2 7" xfId="833" xr:uid="{00000000-0005-0000-0000-000030030000}"/>
    <cellStyle name="Check Cell 2 7 2" xfId="834" xr:uid="{00000000-0005-0000-0000-000031030000}"/>
    <cellStyle name="Check Cell 2 7 3" xfId="835" xr:uid="{00000000-0005-0000-0000-000032030000}"/>
    <cellStyle name="Check Cell 2 8" xfId="836" xr:uid="{00000000-0005-0000-0000-000033030000}"/>
    <cellStyle name="Check Cell 2 9" xfId="837" xr:uid="{00000000-0005-0000-0000-000034030000}"/>
    <cellStyle name="Check Cell 3" xfId="838" xr:uid="{00000000-0005-0000-0000-000035030000}"/>
    <cellStyle name="Check Cell 3 2" xfId="839" xr:uid="{00000000-0005-0000-0000-000036030000}"/>
    <cellStyle name="Check Cell 3 2 2" xfId="840" xr:uid="{00000000-0005-0000-0000-000037030000}"/>
    <cellStyle name="Check Cell 3 2 3" xfId="841" xr:uid="{00000000-0005-0000-0000-000038030000}"/>
    <cellStyle name="Check Cell 3 3" xfId="842" xr:uid="{00000000-0005-0000-0000-000039030000}"/>
    <cellStyle name="Check Cell 3 3 2" xfId="843" xr:uid="{00000000-0005-0000-0000-00003A030000}"/>
    <cellStyle name="Check Cell 3 3 3" xfId="844" xr:uid="{00000000-0005-0000-0000-00003B030000}"/>
    <cellStyle name="Check Cell 3 4" xfId="845" xr:uid="{00000000-0005-0000-0000-00003C030000}"/>
    <cellStyle name="Check Cell 3 4 2" xfId="846" xr:uid="{00000000-0005-0000-0000-00003D030000}"/>
    <cellStyle name="Check Cell 3 4 3" xfId="847" xr:uid="{00000000-0005-0000-0000-00003E030000}"/>
    <cellStyle name="Check Cell 3 5" xfId="848" xr:uid="{00000000-0005-0000-0000-00003F030000}"/>
    <cellStyle name="Check Cell 3 5 2" xfId="849" xr:uid="{00000000-0005-0000-0000-000040030000}"/>
    <cellStyle name="Check Cell 3 5 3" xfId="850" xr:uid="{00000000-0005-0000-0000-000041030000}"/>
    <cellStyle name="Check Cell 3 6" xfId="851" xr:uid="{00000000-0005-0000-0000-000042030000}"/>
    <cellStyle name="Check Cell 3 6 2" xfId="852" xr:uid="{00000000-0005-0000-0000-000043030000}"/>
    <cellStyle name="Check Cell 3 6 3" xfId="853" xr:uid="{00000000-0005-0000-0000-000044030000}"/>
    <cellStyle name="Check Cell 3 7" xfId="854" xr:uid="{00000000-0005-0000-0000-000045030000}"/>
    <cellStyle name="Check Cell 3 7 2" xfId="855" xr:uid="{00000000-0005-0000-0000-000046030000}"/>
    <cellStyle name="Check Cell 3 7 3" xfId="856" xr:uid="{00000000-0005-0000-0000-000047030000}"/>
    <cellStyle name="Check Cell 3 8" xfId="857" xr:uid="{00000000-0005-0000-0000-000048030000}"/>
    <cellStyle name="Check Cell 3 9" xfId="858" xr:uid="{00000000-0005-0000-0000-000049030000}"/>
    <cellStyle name="Check Cell 4" xfId="859" xr:uid="{00000000-0005-0000-0000-00004A030000}"/>
    <cellStyle name="Check Cell 4 2" xfId="860" xr:uid="{00000000-0005-0000-0000-00004B030000}"/>
    <cellStyle name="Check Cell 4 2 2" xfId="861" xr:uid="{00000000-0005-0000-0000-00004C030000}"/>
    <cellStyle name="Check Cell 4 2 3" xfId="862" xr:uid="{00000000-0005-0000-0000-00004D030000}"/>
    <cellStyle name="Check Cell 4 3" xfId="863" xr:uid="{00000000-0005-0000-0000-00004E030000}"/>
    <cellStyle name="Check Cell 4 3 2" xfId="864" xr:uid="{00000000-0005-0000-0000-00004F030000}"/>
    <cellStyle name="Check Cell 4 3 3" xfId="865" xr:uid="{00000000-0005-0000-0000-000050030000}"/>
    <cellStyle name="Check Cell 4 4" xfId="866" xr:uid="{00000000-0005-0000-0000-000051030000}"/>
    <cellStyle name="Check Cell 4 4 2" xfId="867" xr:uid="{00000000-0005-0000-0000-000052030000}"/>
    <cellStyle name="Check Cell 4 4 3" xfId="868" xr:uid="{00000000-0005-0000-0000-000053030000}"/>
    <cellStyle name="Check Cell 4 5" xfId="869" xr:uid="{00000000-0005-0000-0000-000054030000}"/>
    <cellStyle name="Check Cell 4 5 2" xfId="870" xr:uid="{00000000-0005-0000-0000-000055030000}"/>
    <cellStyle name="Check Cell 4 5 3" xfId="871" xr:uid="{00000000-0005-0000-0000-000056030000}"/>
    <cellStyle name="Check Cell 4 6" xfId="872" xr:uid="{00000000-0005-0000-0000-000057030000}"/>
    <cellStyle name="Check Cell 4 6 2" xfId="873" xr:uid="{00000000-0005-0000-0000-000058030000}"/>
    <cellStyle name="Check Cell 4 6 3" xfId="874" xr:uid="{00000000-0005-0000-0000-000059030000}"/>
    <cellStyle name="Check Cell 4 7" xfId="875" xr:uid="{00000000-0005-0000-0000-00005A030000}"/>
    <cellStyle name="Check Cell 4 7 2" xfId="876" xr:uid="{00000000-0005-0000-0000-00005B030000}"/>
    <cellStyle name="Check Cell 4 7 3" xfId="877" xr:uid="{00000000-0005-0000-0000-00005C030000}"/>
    <cellStyle name="Check Cell 4 8" xfId="878" xr:uid="{00000000-0005-0000-0000-00005D030000}"/>
    <cellStyle name="Check Cell 4 9" xfId="879" xr:uid="{00000000-0005-0000-0000-00005E030000}"/>
    <cellStyle name="Check Cell 5" xfId="880" xr:uid="{00000000-0005-0000-0000-00005F030000}"/>
    <cellStyle name="Check Cell 5 2" xfId="881" xr:uid="{00000000-0005-0000-0000-000060030000}"/>
    <cellStyle name="Check Cell 5 2 2" xfId="882" xr:uid="{00000000-0005-0000-0000-000061030000}"/>
    <cellStyle name="Check Cell 5 2 3" xfId="883" xr:uid="{00000000-0005-0000-0000-000062030000}"/>
    <cellStyle name="Check Cell 5 3" xfId="884" xr:uid="{00000000-0005-0000-0000-000063030000}"/>
    <cellStyle name="Check Cell 5 3 2" xfId="885" xr:uid="{00000000-0005-0000-0000-000064030000}"/>
    <cellStyle name="Check Cell 5 3 3" xfId="886" xr:uid="{00000000-0005-0000-0000-000065030000}"/>
    <cellStyle name="Check Cell 5 4" xfId="887" xr:uid="{00000000-0005-0000-0000-000066030000}"/>
    <cellStyle name="Check Cell 5 4 2" xfId="888" xr:uid="{00000000-0005-0000-0000-000067030000}"/>
    <cellStyle name="Check Cell 5 4 3" xfId="889" xr:uid="{00000000-0005-0000-0000-000068030000}"/>
    <cellStyle name="Check Cell 5 5" xfId="890" xr:uid="{00000000-0005-0000-0000-000069030000}"/>
    <cellStyle name="Check Cell 5 5 2" xfId="891" xr:uid="{00000000-0005-0000-0000-00006A030000}"/>
    <cellStyle name="Check Cell 5 5 3" xfId="892" xr:uid="{00000000-0005-0000-0000-00006B030000}"/>
    <cellStyle name="Check Cell 5 6" xfId="893" xr:uid="{00000000-0005-0000-0000-00006C030000}"/>
    <cellStyle name="Check Cell 5 6 2" xfId="894" xr:uid="{00000000-0005-0000-0000-00006D030000}"/>
    <cellStyle name="Check Cell 5 6 3" xfId="895" xr:uid="{00000000-0005-0000-0000-00006E030000}"/>
    <cellStyle name="Check Cell 5 7" xfId="896" xr:uid="{00000000-0005-0000-0000-00006F030000}"/>
    <cellStyle name="Check Cell 5 7 2" xfId="897" xr:uid="{00000000-0005-0000-0000-000070030000}"/>
    <cellStyle name="Check Cell 5 7 3" xfId="898" xr:uid="{00000000-0005-0000-0000-000071030000}"/>
    <cellStyle name="Check Cell 5 8" xfId="899" xr:uid="{00000000-0005-0000-0000-000072030000}"/>
    <cellStyle name="Check Cell 5 9" xfId="900" xr:uid="{00000000-0005-0000-0000-000073030000}"/>
    <cellStyle name="Check Cell 6" xfId="901" xr:uid="{00000000-0005-0000-0000-000074030000}"/>
    <cellStyle name="Check Cell 6 2" xfId="902" xr:uid="{00000000-0005-0000-0000-000075030000}"/>
    <cellStyle name="Check Cell 6 2 2" xfId="903" xr:uid="{00000000-0005-0000-0000-000076030000}"/>
    <cellStyle name="Check Cell 6 2 3" xfId="904" xr:uid="{00000000-0005-0000-0000-000077030000}"/>
    <cellStyle name="Check Cell 6 3" xfId="905" xr:uid="{00000000-0005-0000-0000-000078030000}"/>
    <cellStyle name="Check Cell 6 3 2" xfId="906" xr:uid="{00000000-0005-0000-0000-000079030000}"/>
    <cellStyle name="Check Cell 6 3 3" xfId="907" xr:uid="{00000000-0005-0000-0000-00007A030000}"/>
    <cellStyle name="Check Cell 6 4" xfId="908" xr:uid="{00000000-0005-0000-0000-00007B030000}"/>
    <cellStyle name="Check Cell 6 4 2" xfId="909" xr:uid="{00000000-0005-0000-0000-00007C030000}"/>
    <cellStyle name="Check Cell 6 4 3" xfId="910" xr:uid="{00000000-0005-0000-0000-00007D030000}"/>
    <cellStyle name="Check Cell 6 5" xfId="911" xr:uid="{00000000-0005-0000-0000-00007E030000}"/>
    <cellStyle name="Check Cell 6 5 2" xfId="912" xr:uid="{00000000-0005-0000-0000-00007F030000}"/>
    <cellStyle name="Check Cell 6 5 3" xfId="913" xr:uid="{00000000-0005-0000-0000-000080030000}"/>
    <cellStyle name="Check Cell 6 6" xfId="914" xr:uid="{00000000-0005-0000-0000-000081030000}"/>
    <cellStyle name="Check Cell 6 6 2" xfId="915" xr:uid="{00000000-0005-0000-0000-000082030000}"/>
    <cellStyle name="Check Cell 6 6 3" xfId="916" xr:uid="{00000000-0005-0000-0000-000083030000}"/>
    <cellStyle name="Check Cell 6 7" xfId="917" xr:uid="{00000000-0005-0000-0000-000084030000}"/>
    <cellStyle name="Check Cell 6 7 2" xfId="918" xr:uid="{00000000-0005-0000-0000-000085030000}"/>
    <cellStyle name="Check Cell 6 7 3" xfId="919" xr:uid="{00000000-0005-0000-0000-000086030000}"/>
    <cellStyle name="Check Cell 6 8" xfId="920" xr:uid="{00000000-0005-0000-0000-000087030000}"/>
    <cellStyle name="Check Cell 6 9" xfId="921" xr:uid="{00000000-0005-0000-0000-000088030000}"/>
    <cellStyle name="Check Cell 7" xfId="922" xr:uid="{00000000-0005-0000-0000-000089030000}"/>
    <cellStyle name="Comma" xfId="7" builtinId="3"/>
    <cellStyle name="Comma [0] 10" xfId="923" xr:uid="{00000000-0005-0000-0000-00008B030000}"/>
    <cellStyle name="Comma [0] 11" xfId="924" xr:uid="{00000000-0005-0000-0000-00008C030000}"/>
    <cellStyle name="Comma [0] 2" xfId="925" xr:uid="{00000000-0005-0000-0000-00008D030000}"/>
    <cellStyle name="Comma [0] 2 2" xfId="926" xr:uid="{00000000-0005-0000-0000-00008E030000}"/>
    <cellStyle name="Comma [0] 2 2 2" xfId="927" xr:uid="{00000000-0005-0000-0000-00008F030000}"/>
    <cellStyle name="Comma [0] 2 3" xfId="928" xr:uid="{00000000-0005-0000-0000-000090030000}"/>
    <cellStyle name="Comma [0] 3" xfId="929" xr:uid="{00000000-0005-0000-0000-000091030000}"/>
    <cellStyle name="Comma [0] 3 2" xfId="930" xr:uid="{00000000-0005-0000-0000-000092030000}"/>
    <cellStyle name="Comma [0] 3 2 2" xfId="931" xr:uid="{00000000-0005-0000-0000-000093030000}"/>
    <cellStyle name="Comma [0] 3 3" xfId="932" xr:uid="{00000000-0005-0000-0000-000094030000}"/>
    <cellStyle name="Comma [0] 3 4" xfId="933" xr:uid="{00000000-0005-0000-0000-000095030000}"/>
    <cellStyle name="Comma [0] 4" xfId="934" xr:uid="{00000000-0005-0000-0000-000096030000}"/>
    <cellStyle name="Comma [0] 4 2" xfId="935" xr:uid="{00000000-0005-0000-0000-000097030000}"/>
    <cellStyle name="Comma [0] 4 2 2" xfId="936" xr:uid="{00000000-0005-0000-0000-000098030000}"/>
    <cellStyle name="Comma [0] 4 3" xfId="937" xr:uid="{00000000-0005-0000-0000-000099030000}"/>
    <cellStyle name="Comma [0] 5" xfId="938" xr:uid="{00000000-0005-0000-0000-00009A030000}"/>
    <cellStyle name="Comma [0] 5 2" xfId="939" xr:uid="{00000000-0005-0000-0000-00009B030000}"/>
    <cellStyle name="Comma [0] 5 2 2" xfId="940" xr:uid="{00000000-0005-0000-0000-00009C030000}"/>
    <cellStyle name="Comma [0] 6" xfId="941" xr:uid="{00000000-0005-0000-0000-00009D030000}"/>
    <cellStyle name="Comma [0] 6 2" xfId="942" xr:uid="{00000000-0005-0000-0000-00009E030000}"/>
    <cellStyle name="Comma [0] 7" xfId="943" xr:uid="{00000000-0005-0000-0000-00009F030000}"/>
    <cellStyle name="Comma [0] 7 2" xfId="944" xr:uid="{00000000-0005-0000-0000-0000A0030000}"/>
    <cellStyle name="Comma [0] 8" xfId="945" xr:uid="{00000000-0005-0000-0000-0000A1030000}"/>
    <cellStyle name="Comma [0] 9" xfId="946" xr:uid="{00000000-0005-0000-0000-0000A2030000}"/>
    <cellStyle name="Comma [00]" xfId="947" xr:uid="{00000000-0005-0000-0000-0000A3030000}"/>
    <cellStyle name="Comma 10" xfId="948" xr:uid="{00000000-0005-0000-0000-0000A4030000}"/>
    <cellStyle name="Comma 10 10" xfId="949" xr:uid="{00000000-0005-0000-0000-0000A5030000}"/>
    <cellStyle name="Comma 10 11" xfId="950" xr:uid="{00000000-0005-0000-0000-0000A6030000}"/>
    <cellStyle name="Comma 10 12" xfId="951" xr:uid="{00000000-0005-0000-0000-0000A7030000}"/>
    <cellStyle name="Comma 10 12 2" xfId="952" xr:uid="{00000000-0005-0000-0000-0000A8030000}"/>
    <cellStyle name="Comma 10 13" xfId="953" xr:uid="{00000000-0005-0000-0000-0000A9030000}"/>
    <cellStyle name="Comma 10 14" xfId="954" xr:uid="{00000000-0005-0000-0000-0000AA030000}"/>
    <cellStyle name="Comma 10 15" xfId="23849" xr:uid="{AE3BF4E1-4A29-4BC9-8F4A-2A46A2679E68}"/>
    <cellStyle name="Comma 10 2" xfId="955" xr:uid="{00000000-0005-0000-0000-0000AB030000}"/>
    <cellStyle name="Comma 10 2 2" xfId="956" xr:uid="{00000000-0005-0000-0000-0000AC030000}"/>
    <cellStyle name="Comma 10 2 2 2" xfId="957" xr:uid="{00000000-0005-0000-0000-0000AD030000}"/>
    <cellStyle name="Comma 10 2 3" xfId="958" xr:uid="{00000000-0005-0000-0000-0000AE030000}"/>
    <cellStyle name="Comma 10 2 4" xfId="959" xr:uid="{00000000-0005-0000-0000-0000AF030000}"/>
    <cellStyle name="Comma 10 2 5" xfId="960" xr:uid="{00000000-0005-0000-0000-0000B0030000}"/>
    <cellStyle name="Comma 10 2 6" xfId="961" xr:uid="{00000000-0005-0000-0000-0000B1030000}"/>
    <cellStyle name="Comma 10 2 7" xfId="962" xr:uid="{00000000-0005-0000-0000-0000B2030000}"/>
    <cellStyle name="Comma 10 3" xfId="963" xr:uid="{00000000-0005-0000-0000-0000B3030000}"/>
    <cellStyle name="Comma 10 4" xfId="964" xr:uid="{00000000-0005-0000-0000-0000B4030000}"/>
    <cellStyle name="Comma 10 5" xfId="965" xr:uid="{00000000-0005-0000-0000-0000B5030000}"/>
    <cellStyle name="Comma 10 6" xfId="966" xr:uid="{00000000-0005-0000-0000-0000B6030000}"/>
    <cellStyle name="Comma 10 7" xfId="967" xr:uid="{00000000-0005-0000-0000-0000B7030000}"/>
    <cellStyle name="Comma 10 8" xfId="968" xr:uid="{00000000-0005-0000-0000-0000B8030000}"/>
    <cellStyle name="Comma 10 9" xfId="969" xr:uid="{00000000-0005-0000-0000-0000B9030000}"/>
    <cellStyle name="Comma 100" xfId="970" xr:uid="{00000000-0005-0000-0000-0000BA030000}"/>
    <cellStyle name="Comma 101" xfId="971" xr:uid="{00000000-0005-0000-0000-0000BB030000}"/>
    <cellStyle name="Comma 102" xfId="972" xr:uid="{00000000-0005-0000-0000-0000BC030000}"/>
    <cellStyle name="Comma 103" xfId="973" xr:uid="{00000000-0005-0000-0000-0000BD030000}"/>
    <cellStyle name="Comma 104" xfId="974" xr:uid="{00000000-0005-0000-0000-0000BE030000}"/>
    <cellStyle name="Comma 105" xfId="975" xr:uid="{00000000-0005-0000-0000-0000BF030000}"/>
    <cellStyle name="Comma 106" xfId="976" xr:uid="{00000000-0005-0000-0000-0000C0030000}"/>
    <cellStyle name="Comma 107" xfId="977" xr:uid="{00000000-0005-0000-0000-0000C1030000}"/>
    <cellStyle name="Comma 107 2" xfId="978" xr:uid="{00000000-0005-0000-0000-0000C2030000}"/>
    <cellStyle name="Comma 107 2 2" xfId="979" xr:uid="{00000000-0005-0000-0000-0000C3030000}"/>
    <cellStyle name="Comma 107 2 3" xfId="980" xr:uid="{00000000-0005-0000-0000-0000C4030000}"/>
    <cellStyle name="Comma 107 2 4" xfId="981" xr:uid="{00000000-0005-0000-0000-0000C5030000}"/>
    <cellStyle name="Comma 107 3" xfId="982" xr:uid="{00000000-0005-0000-0000-0000C6030000}"/>
    <cellStyle name="Comma 107 4" xfId="983" xr:uid="{00000000-0005-0000-0000-0000C7030000}"/>
    <cellStyle name="Comma 107 5" xfId="984" xr:uid="{00000000-0005-0000-0000-0000C8030000}"/>
    <cellStyle name="Comma 108" xfId="985" xr:uid="{00000000-0005-0000-0000-0000C9030000}"/>
    <cellStyle name="Comma 109" xfId="986" xr:uid="{00000000-0005-0000-0000-0000CA030000}"/>
    <cellStyle name="Comma 109 2" xfId="987" xr:uid="{00000000-0005-0000-0000-0000CB030000}"/>
    <cellStyle name="Comma 109 3" xfId="988" xr:uid="{00000000-0005-0000-0000-0000CC030000}"/>
    <cellStyle name="Comma 109 4" xfId="989" xr:uid="{00000000-0005-0000-0000-0000CD030000}"/>
    <cellStyle name="Comma 11" xfId="990" xr:uid="{00000000-0005-0000-0000-0000CE030000}"/>
    <cellStyle name="Comma 11 2" xfId="991" xr:uid="{00000000-0005-0000-0000-0000CF030000}"/>
    <cellStyle name="Comma 11 2 2" xfId="992" xr:uid="{00000000-0005-0000-0000-0000D0030000}"/>
    <cellStyle name="Comma 11 2 3" xfId="993" xr:uid="{00000000-0005-0000-0000-0000D1030000}"/>
    <cellStyle name="Comma 11 2 4" xfId="994" xr:uid="{00000000-0005-0000-0000-0000D2030000}"/>
    <cellStyle name="Comma 11 2 5" xfId="995" xr:uid="{00000000-0005-0000-0000-0000D3030000}"/>
    <cellStyle name="Comma 11 2 6" xfId="996" xr:uid="{00000000-0005-0000-0000-0000D4030000}"/>
    <cellStyle name="Comma 11 2 7" xfId="997" xr:uid="{00000000-0005-0000-0000-0000D5030000}"/>
    <cellStyle name="Comma 11 2 8" xfId="998" xr:uid="{00000000-0005-0000-0000-0000D6030000}"/>
    <cellStyle name="Comma 11 2 9" xfId="999" xr:uid="{00000000-0005-0000-0000-0000D7030000}"/>
    <cellStyle name="Comma 11 3" xfId="1000" xr:uid="{00000000-0005-0000-0000-0000D8030000}"/>
    <cellStyle name="Comma 11 3 2" xfId="1001" xr:uid="{00000000-0005-0000-0000-0000D9030000}"/>
    <cellStyle name="Comma 11 3 3" xfId="1002" xr:uid="{00000000-0005-0000-0000-0000DA030000}"/>
    <cellStyle name="Comma 11 4" xfId="1003" xr:uid="{00000000-0005-0000-0000-0000DB030000}"/>
    <cellStyle name="Comma 11 4 2" xfId="1004" xr:uid="{00000000-0005-0000-0000-0000DC030000}"/>
    <cellStyle name="Comma 11 5" xfId="1005" xr:uid="{00000000-0005-0000-0000-0000DD030000}"/>
    <cellStyle name="Comma 110" xfId="1006" xr:uid="{00000000-0005-0000-0000-0000DE030000}"/>
    <cellStyle name="Comma 110 2" xfId="1007" xr:uid="{00000000-0005-0000-0000-0000DF030000}"/>
    <cellStyle name="Comma 111" xfId="20965" xr:uid="{00000000-0005-0000-0000-0000E0030000}"/>
    <cellStyle name="Comma 12" xfId="1008" xr:uid="{00000000-0005-0000-0000-0000E1030000}"/>
    <cellStyle name="Comma 12 2" xfId="1009" xr:uid="{00000000-0005-0000-0000-0000E2030000}"/>
    <cellStyle name="Comma 12 2 2" xfId="1010" xr:uid="{00000000-0005-0000-0000-0000E3030000}"/>
    <cellStyle name="Comma 12 2 2 2" xfId="1011" xr:uid="{00000000-0005-0000-0000-0000E4030000}"/>
    <cellStyle name="Comma 12 2 3" xfId="1012" xr:uid="{00000000-0005-0000-0000-0000E5030000}"/>
    <cellStyle name="Comma 12 2 4" xfId="1013" xr:uid="{00000000-0005-0000-0000-0000E6030000}"/>
    <cellStyle name="Comma 12 2 5" xfId="1014" xr:uid="{00000000-0005-0000-0000-0000E7030000}"/>
    <cellStyle name="Comma 12 2 6" xfId="1015" xr:uid="{00000000-0005-0000-0000-0000E8030000}"/>
    <cellStyle name="Comma 12 2 7" xfId="1016" xr:uid="{00000000-0005-0000-0000-0000E9030000}"/>
    <cellStyle name="Comma 12 3" xfId="1017" xr:uid="{00000000-0005-0000-0000-0000EA030000}"/>
    <cellStyle name="Comma 12 3 2" xfId="1018" xr:uid="{00000000-0005-0000-0000-0000EB030000}"/>
    <cellStyle name="Comma 12 4" xfId="1019" xr:uid="{00000000-0005-0000-0000-0000EC030000}"/>
    <cellStyle name="Comma 12 4 2" xfId="1020" xr:uid="{00000000-0005-0000-0000-0000ED030000}"/>
    <cellStyle name="Comma 12 5" xfId="23914" xr:uid="{78367C52-F240-4EB0-AE0E-F9CDFE2EE108}"/>
    <cellStyle name="Comma 13" xfId="1021" xr:uid="{00000000-0005-0000-0000-0000EE030000}"/>
    <cellStyle name="Comma 13 2" xfId="1022" xr:uid="{00000000-0005-0000-0000-0000EF030000}"/>
    <cellStyle name="Comma 13 2 2" xfId="1023" xr:uid="{00000000-0005-0000-0000-0000F0030000}"/>
    <cellStyle name="Comma 13 2 3" xfId="1024" xr:uid="{00000000-0005-0000-0000-0000F1030000}"/>
    <cellStyle name="Comma 13 2 4" xfId="1025" xr:uid="{00000000-0005-0000-0000-0000F2030000}"/>
    <cellStyle name="Comma 13 2 5" xfId="1026" xr:uid="{00000000-0005-0000-0000-0000F3030000}"/>
    <cellStyle name="Comma 13 2 6" xfId="1027" xr:uid="{00000000-0005-0000-0000-0000F4030000}"/>
    <cellStyle name="Comma 13 2 7" xfId="1028" xr:uid="{00000000-0005-0000-0000-0000F5030000}"/>
    <cellStyle name="Comma 13 3" xfId="1029" xr:uid="{00000000-0005-0000-0000-0000F6030000}"/>
    <cellStyle name="Comma 13 3 2" xfId="1030" xr:uid="{00000000-0005-0000-0000-0000F7030000}"/>
    <cellStyle name="Comma 14" xfId="1031" xr:uid="{00000000-0005-0000-0000-0000F8030000}"/>
    <cellStyle name="Comma 14 2" xfId="1032" xr:uid="{00000000-0005-0000-0000-0000F9030000}"/>
    <cellStyle name="Comma 14 2 2" xfId="1033" xr:uid="{00000000-0005-0000-0000-0000FA030000}"/>
    <cellStyle name="Comma 14 3" xfId="1034" xr:uid="{00000000-0005-0000-0000-0000FB030000}"/>
    <cellStyle name="Comma 14 4" xfId="23919" xr:uid="{86AA94DB-EF53-4F49-A82B-71B7D7BD1F43}"/>
    <cellStyle name="Comma 15" xfId="1035" xr:uid="{00000000-0005-0000-0000-0000FC030000}"/>
    <cellStyle name="Comma 15 2" xfId="1036" xr:uid="{00000000-0005-0000-0000-0000FD030000}"/>
    <cellStyle name="Comma 15 2 2" xfId="1037" xr:uid="{00000000-0005-0000-0000-0000FE030000}"/>
    <cellStyle name="Comma 15 2 3" xfId="1038" xr:uid="{00000000-0005-0000-0000-0000FF030000}"/>
    <cellStyle name="Comma 15 2 4" xfId="1039" xr:uid="{00000000-0005-0000-0000-000000040000}"/>
    <cellStyle name="Comma 15 2 5" xfId="1040" xr:uid="{00000000-0005-0000-0000-000001040000}"/>
    <cellStyle name="Comma 15 2 6" xfId="1041" xr:uid="{00000000-0005-0000-0000-000002040000}"/>
    <cellStyle name="Comma 15 2 7" xfId="1042" xr:uid="{00000000-0005-0000-0000-000003040000}"/>
    <cellStyle name="Comma 15 3" xfId="1043" xr:uid="{00000000-0005-0000-0000-000004040000}"/>
    <cellStyle name="Comma 16" xfId="1044" xr:uid="{00000000-0005-0000-0000-000005040000}"/>
    <cellStyle name="Comma 16 10" xfId="1045" xr:uid="{00000000-0005-0000-0000-000006040000}"/>
    <cellStyle name="Comma 16 11" xfId="1046" xr:uid="{00000000-0005-0000-0000-000007040000}"/>
    <cellStyle name="Comma 16 2" xfId="1047" xr:uid="{00000000-0005-0000-0000-000008040000}"/>
    <cellStyle name="Comma 16 3" xfId="1048" xr:uid="{00000000-0005-0000-0000-000009040000}"/>
    <cellStyle name="Comma 16 4" xfId="1049" xr:uid="{00000000-0005-0000-0000-00000A040000}"/>
    <cellStyle name="Comma 16 5" xfId="1050" xr:uid="{00000000-0005-0000-0000-00000B040000}"/>
    <cellStyle name="Comma 16 6" xfId="1051" xr:uid="{00000000-0005-0000-0000-00000C040000}"/>
    <cellStyle name="Comma 16 7" xfId="1052" xr:uid="{00000000-0005-0000-0000-00000D040000}"/>
    <cellStyle name="Comma 16 8" xfId="1053" xr:uid="{00000000-0005-0000-0000-00000E040000}"/>
    <cellStyle name="Comma 16 9" xfId="1054" xr:uid="{00000000-0005-0000-0000-00000F040000}"/>
    <cellStyle name="Comma 17" xfId="1055" xr:uid="{00000000-0005-0000-0000-000010040000}"/>
    <cellStyle name="Comma 17 2" xfId="1056" xr:uid="{00000000-0005-0000-0000-000011040000}"/>
    <cellStyle name="Comma 17 2 2" xfId="1057" xr:uid="{00000000-0005-0000-0000-000012040000}"/>
    <cellStyle name="Comma 18" xfId="1058" xr:uid="{00000000-0005-0000-0000-000013040000}"/>
    <cellStyle name="Comma 18 2" xfId="1059" xr:uid="{00000000-0005-0000-0000-000014040000}"/>
    <cellStyle name="Comma 18 2 2" xfId="1060" xr:uid="{00000000-0005-0000-0000-000015040000}"/>
    <cellStyle name="Comma 19" xfId="1061" xr:uid="{00000000-0005-0000-0000-000016040000}"/>
    <cellStyle name="Comma 19 10" xfId="1062" xr:uid="{00000000-0005-0000-0000-000017040000}"/>
    <cellStyle name="Comma 19 11" xfId="1063" xr:uid="{00000000-0005-0000-0000-000018040000}"/>
    <cellStyle name="Comma 19 2" xfId="1064" xr:uid="{00000000-0005-0000-0000-000019040000}"/>
    <cellStyle name="Comma 19 3" xfId="1065" xr:uid="{00000000-0005-0000-0000-00001A040000}"/>
    <cellStyle name="Comma 19 4" xfId="1066" xr:uid="{00000000-0005-0000-0000-00001B040000}"/>
    <cellStyle name="Comma 19 5" xfId="1067" xr:uid="{00000000-0005-0000-0000-00001C040000}"/>
    <cellStyle name="Comma 19 6" xfId="1068" xr:uid="{00000000-0005-0000-0000-00001D040000}"/>
    <cellStyle name="Comma 19 7" xfId="1069" xr:uid="{00000000-0005-0000-0000-00001E040000}"/>
    <cellStyle name="Comma 19 8" xfId="1070" xr:uid="{00000000-0005-0000-0000-00001F040000}"/>
    <cellStyle name="Comma 19 9" xfId="1071" xr:uid="{00000000-0005-0000-0000-000020040000}"/>
    <cellStyle name="Comma 2" xfId="1" xr:uid="{00000000-0005-0000-0000-000021040000}"/>
    <cellStyle name="Comma 2 10" xfId="1072" xr:uid="{00000000-0005-0000-0000-000022040000}"/>
    <cellStyle name="Comma 2 10 10" xfId="1073" xr:uid="{00000000-0005-0000-0000-000023040000}"/>
    <cellStyle name="Comma 2 10 2" xfId="1074" xr:uid="{00000000-0005-0000-0000-000024040000}"/>
    <cellStyle name="Comma 2 10 2 10" xfId="1075" xr:uid="{00000000-0005-0000-0000-000025040000}"/>
    <cellStyle name="Comma 2 10 2 2" xfId="1076" xr:uid="{00000000-0005-0000-0000-000026040000}"/>
    <cellStyle name="Comma 2 10 2 2 2" xfId="1077" xr:uid="{00000000-0005-0000-0000-000027040000}"/>
    <cellStyle name="Comma 2 10 2 2 2 2" xfId="1078" xr:uid="{00000000-0005-0000-0000-000028040000}"/>
    <cellStyle name="Comma 2 10 2 2 2 2 2" xfId="1079" xr:uid="{00000000-0005-0000-0000-000029040000}"/>
    <cellStyle name="Comma 2 10 2 2 2 2 3" xfId="1080" xr:uid="{00000000-0005-0000-0000-00002A040000}"/>
    <cellStyle name="Comma 2 10 2 2 2 2 4" xfId="1081" xr:uid="{00000000-0005-0000-0000-00002B040000}"/>
    <cellStyle name="Comma 2 10 2 2 2 3" xfId="1082" xr:uid="{00000000-0005-0000-0000-00002C040000}"/>
    <cellStyle name="Comma 2 10 2 2 2 4" xfId="1083" xr:uid="{00000000-0005-0000-0000-00002D040000}"/>
    <cellStyle name="Comma 2 10 2 2 2 5" xfId="1084" xr:uid="{00000000-0005-0000-0000-00002E040000}"/>
    <cellStyle name="Comma 2 10 2 2 3" xfId="1085" xr:uid="{00000000-0005-0000-0000-00002F040000}"/>
    <cellStyle name="Comma 2 10 2 2 3 2" xfId="1086" xr:uid="{00000000-0005-0000-0000-000030040000}"/>
    <cellStyle name="Comma 2 10 2 2 3 3" xfId="1087" xr:uid="{00000000-0005-0000-0000-000031040000}"/>
    <cellStyle name="Comma 2 10 2 2 3 4" xfId="1088" xr:uid="{00000000-0005-0000-0000-000032040000}"/>
    <cellStyle name="Comma 2 10 2 2 4" xfId="1089" xr:uid="{00000000-0005-0000-0000-000033040000}"/>
    <cellStyle name="Comma 2 10 2 2 5" xfId="1090" xr:uid="{00000000-0005-0000-0000-000034040000}"/>
    <cellStyle name="Comma 2 10 2 2 6" xfId="1091" xr:uid="{00000000-0005-0000-0000-000035040000}"/>
    <cellStyle name="Comma 2 10 2 3" xfId="1092" xr:uid="{00000000-0005-0000-0000-000036040000}"/>
    <cellStyle name="Comma 2 10 2 3 2" xfId="1093" xr:uid="{00000000-0005-0000-0000-000037040000}"/>
    <cellStyle name="Comma 2 10 2 3 2 2" xfId="1094" xr:uid="{00000000-0005-0000-0000-000038040000}"/>
    <cellStyle name="Comma 2 10 2 3 2 2 2" xfId="1095" xr:uid="{00000000-0005-0000-0000-000039040000}"/>
    <cellStyle name="Comma 2 10 2 3 2 2 3" xfId="1096" xr:uid="{00000000-0005-0000-0000-00003A040000}"/>
    <cellStyle name="Comma 2 10 2 3 2 2 4" xfId="1097" xr:uid="{00000000-0005-0000-0000-00003B040000}"/>
    <cellStyle name="Comma 2 10 2 3 2 3" xfId="1098" xr:uid="{00000000-0005-0000-0000-00003C040000}"/>
    <cellStyle name="Comma 2 10 2 3 2 4" xfId="1099" xr:uid="{00000000-0005-0000-0000-00003D040000}"/>
    <cellStyle name="Comma 2 10 2 3 2 5" xfId="1100" xr:uid="{00000000-0005-0000-0000-00003E040000}"/>
    <cellStyle name="Comma 2 10 2 3 3" xfId="1101" xr:uid="{00000000-0005-0000-0000-00003F040000}"/>
    <cellStyle name="Comma 2 10 2 3 3 2" xfId="1102" xr:uid="{00000000-0005-0000-0000-000040040000}"/>
    <cellStyle name="Comma 2 10 2 3 3 3" xfId="1103" xr:uid="{00000000-0005-0000-0000-000041040000}"/>
    <cellStyle name="Comma 2 10 2 3 3 4" xfId="1104" xr:uid="{00000000-0005-0000-0000-000042040000}"/>
    <cellStyle name="Comma 2 10 2 3 4" xfId="1105" xr:uid="{00000000-0005-0000-0000-000043040000}"/>
    <cellStyle name="Comma 2 10 2 3 5" xfId="1106" xr:uid="{00000000-0005-0000-0000-000044040000}"/>
    <cellStyle name="Comma 2 10 2 3 6" xfId="1107" xr:uid="{00000000-0005-0000-0000-000045040000}"/>
    <cellStyle name="Comma 2 10 2 4" xfId="1108" xr:uid="{00000000-0005-0000-0000-000046040000}"/>
    <cellStyle name="Comma 2 10 2 5" xfId="1109" xr:uid="{00000000-0005-0000-0000-000047040000}"/>
    <cellStyle name="Comma 2 10 2 5 2" xfId="1110" xr:uid="{00000000-0005-0000-0000-000048040000}"/>
    <cellStyle name="Comma 2 10 2 5 2 2" xfId="1111" xr:uid="{00000000-0005-0000-0000-000049040000}"/>
    <cellStyle name="Comma 2 10 2 5 2 3" xfId="1112" xr:uid="{00000000-0005-0000-0000-00004A040000}"/>
    <cellStyle name="Comma 2 10 2 5 2 4" xfId="1113" xr:uid="{00000000-0005-0000-0000-00004B040000}"/>
    <cellStyle name="Comma 2 10 2 5 3" xfId="1114" xr:uid="{00000000-0005-0000-0000-00004C040000}"/>
    <cellStyle name="Comma 2 10 2 5 4" xfId="1115" xr:uid="{00000000-0005-0000-0000-00004D040000}"/>
    <cellStyle name="Comma 2 10 2 5 5" xfId="1116" xr:uid="{00000000-0005-0000-0000-00004E040000}"/>
    <cellStyle name="Comma 2 10 2 6" xfId="1117" xr:uid="{00000000-0005-0000-0000-00004F040000}"/>
    <cellStyle name="Comma 2 10 2 7" xfId="1118" xr:uid="{00000000-0005-0000-0000-000050040000}"/>
    <cellStyle name="Comma 2 10 2 7 2" xfId="1119" xr:uid="{00000000-0005-0000-0000-000051040000}"/>
    <cellStyle name="Comma 2 10 2 7 3" xfId="1120" xr:uid="{00000000-0005-0000-0000-000052040000}"/>
    <cellStyle name="Comma 2 10 2 7 4" xfId="1121" xr:uid="{00000000-0005-0000-0000-000053040000}"/>
    <cellStyle name="Comma 2 10 2 8" xfId="1122" xr:uid="{00000000-0005-0000-0000-000054040000}"/>
    <cellStyle name="Comma 2 10 2 9" xfId="1123" xr:uid="{00000000-0005-0000-0000-000055040000}"/>
    <cellStyle name="Comma 2 10 3" xfId="1124" xr:uid="{00000000-0005-0000-0000-000056040000}"/>
    <cellStyle name="Comma 2 10 3 2" xfId="1125" xr:uid="{00000000-0005-0000-0000-000057040000}"/>
    <cellStyle name="Comma 2 10 3 2 2" xfId="1126" xr:uid="{00000000-0005-0000-0000-000058040000}"/>
    <cellStyle name="Comma 2 10 3 2 2 2" xfId="1127" xr:uid="{00000000-0005-0000-0000-000059040000}"/>
    <cellStyle name="Comma 2 10 3 2 2 3" xfId="1128" xr:uid="{00000000-0005-0000-0000-00005A040000}"/>
    <cellStyle name="Comma 2 10 3 2 2 4" xfId="1129" xr:uid="{00000000-0005-0000-0000-00005B040000}"/>
    <cellStyle name="Comma 2 10 3 2 3" xfId="1130" xr:uid="{00000000-0005-0000-0000-00005C040000}"/>
    <cellStyle name="Comma 2 10 3 2 4" xfId="1131" xr:uid="{00000000-0005-0000-0000-00005D040000}"/>
    <cellStyle name="Comma 2 10 3 2 5" xfId="1132" xr:uid="{00000000-0005-0000-0000-00005E040000}"/>
    <cellStyle name="Comma 2 10 3 3" xfId="1133" xr:uid="{00000000-0005-0000-0000-00005F040000}"/>
    <cellStyle name="Comma 2 10 3 3 2" xfId="1134" xr:uid="{00000000-0005-0000-0000-000060040000}"/>
    <cellStyle name="Comma 2 10 3 3 3" xfId="1135" xr:uid="{00000000-0005-0000-0000-000061040000}"/>
    <cellStyle name="Comma 2 10 3 3 4" xfId="1136" xr:uid="{00000000-0005-0000-0000-000062040000}"/>
    <cellStyle name="Comma 2 10 3 4" xfId="1137" xr:uid="{00000000-0005-0000-0000-000063040000}"/>
    <cellStyle name="Comma 2 10 3 5" xfId="1138" xr:uid="{00000000-0005-0000-0000-000064040000}"/>
    <cellStyle name="Comma 2 10 3 6" xfId="1139" xr:uid="{00000000-0005-0000-0000-000065040000}"/>
    <cellStyle name="Comma 2 10 4" xfId="1140" xr:uid="{00000000-0005-0000-0000-000066040000}"/>
    <cellStyle name="Comma 2 10 4 2" xfId="1141" xr:uid="{00000000-0005-0000-0000-000067040000}"/>
    <cellStyle name="Comma 2 10 4 2 2" xfId="1142" xr:uid="{00000000-0005-0000-0000-000068040000}"/>
    <cellStyle name="Comma 2 10 4 2 2 2" xfId="1143" xr:uid="{00000000-0005-0000-0000-000069040000}"/>
    <cellStyle name="Comma 2 10 4 2 2 3" xfId="1144" xr:uid="{00000000-0005-0000-0000-00006A040000}"/>
    <cellStyle name="Comma 2 10 4 2 2 4" xfId="1145" xr:uid="{00000000-0005-0000-0000-00006B040000}"/>
    <cellStyle name="Comma 2 10 4 2 3" xfId="1146" xr:uid="{00000000-0005-0000-0000-00006C040000}"/>
    <cellStyle name="Comma 2 10 4 2 4" xfId="1147" xr:uid="{00000000-0005-0000-0000-00006D040000}"/>
    <cellStyle name="Comma 2 10 4 2 5" xfId="1148" xr:uid="{00000000-0005-0000-0000-00006E040000}"/>
    <cellStyle name="Comma 2 10 4 3" xfId="1149" xr:uid="{00000000-0005-0000-0000-00006F040000}"/>
    <cellStyle name="Comma 2 10 4 3 2" xfId="1150" xr:uid="{00000000-0005-0000-0000-000070040000}"/>
    <cellStyle name="Comma 2 10 4 3 3" xfId="1151" xr:uid="{00000000-0005-0000-0000-000071040000}"/>
    <cellStyle name="Comma 2 10 4 3 4" xfId="1152" xr:uid="{00000000-0005-0000-0000-000072040000}"/>
    <cellStyle name="Comma 2 10 4 4" xfId="1153" xr:uid="{00000000-0005-0000-0000-000073040000}"/>
    <cellStyle name="Comma 2 10 4 5" xfId="1154" xr:uid="{00000000-0005-0000-0000-000074040000}"/>
    <cellStyle name="Comma 2 10 4 6" xfId="1155" xr:uid="{00000000-0005-0000-0000-000075040000}"/>
    <cellStyle name="Comma 2 10 5" xfId="1156" xr:uid="{00000000-0005-0000-0000-000076040000}"/>
    <cellStyle name="Comma 2 10 6" xfId="1157" xr:uid="{00000000-0005-0000-0000-000077040000}"/>
    <cellStyle name="Comma 2 10 6 2" xfId="1158" xr:uid="{00000000-0005-0000-0000-000078040000}"/>
    <cellStyle name="Comma 2 10 6 2 2" xfId="1159" xr:uid="{00000000-0005-0000-0000-000079040000}"/>
    <cellStyle name="Comma 2 10 6 2 3" xfId="1160" xr:uid="{00000000-0005-0000-0000-00007A040000}"/>
    <cellStyle name="Comma 2 10 6 2 4" xfId="1161" xr:uid="{00000000-0005-0000-0000-00007B040000}"/>
    <cellStyle name="Comma 2 10 6 3" xfId="1162" xr:uid="{00000000-0005-0000-0000-00007C040000}"/>
    <cellStyle name="Comma 2 10 6 4" xfId="1163" xr:uid="{00000000-0005-0000-0000-00007D040000}"/>
    <cellStyle name="Comma 2 10 6 5" xfId="1164" xr:uid="{00000000-0005-0000-0000-00007E040000}"/>
    <cellStyle name="Comma 2 10 7" xfId="1165" xr:uid="{00000000-0005-0000-0000-00007F040000}"/>
    <cellStyle name="Comma 2 10 7 2" xfId="1166" xr:uid="{00000000-0005-0000-0000-000080040000}"/>
    <cellStyle name="Comma 2 10 7 3" xfId="1167" xr:uid="{00000000-0005-0000-0000-000081040000}"/>
    <cellStyle name="Comma 2 10 7 4" xfId="1168" xr:uid="{00000000-0005-0000-0000-000082040000}"/>
    <cellStyle name="Comma 2 10 8" xfId="1169" xr:uid="{00000000-0005-0000-0000-000083040000}"/>
    <cellStyle name="Comma 2 10 9" xfId="1170" xr:uid="{00000000-0005-0000-0000-000084040000}"/>
    <cellStyle name="Comma 2 100" xfId="1171" xr:uid="{00000000-0005-0000-0000-000085040000}"/>
    <cellStyle name="Comma 2 101" xfId="1172" xr:uid="{00000000-0005-0000-0000-000086040000}"/>
    <cellStyle name="Comma 2 102" xfId="1173" xr:uid="{00000000-0005-0000-0000-000087040000}"/>
    <cellStyle name="Comma 2 103" xfId="1174" xr:uid="{00000000-0005-0000-0000-000088040000}"/>
    <cellStyle name="Comma 2 104" xfId="1175" xr:uid="{00000000-0005-0000-0000-000089040000}"/>
    <cellStyle name="Comma 2 105" xfId="1176" xr:uid="{00000000-0005-0000-0000-00008A040000}"/>
    <cellStyle name="Comma 2 106" xfId="1177" xr:uid="{00000000-0005-0000-0000-00008B040000}"/>
    <cellStyle name="Comma 2 107" xfId="1178" xr:uid="{00000000-0005-0000-0000-00008C040000}"/>
    <cellStyle name="Comma 2 107 2" xfId="1179" xr:uid="{00000000-0005-0000-0000-00008D040000}"/>
    <cellStyle name="Comma 2 107 3" xfId="1180" xr:uid="{00000000-0005-0000-0000-00008E040000}"/>
    <cellStyle name="Comma 2 108" xfId="1181" xr:uid="{00000000-0005-0000-0000-00008F040000}"/>
    <cellStyle name="Comma 2 109" xfId="1182" xr:uid="{00000000-0005-0000-0000-000090040000}"/>
    <cellStyle name="Comma 2 11" xfId="1183" xr:uid="{00000000-0005-0000-0000-000091040000}"/>
    <cellStyle name="Comma 2 11 2" xfId="1184" xr:uid="{00000000-0005-0000-0000-000092040000}"/>
    <cellStyle name="Comma 2 11 2 2" xfId="1185" xr:uid="{00000000-0005-0000-0000-000093040000}"/>
    <cellStyle name="Comma 2 11 2 3" xfId="1186" xr:uid="{00000000-0005-0000-0000-000094040000}"/>
    <cellStyle name="Comma 2 11 2 3 2" xfId="1187" xr:uid="{00000000-0005-0000-0000-000095040000}"/>
    <cellStyle name="Comma 2 11 2 3 2 2" xfId="1188" xr:uid="{00000000-0005-0000-0000-000096040000}"/>
    <cellStyle name="Comma 2 11 2 3 2 3" xfId="1189" xr:uid="{00000000-0005-0000-0000-000097040000}"/>
    <cellStyle name="Comma 2 11 2 3 2 4" xfId="1190" xr:uid="{00000000-0005-0000-0000-000098040000}"/>
    <cellStyle name="Comma 2 11 2 3 3" xfId="1191" xr:uid="{00000000-0005-0000-0000-000099040000}"/>
    <cellStyle name="Comma 2 11 2 3 4" xfId="1192" xr:uid="{00000000-0005-0000-0000-00009A040000}"/>
    <cellStyle name="Comma 2 11 2 3 5" xfId="1193" xr:uid="{00000000-0005-0000-0000-00009B040000}"/>
    <cellStyle name="Comma 2 11 2 4" xfId="1194" xr:uid="{00000000-0005-0000-0000-00009C040000}"/>
    <cellStyle name="Comma 2 11 2 5" xfId="1195" xr:uid="{00000000-0005-0000-0000-00009D040000}"/>
    <cellStyle name="Comma 2 11 2 5 2" xfId="1196" xr:uid="{00000000-0005-0000-0000-00009E040000}"/>
    <cellStyle name="Comma 2 11 2 5 3" xfId="1197" xr:uid="{00000000-0005-0000-0000-00009F040000}"/>
    <cellStyle name="Comma 2 11 2 5 4" xfId="1198" xr:uid="{00000000-0005-0000-0000-0000A0040000}"/>
    <cellStyle name="Comma 2 11 2 6" xfId="1199" xr:uid="{00000000-0005-0000-0000-0000A1040000}"/>
    <cellStyle name="Comma 2 11 2 7" xfId="1200" xr:uid="{00000000-0005-0000-0000-0000A2040000}"/>
    <cellStyle name="Comma 2 11 2 8" xfId="1201" xr:uid="{00000000-0005-0000-0000-0000A3040000}"/>
    <cellStyle name="Comma 2 11 3" xfId="1202" xr:uid="{00000000-0005-0000-0000-0000A4040000}"/>
    <cellStyle name="Comma 2 11 3 2" xfId="1203" xr:uid="{00000000-0005-0000-0000-0000A5040000}"/>
    <cellStyle name="Comma 2 11 3 2 2" xfId="1204" xr:uid="{00000000-0005-0000-0000-0000A6040000}"/>
    <cellStyle name="Comma 2 11 3 2 2 2" xfId="1205" xr:uid="{00000000-0005-0000-0000-0000A7040000}"/>
    <cellStyle name="Comma 2 11 3 2 2 3" xfId="1206" xr:uid="{00000000-0005-0000-0000-0000A8040000}"/>
    <cellStyle name="Comma 2 11 3 2 2 4" xfId="1207" xr:uid="{00000000-0005-0000-0000-0000A9040000}"/>
    <cellStyle name="Comma 2 11 3 2 3" xfId="1208" xr:uid="{00000000-0005-0000-0000-0000AA040000}"/>
    <cellStyle name="Comma 2 11 3 2 4" xfId="1209" xr:uid="{00000000-0005-0000-0000-0000AB040000}"/>
    <cellStyle name="Comma 2 11 3 2 5" xfId="1210" xr:uid="{00000000-0005-0000-0000-0000AC040000}"/>
    <cellStyle name="Comma 2 11 3 3" xfId="1211" xr:uid="{00000000-0005-0000-0000-0000AD040000}"/>
    <cellStyle name="Comma 2 11 3 3 2" xfId="1212" xr:uid="{00000000-0005-0000-0000-0000AE040000}"/>
    <cellStyle name="Comma 2 11 3 3 3" xfId="1213" xr:uid="{00000000-0005-0000-0000-0000AF040000}"/>
    <cellStyle name="Comma 2 11 3 3 4" xfId="1214" xr:uid="{00000000-0005-0000-0000-0000B0040000}"/>
    <cellStyle name="Comma 2 11 3 4" xfId="1215" xr:uid="{00000000-0005-0000-0000-0000B1040000}"/>
    <cellStyle name="Comma 2 11 3 5" xfId="1216" xr:uid="{00000000-0005-0000-0000-0000B2040000}"/>
    <cellStyle name="Comma 2 11 3 6" xfId="1217" xr:uid="{00000000-0005-0000-0000-0000B3040000}"/>
    <cellStyle name="Comma 2 11 4" xfId="1218" xr:uid="{00000000-0005-0000-0000-0000B4040000}"/>
    <cellStyle name="Comma 2 11 5" xfId="1219" xr:uid="{00000000-0005-0000-0000-0000B5040000}"/>
    <cellStyle name="Comma 2 11 5 2" xfId="1220" xr:uid="{00000000-0005-0000-0000-0000B6040000}"/>
    <cellStyle name="Comma 2 11 5 2 2" xfId="1221" xr:uid="{00000000-0005-0000-0000-0000B7040000}"/>
    <cellStyle name="Comma 2 11 5 2 3" xfId="1222" xr:uid="{00000000-0005-0000-0000-0000B8040000}"/>
    <cellStyle name="Comma 2 11 5 2 4" xfId="1223" xr:uid="{00000000-0005-0000-0000-0000B9040000}"/>
    <cellStyle name="Comma 2 11 5 3" xfId="1224" xr:uid="{00000000-0005-0000-0000-0000BA040000}"/>
    <cellStyle name="Comma 2 11 5 4" xfId="1225" xr:uid="{00000000-0005-0000-0000-0000BB040000}"/>
    <cellStyle name="Comma 2 11 5 5" xfId="1226" xr:uid="{00000000-0005-0000-0000-0000BC040000}"/>
    <cellStyle name="Comma 2 11 6" xfId="1227" xr:uid="{00000000-0005-0000-0000-0000BD040000}"/>
    <cellStyle name="Comma 2 11 6 2" xfId="1228" xr:uid="{00000000-0005-0000-0000-0000BE040000}"/>
    <cellStyle name="Comma 2 11 6 3" xfId="1229" xr:uid="{00000000-0005-0000-0000-0000BF040000}"/>
    <cellStyle name="Comma 2 11 6 4" xfId="1230" xr:uid="{00000000-0005-0000-0000-0000C0040000}"/>
    <cellStyle name="Comma 2 11 7" xfId="1231" xr:uid="{00000000-0005-0000-0000-0000C1040000}"/>
    <cellStyle name="Comma 2 11 8" xfId="1232" xr:uid="{00000000-0005-0000-0000-0000C2040000}"/>
    <cellStyle name="Comma 2 11 9" xfId="1233" xr:uid="{00000000-0005-0000-0000-0000C3040000}"/>
    <cellStyle name="Comma 2 110" xfId="1234" xr:uid="{00000000-0005-0000-0000-0000C4040000}"/>
    <cellStyle name="Comma 2 111" xfId="23852" xr:uid="{C1AF15FC-F5B2-4479-81CF-AB7EB4F8E21B}"/>
    <cellStyle name="Comma 2 12" xfId="1235" xr:uid="{00000000-0005-0000-0000-0000C5040000}"/>
    <cellStyle name="Comma 2 12 2" xfId="1236" xr:uid="{00000000-0005-0000-0000-0000C6040000}"/>
    <cellStyle name="Comma 2 12 2 2" xfId="1237" xr:uid="{00000000-0005-0000-0000-0000C7040000}"/>
    <cellStyle name="Comma 2 12 2 3" xfId="1238" xr:uid="{00000000-0005-0000-0000-0000C8040000}"/>
    <cellStyle name="Comma 2 12 2 3 2" xfId="1239" xr:uid="{00000000-0005-0000-0000-0000C9040000}"/>
    <cellStyle name="Comma 2 12 2 3 2 2" xfId="1240" xr:uid="{00000000-0005-0000-0000-0000CA040000}"/>
    <cellStyle name="Comma 2 12 2 3 2 3" xfId="1241" xr:uid="{00000000-0005-0000-0000-0000CB040000}"/>
    <cellStyle name="Comma 2 12 2 3 2 4" xfId="1242" xr:uid="{00000000-0005-0000-0000-0000CC040000}"/>
    <cellStyle name="Comma 2 12 2 3 3" xfId="1243" xr:uid="{00000000-0005-0000-0000-0000CD040000}"/>
    <cellStyle name="Comma 2 12 2 3 4" xfId="1244" xr:uid="{00000000-0005-0000-0000-0000CE040000}"/>
    <cellStyle name="Comma 2 12 2 3 5" xfId="1245" xr:uid="{00000000-0005-0000-0000-0000CF040000}"/>
    <cellStyle name="Comma 2 12 2 4" xfId="1246" xr:uid="{00000000-0005-0000-0000-0000D0040000}"/>
    <cellStyle name="Comma 2 12 2 5" xfId="1247" xr:uid="{00000000-0005-0000-0000-0000D1040000}"/>
    <cellStyle name="Comma 2 12 2 5 2" xfId="1248" xr:uid="{00000000-0005-0000-0000-0000D2040000}"/>
    <cellStyle name="Comma 2 12 2 5 3" xfId="1249" xr:uid="{00000000-0005-0000-0000-0000D3040000}"/>
    <cellStyle name="Comma 2 12 2 5 4" xfId="1250" xr:uid="{00000000-0005-0000-0000-0000D4040000}"/>
    <cellStyle name="Comma 2 12 2 6" xfId="1251" xr:uid="{00000000-0005-0000-0000-0000D5040000}"/>
    <cellStyle name="Comma 2 12 2 7" xfId="1252" xr:uid="{00000000-0005-0000-0000-0000D6040000}"/>
    <cellStyle name="Comma 2 12 2 8" xfId="1253" xr:uid="{00000000-0005-0000-0000-0000D7040000}"/>
    <cellStyle name="Comma 2 12 3" xfId="1254" xr:uid="{00000000-0005-0000-0000-0000D8040000}"/>
    <cellStyle name="Comma 2 12 3 2" xfId="1255" xr:uid="{00000000-0005-0000-0000-0000D9040000}"/>
    <cellStyle name="Comma 2 12 3 3" xfId="1256" xr:uid="{00000000-0005-0000-0000-0000DA040000}"/>
    <cellStyle name="Comma 2 12 3 3 2" xfId="1257" xr:uid="{00000000-0005-0000-0000-0000DB040000}"/>
    <cellStyle name="Comma 2 12 3 3 2 2" xfId="1258" xr:uid="{00000000-0005-0000-0000-0000DC040000}"/>
    <cellStyle name="Comma 2 12 3 3 2 3" xfId="1259" xr:uid="{00000000-0005-0000-0000-0000DD040000}"/>
    <cellStyle name="Comma 2 12 3 3 2 4" xfId="1260" xr:uid="{00000000-0005-0000-0000-0000DE040000}"/>
    <cellStyle name="Comma 2 12 3 3 3" xfId="1261" xr:uid="{00000000-0005-0000-0000-0000DF040000}"/>
    <cellStyle name="Comma 2 12 3 3 4" xfId="1262" xr:uid="{00000000-0005-0000-0000-0000E0040000}"/>
    <cellStyle name="Comma 2 12 3 3 5" xfId="1263" xr:uid="{00000000-0005-0000-0000-0000E1040000}"/>
    <cellStyle name="Comma 2 12 3 4" xfId="1264" xr:uid="{00000000-0005-0000-0000-0000E2040000}"/>
    <cellStyle name="Comma 2 12 3 4 2" xfId="1265" xr:uid="{00000000-0005-0000-0000-0000E3040000}"/>
    <cellStyle name="Comma 2 12 3 4 3" xfId="1266" xr:uid="{00000000-0005-0000-0000-0000E4040000}"/>
    <cellStyle name="Comma 2 12 3 4 4" xfId="1267" xr:uid="{00000000-0005-0000-0000-0000E5040000}"/>
    <cellStyle name="Comma 2 12 3 5" xfId="1268" xr:uid="{00000000-0005-0000-0000-0000E6040000}"/>
    <cellStyle name="Comma 2 12 3 6" xfId="1269" xr:uid="{00000000-0005-0000-0000-0000E7040000}"/>
    <cellStyle name="Comma 2 12 3 7" xfId="1270" xr:uid="{00000000-0005-0000-0000-0000E8040000}"/>
    <cellStyle name="Comma 2 12 4" xfId="1271" xr:uid="{00000000-0005-0000-0000-0000E9040000}"/>
    <cellStyle name="Comma 2 12 5" xfId="1272" xr:uid="{00000000-0005-0000-0000-0000EA040000}"/>
    <cellStyle name="Comma 2 12 5 2" xfId="1273" xr:uid="{00000000-0005-0000-0000-0000EB040000}"/>
    <cellStyle name="Comma 2 12 5 2 2" xfId="1274" xr:uid="{00000000-0005-0000-0000-0000EC040000}"/>
    <cellStyle name="Comma 2 12 5 2 3" xfId="1275" xr:uid="{00000000-0005-0000-0000-0000ED040000}"/>
    <cellStyle name="Comma 2 12 5 2 4" xfId="1276" xr:uid="{00000000-0005-0000-0000-0000EE040000}"/>
    <cellStyle name="Comma 2 12 5 3" xfId="1277" xr:uid="{00000000-0005-0000-0000-0000EF040000}"/>
    <cellStyle name="Comma 2 12 5 4" xfId="1278" xr:uid="{00000000-0005-0000-0000-0000F0040000}"/>
    <cellStyle name="Comma 2 12 5 5" xfId="1279" xr:uid="{00000000-0005-0000-0000-0000F1040000}"/>
    <cellStyle name="Comma 2 12 6" xfId="1280" xr:uid="{00000000-0005-0000-0000-0000F2040000}"/>
    <cellStyle name="Comma 2 12 6 2" xfId="1281" xr:uid="{00000000-0005-0000-0000-0000F3040000}"/>
    <cellStyle name="Comma 2 12 6 3" xfId="1282" xr:uid="{00000000-0005-0000-0000-0000F4040000}"/>
    <cellStyle name="Comma 2 12 6 4" xfId="1283" xr:uid="{00000000-0005-0000-0000-0000F5040000}"/>
    <cellStyle name="Comma 2 12 7" xfId="1284" xr:uid="{00000000-0005-0000-0000-0000F6040000}"/>
    <cellStyle name="Comma 2 12 8" xfId="1285" xr:uid="{00000000-0005-0000-0000-0000F7040000}"/>
    <cellStyle name="Comma 2 12 9" xfId="1286" xr:uid="{00000000-0005-0000-0000-0000F8040000}"/>
    <cellStyle name="Comma 2 13" xfId="1287" xr:uid="{00000000-0005-0000-0000-0000F9040000}"/>
    <cellStyle name="Comma 2 13 10" xfId="1288" xr:uid="{00000000-0005-0000-0000-0000FA040000}"/>
    <cellStyle name="Comma 2 13 2" xfId="1289" xr:uid="{00000000-0005-0000-0000-0000FB040000}"/>
    <cellStyle name="Comma 2 13 2 2" xfId="1290" xr:uid="{00000000-0005-0000-0000-0000FC040000}"/>
    <cellStyle name="Comma 2 13 3" xfId="1291" xr:uid="{00000000-0005-0000-0000-0000FD040000}"/>
    <cellStyle name="Comma 2 13 4" xfId="1292" xr:uid="{00000000-0005-0000-0000-0000FE040000}"/>
    <cellStyle name="Comma 2 13 5" xfId="1293" xr:uid="{00000000-0005-0000-0000-0000FF040000}"/>
    <cellStyle name="Comma 2 13 6" xfId="1294" xr:uid="{00000000-0005-0000-0000-000000050000}"/>
    <cellStyle name="Comma 2 13 6 2" xfId="1295" xr:uid="{00000000-0005-0000-0000-000001050000}"/>
    <cellStyle name="Comma 2 13 6 2 2" xfId="1296" xr:uid="{00000000-0005-0000-0000-000002050000}"/>
    <cellStyle name="Comma 2 13 6 2 3" xfId="1297" xr:uid="{00000000-0005-0000-0000-000003050000}"/>
    <cellStyle name="Comma 2 13 6 2 4" xfId="1298" xr:uid="{00000000-0005-0000-0000-000004050000}"/>
    <cellStyle name="Comma 2 13 6 3" xfId="1299" xr:uid="{00000000-0005-0000-0000-000005050000}"/>
    <cellStyle name="Comma 2 13 6 4" xfId="1300" xr:uid="{00000000-0005-0000-0000-000006050000}"/>
    <cellStyle name="Comma 2 13 6 5" xfId="1301" xr:uid="{00000000-0005-0000-0000-000007050000}"/>
    <cellStyle name="Comma 2 13 7" xfId="1302" xr:uid="{00000000-0005-0000-0000-000008050000}"/>
    <cellStyle name="Comma 2 13 7 2" xfId="1303" xr:uid="{00000000-0005-0000-0000-000009050000}"/>
    <cellStyle name="Comma 2 13 7 3" xfId="1304" xr:uid="{00000000-0005-0000-0000-00000A050000}"/>
    <cellStyle name="Comma 2 13 7 4" xfId="1305" xr:uid="{00000000-0005-0000-0000-00000B050000}"/>
    <cellStyle name="Comma 2 13 8" xfId="1306" xr:uid="{00000000-0005-0000-0000-00000C050000}"/>
    <cellStyle name="Comma 2 13 9" xfId="1307" xr:uid="{00000000-0005-0000-0000-00000D050000}"/>
    <cellStyle name="Comma 2 14" xfId="1308" xr:uid="{00000000-0005-0000-0000-00000E050000}"/>
    <cellStyle name="Comma 2 14 2" xfId="1309" xr:uid="{00000000-0005-0000-0000-00000F050000}"/>
    <cellStyle name="Comma 2 14 2 2" xfId="1310" xr:uid="{00000000-0005-0000-0000-000010050000}"/>
    <cellStyle name="Comma 2 14 3" xfId="1311" xr:uid="{00000000-0005-0000-0000-000011050000}"/>
    <cellStyle name="Comma 2 14 3 2" xfId="1312" xr:uid="{00000000-0005-0000-0000-000012050000}"/>
    <cellStyle name="Comma 2 14 4" xfId="1313" xr:uid="{00000000-0005-0000-0000-000013050000}"/>
    <cellStyle name="Comma 2 14 5" xfId="1314" xr:uid="{00000000-0005-0000-0000-000014050000}"/>
    <cellStyle name="Comma 2 14 5 2" xfId="1315" xr:uid="{00000000-0005-0000-0000-000015050000}"/>
    <cellStyle name="Comma 2 14 5 2 2" xfId="1316" xr:uid="{00000000-0005-0000-0000-000016050000}"/>
    <cellStyle name="Comma 2 14 5 2 3" xfId="1317" xr:uid="{00000000-0005-0000-0000-000017050000}"/>
    <cellStyle name="Comma 2 14 5 2 4" xfId="1318" xr:uid="{00000000-0005-0000-0000-000018050000}"/>
    <cellStyle name="Comma 2 14 5 3" xfId="1319" xr:uid="{00000000-0005-0000-0000-000019050000}"/>
    <cellStyle name="Comma 2 14 5 4" xfId="1320" xr:uid="{00000000-0005-0000-0000-00001A050000}"/>
    <cellStyle name="Comma 2 14 5 5" xfId="1321" xr:uid="{00000000-0005-0000-0000-00001B050000}"/>
    <cellStyle name="Comma 2 14 6" xfId="1322" xr:uid="{00000000-0005-0000-0000-00001C050000}"/>
    <cellStyle name="Comma 2 14 6 2" xfId="1323" xr:uid="{00000000-0005-0000-0000-00001D050000}"/>
    <cellStyle name="Comma 2 14 6 3" xfId="1324" xr:uid="{00000000-0005-0000-0000-00001E050000}"/>
    <cellStyle name="Comma 2 14 6 4" xfId="1325" xr:uid="{00000000-0005-0000-0000-00001F050000}"/>
    <cellStyle name="Comma 2 14 7" xfId="1326" xr:uid="{00000000-0005-0000-0000-000020050000}"/>
    <cellStyle name="Comma 2 14 8" xfId="1327" xr:uid="{00000000-0005-0000-0000-000021050000}"/>
    <cellStyle name="Comma 2 14 9" xfId="1328" xr:uid="{00000000-0005-0000-0000-000022050000}"/>
    <cellStyle name="Comma 2 15" xfId="1329" xr:uid="{00000000-0005-0000-0000-000023050000}"/>
    <cellStyle name="Comma 2 15 2" xfId="1330" xr:uid="{00000000-0005-0000-0000-000024050000}"/>
    <cellStyle name="Comma 2 15 3" xfId="1331" xr:uid="{00000000-0005-0000-0000-000025050000}"/>
    <cellStyle name="Comma 2 15 3 2" xfId="1332" xr:uid="{00000000-0005-0000-0000-000026050000}"/>
    <cellStyle name="Comma 2 15 3 3" xfId="1333" xr:uid="{00000000-0005-0000-0000-000027050000}"/>
    <cellStyle name="Comma 2 15 3 4" xfId="1334" xr:uid="{00000000-0005-0000-0000-000028050000}"/>
    <cellStyle name="Comma 2 16" xfId="1335" xr:uid="{00000000-0005-0000-0000-000029050000}"/>
    <cellStyle name="Comma 2 16 2" xfId="1336" xr:uid="{00000000-0005-0000-0000-00002A050000}"/>
    <cellStyle name="Comma 2 16 2 2" xfId="1337" xr:uid="{00000000-0005-0000-0000-00002B050000}"/>
    <cellStyle name="Comma 2 17" xfId="1338" xr:uid="{00000000-0005-0000-0000-00002C050000}"/>
    <cellStyle name="Comma 2 17 2" xfId="1339" xr:uid="{00000000-0005-0000-0000-00002D050000}"/>
    <cellStyle name="Comma 2 17 3" xfId="1340" xr:uid="{00000000-0005-0000-0000-00002E050000}"/>
    <cellStyle name="Comma 2 17 3 2" xfId="1341" xr:uid="{00000000-0005-0000-0000-00002F050000}"/>
    <cellStyle name="Comma 2 17 3 3" xfId="1342" xr:uid="{00000000-0005-0000-0000-000030050000}"/>
    <cellStyle name="Comma 2 17 3 4" xfId="1343" xr:uid="{00000000-0005-0000-0000-000031050000}"/>
    <cellStyle name="Comma 2 18" xfId="1344" xr:uid="{00000000-0005-0000-0000-000032050000}"/>
    <cellStyle name="Comma 2 18 2" xfId="1345" xr:uid="{00000000-0005-0000-0000-000033050000}"/>
    <cellStyle name="Comma 2 18 3" xfId="1346" xr:uid="{00000000-0005-0000-0000-000034050000}"/>
    <cellStyle name="Comma 2 18 3 2" xfId="1347" xr:uid="{00000000-0005-0000-0000-000035050000}"/>
    <cellStyle name="Comma 2 18 3 3" xfId="1348" xr:uid="{00000000-0005-0000-0000-000036050000}"/>
    <cellStyle name="Comma 2 18 3 4" xfId="1349" xr:uid="{00000000-0005-0000-0000-000037050000}"/>
    <cellStyle name="Comma 2 19" xfId="1350" xr:uid="{00000000-0005-0000-0000-000038050000}"/>
    <cellStyle name="Comma 2 19 2" xfId="1351" xr:uid="{00000000-0005-0000-0000-000039050000}"/>
    <cellStyle name="Comma 2 19 3" xfId="1352" xr:uid="{00000000-0005-0000-0000-00003A050000}"/>
    <cellStyle name="Comma 2 19 3 2" xfId="1353" xr:uid="{00000000-0005-0000-0000-00003B050000}"/>
    <cellStyle name="Comma 2 19 3 3" xfId="1354" xr:uid="{00000000-0005-0000-0000-00003C050000}"/>
    <cellStyle name="Comma 2 19 3 4" xfId="1355" xr:uid="{00000000-0005-0000-0000-00003D050000}"/>
    <cellStyle name="Comma 2 2" xfId="1356" xr:uid="{00000000-0005-0000-0000-00003E050000}"/>
    <cellStyle name="Comma 2 2 10" xfId="1357" xr:uid="{00000000-0005-0000-0000-00003F050000}"/>
    <cellStyle name="Comma 2 2 10 2" xfId="1358" xr:uid="{00000000-0005-0000-0000-000040050000}"/>
    <cellStyle name="Comma 2 2 10 3" xfId="1359" xr:uid="{00000000-0005-0000-0000-000041050000}"/>
    <cellStyle name="Comma 2 2 10 3 2" xfId="1360" xr:uid="{00000000-0005-0000-0000-000042050000}"/>
    <cellStyle name="Comma 2 2 10 3 2 2" xfId="1361" xr:uid="{00000000-0005-0000-0000-000043050000}"/>
    <cellStyle name="Comma 2 2 10 3 2 3" xfId="1362" xr:uid="{00000000-0005-0000-0000-000044050000}"/>
    <cellStyle name="Comma 2 2 10 3 2 4" xfId="1363" xr:uid="{00000000-0005-0000-0000-000045050000}"/>
    <cellStyle name="Comma 2 2 10 3 3" xfId="1364" xr:uid="{00000000-0005-0000-0000-000046050000}"/>
    <cellStyle name="Comma 2 2 10 3 4" xfId="1365" xr:uid="{00000000-0005-0000-0000-000047050000}"/>
    <cellStyle name="Comma 2 2 10 3 5" xfId="1366" xr:uid="{00000000-0005-0000-0000-000048050000}"/>
    <cellStyle name="Comma 2 2 10 4" xfId="1367" xr:uid="{00000000-0005-0000-0000-000049050000}"/>
    <cellStyle name="Comma 2 2 10 4 2" xfId="1368" xr:uid="{00000000-0005-0000-0000-00004A050000}"/>
    <cellStyle name="Comma 2 2 10 4 3" xfId="1369" xr:uid="{00000000-0005-0000-0000-00004B050000}"/>
    <cellStyle name="Comma 2 2 10 4 4" xfId="1370" xr:uid="{00000000-0005-0000-0000-00004C050000}"/>
    <cellStyle name="Comma 2 2 10 5" xfId="1371" xr:uid="{00000000-0005-0000-0000-00004D050000}"/>
    <cellStyle name="Comma 2 2 10 5 2" xfId="1372" xr:uid="{00000000-0005-0000-0000-00004E050000}"/>
    <cellStyle name="Comma 2 2 10 5 3" xfId="1373" xr:uid="{00000000-0005-0000-0000-00004F050000}"/>
    <cellStyle name="Comma 2 2 10 5 4" xfId="1374" xr:uid="{00000000-0005-0000-0000-000050050000}"/>
    <cellStyle name="Comma 2 2 10 6" xfId="1375" xr:uid="{00000000-0005-0000-0000-000051050000}"/>
    <cellStyle name="Comma 2 2 10 7" xfId="1376" xr:uid="{00000000-0005-0000-0000-000052050000}"/>
    <cellStyle name="Comma 2 2 10 8" xfId="1377" xr:uid="{00000000-0005-0000-0000-000053050000}"/>
    <cellStyle name="Comma 2 2 11" xfId="1378" xr:uid="{00000000-0005-0000-0000-000054050000}"/>
    <cellStyle name="Comma 2 2 11 2" xfId="1379" xr:uid="{00000000-0005-0000-0000-000055050000}"/>
    <cellStyle name="Comma 2 2 11 3" xfId="1380" xr:uid="{00000000-0005-0000-0000-000056050000}"/>
    <cellStyle name="Comma 2 2 11 3 2" xfId="1381" xr:uid="{00000000-0005-0000-0000-000057050000}"/>
    <cellStyle name="Comma 2 2 11 3 2 2" xfId="1382" xr:uid="{00000000-0005-0000-0000-000058050000}"/>
    <cellStyle name="Comma 2 2 11 3 2 3" xfId="1383" xr:uid="{00000000-0005-0000-0000-000059050000}"/>
    <cellStyle name="Comma 2 2 11 3 2 4" xfId="1384" xr:uid="{00000000-0005-0000-0000-00005A050000}"/>
    <cellStyle name="Comma 2 2 11 3 3" xfId="1385" xr:uid="{00000000-0005-0000-0000-00005B050000}"/>
    <cellStyle name="Comma 2 2 11 3 4" xfId="1386" xr:uid="{00000000-0005-0000-0000-00005C050000}"/>
    <cellStyle name="Comma 2 2 11 3 5" xfId="1387" xr:uid="{00000000-0005-0000-0000-00005D050000}"/>
    <cellStyle name="Comma 2 2 11 4" xfId="1388" xr:uid="{00000000-0005-0000-0000-00005E050000}"/>
    <cellStyle name="Comma 2 2 11 4 2" xfId="1389" xr:uid="{00000000-0005-0000-0000-00005F050000}"/>
    <cellStyle name="Comma 2 2 11 4 3" xfId="1390" xr:uid="{00000000-0005-0000-0000-000060050000}"/>
    <cellStyle name="Comma 2 2 11 4 4" xfId="1391" xr:uid="{00000000-0005-0000-0000-000061050000}"/>
    <cellStyle name="Comma 2 2 11 5" xfId="1392" xr:uid="{00000000-0005-0000-0000-000062050000}"/>
    <cellStyle name="Comma 2 2 11 5 2" xfId="1393" xr:uid="{00000000-0005-0000-0000-000063050000}"/>
    <cellStyle name="Comma 2 2 11 5 3" xfId="1394" xr:uid="{00000000-0005-0000-0000-000064050000}"/>
    <cellStyle name="Comma 2 2 11 5 4" xfId="1395" xr:uid="{00000000-0005-0000-0000-000065050000}"/>
    <cellStyle name="Comma 2 2 11 6" xfId="1396" xr:uid="{00000000-0005-0000-0000-000066050000}"/>
    <cellStyle name="Comma 2 2 11 7" xfId="1397" xr:uid="{00000000-0005-0000-0000-000067050000}"/>
    <cellStyle name="Comma 2 2 11 8" xfId="1398" xr:uid="{00000000-0005-0000-0000-000068050000}"/>
    <cellStyle name="Comma 2 2 12" xfId="1399" xr:uid="{00000000-0005-0000-0000-000069050000}"/>
    <cellStyle name="Comma 2 2 12 2" xfId="1400" xr:uid="{00000000-0005-0000-0000-00006A050000}"/>
    <cellStyle name="Comma 2 2 12 2 2" xfId="1401" xr:uid="{00000000-0005-0000-0000-00006B050000}"/>
    <cellStyle name="Comma 2 2 12 2 3" xfId="1402" xr:uid="{00000000-0005-0000-0000-00006C050000}"/>
    <cellStyle name="Comma 2 2 12 2 4" xfId="1403" xr:uid="{00000000-0005-0000-0000-00006D050000}"/>
    <cellStyle name="Comma 2 2 13" xfId="1404" xr:uid="{00000000-0005-0000-0000-00006E050000}"/>
    <cellStyle name="Comma 2 2 13 2" xfId="1405" xr:uid="{00000000-0005-0000-0000-00006F050000}"/>
    <cellStyle name="Comma 2 2 13 2 2" xfId="1406" xr:uid="{00000000-0005-0000-0000-000070050000}"/>
    <cellStyle name="Comma 2 2 13 2 3" xfId="1407" xr:uid="{00000000-0005-0000-0000-000071050000}"/>
    <cellStyle name="Comma 2 2 13 2 4" xfId="1408" xr:uid="{00000000-0005-0000-0000-000072050000}"/>
    <cellStyle name="Comma 2 2 14" xfId="1409" xr:uid="{00000000-0005-0000-0000-000073050000}"/>
    <cellStyle name="Comma 2 2 14 2" xfId="1410" xr:uid="{00000000-0005-0000-0000-000074050000}"/>
    <cellStyle name="Comma 2 2 14 2 2" xfId="1411" xr:uid="{00000000-0005-0000-0000-000075050000}"/>
    <cellStyle name="Comma 2 2 14 2 3" xfId="1412" xr:uid="{00000000-0005-0000-0000-000076050000}"/>
    <cellStyle name="Comma 2 2 14 2 4" xfId="1413" xr:uid="{00000000-0005-0000-0000-000077050000}"/>
    <cellStyle name="Comma 2 2 15" xfId="1414" xr:uid="{00000000-0005-0000-0000-000078050000}"/>
    <cellStyle name="Comma 2 2 15 2" xfId="1415" xr:uid="{00000000-0005-0000-0000-000079050000}"/>
    <cellStyle name="Comma 2 2 15 2 2" xfId="1416" xr:uid="{00000000-0005-0000-0000-00007A050000}"/>
    <cellStyle name="Comma 2 2 15 2 3" xfId="1417" xr:uid="{00000000-0005-0000-0000-00007B050000}"/>
    <cellStyle name="Comma 2 2 15 2 4" xfId="1418" xr:uid="{00000000-0005-0000-0000-00007C050000}"/>
    <cellStyle name="Comma 2 2 16" xfId="1419" xr:uid="{00000000-0005-0000-0000-00007D050000}"/>
    <cellStyle name="Comma 2 2 16 2" xfId="1420" xr:uid="{00000000-0005-0000-0000-00007E050000}"/>
    <cellStyle name="Comma 2 2 16 2 2" xfId="1421" xr:uid="{00000000-0005-0000-0000-00007F050000}"/>
    <cellStyle name="Comma 2 2 16 2 3" xfId="1422" xr:uid="{00000000-0005-0000-0000-000080050000}"/>
    <cellStyle name="Comma 2 2 16 2 4" xfId="1423" xr:uid="{00000000-0005-0000-0000-000081050000}"/>
    <cellStyle name="Comma 2 2 17" xfId="1424" xr:uid="{00000000-0005-0000-0000-000082050000}"/>
    <cellStyle name="Comma 2 2 17 2" xfId="1425" xr:uid="{00000000-0005-0000-0000-000083050000}"/>
    <cellStyle name="Comma 2 2 17 2 2" xfId="1426" xr:uid="{00000000-0005-0000-0000-000084050000}"/>
    <cellStyle name="Comma 2 2 17 2 3" xfId="1427" xr:uid="{00000000-0005-0000-0000-000085050000}"/>
    <cellStyle name="Comma 2 2 17 2 4" xfId="1428" xr:uid="{00000000-0005-0000-0000-000086050000}"/>
    <cellStyle name="Comma 2 2 18" xfId="1429" xr:uid="{00000000-0005-0000-0000-000087050000}"/>
    <cellStyle name="Comma 2 2 18 2" xfId="1430" xr:uid="{00000000-0005-0000-0000-000088050000}"/>
    <cellStyle name="Comma 2 2 18 3" xfId="1431" xr:uid="{00000000-0005-0000-0000-000089050000}"/>
    <cellStyle name="Comma 2 2 18 3 2" xfId="1432" xr:uid="{00000000-0005-0000-0000-00008A050000}"/>
    <cellStyle name="Comma 2 2 18 3 3" xfId="1433" xr:uid="{00000000-0005-0000-0000-00008B050000}"/>
    <cellStyle name="Comma 2 2 18 3 4" xfId="1434" xr:uid="{00000000-0005-0000-0000-00008C050000}"/>
    <cellStyle name="Comma 2 2 18 4" xfId="1435" xr:uid="{00000000-0005-0000-0000-00008D050000}"/>
    <cellStyle name="Comma 2 2 18 5" xfId="1436" xr:uid="{00000000-0005-0000-0000-00008E050000}"/>
    <cellStyle name="Comma 2 2 18 6" xfId="1437" xr:uid="{00000000-0005-0000-0000-00008F050000}"/>
    <cellStyle name="Comma 2 2 19" xfId="1438" xr:uid="{00000000-0005-0000-0000-000090050000}"/>
    <cellStyle name="Comma 2 2 2" xfId="1439" xr:uid="{00000000-0005-0000-0000-000091050000}"/>
    <cellStyle name="Comma 2 2 2 10" xfId="1440" xr:uid="{00000000-0005-0000-0000-000092050000}"/>
    <cellStyle name="Comma 2 2 2 10 2" xfId="1441" xr:uid="{00000000-0005-0000-0000-000093050000}"/>
    <cellStyle name="Comma 2 2 2 10 3" xfId="1442" xr:uid="{00000000-0005-0000-0000-000094050000}"/>
    <cellStyle name="Comma 2 2 2 10 3 2" xfId="1443" xr:uid="{00000000-0005-0000-0000-000095050000}"/>
    <cellStyle name="Comma 2 2 2 10 3 2 2" xfId="1444" xr:uid="{00000000-0005-0000-0000-000096050000}"/>
    <cellStyle name="Comma 2 2 2 10 3 2 3" xfId="1445" xr:uid="{00000000-0005-0000-0000-000097050000}"/>
    <cellStyle name="Comma 2 2 2 10 3 2 4" xfId="1446" xr:uid="{00000000-0005-0000-0000-000098050000}"/>
    <cellStyle name="Comma 2 2 2 10 3 3" xfId="1447" xr:uid="{00000000-0005-0000-0000-000099050000}"/>
    <cellStyle name="Comma 2 2 2 10 3 4" xfId="1448" xr:uid="{00000000-0005-0000-0000-00009A050000}"/>
    <cellStyle name="Comma 2 2 2 10 3 5" xfId="1449" xr:uid="{00000000-0005-0000-0000-00009B050000}"/>
    <cellStyle name="Comma 2 2 2 10 4" xfId="1450" xr:uid="{00000000-0005-0000-0000-00009C050000}"/>
    <cellStyle name="Comma 2 2 2 10 4 2" xfId="1451" xr:uid="{00000000-0005-0000-0000-00009D050000}"/>
    <cellStyle name="Comma 2 2 2 10 4 3" xfId="1452" xr:uid="{00000000-0005-0000-0000-00009E050000}"/>
    <cellStyle name="Comma 2 2 2 10 4 4" xfId="1453" xr:uid="{00000000-0005-0000-0000-00009F050000}"/>
    <cellStyle name="Comma 2 2 2 10 5" xfId="1454" xr:uid="{00000000-0005-0000-0000-0000A0050000}"/>
    <cellStyle name="Comma 2 2 2 10 6" xfId="1455" xr:uid="{00000000-0005-0000-0000-0000A1050000}"/>
    <cellStyle name="Comma 2 2 2 10 7" xfId="1456" xr:uid="{00000000-0005-0000-0000-0000A2050000}"/>
    <cellStyle name="Comma 2 2 2 11" xfId="1457" xr:uid="{00000000-0005-0000-0000-0000A3050000}"/>
    <cellStyle name="Comma 2 2 2 12" xfId="1458" xr:uid="{00000000-0005-0000-0000-0000A4050000}"/>
    <cellStyle name="Comma 2 2 2 13" xfId="1459" xr:uid="{00000000-0005-0000-0000-0000A5050000}"/>
    <cellStyle name="Comma 2 2 2 14" xfId="1460" xr:uid="{00000000-0005-0000-0000-0000A6050000}"/>
    <cellStyle name="Comma 2 2 2 15" xfId="1461" xr:uid="{00000000-0005-0000-0000-0000A7050000}"/>
    <cellStyle name="Comma 2 2 2 15 2" xfId="1462" xr:uid="{00000000-0005-0000-0000-0000A8050000}"/>
    <cellStyle name="Comma 2 2 2 16" xfId="1463" xr:uid="{00000000-0005-0000-0000-0000A9050000}"/>
    <cellStyle name="Comma 2 2 2 16 2" xfId="1464" xr:uid="{00000000-0005-0000-0000-0000AA050000}"/>
    <cellStyle name="Comma 2 2 2 17" xfId="1465" xr:uid="{00000000-0005-0000-0000-0000AB050000}"/>
    <cellStyle name="Comma 2 2 2 17 2" xfId="1466" xr:uid="{00000000-0005-0000-0000-0000AC050000}"/>
    <cellStyle name="Comma 2 2 2 18" xfId="1467" xr:uid="{00000000-0005-0000-0000-0000AD050000}"/>
    <cellStyle name="Comma 2 2 2 18 2" xfId="1468" xr:uid="{00000000-0005-0000-0000-0000AE050000}"/>
    <cellStyle name="Comma 2 2 2 18 3" xfId="1469" xr:uid="{00000000-0005-0000-0000-0000AF050000}"/>
    <cellStyle name="Comma 2 2 2 18 3 2" xfId="1470" xr:uid="{00000000-0005-0000-0000-0000B0050000}"/>
    <cellStyle name="Comma 2 2 2 18 3 3" xfId="1471" xr:uid="{00000000-0005-0000-0000-0000B1050000}"/>
    <cellStyle name="Comma 2 2 2 18 3 4" xfId="1472" xr:uid="{00000000-0005-0000-0000-0000B2050000}"/>
    <cellStyle name="Comma 2 2 2 18 4" xfId="1473" xr:uid="{00000000-0005-0000-0000-0000B3050000}"/>
    <cellStyle name="Comma 2 2 2 18 5" xfId="1474" xr:uid="{00000000-0005-0000-0000-0000B4050000}"/>
    <cellStyle name="Comma 2 2 2 18 6" xfId="1475" xr:uid="{00000000-0005-0000-0000-0000B5050000}"/>
    <cellStyle name="Comma 2 2 2 19" xfId="1476" xr:uid="{00000000-0005-0000-0000-0000B6050000}"/>
    <cellStyle name="Comma 2 2 2 19 2" xfId="1477" xr:uid="{00000000-0005-0000-0000-0000B7050000}"/>
    <cellStyle name="Comma 2 2 2 19 3" xfId="1478" xr:uid="{00000000-0005-0000-0000-0000B8050000}"/>
    <cellStyle name="Comma 2 2 2 19 4" xfId="1479" xr:uid="{00000000-0005-0000-0000-0000B9050000}"/>
    <cellStyle name="Comma 2 2 2 2" xfId="1480" xr:uid="{00000000-0005-0000-0000-0000BA050000}"/>
    <cellStyle name="Comma 2 2 2 2 10" xfId="1481" xr:uid="{00000000-0005-0000-0000-0000BB050000}"/>
    <cellStyle name="Comma 2 2 2 2 10 2" xfId="1482" xr:uid="{00000000-0005-0000-0000-0000BC050000}"/>
    <cellStyle name="Comma 2 2 2 2 10 2 2" xfId="1483" xr:uid="{00000000-0005-0000-0000-0000BD050000}"/>
    <cellStyle name="Comma 2 2 2 2 10 2 3" xfId="1484" xr:uid="{00000000-0005-0000-0000-0000BE050000}"/>
    <cellStyle name="Comma 2 2 2 2 10 2 4" xfId="1485" xr:uid="{00000000-0005-0000-0000-0000BF050000}"/>
    <cellStyle name="Comma 2 2 2 2 11" xfId="1486" xr:uid="{00000000-0005-0000-0000-0000C0050000}"/>
    <cellStyle name="Comma 2 2 2 2 11 2" xfId="1487" xr:uid="{00000000-0005-0000-0000-0000C1050000}"/>
    <cellStyle name="Comma 2 2 2 2 11 2 2" xfId="1488" xr:uid="{00000000-0005-0000-0000-0000C2050000}"/>
    <cellStyle name="Comma 2 2 2 2 11 2 3" xfId="1489" xr:uid="{00000000-0005-0000-0000-0000C3050000}"/>
    <cellStyle name="Comma 2 2 2 2 11 2 4" xfId="1490" xr:uid="{00000000-0005-0000-0000-0000C4050000}"/>
    <cellStyle name="Comma 2 2 2 2 12" xfId="1491" xr:uid="{00000000-0005-0000-0000-0000C5050000}"/>
    <cellStyle name="Comma 2 2 2 2 12 2" xfId="1492" xr:uid="{00000000-0005-0000-0000-0000C6050000}"/>
    <cellStyle name="Comma 2 2 2 2 12 2 2" xfId="1493" xr:uid="{00000000-0005-0000-0000-0000C7050000}"/>
    <cellStyle name="Comma 2 2 2 2 12 2 3" xfId="1494" xr:uid="{00000000-0005-0000-0000-0000C8050000}"/>
    <cellStyle name="Comma 2 2 2 2 12 2 4" xfId="1495" xr:uid="{00000000-0005-0000-0000-0000C9050000}"/>
    <cellStyle name="Comma 2 2 2 2 13" xfId="1496" xr:uid="{00000000-0005-0000-0000-0000CA050000}"/>
    <cellStyle name="Comma 2 2 2 2 13 2" xfId="1497" xr:uid="{00000000-0005-0000-0000-0000CB050000}"/>
    <cellStyle name="Comma 2 2 2 2 13 2 2" xfId="1498" xr:uid="{00000000-0005-0000-0000-0000CC050000}"/>
    <cellStyle name="Comma 2 2 2 2 13 2 3" xfId="1499" xr:uid="{00000000-0005-0000-0000-0000CD050000}"/>
    <cellStyle name="Comma 2 2 2 2 13 2 4" xfId="1500" xr:uid="{00000000-0005-0000-0000-0000CE050000}"/>
    <cellStyle name="Comma 2 2 2 2 14" xfId="1501" xr:uid="{00000000-0005-0000-0000-0000CF050000}"/>
    <cellStyle name="Comma 2 2 2 2 14 2" xfId="1502" xr:uid="{00000000-0005-0000-0000-0000D0050000}"/>
    <cellStyle name="Comma 2 2 2 2 14 2 2" xfId="1503" xr:uid="{00000000-0005-0000-0000-0000D1050000}"/>
    <cellStyle name="Comma 2 2 2 2 14 2 3" xfId="1504" xr:uid="{00000000-0005-0000-0000-0000D2050000}"/>
    <cellStyle name="Comma 2 2 2 2 14 2 4" xfId="1505" xr:uid="{00000000-0005-0000-0000-0000D3050000}"/>
    <cellStyle name="Comma 2 2 2 2 15" xfId="1506" xr:uid="{00000000-0005-0000-0000-0000D4050000}"/>
    <cellStyle name="Comma 2 2 2 2 15 2" xfId="1507" xr:uid="{00000000-0005-0000-0000-0000D5050000}"/>
    <cellStyle name="Comma 2 2 2 2 15 2 2" xfId="1508" xr:uid="{00000000-0005-0000-0000-0000D6050000}"/>
    <cellStyle name="Comma 2 2 2 2 15 2 3" xfId="1509" xr:uid="{00000000-0005-0000-0000-0000D7050000}"/>
    <cellStyle name="Comma 2 2 2 2 15 2 4" xfId="1510" xr:uid="{00000000-0005-0000-0000-0000D8050000}"/>
    <cellStyle name="Comma 2 2 2 2 15 3" xfId="1511" xr:uid="{00000000-0005-0000-0000-0000D9050000}"/>
    <cellStyle name="Comma 2 2 2 2 15 3 2" xfId="1512" xr:uid="{00000000-0005-0000-0000-0000DA050000}"/>
    <cellStyle name="Comma 2 2 2 2 15 3 3" xfId="1513" xr:uid="{00000000-0005-0000-0000-0000DB050000}"/>
    <cellStyle name="Comma 2 2 2 2 15 3 4" xfId="1514" xr:uid="{00000000-0005-0000-0000-0000DC050000}"/>
    <cellStyle name="Comma 2 2 2 2 15 4" xfId="1515" xr:uid="{00000000-0005-0000-0000-0000DD050000}"/>
    <cellStyle name="Comma 2 2 2 2 15 5" xfId="1516" xr:uid="{00000000-0005-0000-0000-0000DE050000}"/>
    <cellStyle name="Comma 2 2 2 2 15 6" xfId="1517" xr:uid="{00000000-0005-0000-0000-0000DF050000}"/>
    <cellStyle name="Comma 2 2 2 2 16" xfId="1518" xr:uid="{00000000-0005-0000-0000-0000E0050000}"/>
    <cellStyle name="Comma 2 2 2 2 17" xfId="1519" xr:uid="{00000000-0005-0000-0000-0000E1050000}"/>
    <cellStyle name="Comma 2 2 2 2 17 2" xfId="1520" xr:uid="{00000000-0005-0000-0000-0000E2050000}"/>
    <cellStyle name="Comma 2 2 2 2 17 3" xfId="1521" xr:uid="{00000000-0005-0000-0000-0000E3050000}"/>
    <cellStyle name="Comma 2 2 2 2 17 4" xfId="1522" xr:uid="{00000000-0005-0000-0000-0000E4050000}"/>
    <cellStyle name="Comma 2 2 2 2 18" xfId="1523" xr:uid="{00000000-0005-0000-0000-0000E5050000}"/>
    <cellStyle name="Comma 2 2 2 2 19" xfId="1524" xr:uid="{00000000-0005-0000-0000-0000E6050000}"/>
    <cellStyle name="Comma 2 2 2 2 2" xfId="1525" xr:uid="{00000000-0005-0000-0000-0000E7050000}"/>
    <cellStyle name="Comma 2 2 2 2 2 10" xfId="1526" xr:uid="{00000000-0005-0000-0000-0000E8050000}"/>
    <cellStyle name="Comma 2 2 2 2 2 11" xfId="1527" xr:uid="{00000000-0005-0000-0000-0000E9050000}"/>
    <cellStyle name="Comma 2 2 2 2 2 12" xfId="1528" xr:uid="{00000000-0005-0000-0000-0000EA050000}"/>
    <cellStyle name="Comma 2 2 2 2 2 13" xfId="1529" xr:uid="{00000000-0005-0000-0000-0000EB050000}"/>
    <cellStyle name="Comma 2 2 2 2 2 13 2" xfId="1530" xr:uid="{00000000-0005-0000-0000-0000EC050000}"/>
    <cellStyle name="Comma 2 2 2 2 2 14" xfId="1531" xr:uid="{00000000-0005-0000-0000-0000ED050000}"/>
    <cellStyle name="Comma 2 2 2 2 2 14 2" xfId="1532" xr:uid="{00000000-0005-0000-0000-0000EE050000}"/>
    <cellStyle name="Comma 2 2 2 2 2 15" xfId="1533" xr:uid="{00000000-0005-0000-0000-0000EF050000}"/>
    <cellStyle name="Comma 2 2 2 2 2 15 2" xfId="1534" xr:uid="{00000000-0005-0000-0000-0000F0050000}"/>
    <cellStyle name="Comma 2 2 2 2 2 15 3" xfId="1535" xr:uid="{00000000-0005-0000-0000-0000F1050000}"/>
    <cellStyle name="Comma 2 2 2 2 2 15 3 2" xfId="1536" xr:uid="{00000000-0005-0000-0000-0000F2050000}"/>
    <cellStyle name="Comma 2 2 2 2 2 15 3 3" xfId="1537" xr:uid="{00000000-0005-0000-0000-0000F3050000}"/>
    <cellStyle name="Comma 2 2 2 2 2 15 3 4" xfId="1538" xr:uid="{00000000-0005-0000-0000-0000F4050000}"/>
    <cellStyle name="Comma 2 2 2 2 2 15 4" xfId="1539" xr:uid="{00000000-0005-0000-0000-0000F5050000}"/>
    <cellStyle name="Comma 2 2 2 2 2 15 5" xfId="1540" xr:uid="{00000000-0005-0000-0000-0000F6050000}"/>
    <cellStyle name="Comma 2 2 2 2 2 15 6" xfId="1541" xr:uid="{00000000-0005-0000-0000-0000F7050000}"/>
    <cellStyle name="Comma 2 2 2 2 2 16" xfId="1542" xr:uid="{00000000-0005-0000-0000-0000F8050000}"/>
    <cellStyle name="Comma 2 2 2 2 2 16 2" xfId="1543" xr:uid="{00000000-0005-0000-0000-0000F9050000}"/>
    <cellStyle name="Comma 2 2 2 2 2 16 3" xfId="1544" xr:uid="{00000000-0005-0000-0000-0000FA050000}"/>
    <cellStyle name="Comma 2 2 2 2 2 16 4" xfId="1545" xr:uid="{00000000-0005-0000-0000-0000FB050000}"/>
    <cellStyle name="Comma 2 2 2 2 2 17" xfId="1546" xr:uid="{00000000-0005-0000-0000-0000FC050000}"/>
    <cellStyle name="Comma 2 2 2 2 2 17 2" xfId="1547" xr:uid="{00000000-0005-0000-0000-0000FD050000}"/>
    <cellStyle name="Comma 2 2 2 2 2 17 3" xfId="1548" xr:uid="{00000000-0005-0000-0000-0000FE050000}"/>
    <cellStyle name="Comma 2 2 2 2 2 17 4" xfId="1549" xr:uid="{00000000-0005-0000-0000-0000FF050000}"/>
    <cellStyle name="Comma 2 2 2 2 2 18" xfId="1550" xr:uid="{00000000-0005-0000-0000-000000060000}"/>
    <cellStyle name="Comma 2 2 2 2 2 19" xfId="1551" xr:uid="{00000000-0005-0000-0000-000001060000}"/>
    <cellStyle name="Comma 2 2 2 2 2 2" xfId="1552" xr:uid="{00000000-0005-0000-0000-000002060000}"/>
    <cellStyle name="Comma 2 2 2 2 2 2 2" xfId="1553" xr:uid="{00000000-0005-0000-0000-000003060000}"/>
    <cellStyle name="Comma 2 2 2 2 2 2 2 2" xfId="1554" xr:uid="{00000000-0005-0000-0000-000004060000}"/>
    <cellStyle name="Comma 2 2 2 2 2 2 2 3" xfId="1555" xr:uid="{00000000-0005-0000-0000-000005060000}"/>
    <cellStyle name="Comma 2 2 2 2 2 2 2 4" xfId="1556" xr:uid="{00000000-0005-0000-0000-000006060000}"/>
    <cellStyle name="Comma 2 2 2 2 2 2 2 5" xfId="1557" xr:uid="{00000000-0005-0000-0000-000007060000}"/>
    <cellStyle name="Comma 2 2 2 2 2 2 2 5 2" xfId="1558" xr:uid="{00000000-0005-0000-0000-000008060000}"/>
    <cellStyle name="Comma 2 2 2 2 2 2 2 5 3" xfId="1559" xr:uid="{00000000-0005-0000-0000-000009060000}"/>
    <cellStyle name="Comma 2 2 2 2 2 2 2 5 4" xfId="1560" xr:uid="{00000000-0005-0000-0000-00000A060000}"/>
    <cellStyle name="Comma 2 2 2 2 2 2 3" xfId="1561" xr:uid="{00000000-0005-0000-0000-00000B060000}"/>
    <cellStyle name="Comma 2 2 2 2 2 2 3 2" xfId="1562" xr:uid="{00000000-0005-0000-0000-00000C060000}"/>
    <cellStyle name="Comma 2 2 2 2 2 2 3 2 2" xfId="1563" xr:uid="{00000000-0005-0000-0000-00000D060000}"/>
    <cellStyle name="Comma 2 2 2 2 2 2 3 2 3" xfId="1564" xr:uid="{00000000-0005-0000-0000-00000E060000}"/>
    <cellStyle name="Comma 2 2 2 2 2 2 3 2 4" xfId="1565" xr:uid="{00000000-0005-0000-0000-00000F060000}"/>
    <cellStyle name="Comma 2 2 2 2 2 2 4" xfId="1566" xr:uid="{00000000-0005-0000-0000-000010060000}"/>
    <cellStyle name="Comma 2 2 2 2 2 2 4 2" xfId="1567" xr:uid="{00000000-0005-0000-0000-000011060000}"/>
    <cellStyle name="Comma 2 2 2 2 2 2 4 2 2" xfId="1568" xr:uid="{00000000-0005-0000-0000-000012060000}"/>
    <cellStyle name="Comma 2 2 2 2 2 2 4 2 3" xfId="1569" xr:uid="{00000000-0005-0000-0000-000013060000}"/>
    <cellStyle name="Comma 2 2 2 2 2 2 4 2 4" xfId="1570" xr:uid="{00000000-0005-0000-0000-000014060000}"/>
    <cellStyle name="Comma 2 2 2 2 2 2 5" xfId="1571" xr:uid="{00000000-0005-0000-0000-000015060000}"/>
    <cellStyle name="Comma 2 2 2 2 2 20" xfId="1572" xr:uid="{00000000-0005-0000-0000-000016060000}"/>
    <cellStyle name="Comma 2 2 2 2 2 3" xfId="1573" xr:uid="{00000000-0005-0000-0000-000017060000}"/>
    <cellStyle name="Comma 2 2 2 2 2 3 2" xfId="1574" xr:uid="{00000000-0005-0000-0000-000018060000}"/>
    <cellStyle name="Comma 2 2 2 2 2 3 2 2" xfId="1575" xr:uid="{00000000-0005-0000-0000-000019060000}"/>
    <cellStyle name="Comma 2 2 2 2 2 3 2 2 2" xfId="1576" xr:uid="{00000000-0005-0000-0000-00001A060000}"/>
    <cellStyle name="Comma 2 2 2 2 2 3 2 2 2 2" xfId="1577" xr:uid="{00000000-0005-0000-0000-00001B060000}"/>
    <cellStyle name="Comma 2 2 2 2 2 3 2 2 2 3" xfId="1578" xr:uid="{00000000-0005-0000-0000-00001C060000}"/>
    <cellStyle name="Comma 2 2 2 2 2 3 2 2 2 4" xfId="1579" xr:uid="{00000000-0005-0000-0000-00001D060000}"/>
    <cellStyle name="Comma 2 2 2 2 2 3 2 2 3" xfId="1580" xr:uid="{00000000-0005-0000-0000-00001E060000}"/>
    <cellStyle name="Comma 2 2 2 2 2 3 2 2 4" xfId="1581" xr:uid="{00000000-0005-0000-0000-00001F060000}"/>
    <cellStyle name="Comma 2 2 2 2 2 3 2 2 5" xfId="1582" xr:uid="{00000000-0005-0000-0000-000020060000}"/>
    <cellStyle name="Comma 2 2 2 2 2 3 2 3" xfId="1583" xr:uid="{00000000-0005-0000-0000-000021060000}"/>
    <cellStyle name="Comma 2 2 2 2 2 3 2 3 2" xfId="1584" xr:uid="{00000000-0005-0000-0000-000022060000}"/>
    <cellStyle name="Comma 2 2 2 2 2 3 2 3 3" xfId="1585" xr:uid="{00000000-0005-0000-0000-000023060000}"/>
    <cellStyle name="Comma 2 2 2 2 2 3 2 3 4" xfId="1586" xr:uid="{00000000-0005-0000-0000-000024060000}"/>
    <cellStyle name="Comma 2 2 2 2 2 3 2 4" xfId="1587" xr:uid="{00000000-0005-0000-0000-000025060000}"/>
    <cellStyle name="Comma 2 2 2 2 2 3 2 5" xfId="1588" xr:uid="{00000000-0005-0000-0000-000026060000}"/>
    <cellStyle name="Comma 2 2 2 2 2 3 2 6" xfId="1589" xr:uid="{00000000-0005-0000-0000-000027060000}"/>
    <cellStyle name="Comma 2 2 2 2 2 3 3" xfId="1590" xr:uid="{00000000-0005-0000-0000-000028060000}"/>
    <cellStyle name="Comma 2 2 2 2 2 3 3 2" xfId="1591" xr:uid="{00000000-0005-0000-0000-000029060000}"/>
    <cellStyle name="Comma 2 2 2 2 2 3 3 2 2" xfId="1592" xr:uid="{00000000-0005-0000-0000-00002A060000}"/>
    <cellStyle name="Comma 2 2 2 2 2 3 3 2 2 2" xfId="1593" xr:uid="{00000000-0005-0000-0000-00002B060000}"/>
    <cellStyle name="Comma 2 2 2 2 2 3 3 2 2 3" xfId="1594" xr:uid="{00000000-0005-0000-0000-00002C060000}"/>
    <cellStyle name="Comma 2 2 2 2 2 3 3 2 2 4" xfId="1595" xr:uid="{00000000-0005-0000-0000-00002D060000}"/>
    <cellStyle name="Comma 2 2 2 2 2 3 3 2 3" xfId="1596" xr:uid="{00000000-0005-0000-0000-00002E060000}"/>
    <cellStyle name="Comma 2 2 2 2 2 3 3 2 4" xfId="1597" xr:uid="{00000000-0005-0000-0000-00002F060000}"/>
    <cellStyle name="Comma 2 2 2 2 2 3 3 2 5" xfId="1598" xr:uid="{00000000-0005-0000-0000-000030060000}"/>
    <cellStyle name="Comma 2 2 2 2 2 3 3 3" xfId="1599" xr:uid="{00000000-0005-0000-0000-000031060000}"/>
    <cellStyle name="Comma 2 2 2 2 2 3 3 3 2" xfId="1600" xr:uid="{00000000-0005-0000-0000-000032060000}"/>
    <cellStyle name="Comma 2 2 2 2 2 3 3 3 3" xfId="1601" xr:uid="{00000000-0005-0000-0000-000033060000}"/>
    <cellStyle name="Comma 2 2 2 2 2 3 3 3 4" xfId="1602" xr:uid="{00000000-0005-0000-0000-000034060000}"/>
    <cellStyle name="Comma 2 2 2 2 2 3 3 4" xfId="1603" xr:uid="{00000000-0005-0000-0000-000035060000}"/>
    <cellStyle name="Comma 2 2 2 2 2 3 3 5" xfId="1604" xr:uid="{00000000-0005-0000-0000-000036060000}"/>
    <cellStyle name="Comma 2 2 2 2 2 3 3 6" xfId="1605" xr:uid="{00000000-0005-0000-0000-000037060000}"/>
    <cellStyle name="Comma 2 2 2 2 2 3 4" xfId="1606" xr:uid="{00000000-0005-0000-0000-000038060000}"/>
    <cellStyle name="Comma 2 2 2 2 2 3 5" xfId="1607" xr:uid="{00000000-0005-0000-0000-000039060000}"/>
    <cellStyle name="Comma 2 2 2 2 2 3 5 2" xfId="1608" xr:uid="{00000000-0005-0000-0000-00003A060000}"/>
    <cellStyle name="Comma 2 2 2 2 2 3 5 2 2" xfId="1609" xr:uid="{00000000-0005-0000-0000-00003B060000}"/>
    <cellStyle name="Comma 2 2 2 2 2 3 5 2 3" xfId="1610" xr:uid="{00000000-0005-0000-0000-00003C060000}"/>
    <cellStyle name="Comma 2 2 2 2 2 3 5 2 4" xfId="1611" xr:uid="{00000000-0005-0000-0000-00003D060000}"/>
    <cellStyle name="Comma 2 2 2 2 2 3 5 3" xfId="1612" xr:uid="{00000000-0005-0000-0000-00003E060000}"/>
    <cellStyle name="Comma 2 2 2 2 2 3 5 4" xfId="1613" xr:uid="{00000000-0005-0000-0000-00003F060000}"/>
    <cellStyle name="Comma 2 2 2 2 2 3 5 5" xfId="1614" xr:uid="{00000000-0005-0000-0000-000040060000}"/>
    <cellStyle name="Comma 2 2 2 2 2 3 6" xfId="1615" xr:uid="{00000000-0005-0000-0000-000041060000}"/>
    <cellStyle name="Comma 2 2 2 2 2 3 6 2" xfId="1616" xr:uid="{00000000-0005-0000-0000-000042060000}"/>
    <cellStyle name="Comma 2 2 2 2 2 3 6 3" xfId="1617" xr:uid="{00000000-0005-0000-0000-000043060000}"/>
    <cellStyle name="Comma 2 2 2 2 2 3 6 4" xfId="1618" xr:uid="{00000000-0005-0000-0000-000044060000}"/>
    <cellStyle name="Comma 2 2 2 2 2 3 7" xfId="1619" xr:uid="{00000000-0005-0000-0000-000045060000}"/>
    <cellStyle name="Comma 2 2 2 2 2 3 8" xfId="1620" xr:uid="{00000000-0005-0000-0000-000046060000}"/>
    <cellStyle name="Comma 2 2 2 2 2 3 9" xfId="1621" xr:uid="{00000000-0005-0000-0000-000047060000}"/>
    <cellStyle name="Comma 2 2 2 2 2 4" xfId="1622" xr:uid="{00000000-0005-0000-0000-000048060000}"/>
    <cellStyle name="Comma 2 2 2 2 2 4 2" xfId="1623" xr:uid="{00000000-0005-0000-0000-000049060000}"/>
    <cellStyle name="Comma 2 2 2 2 2 4 3" xfId="1624" xr:uid="{00000000-0005-0000-0000-00004A060000}"/>
    <cellStyle name="Comma 2 2 2 2 2 4 3 2" xfId="1625" xr:uid="{00000000-0005-0000-0000-00004B060000}"/>
    <cellStyle name="Comma 2 2 2 2 2 4 3 2 2" xfId="1626" xr:uid="{00000000-0005-0000-0000-00004C060000}"/>
    <cellStyle name="Comma 2 2 2 2 2 4 3 2 3" xfId="1627" xr:uid="{00000000-0005-0000-0000-00004D060000}"/>
    <cellStyle name="Comma 2 2 2 2 2 4 3 2 4" xfId="1628" xr:uid="{00000000-0005-0000-0000-00004E060000}"/>
    <cellStyle name="Comma 2 2 2 2 2 4 3 3" xfId="1629" xr:uid="{00000000-0005-0000-0000-00004F060000}"/>
    <cellStyle name="Comma 2 2 2 2 2 4 3 4" xfId="1630" xr:uid="{00000000-0005-0000-0000-000050060000}"/>
    <cellStyle name="Comma 2 2 2 2 2 4 3 5" xfId="1631" xr:uid="{00000000-0005-0000-0000-000051060000}"/>
    <cellStyle name="Comma 2 2 2 2 2 4 4" xfId="1632" xr:uid="{00000000-0005-0000-0000-000052060000}"/>
    <cellStyle name="Comma 2 2 2 2 2 4 4 2" xfId="1633" xr:uid="{00000000-0005-0000-0000-000053060000}"/>
    <cellStyle name="Comma 2 2 2 2 2 4 4 3" xfId="1634" xr:uid="{00000000-0005-0000-0000-000054060000}"/>
    <cellStyle name="Comma 2 2 2 2 2 4 4 4" xfId="1635" xr:uid="{00000000-0005-0000-0000-000055060000}"/>
    <cellStyle name="Comma 2 2 2 2 2 4 5" xfId="1636" xr:uid="{00000000-0005-0000-0000-000056060000}"/>
    <cellStyle name="Comma 2 2 2 2 2 4 6" xfId="1637" xr:uid="{00000000-0005-0000-0000-000057060000}"/>
    <cellStyle name="Comma 2 2 2 2 2 4 7" xfId="1638" xr:uid="{00000000-0005-0000-0000-000058060000}"/>
    <cellStyle name="Comma 2 2 2 2 2 5" xfId="1639" xr:uid="{00000000-0005-0000-0000-000059060000}"/>
    <cellStyle name="Comma 2 2 2 2 2 5 2" xfId="1640" xr:uid="{00000000-0005-0000-0000-00005A060000}"/>
    <cellStyle name="Comma 2 2 2 2 2 5 3" xfId="1641" xr:uid="{00000000-0005-0000-0000-00005B060000}"/>
    <cellStyle name="Comma 2 2 2 2 2 5 3 2" xfId="1642" xr:uid="{00000000-0005-0000-0000-00005C060000}"/>
    <cellStyle name="Comma 2 2 2 2 2 5 3 2 2" xfId="1643" xr:uid="{00000000-0005-0000-0000-00005D060000}"/>
    <cellStyle name="Comma 2 2 2 2 2 5 3 2 3" xfId="1644" xr:uid="{00000000-0005-0000-0000-00005E060000}"/>
    <cellStyle name="Comma 2 2 2 2 2 5 3 2 4" xfId="1645" xr:uid="{00000000-0005-0000-0000-00005F060000}"/>
    <cellStyle name="Comma 2 2 2 2 2 5 3 3" xfId="1646" xr:uid="{00000000-0005-0000-0000-000060060000}"/>
    <cellStyle name="Comma 2 2 2 2 2 5 3 4" xfId="1647" xr:uid="{00000000-0005-0000-0000-000061060000}"/>
    <cellStyle name="Comma 2 2 2 2 2 5 3 5" xfId="1648" xr:uid="{00000000-0005-0000-0000-000062060000}"/>
    <cellStyle name="Comma 2 2 2 2 2 5 4" xfId="1649" xr:uid="{00000000-0005-0000-0000-000063060000}"/>
    <cellStyle name="Comma 2 2 2 2 2 5 4 2" xfId="1650" xr:uid="{00000000-0005-0000-0000-000064060000}"/>
    <cellStyle name="Comma 2 2 2 2 2 5 4 3" xfId="1651" xr:uid="{00000000-0005-0000-0000-000065060000}"/>
    <cellStyle name="Comma 2 2 2 2 2 5 4 4" xfId="1652" xr:uid="{00000000-0005-0000-0000-000066060000}"/>
    <cellStyle name="Comma 2 2 2 2 2 5 5" xfId="1653" xr:uid="{00000000-0005-0000-0000-000067060000}"/>
    <cellStyle name="Comma 2 2 2 2 2 5 6" xfId="1654" xr:uid="{00000000-0005-0000-0000-000068060000}"/>
    <cellStyle name="Comma 2 2 2 2 2 5 7" xfId="1655" xr:uid="{00000000-0005-0000-0000-000069060000}"/>
    <cellStyle name="Comma 2 2 2 2 2 6" xfId="1656" xr:uid="{00000000-0005-0000-0000-00006A060000}"/>
    <cellStyle name="Comma 2 2 2 2 2 7" xfId="1657" xr:uid="{00000000-0005-0000-0000-00006B060000}"/>
    <cellStyle name="Comma 2 2 2 2 2 8" xfId="1658" xr:uid="{00000000-0005-0000-0000-00006C060000}"/>
    <cellStyle name="Comma 2 2 2 2 2 9" xfId="1659" xr:uid="{00000000-0005-0000-0000-00006D060000}"/>
    <cellStyle name="Comma 2 2 2 2 20" xfId="1660" xr:uid="{00000000-0005-0000-0000-00006E060000}"/>
    <cellStyle name="Comma 2 2 2 2 3" xfId="1661" xr:uid="{00000000-0005-0000-0000-00006F060000}"/>
    <cellStyle name="Comma 2 2 2 2 3 10" xfId="1662" xr:uid="{00000000-0005-0000-0000-000070060000}"/>
    <cellStyle name="Comma 2 2 2 2 3 11" xfId="1663" xr:uid="{00000000-0005-0000-0000-000071060000}"/>
    <cellStyle name="Comma 2 2 2 2 3 2" xfId="1664" xr:uid="{00000000-0005-0000-0000-000072060000}"/>
    <cellStyle name="Comma 2 2 2 2 3 2 2" xfId="1665" xr:uid="{00000000-0005-0000-0000-000073060000}"/>
    <cellStyle name="Comma 2 2 2 2 3 2 2 2" xfId="1666" xr:uid="{00000000-0005-0000-0000-000074060000}"/>
    <cellStyle name="Comma 2 2 2 2 3 2 2 2 2" xfId="1667" xr:uid="{00000000-0005-0000-0000-000075060000}"/>
    <cellStyle name="Comma 2 2 2 2 3 2 2 2 2 2" xfId="1668" xr:uid="{00000000-0005-0000-0000-000076060000}"/>
    <cellStyle name="Comma 2 2 2 2 3 2 2 2 2 3" xfId="1669" xr:uid="{00000000-0005-0000-0000-000077060000}"/>
    <cellStyle name="Comma 2 2 2 2 3 2 2 2 2 4" xfId="1670" xr:uid="{00000000-0005-0000-0000-000078060000}"/>
    <cellStyle name="Comma 2 2 2 2 3 2 2 2 3" xfId="1671" xr:uid="{00000000-0005-0000-0000-000079060000}"/>
    <cellStyle name="Comma 2 2 2 2 3 2 2 2 4" xfId="1672" xr:uid="{00000000-0005-0000-0000-00007A060000}"/>
    <cellStyle name="Comma 2 2 2 2 3 2 2 2 5" xfId="1673" xr:uid="{00000000-0005-0000-0000-00007B060000}"/>
    <cellStyle name="Comma 2 2 2 2 3 2 2 3" xfId="1674" xr:uid="{00000000-0005-0000-0000-00007C060000}"/>
    <cellStyle name="Comma 2 2 2 2 3 2 2 3 2" xfId="1675" xr:uid="{00000000-0005-0000-0000-00007D060000}"/>
    <cellStyle name="Comma 2 2 2 2 3 2 2 3 3" xfId="1676" xr:uid="{00000000-0005-0000-0000-00007E060000}"/>
    <cellStyle name="Comma 2 2 2 2 3 2 2 3 4" xfId="1677" xr:uid="{00000000-0005-0000-0000-00007F060000}"/>
    <cellStyle name="Comma 2 2 2 2 3 2 2 4" xfId="1678" xr:uid="{00000000-0005-0000-0000-000080060000}"/>
    <cellStyle name="Comma 2 2 2 2 3 2 2 4 2" xfId="1679" xr:uid="{00000000-0005-0000-0000-000081060000}"/>
    <cellStyle name="Comma 2 2 2 2 3 2 2 4 3" xfId="1680" xr:uid="{00000000-0005-0000-0000-000082060000}"/>
    <cellStyle name="Comma 2 2 2 2 3 2 2 4 4" xfId="1681" xr:uid="{00000000-0005-0000-0000-000083060000}"/>
    <cellStyle name="Comma 2 2 2 2 3 2 2 5" xfId="1682" xr:uid="{00000000-0005-0000-0000-000084060000}"/>
    <cellStyle name="Comma 2 2 2 2 3 2 2 6" xfId="1683" xr:uid="{00000000-0005-0000-0000-000085060000}"/>
    <cellStyle name="Comma 2 2 2 2 3 2 2 7" xfId="1684" xr:uid="{00000000-0005-0000-0000-000086060000}"/>
    <cellStyle name="Comma 2 2 2 2 3 2 3" xfId="1685" xr:uid="{00000000-0005-0000-0000-000087060000}"/>
    <cellStyle name="Comma 2 2 2 2 3 2 3 2" xfId="1686" xr:uid="{00000000-0005-0000-0000-000088060000}"/>
    <cellStyle name="Comma 2 2 2 2 3 2 3 2 2" xfId="1687" xr:uid="{00000000-0005-0000-0000-000089060000}"/>
    <cellStyle name="Comma 2 2 2 2 3 2 3 2 2 2" xfId="1688" xr:uid="{00000000-0005-0000-0000-00008A060000}"/>
    <cellStyle name="Comma 2 2 2 2 3 2 3 2 2 3" xfId="1689" xr:uid="{00000000-0005-0000-0000-00008B060000}"/>
    <cellStyle name="Comma 2 2 2 2 3 2 3 2 2 4" xfId="1690" xr:uid="{00000000-0005-0000-0000-00008C060000}"/>
    <cellStyle name="Comma 2 2 2 2 3 2 3 2 3" xfId="1691" xr:uid="{00000000-0005-0000-0000-00008D060000}"/>
    <cellStyle name="Comma 2 2 2 2 3 2 3 2 4" xfId="1692" xr:uid="{00000000-0005-0000-0000-00008E060000}"/>
    <cellStyle name="Comma 2 2 2 2 3 2 3 2 5" xfId="1693" xr:uid="{00000000-0005-0000-0000-00008F060000}"/>
    <cellStyle name="Comma 2 2 2 2 3 2 3 3" xfId="1694" xr:uid="{00000000-0005-0000-0000-000090060000}"/>
    <cellStyle name="Comma 2 2 2 2 3 2 3 3 2" xfId="1695" xr:uid="{00000000-0005-0000-0000-000091060000}"/>
    <cellStyle name="Comma 2 2 2 2 3 2 3 3 3" xfId="1696" xr:uid="{00000000-0005-0000-0000-000092060000}"/>
    <cellStyle name="Comma 2 2 2 2 3 2 3 3 4" xfId="1697" xr:uid="{00000000-0005-0000-0000-000093060000}"/>
    <cellStyle name="Comma 2 2 2 2 3 2 3 4" xfId="1698" xr:uid="{00000000-0005-0000-0000-000094060000}"/>
    <cellStyle name="Comma 2 2 2 2 3 2 3 4 2" xfId="1699" xr:uid="{00000000-0005-0000-0000-000095060000}"/>
    <cellStyle name="Comma 2 2 2 2 3 2 3 4 3" xfId="1700" xr:uid="{00000000-0005-0000-0000-000096060000}"/>
    <cellStyle name="Comma 2 2 2 2 3 2 3 4 4" xfId="1701" xr:uid="{00000000-0005-0000-0000-000097060000}"/>
    <cellStyle name="Comma 2 2 2 2 3 2 3 5" xfId="1702" xr:uid="{00000000-0005-0000-0000-000098060000}"/>
    <cellStyle name="Comma 2 2 2 2 3 2 3 6" xfId="1703" xr:uid="{00000000-0005-0000-0000-000099060000}"/>
    <cellStyle name="Comma 2 2 2 2 3 2 3 7" xfId="1704" xr:uid="{00000000-0005-0000-0000-00009A060000}"/>
    <cellStyle name="Comma 2 2 2 2 3 2 4" xfId="1705" xr:uid="{00000000-0005-0000-0000-00009B060000}"/>
    <cellStyle name="Comma 2 2 2 2 3 2 4 2" xfId="1706" xr:uid="{00000000-0005-0000-0000-00009C060000}"/>
    <cellStyle name="Comma 2 2 2 2 3 2 4 2 2" xfId="1707" xr:uid="{00000000-0005-0000-0000-00009D060000}"/>
    <cellStyle name="Comma 2 2 2 2 3 2 4 2 3" xfId="1708" xr:uid="{00000000-0005-0000-0000-00009E060000}"/>
    <cellStyle name="Comma 2 2 2 2 3 2 4 2 4" xfId="1709" xr:uid="{00000000-0005-0000-0000-00009F060000}"/>
    <cellStyle name="Comma 2 2 2 2 3 2 4 3" xfId="1710" xr:uid="{00000000-0005-0000-0000-0000A0060000}"/>
    <cellStyle name="Comma 2 2 2 2 3 2 4 3 2" xfId="1711" xr:uid="{00000000-0005-0000-0000-0000A1060000}"/>
    <cellStyle name="Comma 2 2 2 2 3 2 4 3 3" xfId="1712" xr:uid="{00000000-0005-0000-0000-0000A2060000}"/>
    <cellStyle name="Comma 2 2 2 2 3 2 4 3 4" xfId="1713" xr:uid="{00000000-0005-0000-0000-0000A3060000}"/>
    <cellStyle name="Comma 2 2 2 2 3 2 4 4" xfId="1714" xr:uid="{00000000-0005-0000-0000-0000A4060000}"/>
    <cellStyle name="Comma 2 2 2 2 3 2 4 5" xfId="1715" xr:uid="{00000000-0005-0000-0000-0000A5060000}"/>
    <cellStyle name="Comma 2 2 2 2 3 2 4 6" xfId="1716" xr:uid="{00000000-0005-0000-0000-0000A6060000}"/>
    <cellStyle name="Comma 2 2 2 2 3 2 5" xfId="1717" xr:uid="{00000000-0005-0000-0000-0000A7060000}"/>
    <cellStyle name="Comma 2 2 2 2 3 2 6" xfId="1718" xr:uid="{00000000-0005-0000-0000-0000A8060000}"/>
    <cellStyle name="Comma 2 2 2 2 3 2 6 2" xfId="1719" xr:uid="{00000000-0005-0000-0000-0000A9060000}"/>
    <cellStyle name="Comma 2 2 2 2 3 2 6 3" xfId="1720" xr:uid="{00000000-0005-0000-0000-0000AA060000}"/>
    <cellStyle name="Comma 2 2 2 2 3 2 6 4" xfId="1721" xr:uid="{00000000-0005-0000-0000-0000AB060000}"/>
    <cellStyle name="Comma 2 2 2 2 3 2 7" xfId="1722" xr:uid="{00000000-0005-0000-0000-0000AC060000}"/>
    <cellStyle name="Comma 2 2 2 2 3 2 8" xfId="1723" xr:uid="{00000000-0005-0000-0000-0000AD060000}"/>
    <cellStyle name="Comma 2 2 2 2 3 2 9" xfId="1724" xr:uid="{00000000-0005-0000-0000-0000AE060000}"/>
    <cellStyle name="Comma 2 2 2 2 3 3" xfId="1725" xr:uid="{00000000-0005-0000-0000-0000AF060000}"/>
    <cellStyle name="Comma 2 2 2 2 3 3 2" xfId="1726" xr:uid="{00000000-0005-0000-0000-0000B0060000}"/>
    <cellStyle name="Comma 2 2 2 2 3 3 2 2" xfId="1727" xr:uid="{00000000-0005-0000-0000-0000B1060000}"/>
    <cellStyle name="Comma 2 2 2 2 3 3 2 2 2" xfId="1728" xr:uid="{00000000-0005-0000-0000-0000B2060000}"/>
    <cellStyle name="Comma 2 2 2 2 3 3 2 2 3" xfId="1729" xr:uid="{00000000-0005-0000-0000-0000B3060000}"/>
    <cellStyle name="Comma 2 2 2 2 3 3 2 2 4" xfId="1730" xr:uid="{00000000-0005-0000-0000-0000B4060000}"/>
    <cellStyle name="Comma 2 2 2 2 3 3 2 3" xfId="1731" xr:uid="{00000000-0005-0000-0000-0000B5060000}"/>
    <cellStyle name="Comma 2 2 2 2 3 3 2 4" xfId="1732" xr:uid="{00000000-0005-0000-0000-0000B6060000}"/>
    <cellStyle name="Comma 2 2 2 2 3 3 2 5" xfId="1733" xr:uid="{00000000-0005-0000-0000-0000B7060000}"/>
    <cellStyle name="Comma 2 2 2 2 3 3 3" xfId="1734" xr:uid="{00000000-0005-0000-0000-0000B8060000}"/>
    <cellStyle name="Comma 2 2 2 2 3 3 4" xfId="1735" xr:uid="{00000000-0005-0000-0000-0000B9060000}"/>
    <cellStyle name="Comma 2 2 2 2 3 3 4 2" xfId="1736" xr:uid="{00000000-0005-0000-0000-0000BA060000}"/>
    <cellStyle name="Comma 2 2 2 2 3 3 4 3" xfId="1737" xr:uid="{00000000-0005-0000-0000-0000BB060000}"/>
    <cellStyle name="Comma 2 2 2 2 3 3 4 4" xfId="1738" xr:uid="{00000000-0005-0000-0000-0000BC060000}"/>
    <cellStyle name="Comma 2 2 2 2 3 3 5" xfId="1739" xr:uid="{00000000-0005-0000-0000-0000BD060000}"/>
    <cellStyle name="Comma 2 2 2 2 3 3 6" xfId="1740" xr:uid="{00000000-0005-0000-0000-0000BE060000}"/>
    <cellStyle name="Comma 2 2 2 2 3 3 7" xfId="1741" xr:uid="{00000000-0005-0000-0000-0000BF060000}"/>
    <cellStyle name="Comma 2 2 2 2 3 4" xfId="1742" xr:uid="{00000000-0005-0000-0000-0000C0060000}"/>
    <cellStyle name="Comma 2 2 2 2 3 4 2" xfId="1743" xr:uid="{00000000-0005-0000-0000-0000C1060000}"/>
    <cellStyle name="Comma 2 2 2 2 3 4 2 2" xfId="1744" xr:uid="{00000000-0005-0000-0000-0000C2060000}"/>
    <cellStyle name="Comma 2 2 2 2 3 4 2 2 2" xfId="1745" xr:uid="{00000000-0005-0000-0000-0000C3060000}"/>
    <cellStyle name="Comma 2 2 2 2 3 4 2 2 3" xfId="1746" xr:uid="{00000000-0005-0000-0000-0000C4060000}"/>
    <cellStyle name="Comma 2 2 2 2 3 4 2 2 4" xfId="1747" xr:uid="{00000000-0005-0000-0000-0000C5060000}"/>
    <cellStyle name="Comma 2 2 2 2 3 4 2 3" xfId="1748" xr:uid="{00000000-0005-0000-0000-0000C6060000}"/>
    <cellStyle name="Comma 2 2 2 2 3 4 2 4" xfId="1749" xr:uid="{00000000-0005-0000-0000-0000C7060000}"/>
    <cellStyle name="Comma 2 2 2 2 3 4 2 5" xfId="1750" xr:uid="{00000000-0005-0000-0000-0000C8060000}"/>
    <cellStyle name="Comma 2 2 2 2 3 4 3" xfId="1751" xr:uid="{00000000-0005-0000-0000-0000C9060000}"/>
    <cellStyle name="Comma 2 2 2 2 3 4 4" xfId="1752" xr:uid="{00000000-0005-0000-0000-0000CA060000}"/>
    <cellStyle name="Comma 2 2 2 2 3 4 4 2" xfId="1753" xr:uid="{00000000-0005-0000-0000-0000CB060000}"/>
    <cellStyle name="Comma 2 2 2 2 3 4 4 3" xfId="1754" xr:uid="{00000000-0005-0000-0000-0000CC060000}"/>
    <cellStyle name="Comma 2 2 2 2 3 4 4 4" xfId="1755" xr:uid="{00000000-0005-0000-0000-0000CD060000}"/>
    <cellStyle name="Comma 2 2 2 2 3 4 5" xfId="1756" xr:uid="{00000000-0005-0000-0000-0000CE060000}"/>
    <cellStyle name="Comma 2 2 2 2 3 4 6" xfId="1757" xr:uid="{00000000-0005-0000-0000-0000CF060000}"/>
    <cellStyle name="Comma 2 2 2 2 3 4 7" xfId="1758" xr:uid="{00000000-0005-0000-0000-0000D0060000}"/>
    <cellStyle name="Comma 2 2 2 2 3 5" xfId="1759" xr:uid="{00000000-0005-0000-0000-0000D1060000}"/>
    <cellStyle name="Comma 2 2 2 2 3 6" xfId="1760" xr:uid="{00000000-0005-0000-0000-0000D2060000}"/>
    <cellStyle name="Comma 2 2 2 2 3 6 2" xfId="1761" xr:uid="{00000000-0005-0000-0000-0000D3060000}"/>
    <cellStyle name="Comma 2 2 2 2 3 6 2 2" xfId="1762" xr:uid="{00000000-0005-0000-0000-0000D4060000}"/>
    <cellStyle name="Comma 2 2 2 2 3 6 2 3" xfId="1763" xr:uid="{00000000-0005-0000-0000-0000D5060000}"/>
    <cellStyle name="Comma 2 2 2 2 3 6 2 4" xfId="1764" xr:uid="{00000000-0005-0000-0000-0000D6060000}"/>
    <cellStyle name="Comma 2 2 2 2 3 6 3" xfId="1765" xr:uid="{00000000-0005-0000-0000-0000D7060000}"/>
    <cellStyle name="Comma 2 2 2 2 3 6 4" xfId="1766" xr:uid="{00000000-0005-0000-0000-0000D8060000}"/>
    <cellStyle name="Comma 2 2 2 2 3 6 5" xfId="1767" xr:uid="{00000000-0005-0000-0000-0000D9060000}"/>
    <cellStyle name="Comma 2 2 2 2 3 7" xfId="1768" xr:uid="{00000000-0005-0000-0000-0000DA060000}"/>
    <cellStyle name="Comma 2 2 2 2 3 7 2" xfId="1769" xr:uid="{00000000-0005-0000-0000-0000DB060000}"/>
    <cellStyle name="Comma 2 2 2 2 3 7 3" xfId="1770" xr:uid="{00000000-0005-0000-0000-0000DC060000}"/>
    <cellStyle name="Comma 2 2 2 2 3 7 4" xfId="1771" xr:uid="{00000000-0005-0000-0000-0000DD060000}"/>
    <cellStyle name="Comma 2 2 2 2 3 8" xfId="1772" xr:uid="{00000000-0005-0000-0000-0000DE060000}"/>
    <cellStyle name="Comma 2 2 2 2 3 8 2" xfId="1773" xr:uid="{00000000-0005-0000-0000-0000DF060000}"/>
    <cellStyle name="Comma 2 2 2 2 3 8 3" xfId="1774" xr:uid="{00000000-0005-0000-0000-0000E0060000}"/>
    <cellStyle name="Comma 2 2 2 2 3 8 4" xfId="1775" xr:uid="{00000000-0005-0000-0000-0000E1060000}"/>
    <cellStyle name="Comma 2 2 2 2 3 9" xfId="1776" xr:uid="{00000000-0005-0000-0000-0000E2060000}"/>
    <cellStyle name="Comma 2 2 2 2 4" xfId="1777" xr:uid="{00000000-0005-0000-0000-0000E3060000}"/>
    <cellStyle name="Comma 2 2 2 2 4 2" xfId="1778" xr:uid="{00000000-0005-0000-0000-0000E4060000}"/>
    <cellStyle name="Comma 2 2 2 2 4 3" xfId="1779" xr:uid="{00000000-0005-0000-0000-0000E5060000}"/>
    <cellStyle name="Comma 2 2 2 2 4 3 2" xfId="1780" xr:uid="{00000000-0005-0000-0000-0000E6060000}"/>
    <cellStyle name="Comma 2 2 2 2 4 3 3" xfId="1781" xr:uid="{00000000-0005-0000-0000-0000E7060000}"/>
    <cellStyle name="Comma 2 2 2 2 4 3 4" xfId="1782" xr:uid="{00000000-0005-0000-0000-0000E8060000}"/>
    <cellStyle name="Comma 2 2 2 2 5" xfId="1783" xr:uid="{00000000-0005-0000-0000-0000E9060000}"/>
    <cellStyle name="Comma 2 2 2 2 5 10" xfId="1784" xr:uid="{00000000-0005-0000-0000-0000EA060000}"/>
    <cellStyle name="Comma 2 2 2 2 5 11" xfId="1785" xr:uid="{00000000-0005-0000-0000-0000EB060000}"/>
    <cellStyle name="Comma 2 2 2 2 5 2" xfId="1786" xr:uid="{00000000-0005-0000-0000-0000EC060000}"/>
    <cellStyle name="Comma 2 2 2 2 5 2 2" xfId="1787" xr:uid="{00000000-0005-0000-0000-0000ED060000}"/>
    <cellStyle name="Comma 2 2 2 2 5 2 2 2" xfId="1788" xr:uid="{00000000-0005-0000-0000-0000EE060000}"/>
    <cellStyle name="Comma 2 2 2 2 5 2 2 2 2" xfId="1789" xr:uid="{00000000-0005-0000-0000-0000EF060000}"/>
    <cellStyle name="Comma 2 2 2 2 5 2 2 2 2 2" xfId="1790" xr:uid="{00000000-0005-0000-0000-0000F0060000}"/>
    <cellStyle name="Comma 2 2 2 2 5 2 2 2 2 3" xfId="1791" xr:uid="{00000000-0005-0000-0000-0000F1060000}"/>
    <cellStyle name="Comma 2 2 2 2 5 2 2 2 2 4" xfId="1792" xr:uid="{00000000-0005-0000-0000-0000F2060000}"/>
    <cellStyle name="Comma 2 2 2 2 5 2 2 2 3" xfId="1793" xr:uid="{00000000-0005-0000-0000-0000F3060000}"/>
    <cellStyle name="Comma 2 2 2 2 5 2 2 2 4" xfId="1794" xr:uid="{00000000-0005-0000-0000-0000F4060000}"/>
    <cellStyle name="Comma 2 2 2 2 5 2 2 2 5" xfId="1795" xr:uid="{00000000-0005-0000-0000-0000F5060000}"/>
    <cellStyle name="Comma 2 2 2 2 5 2 2 3" xfId="1796" xr:uid="{00000000-0005-0000-0000-0000F6060000}"/>
    <cellStyle name="Comma 2 2 2 2 5 2 2 3 2" xfId="1797" xr:uid="{00000000-0005-0000-0000-0000F7060000}"/>
    <cellStyle name="Comma 2 2 2 2 5 2 2 3 3" xfId="1798" xr:uid="{00000000-0005-0000-0000-0000F8060000}"/>
    <cellStyle name="Comma 2 2 2 2 5 2 2 3 4" xfId="1799" xr:uid="{00000000-0005-0000-0000-0000F9060000}"/>
    <cellStyle name="Comma 2 2 2 2 5 2 2 4" xfId="1800" xr:uid="{00000000-0005-0000-0000-0000FA060000}"/>
    <cellStyle name="Comma 2 2 2 2 5 2 2 5" xfId="1801" xr:uid="{00000000-0005-0000-0000-0000FB060000}"/>
    <cellStyle name="Comma 2 2 2 2 5 2 2 6" xfId="1802" xr:uid="{00000000-0005-0000-0000-0000FC060000}"/>
    <cellStyle name="Comma 2 2 2 2 5 2 3" xfId="1803" xr:uid="{00000000-0005-0000-0000-0000FD060000}"/>
    <cellStyle name="Comma 2 2 2 2 5 2 3 2" xfId="1804" xr:uid="{00000000-0005-0000-0000-0000FE060000}"/>
    <cellStyle name="Comma 2 2 2 2 5 2 3 2 2" xfId="1805" xr:uid="{00000000-0005-0000-0000-0000FF060000}"/>
    <cellStyle name="Comma 2 2 2 2 5 2 3 2 2 2" xfId="1806" xr:uid="{00000000-0005-0000-0000-000000070000}"/>
    <cellStyle name="Comma 2 2 2 2 5 2 3 2 2 3" xfId="1807" xr:uid="{00000000-0005-0000-0000-000001070000}"/>
    <cellStyle name="Comma 2 2 2 2 5 2 3 2 2 4" xfId="1808" xr:uid="{00000000-0005-0000-0000-000002070000}"/>
    <cellStyle name="Comma 2 2 2 2 5 2 3 2 3" xfId="1809" xr:uid="{00000000-0005-0000-0000-000003070000}"/>
    <cellStyle name="Comma 2 2 2 2 5 2 3 2 4" xfId="1810" xr:uid="{00000000-0005-0000-0000-000004070000}"/>
    <cellStyle name="Comma 2 2 2 2 5 2 3 2 5" xfId="1811" xr:uid="{00000000-0005-0000-0000-000005070000}"/>
    <cellStyle name="Comma 2 2 2 2 5 2 3 3" xfId="1812" xr:uid="{00000000-0005-0000-0000-000006070000}"/>
    <cellStyle name="Comma 2 2 2 2 5 2 3 3 2" xfId="1813" xr:uid="{00000000-0005-0000-0000-000007070000}"/>
    <cellStyle name="Comma 2 2 2 2 5 2 3 3 3" xfId="1814" xr:uid="{00000000-0005-0000-0000-000008070000}"/>
    <cellStyle name="Comma 2 2 2 2 5 2 3 3 4" xfId="1815" xr:uid="{00000000-0005-0000-0000-000009070000}"/>
    <cellStyle name="Comma 2 2 2 2 5 2 3 4" xfId="1816" xr:uid="{00000000-0005-0000-0000-00000A070000}"/>
    <cellStyle name="Comma 2 2 2 2 5 2 3 5" xfId="1817" xr:uid="{00000000-0005-0000-0000-00000B070000}"/>
    <cellStyle name="Comma 2 2 2 2 5 2 3 6" xfId="1818" xr:uid="{00000000-0005-0000-0000-00000C070000}"/>
    <cellStyle name="Comma 2 2 2 2 5 2 4" xfId="1819" xr:uid="{00000000-0005-0000-0000-00000D070000}"/>
    <cellStyle name="Comma 2 2 2 2 5 2 4 2" xfId="1820" xr:uid="{00000000-0005-0000-0000-00000E070000}"/>
    <cellStyle name="Comma 2 2 2 2 5 2 4 2 2" xfId="1821" xr:uid="{00000000-0005-0000-0000-00000F070000}"/>
    <cellStyle name="Comma 2 2 2 2 5 2 4 2 3" xfId="1822" xr:uid="{00000000-0005-0000-0000-000010070000}"/>
    <cellStyle name="Comma 2 2 2 2 5 2 4 2 4" xfId="1823" xr:uid="{00000000-0005-0000-0000-000011070000}"/>
    <cellStyle name="Comma 2 2 2 2 5 2 4 3" xfId="1824" xr:uid="{00000000-0005-0000-0000-000012070000}"/>
    <cellStyle name="Comma 2 2 2 2 5 2 4 4" xfId="1825" xr:uid="{00000000-0005-0000-0000-000013070000}"/>
    <cellStyle name="Comma 2 2 2 2 5 2 4 5" xfId="1826" xr:uid="{00000000-0005-0000-0000-000014070000}"/>
    <cellStyle name="Comma 2 2 2 2 5 2 5" xfId="1827" xr:uid="{00000000-0005-0000-0000-000015070000}"/>
    <cellStyle name="Comma 2 2 2 2 5 2 5 2" xfId="1828" xr:uid="{00000000-0005-0000-0000-000016070000}"/>
    <cellStyle name="Comma 2 2 2 2 5 2 5 3" xfId="1829" xr:uid="{00000000-0005-0000-0000-000017070000}"/>
    <cellStyle name="Comma 2 2 2 2 5 2 5 4" xfId="1830" xr:uid="{00000000-0005-0000-0000-000018070000}"/>
    <cellStyle name="Comma 2 2 2 2 5 2 6" xfId="1831" xr:uid="{00000000-0005-0000-0000-000019070000}"/>
    <cellStyle name="Comma 2 2 2 2 5 2 7" xfId="1832" xr:uid="{00000000-0005-0000-0000-00001A070000}"/>
    <cellStyle name="Comma 2 2 2 2 5 2 8" xfId="1833" xr:uid="{00000000-0005-0000-0000-00001B070000}"/>
    <cellStyle name="Comma 2 2 2 2 5 3" xfId="1834" xr:uid="{00000000-0005-0000-0000-00001C070000}"/>
    <cellStyle name="Comma 2 2 2 2 5 3 2" xfId="1835" xr:uid="{00000000-0005-0000-0000-00001D070000}"/>
    <cellStyle name="Comma 2 2 2 2 5 3 2 2" xfId="1836" xr:uid="{00000000-0005-0000-0000-00001E070000}"/>
    <cellStyle name="Comma 2 2 2 2 5 3 2 2 2" xfId="1837" xr:uid="{00000000-0005-0000-0000-00001F070000}"/>
    <cellStyle name="Comma 2 2 2 2 5 3 2 2 3" xfId="1838" xr:uid="{00000000-0005-0000-0000-000020070000}"/>
    <cellStyle name="Comma 2 2 2 2 5 3 2 2 4" xfId="1839" xr:uid="{00000000-0005-0000-0000-000021070000}"/>
    <cellStyle name="Comma 2 2 2 2 5 3 2 3" xfId="1840" xr:uid="{00000000-0005-0000-0000-000022070000}"/>
    <cellStyle name="Comma 2 2 2 2 5 3 2 4" xfId="1841" xr:uid="{00000000-0005-0000-0000-000023070000}"/>
    <cellStyle name="Comma 2 2 2 2 5 3 2 5" xfId="1842" xr:uid="{00000000-0005-0000-0000-000024070000}"/>
    <cellStyle name="Comma 2 2 2 2 5 3 3" xfId="1843" xr:uid="{00000000-0005-0000-0000-000025070000}"/>
    <cellStyle name="Comma 2 2 2 2 5 3 3 2" xfId="1844" xr:uid="{00000000-0005-0000-0000-000026070000}"/>
    <cellStyle name="Comma 2 2 2 2 5 3 3 3" xfId="1845" xr:uid="{00000000-0005-0000-0000-000027070000}"/>
    <cellStyle name="Comma 2 2 2 2 5 3 3 4" xfId="1846" xr:uid="{00000000-0005-0000-0000-000028070000}"/>
    <cellStyle name="Comma 2 2 2 2 5 3 4" xfId="1847" xr:uid="{00000000-0005-0000-0000-000029070000}"/>
    <cellStyle name="Comma 2 2 2 2 5 3 5" xfId="1848" xr:uid="{00000000-0005-0000-0000-00002A070000}"/>
    <cellStyle name="Comma 2 2 2 2 5 3 6" xfId="1849" xr:uid="{00000000-0005-0000-0000-00002B070000}"/>
    <cellStyle name="Comma 2 2 2 2 5 4" xfId="1850" xr:uid="{00000000-0005-0000-0000-00002C070000}"/>
    <cellStyle name="Comma 2 2 2 2 5 4 2" xfId="1851" xr:uid="{00000000-0005-0000-0000-00002D070000}"/>
    <cellStyle name="Comma 2 2 2 2 5 4 2 2" xfId="1852" xr:uid="{00000000-0005-0000-0000-00002E070000}"/>
    <cellStyle name="Comma 2 2 2 2 5 4 2 2 2" xfId="1853" xr:uid="{00000000-0005-0000-0000-00002F070000}"/>
    <cellStyle name="Comma 2 2 2 2 5 4 2 2 3" xfId="1854" xr:uid="{00000000-0005-0000-0000-000030070000}"/>
    <cellStyle name="Comma 2 2 2 2 5 4 2 2 4" xfId="1855" xr:uid="{00000000-0005-0000-0000-000031070000}"/>
    <cellStyle name="Comma 2 2 2 2 5 4 2 3" xfId="1856" xr:uid="{00000000-0005-0000-0000-000032070000}"/>
    <cellStyle name="Comma 2 2 2 2 5 4 2 4" xfId="1857" xr:uid="{00000000-0005-0000-0000-000033070000}"/>
    <cellStyle name="Comma 2 2 2 2 5 4 2 5" xfId="1858" xr:uid="{00000000-0005-0000-0000-000034070000}"/>
    <cellStyle name="Comma 2 2 2 2 5 4 3" xfId="1859" xr:uid="{00000000-0005-0000-0000-000035070000}"/>
    <cellStyle name="Comma 2 2 2 2 5 4 3 2" xfId="1860" xr:uid="{00000000-0005-0000-0000-000036070000}"/>
    <cellStyle name="Comma 2 2 2 2 5 4 3 3" xfId="1861" xr:uid="{00000000-0005-0000-0000-000037070000}"/>
    <cellStyle name="Comma 2 2 2 2 5 4 3 4" xfId="1862" xr:uid="{00000000-0005-0000-0000-000038070000}"/>
    <cellStyle name="Comma 2 2 2 2 5 4 4" xfId="1863" xr:uid="{00000000-0005-0000-0000-000039070000}"/>
    <cellStyle name="Comma 2 2 2 2 5 4 5" xfId="1864" xr:uid="{00000000-0005-0000-0000-00003A070000}"/>
    <cellStyle name="Comma 2 2 2 2 5 4 6" xfId="1865" xr:uid="{00000000-0005-0000-0000-00003B070000}"/>
    <cellStyle name="Comma 2 2 2 2 5 5" xfId="1866" xr:uid="{00000000-0005-0000-0000-00003C070000}"/>
    <cellStyle name="Comma 2 2 2 2 5 6" xfId="1867" xr:uid="{00000000-0005-0000-0000-00003D070000}"/>
    <cellStyle name="Comma 2 2 2 2 5 6 2" xfId="1868" xr:uid="{00000000-0005-0000-0000-00003E070000}"/>
    <cellStyle name="Comma 2 2 2 2 5 6 2 2" xfId="1869" xr:uid="{00000000-0005-0000-0000-00003F070000}"/>
    <cellStyle name="Comma 2 2 2 2 5 6 2 3" xfId="1870" xr:uid="{00000000-0005-0000-0000-000040070000}"/>
    <cellStyle name="Comma 2 2 2 2 5 6 2 4" xfId="1871" xr:uid="{00000000-0005-0000-0000-000041070000}"/>
    <cellStyle name="Comma 2 2 2 2 5 6 3" xfId="1872" xr:uid="{00000000-0005-0000-0000-000042070000}"/>
    <cellStyle name="Comma 2 2 2 2 5 6 4" xfId="1873" xr:uid="{00000000-0005-0000-0000-000043070000}"/>
    <cellStyle name="Comma 2 2 2 2 5 6 5" xfId="1874" xr:uid="{00000000-0005-0000-0000-000044070000}"/>
    <cellStyle name="Comma 2 2 2 2 5 7" xfId="1875" xr:uid="{00000000-0005-0000-0000-000045070000}"/>
    <cellStyle name="Comma 2 2 2 2 5 7 2" xfId="1876" xr:uid="{00000000-0005-0000-0000-000046070000}"/>
    <cellStyle name="Comma 2 2 2 2 5 7 3" xfId="1877" xr:uid="{00000000-0005-0000-0000-000047070000}"/>
    <cellStyle name="Comma 2 2 2 2 5 7 4" xfId="1878" xr:uid="{00000000-0005-0000-0000-000048070000}"/>
    <cellStyle name="Comma 2 2 2 2 5 8" xfId="1879" xr:uid="{00000000-0005-0000-0000-000049070000}"/>
    <cellStyle name="Comma 2 2 2 2 5 8 2" xfId="1880" xr:uid="{00000000-0005-0000-0000-00004A070000}"/>
    <cellStyle name="Comma 2 2 2 2 5 8 3" xfId="1881" xr:uid="{00000000-0005-0000-0000-00004B070000}"/>
    <cellStyle name="Comma 2 2 2 2 5 8 4" xfId="1882" xr:uid="{00000000-0005-0000-0000-00004C070000}"/>
    <cellStyle name="Comma 2 2 2 2 5 9" xfId="1883" xr:uid="{00000000-0005-0000-0000-00004D070000}"/>
    <cellStyle name="Comma 2 2 2 2 6" xfId="1884" xr:uid="{00000000-0005-0000-0000-00004E070000}"/>
    <cellStyle name="Comma 2 2 2 2 6 10" xfId="1885" xr:uid="{00000000-0005-0000-0000-00004F070000}"/>
    <cellStyle name="Comma 2 2 2 2 6 2" xfId="1886" xr:uid="{00000000-0005-0000-0000-000050070000}"/>
    <cellStyle name="Comma 2 2 2 2 6 2 2" xfId="1887" xr:uid="{00000000-0005-0000-0000-000051070000}"/>
    <cellStyle name="Comma 2 2 2 2 6 2 2 2" xfId="1888" xr:uid="{00000000-0005-0000-0000-000052070000}"/>
    <cellStyle name="Comma 2 2 2 2 6 2 2 2 2" xfId="1889" xr:uid="{00000000-0005-0000-0000-000053070000}"/>
    <cellStyle name="Comma 2 2 2 2 6 2 2 2 3" xfId="1890" xr:uid="{00000000-0005-0000-0000-000054070000}"/>
    <cellStyle name="Comma 2 2 2 2 6 2 2 2 4" xfId="1891" xr:uid="{00000000-0005-0000-0000-000055070000}"/>
    <cellStyle name="Comma 2 2 2 2 6 2 2 3" xfId="1892" xr:uid="{00000000-0005-0000-0000-000056070000}"/>
    <cellStyle name="Comma 2 2 2 2 6 2 2 4" xfId="1893" xr:uid="{00000000-0005-0000-0000-000057070000}"/>
    <cellStyle name="Comma 2 2 2 2 6 2 2 5" xfId="1894" xr:uid="{00000000-0005-0000-0000-000058070000}"/>
    <cellStyle name="Comma 2 2 2 2 6 2 3" xfId="1895" xr:uid="{00000000-0005-0000-0000-000059070000}"/>
    <cellStyle name="Comma 2 2 2 2 6 2 3 2" xfId="1896" xr:uid="{00000000-0005-0000-0000-00005A070000}"/>
    <cellStyle name="Comma 2 2 2 2 6 2 3 3" xfId="1897" xr:uid="{00000000-0005-0000-0000-00005B070000}"/>
    <cellStyle name="Comma 2 2 2 2 6 2 3 4" xfId="1898" xr:uid="{00000000-0005-0000-0000-00005C070000}"/>
    <cellStyle name="Comma 2 2 2 2 6 2 4" xfId="1899" xr:uid="{00000000-0005-0000-0000-00005D070000}"/>
    <cellStyle name="Comma 2 2 2 2 6 2 5" xfId="1900" xr:uid="{00000000-0005-0000-0000-00005E070000}"/>
    <cellStyle name="Comma 2 2 2 2 6 2 6" xfId="1901" xr:uid="{00000000-0005-0000-0000-00005F070000}"/>
    <cellStyle name="Comma 2 2 2 2 6 3" xfId="1902" xr:uid="{00000000-0005-0000-0000-000060070000}"/>
    <cellStyle name="Comma 2 2 2 2 6 3 2" xfId="1903" xr:uid="{00000000-0005-0000-0000-000061070000}"/>
    <cellStyle name="Comma 2 2 2 2 6 3 2 2" xfId="1904" xr:uid="{00000000-0005-0000-0000-000062070000}"/>
    <cellStyle name="Comma 2 2 2 2 6 3 2 2 2" xfId="1905" xr:uid="{00000000-0005-0000-0000-000063070000}"/>
    <cellStyle name="Comma 2 2 2 2 6 3 2 2 3" xfId="1906" xr:uid="{00000000-0005-0000-0000-000064070000}"/>
    <cellStyle name="Comma 2 2 2 2 6 3 2 2 4" xfId="1907" xr:uid="{00000000-0005-0000-0000-000065070000}"/>
    <cellStyle name="Comma 2 2 2 2 6 3 2 3" xfId="1908" xr:uid="{00000000-0005-0000-0000-000066070000}"/>
    <cellStyle name="Comma 2 2 2 2 6 3 2 4" xfId="1909" xr:uid="{00000000-0005-0000-0000-000067070000}"/>
    <cellStyle name="Comma 2 2 2 2 6 3 2 5" xfId="1910" xr:uid="{00000000-0005-0000-0000-000068070000}"/>
    <cellStyle name="Comma 2 2 2 2 6 3 3" xfId="1911" xr:uid="{00000000-0005-0000-0000-000069070000}"/>
    <cellStyle name="Comma 2 2 2 2 6 3 3 2" xfId="1912" xr:uid="{00000000-0005-0000-0000-00006A070000}"/>
    <cellStyle name="Comma 2 2 2 2 6 3 3 3" xfId="1913" xr:uid="{00000000-0005-0000-0000-00006B070000}"/>
    <cellStyle name="Comma 2 2 2 2 6 3 3 4" xfId="1914" xr:uid="{00000000-0005-0000-0000-00006C070000}"/>
    <cellStyle name="Comma 2 2 2 2 6 3 4" xfId="1915" xr:uid="{00000000-0005-0000-0000-00006D070000}"/>
    <cellStyle name="Comma 2 2 2 2 6 3 5" xfId="1916" xr:uid="{00000000-0005-0000-0000-00006E070000}"/>
    <cellStyle name="Comma 2 2 2 2 6 3 6" xfId="1917" xr:uid="{00000000-0005-0000-0000-00006F070000}"/>
    <cellStyle name="Comma 2 2 2 2 6 4" xfId="1918" xr:uid="{00000000-0005-0000-0000-000070070000}"/>
    <cellStyle name="Comma 2 2 2 2 6 5" xfId="1919" xr:uid="{00000000-0005-0000-0000-000071070000}"/>
    <cellStyle name="Comma 2 2 2 2 6 5 2" xfId="1920" xr:uid="{00000000-0005-0000-0000-000072070000}"/>
    <cellStyle name="Comma 2 2 2 2 6 5 2 2" xfId="1921" xr:uid="{00000000-0005-0000-0000-000073070000}"/>
    <cellStyle name="Comma 2 2 2 2 6 5 2 3" xfId="1922" xr:uid="{00000000-0005-0000-0000-000074070000}"/>
    <cellStyle name="Comma 2 2 2 2 6 5 2 4" xfId="1923" xr:uid="{00000000-0005-0000-0000-000075070000}"/>
    <cellStyle name="Comma 2 2 2 2 6 5 3" xfId="1924" xr:uid="{00000000-0005-0000-0000-000076070000}"/>
    <cellStyle name="Comma 2 2 2 2 6 5 4" xfId="1925" xr:uid="{00000000-0005-0000-0000-000077070000}"/>
    <cellStyle name="Comma 2 2 2 2 6 5 5" xfId="1926" xr:uid="{00000000-0005-0000-0000-000078070000}"/>
    <cellStyle name="Comma 2 2 2 2 6 6" xfId="1927" xr:uid="{00000000-0005-0000-0000-000079070000}"/>
    <cellStyle name="Comma 2 2 2 2 6 6 2" xfId="1928" xr:uid="{00000000-0005-0000-0000-00007A070000}"/>
    <cellStyle name="Comma 2 2 2 2 6 6 3" xfId="1929" xr:uid="{00000000-0005-0000-0000-00007B070000}"/>
    <cellStyle name="Comma 2 2 2 2 6 6 4" xfId="1930" xr:uid="{00000000-0005-0000-0000-00007C070000}"/>
    <cellStyle name="Comma 2 2 2 2 6 7" xfId="1931" xr:uid="{00000000-0005-0000-0000-00007D070000}"/>
    <cellStyle name="Comma 2 2 2 2 6 7 2" xfId="1932" xr:uid="{00000000-0005-0000-0000-00007E070000}"/>
    <cellStyle name="Comma 2 2 2 2 6 7 3" xfId="1933" xr:uid="{00000000-0005-0000-0000-00007F070000}"/>
    <cellStyle name="Comma 2 2 2 2 6 7 4" xfId="1934" xr:uid="{00000000-0005-0000-0000-000080070000}"/>
    <cellStyle name="Comma 2 2 2 2 6 8" xfId="1935" xr:uid="{00000000-0005-0000-0000-000081070000}"/>
    <cellStyle name="Comma 2 2 2 2 6 9" xfId="1936" xr:uid="{00000000-0005-0000-0000-000082070000}"/>
    <cellStyle name="Comma 2 2 2 2 7" xfId="1937" xr:uid="{00000000-0005-0000-0000-000083070000}"/>
    <cellStyle name="Comma 2 2 2 2 7 10" xfId="1938" xr:uid="{00000000-0005-0000-0000-000084070000}"/>
    <cellStyle name="Comma 2 2 2 2 7 2" xfId="1939" xr:uid="{00000000-0005-0000-0000-000085070000}"/>
    <cellStyle name="Comma 2 2 2 2 7 2 2" xfId="1940" xr:uid="{00000000-0005-0000-0000-000086070000}"/>
    <cellStyle name="Comma 2 2 2 2 7 2 2 2" xfId="1941" xr:uid="{00000000-0005-0000-0000-000087070000}"/>
    <cellStyle name="Comma 2 2 2 2 7 2 2 2 2" xfId="1942" xr:uid="{00000000-0005-0000-0000-000088070000}"/>
    <cellStyle name="Comma 2 2 2 2 7 2 2 2 3" xfId="1943" xr:uid="{00000000-0005-0000-0000-000089070000}"/>
    <cellStyle name="Comma 2 2 2 2 7 2 2 2 4" xfId="1944" xr:uid="{00000000-0005-0000-0000-00008A070000}"/>
    <cellStyle name="Comma 2 2 2 2 7 2 2 3" xfId="1945" xr:uid="{00000000-0005-0000-0000-00008B070000}"/>
    <cellStyle name="Comma 2 2 2 2 7 2 2 4" xfId="1946" xr:uid="{00000000-0005-0000-0000-00008C070000}"/>
    <cellStyle name="Comma 2 2 2 2 7 2 2 5" xfId="1947" xr:uid="{00000000-0005-0000-0000-00008D070000}"/>
    <cellStyle name="Comma 2 2 2 2 7 2 3" xfId="1948" xr:uid="{00000000-0005-0000-0000-00008E070000}"/>
    <cellStyle name="Comma 2 2 2 2 7 2 3 2" xfId="1949" xr:uid="{00000000-0005-0000-0000-00008F070000}"/>
    <cellStyle name="Comma 2 2 2 2 7 2 3 3" xfId="1950" xr:uid="{00000000-0005-0000-0000-000090070000}"/>
    <cellStyle name="Comma 2 2 2 2 7 2 3 4" xfId="1951" xr:uid="{00000000-0005-0000-0000-000091070000}"/>
    <cellStyle name="Comma 2 2 2 2 7 2 4" xfId="1952" xr:uid="{00000000-0005-0000-0000-000092070000}"/>
    <cellStyle name="Comma 2 2 2 2 7 2 5" xfId="1953" xr:uid="{00000000-0005-0000-0000-000093070000}"/>
    <cellStyle name="Comma 2 2 2 2 7 2 6" xfId="1954" xr:uid="{00000000-0005-0000-0000-000094070000}"/>
    <cellStyle name="Comma 2 2 2 2 7 3" xfId="1955" xr:uid="{00000000-0005-0000-0000-000095070000}"/>
    <cellStyle name="Comma 2 2 2 2 7 3 2" xfId="1956" xr:uid="{00000000-0005-0000-0000-000096070000}"/>
    <cellStyle name="Comma 2 2 2 2 7 3 2 2" xfId="1957" xr:uid="{00000000-0005-0000-0000-000097070000}"/>
    <cellStyle name="Comma 2 2 2 2 7 3 2 2 2" xfId="1958" xr:uid="{00000000-0005-0000-0000-000098070000}"/>
    <cellStyle name="Comma 2 2 2 2 7 3 2 2 3" xfId="1959" xr:uid="{00000000-0005-0000-0000-000099070000}"/>
    <cellStyle name="Comma 2 2 2 2 7 3 2 2 4" xfId="1960" xr:uid="{00000000-0005-0000-0000-00009A070000}"/>
    <cellStyle name="Comma 2 2 2 2 7 3 2 3" xfId="1961" xr:uid="{00000000-0005-0000-0000-00009B070000}"/>
    <cellStyle name="Comma 2 2 2 2 7 3 2 4" xfId="1962" xr:uid="{00000000-0005-0000-0000-00009C070000}"/>
    <cellStyle name="Comma 2 2 2 2 7 3 2 5" xfId="1963" xr:uid="{00000000-0005-0000-0000-00009D070000}"/>
    <cellStyle name="Comma 2 2 2 2 7 3 3" xfId="1964" xr:uid="{00000000-0005-0000-0000-00009E070000}"/>
    <cellStyle name="Comma 2 2 2 2 7 3 3 2" xfId="1965" xr:uid="{00000000-0005-0000-0000-00009F070000}"/>
    <cellStyle name="Comma 2 2 2 2 7 3 3 3" xfId="1966" xr:uid="{00000000-0005-0000-0000-0000A0070000}"/>
    <cellStyle name="Comma 2 2 2 2 7 3 3 4" xfId="1967" xr:uid="{00000000-0005-0000-0000-0000A1070000}"/>
    <cellStyle name="Comma 2 2 2 2 7 3 4" xfId="1968" xr:uid="{00000000-0005-0000-0000-0000A2070000}"/>
    <cellStyle name="Comma 2 2 2 2 7 3 5" xfId="1969" xr:uid="{00000000-0005-0000-0000-0000A3070000}"/>
    <cellStyle name="Comma 2 2 2 2 7 3 6" xfId="1970" xr:uid="{00000000-0005-0000-0000-0000A4070000}"/>
    <cellStyle name="Comma 2 2 2 2 7 4" xfId="1971" xr:uid="{00000000-0005-0000-0000-0000A5070000}"/>
    <cellStyle name="Comma 2 2 2 2 7 5" xfId="1972" xr:uid="{00000000-0005-0000-0000-0000A6070000}"/>
    <cellStyle name="Comma 2 2 2 2 7 5 2" xfId="1973" xr:uid="{00000000-0005-0000-0000-0000A7070000}"/>
    <cellStyle name="Comma 2 2 2 2 7 5 2 2" xfId="1974" xr:uid="{00000000-0005-0000-0000-0000A8070000}"/>
    <cellStyle name="Comma 2 2 2 2 7 5 2 3" xfId="1975" xr:uid="{00000000-0005-0000-0000-0000A9070000}"/>
    <cellStyle name="Comma 2 2 2 2 7 5 2 4" xfId="1976" xr:uid="{00000000-0005-0000-0000-0000AA070000}"/>
    <cellStyle name="Comma 2 2 2 2 7 5 3" xfId="1977" xr:uid="{00000000-0005-0000-0000-0000AB070000}"/>
    <cellStyle name="Comma 2 2 2 2 7 5 4" xfId="1978" xr:uid="{00000000-0005-0000-0000-0000AC070000}"/>
    <cellStyle name="Comma 2 2 2 2 7 5 5" xfId="1979" xr:uid="{00000000-0005-0000-0000-0000AD070000}"/>
    <cellStyle name="Comma 2 2 2 2 7 6" xfId="1980" xr:uid="{00000000-0005-0000-0000-0000AE070000}"/>
    <cellStyle name="Comma 2 2 2 2 7 6 2" xfId="1981" xr:uid="{00000000-0005-0000-0000-0000AF070000}"/>
    <cellStyle name="Comma 2 2 2 2 7 6 3" xfId="1982" xr:uid="{00000000-0005-0000-0000-0000B0070000}"/>
    <cellStyle name="Comma 2 2 2 2 7 6 4" xfId="1983" xr:uid="{00000000-0005-0000-0000-0000B1070000}"/>
    <cellStyle name="Comma 2 2 2 2 7 7" xfId="1984" xr:uid="{00000000-0005-0000-0000-0000B2070000}"/>
    <cellStyle name="Comma 2 2 2 2 7 7 2" xfId="1985" xr:uid="{00000000-0005-0000-0000-0000B3070000}"/>
    <cellStyle name="Comma 2 2 2 2 7 7 3" xfId="1986" xr:uid="{00000000-0005-0000-0000-0000B4070000}"/>
    <cellStyle name="Comma 2 2 2 2 7 7 4" xfId="1987" xr:uid="{00000000-0005-0000-0000-0000B5070000}"/>
    <cellStyle name="Comma 2 2 2 2 7 8" xfId="1988" xr:uid="{00000000-0005-0000-0000-0000B6070000}"/>
    <cellStyle name="Comma 2 2 2 2 7 9" xfId="1989" xr:uid="{00000000-0005-0000-0000-0000B7070000}"/>
    <cellStyle name="Comma 2 2 2 2 8" xfId="1990" xr:uid="{00000000-0005-0000-0000-0000B8070000}"/>
    <cellStyle name="Comma 2 2 2 2 8 2" xfId="1991" xr:uid="{00000000-0005-0000-0000-0000B9070000}"/>
    <cellStyle name="Comma 2 2 2 2 8 3" xfId="1992" xr:uid="{00000000-0005-0000-0000-0000BA070000}"/>
    <cellStyle name="Comma 2 2 2 2 8 3 2" xfId="1993" xr:uid="{00000000-0005-0000-0000-0000BB070000}"/>
    <cellStyle name="Comma 2 2 2 2 8 3 2 2" xfId="1994" xr:uid="{00000000-0005-0000-0000-0000BC070000}"/>
    <cellStyle name="Comma 2 2 2 2 8 3 2 3" xfId="1995" xr:uid="{00000000-0005-0000-0000-0000BD070000}"/>
    <cellStyle name="Comma 2 2 2 2 8 3 2 4" xfId="1996" xr:uid="{00000000-0005-0000-0000-0000BE070000}"/>
    <cellStyle name="Comma 2 2 2 2 8 3 3" xfId="1997" xr:uid="{00000000-0005-0000-0000-0000BF070000}"/>
    <cellStyle name="Comma 2 2 2 2 8 3 4" xfId="1998" xr:uid="{00000000-0005-0000-0000-0000C0070000}"/>
    <cellStyle name="Comma 2 2 2 2 8 3 5" xfId="1999" xr:uid="{00000000-0005-0000-0000-0000C1070000}"/>
    <cellStyle name="Comma 2 2 2 2 8 4" xfId="2000" xr:uid="{00000000-0005-0000-0000-0000C2070000}"/>
    <cellStyle name="Comma 2 2 2 2 8 4 2" xfId="2001" xr:uid="{00000000-0005-0000-0000-0000C3070000}"/>
    <cellStyle name="Comma 2 2 2 2 8 4 3" xfId="2002" xr:uid="{00000000-0005-0000-0000-0000C4070000}"/>
    <cellStyle name="Comma 2 2 2 2 8 4 4" xfId="2003" xr:uid="{00000000-0005-0000-0000-0000C5070000}"/>
    <cellStyle name="Comma 2 2 2 2 8 5" xfId="2004" xr:uid="{00000000-0005-0000-0000-0000C6070000}"/>
    <cellStyle name="Comma 2 2 2 2 8 5 2" xfId="2005" xr:uid="{00000000-0005-0000-0000-0000C7070000}"/>
    <cellStyle name="Comma 2 2 2 2 8 5 3" xfId="2006" xr:uid="{00000000-0005-0000-0000-0000C8070000}"/>
    <cellStyle name="Comma 2 2 2 2 8 5 4" xfId="2007" xr:uid="{00000000-0005-0000-0000-0000C9070000}"/>
    <cellStyle name="Comma 2 2 2 2 8 6" xfId="2008" xr:uid="{00000000-0005-0000-0000-0000CA070000}"/>
    <cellStyle name="Comma 2 2 2 2 8 7" xfId="2009" xr:uid="{00000000-0005-0000-0000-0000CB070000}"/>
    <cellStyle name="Comma 2 2 2 2 8 8" xfId="2010" xr:uid="{00000000-0005-0000-0000-0000CC070000}"/>
    <cellStyle name="Comma 2 2 2 2 9" xfId="2011" xr:uid="{00000000-0005-0000-0000-0000CD070000}"/>
    <cellStyle name="Comma 2 2 2 2 9 2" xfId="2012" xr:uid="{00000000-0005-0000-0000-0000CE070000}"/>
    <cellStyle name="Comma 2 2 2 2 9 3" xfId="2013" xr:uid="{00000000-0005-0000-0000-0000CF070000}"/>
    <cellStyle name="Comma 2 2 2 2 9 3 2" xfId="2014" xr:uid="{00000000-0005-0000-0000-0000D0070000}"/>
    <cellStyle name="Comma 2 2 2 2 9 3 2 2" xfId="2015" xr:uid="{00000000-0005-0000-0000-0000D1070000}"/>
    <cellStyle name="Comma 2 2 2 2 9 3 2 3" xfId="2016" xr:uid="{00000000-0005-0000-0000-0000D2070000}"/>
    <cellStyle name="Comma 2 2 2 2 9 3 2 4" xfId="2017" xr:uid="{00000000-0005-0000-0000-0000D3070000}"/>
    <cellStyle name="Comma 2 2 2 2 9 3 3" xfId="2018" xr:uid="{00000000-0005-0000-0000-0000D4070000}"/>
    <cellStyle name="Comma 2 2 2 2 9 3 4" xfId="2019" xr:uid="{00000000-0005-0000-0000-0000D5070000}"/>
    <cellStyle name="Comma 2 2 2 2 9 3 5" xfId="2020" xr:uid="{00000000-0005-0000-0000-0000D6070000}"/>
    <cellStyle name="Comma 2 2 2 2 9 4" xfId="2021" xr:uid="{00000000-0005-0000-0000-0000D7070000}"/>
    <cellStyle name="Comma 2 2 2 2 9 4 2" xfId="2022" xr:uid="{00000000-0005-0000-0000-0000D8070000}"/>
    <cellStyle name="Comma 2 2 2 2 9 4 3" xfId="2023" xr:uid="{00000000-0005-0000-0000-0000D9070000}"/>
    <cellStyle name="Comma 2 2 2 2 9 4 4" xfId="2024" xr:uid="{00000000-0005-0000-0000-0000DA070000}"/>
    <cellStyle name="Comma 2 2 2 2 9 5" xfId="2025" xr:uid="{00000000-0005-0000-0000-0000DB070000}"/>
    <cellStyle name="Comma 2 2 2 2 9 5 2" xfId="2026" xr:uid="{00000000-0005-0000-0000-0000DC070000}"/>
    <cellStyle name="Comma 2 2 2 2 9 5 3" xfId="2027" xr:uid="{00000000-0005-0000-0000-0000DD070000}"/>
    <cellStyle name="Comma 2 2 2 2 9 5 4" xfId="2028" xr:uid="{00000000-0005-0000-0000-0000DE070000}"/>
    <cellStyle name="Comma 2 2 2 2 9 6" xfId="2029" xr:uid="{00000000-0005-0000-0000-0000DF070000}"/>
    <cellStyle name="Comma 2 2 2 2 9 7" xfId="2030" xr:uid="{00000000-0005-0000-0000-0000E0070000}"/>
    <cellStyle name="Comma 2 2 2 2 9 8" xfId="2031" xr:uid="{00000000-0005-0000-0000-0000E1070000}"/>
    <cellStyle name="Comma 2 2 2 20" xfId="2032" xr:uid="{00000000-0005-0000-0000-0000E2070000}"/>
    <cellStyle name="Comma 2 2 2 20 2" xfId="2033" xr:uid="{00000000-0005-0000-0000-0000E3070000}"/>
    <cellStyle name="Comma 2 2 2 20 3" xfId="2034" xr:uid="{00000000-0005-0000-0000-0000E4070000}"/>
    <cellStyle name="Comma 2 2 2 20 4" xfId="2035" xr:uid="{00000000-0005-0000-0000-0000E5070000}"/>
    <cellStyle name="Comma 2 2 2 21" xfId="2036" xr:uid="{00000000-0005-0000-0000-0000E6070000}"/>
    <cellStyle name="Comma 2 2 2 22" xfId="2037" xr:uid="{00000000-0005-0000-0000-0000E7070000}"/>
    <cellStyle name="Comma 2 2 2 23" xfId="2038" xr:uid="{00000000-0005-0000-0000-0000E8070000}"/>
    <cellStyle name="Comma 2 2 2 3" xfId="2039" xr:uid="{00000000-0005-0000-0000-0000E9070000}"/>
    <cellStyle name="Comma 2 2 2 3 10" xfId="2040" xr:uid="{00000000-0005-0000-0000-0000EA070000}"/>
    <cellStyle name="Comma 2 2 2 3 2" xfId="2041" xr:uid="{00000000-0005-0000-0000-0000EB070000}"/>
    <cellStyle name="Comma 2 2 2 3 2 2" xfId="2042" xr:uid="{00000000-0005-0000-0000-0000EC070000}"/>
    <cellStyle name="Comma 2 2 2 3 2 2 2" xfId="2043" xr:uid="{00000000-0005-0000-0000-0000ED070000}"/>
    <cellStyle name="Comma 2 2 2 3 2 2 2 2" xfId="2044" xr:uid="{00000000-0005-0000-0000-0000EE070000}"/>
    <cellStyle name="Comma 2 2 2 3 2 2 2 2 2" xfId="2045" xr:uid="{00000000-0005-0000-0000-0000EF070000}"/>
    <cellStyle name="Comma 2 2 2 3 2 2 2 2 3" xfId="2046" xr:uid="{00000000-0005-0000-0000-0000F0070000}"/>
    <cellStyle name="Comma 2 2 2 3 2 2 2 2 4" xfId="2047" xr:uid="{00000000-0005-0000-0000-0000F1070000}"/>
    <cellStyle name="Comma 2 2 2 3 2 2 2 3" xfId="2048" xr:uid="{00000000-0005-0000-0000-0000F2070000}"/>
    <cellStyle name="Comma 2 2 2 3 2 2 2 4" xfId="2049" xr:uid="{00000000-0005-0000-0000-0000F3070000}"/>
    <cellStyle name="Comma 2 2 2 3 2 2 2 5" xfId="2050" xr:uid="{00000000-0005-0000-0000-0000F4070000}"/>
    <cellStyle name="Comma 2 2 2 3 2 2 3" xfId="2051" xr:uid="{00000000-0005-0000-0000-0000F5070000}"/>
    <cellStyle name="Comma 2 2 2 3 2 2 4" xfId="2052" xr:uid="{00000000-0005-0000-0000-0000F6070000}"/>
    <cellStyle name="Comma 2 2 2 3 2 2 4 2" xfId="2053" xr:uid="{00000000-0005-0000-0000-0000F7070000}"/>
    <cellStyle name="Comma 2 2 2 3 2 2 4 3" xfId="2054" xr:uid="{00000000-0005-0000-0000-0000F8070000}"/>
    <cellStyle name="Comma 2 2 2 3 2 2 4 4" xfId="2055" xr:uid="{00000000-0005-0000-0000-0000F9070000}"/>
    <cellStyle name="Comma 2 2 2 3 2 2 5" xfId="2056" xr:uid="{00000000-0005-0000-0000-0000FA070000}"/>
    <cellStyle name="Comma 2 2 2 3 2 2 6" xfId="2057" xr:uid="{00000000-0005-0000-0000-0000FB070000}"/>
    <cellStyle name="Comma 2 2 2 3 2 2 7" xfId="2058" xr:uid="{00000000-0005-0000-0000-0000FC070000}"/>
    <cellStyle name="Comma 2 2 2 3 2 3" xfId="2059" xr:uid="{00000000-0005-0000-0000-0000FD070000}"/>
    <cellStyle name="Comma 2 2 2 3 2 3 2" xfId="2060" xr:uid="{00000000-0005-0000-0000-0000FE070000}"/>
    <cellStyle name="Comma 2 2 2 3 2 3 2 2" xfId="2061" xr:uid="{00000000-0005-0000-0000-0000FF070000}"/>
    <cellStyle name="Comma 2 2 2 3 2 3 2 2 2" xfId="2062" xr:uid="{00000000-0005-0000-0000-000000080000}"/>
    <cellStyle name="Comma 2 2 2 3 2 3 2 2 3" xfId="2063" xr:uid="{00000000-0005-0000-0000-000001080000}"/>
    <cellStyle name="Comma 2 2 2 3 2 3 2 2 4" xfId="2064" xr:uid="{00000000-0005-0000-0000-000002080000}"/>
    <cellStyle name="Comma 2 2 2 3 2 3 2 3" xfId="2065" xr:uid="{00000000-0005-0000-0000-000003080000}"/>
    <cellStyle name="Comma 2 2 2 3 2 3 2 4" xfId="2066" xr:uid="{00000000-0005-0000-0000-000004080000}"/>
    <cellStyle name="Comma 2 2 2 3 2 3 2 5" xfId="2067" xr:uid="{00000000-0005-0000-0000-000005080000}"/>
    <cellStyle name="Comma 2 2 2 3 2 3 3" xfId="2068" xr:uid="{00000000-0005-0000-0000-000006080000}"/>
    <cellStyle name="Comma 2 2 2 3 2 3 4" xfId="2069" xr:uid="{00000000-0005-0000-0000-000007080000}"/>
    <cellStyle name="Comma 2 2 2 3 2 3 4 2" xfId="2070" xr:uid="{00000000-0005-0000-0000-000008080000}"/>
    <cellStyle name="Comma 2 2 2 3 2 3 4 3" xfId="2071" xr:uid="{00000000-0005-0000-0000-000009080000}"/>
    <cellStyle name="Comma 2 2 2 3 2 3 4 4" xfId="2072" xr:uid="{00000000-0005-0000-0000-00000A080000}"/>
    <cellStyle name="Comma 2 2 2 3 2 3 5" xfId="2073" xr:uid="{00000000-0005-0000-0000-00000B080000}"/>
    <cellStyle name="Comma 2 2 2 3 2 3 6" xfId="2074" xr:uid="{00000000-0005-0000-0000-00000C080000}"/>
    <cellStyle name="Comma 2 2 2 3 2 3 7" xfId="2075" xr:uid="{00000000-0005-0000-0000-00000D080000}"/>
    <cellStyle name="Comma 2 2 2 3 2 4" xfId="2076" xr:uid="{00000000-0005-0000-0000-00000E080000}"/>
    <cellStyle name="Comma 2 2 2 3 2 4 2" xfId="2077" xr:uid="{00000000-0005-0000-0000-00000F080000}"/>
    <cellStyle name="Comma 2 2 2 3 2 4 3" xfId="2078" xr:uid="{00000000-0005-0000-0000-000010080000}"/>
    <cellStyle name="Comma 2 2 2 3 2 4 3 2" xfId="2079" xr:uid="{00000000-0005-0000-0000-000011080000}"/>
    <cellStyle name="Comma 2 2 2 3 2 4 3 3" xfId="2080" xr:uid="{00000000-0005-0000-0000-000012080000}"/>
    <cellStyle name="Comma 2 2 2 3 2 4 3 4" xfId="2081" xr:uid="{00000000-0005-0000-0000-000013080000}"/>
    <cellStyle name="Comma 2 2 2 3 2 4 4" xfId="2082" xr:uid="{00000000-0005-0000-0000-000014080000}"/>
    <cellStyle name="Comma 2 2 2 3 2 4 5" xfId="2083" xr:uid="{00000000-0005-0000-0000-000015080000}"/>
    <cellStyle name="Comma 2 2 2 3 2 4 6" xfId="2084" xr:uid="{00000000-0005-0000-0000-000016080000}"/>
    <cellStyle name="Comma 2 2 2 3 2 5" xfId="2085" xr:uid="{00000000-0005-0000-0000-000017080000}"/>
    <cellStyle name="Comma 2 2 2 3 2 5 2" xfId="2086" xr:uid="{00000000-0005-0000-0000-000018080000}"/>
    <cellStyle name="Comma 2 2 2 3 2 5 3" xfId="2087" xr:uid="{00000000-0005-0000-0000-000019080000}"/>
    <cellStyle name="Comma 2 2 2 3 2 5 4" xfId="2088" xr:uid="{00000000-0005-0000-0000-00001A080000}"/>
    <cellStyle name="Comma 2 2 2 3 2 6" xfId="2089" xr:uid="{00000000-0005-0000-0000-00001B080000}"/>
    <cellStyle name="Comma 2 2 2 3 2 6 2" xfId="2090" xr:uid="{00000000-0005-0000-0000-00001C080000}"/>
    <cellStyle name="Comma 2 2 2 3 2 6 3" xfId="2091" xr:uid="{00000000-0005-0000-0000-00001D080000}"/>
    <cellStyle name="Comma 2 2 2 3 2 6 4" xfId="2092" xr:uid="{00000000-0005-0000-0000-00001E080000}"/>
    <cellStyle name="Comma 2 2 2 3 2 7" xfId="2093" xr:uid="{00000000-0005-0000-0000-00001F080000}"/>
    <cellStyle name="Comma 2 2 2 3 2 8" xfId="2094" xr:uid="{00000000-0005-0000-0000-000020080000}"/>
    <cellStyle name="Comma 2 2 2 3 2 9" xfId="2095" xr:uid="{00000000-0005-0000-0000-000021080000}"/>
    <cellStyle name="Comma 2 2 2 3 3" xfId="2096" xr:uid="{00000000-0005-0000-0000-000022080000}"/>
    <cellStyle name="Comma 2 2 2 3 3 2" xfId="2097" xr:uid="{00000000-0005-0000-0000-000023080000}"/>
    <cellStyle name="Comma 2 2 2 3 3 2 2" xfId="2098" xr:uid="{00000000-0005-0000-0000-000024080000}"/>
    <cellStyle name="Comma 2 2 2 3 3 2 2 2" xfId="2099" xr:uid="{00000000-0005-0000-0000-000025080000}"/>
    <cellStyle name="Comma 2 2 2 3 3 2 2 3" xfId="2100" xr:uid="{00000000-0005-0000-0000-000026080000}"/>
    <cellStyle name="Comma 2 2 2 3 3 2 2 4" xfId="2101" xr:uid="{00000000-0005-0000-0000-000027080000}"/>
    <cellStyle name="Comma 2 2 2 3 3 2 3" xfId="2102" xr:uid="{00000000-0005-0000-0000-000028080000}"/>
    <cellStyle name="Comma 2 2 2 3 3 2 4" xfId="2103" xr:uid="{00000000-0005-0000-0000-000029080000}"/>
    <cellStyle name="Comma 2 2 2 3 3 2 5" xfId="2104" xr:uid="{00000000-0005-0000-0000-00002A080000}"/>
    <cellStyle name="Comma 2 2 2 3 3 3" xfId="2105" xr:uid="{00000000-0005-0000-0000-00002B080000}"/>
    <cellStyle name="Comma 2 2 2 3 3 3 2" xfId="2106" xr:uid="{00000000-0005-0000-0000-00002C080000}"/>
    <cellStyle name="Comma 2 2 2 3 3 3 3" xfId="2107" xr:uid="{00000000-0005-0000-0000-00002D080000}"/>
    <cellStyle name="Comma 2 2 2 3 3 3 4" xfId="2108" xr:uid="{00000000-0005-0000-0000-00002E080000}"/>
    <cellStyle name="Comma 2 2 2 3 3 4" xfId="2109" xr:uid="{00000000-0005-0000-0000-00002F080000}"/>
    <cellStyle name="Comma 2 2 2 3 3 4 2" xfId="2110" xr:uid="{00000000-0005-0000-0000-000030080000}"/>
    <cellStyle name="Comma 2 2 2 3 3 4 3" xfId="2111" xr:uid="{00000000-0005-0000-0000-000031080000}"/>
    <cellStyle name="Comma 2 2 2 3 3 4 4" xfId="2112" xr:uid="{00000000-0005-0000-0000-000032080000}"/>
    <cellStyle name="Comma 2 2 2 3 3 5" xfId="2113" xr:uid="{00000000-0005-0000-0000-000033080000}"/>
    <cellStyle name="Comma 2 2 2 3 3 6" xfId="2114" xr:uid="{00000000-0005-0000-0000-000034080000}"/>
    <cellStyle name="Comma 2 2 2 3 3 7" xfId="2115" xr:uid="{00000000-0005-0000-0000-000035080000}"/>
    <cellStyle name="Comma 2 2 2 3 4" xfId="2116" xr:uid="{00000000-0005-0000-0000-000036080000}"/>
    <cellStyle name="Comma 2 2 2 3 4 2" xfId="2117" xr:uid="{00000000-0005-0000-0000-000037080000}"/>
    <cellStyle name="Comma 2 2 2 3 4 2 2" xfId="2118" xr:uid="{00000000-0005-0000-0000-000038080000}"/>
    <cellStyle name="Comma 2 2 2 3 4 2 2 2" xfId="2119" xr:uid="{00000000-0005-0000-0000-000039080000}"/>
    <cellStyle name="Comma 2 2 2 3 4 2 2 3" xfId="2120" xr:uid="{00000000-0005-0000-0000-00003A080000}"/>
    <cellStyle name="Comma 2 2 2 3 4 2 2 4" xfId="2121" xr:uid="{00000000-0005-0000-0000-00003B080000}"/>
    <cellStyle name="Comma 2 2 2 3 4 2 3" xfId="2122" xr:uid="{00000000-0005-0000-0000-00003C080000}"/>
    <cellStyle name="Comma 2 2 2 3 4 2 4" xfId="2123" xr:uid="{00000000-0005-0000-0000-00003D080000}"/>
    <cellStyle name="Comma 2 2 2 3 4 2 5" xfId="2124" xr:uid="{00000000-0005-0000-0000-00003E080000}"/>
    <cellStyle name="Comma 2 2 2 3 4 3" xfId="2125" xr:uid="{00000000-0005-0000-0000-00003F080000}"/>
    <cellStyle name="Comma 2 2 2 3 4 3 2" xfId="2126" xr:uid="{00000000-0005-0000-0000-000040080000}"/>
    <cellStyle name="Comma 2 2 2 3 4 3 3" xfId="2127" xr:uid="{00000000-0005-0000-0000-000041080000}"/>
    <cellStyle name="Comma 2 2 2 3 4 3 4" xfId="2128" xr:uid="{00000000-0005-0000-0000-000042080000}"/>
    <cellStyle name="Comma 2 2 2 3 4 4" xfId="2129" xr:uid="{00000000-0005-0000-0000-000043080000}"/>
    <cellStyle name="Comma 2 2 2 3 4 4 2" xfId="2130" xr:uid="{00000000-0005-0000-0000-000044080000}"/>
    <cellStyle name="Comma 2 2 2 3 4 4 3" xfId="2131" xr:uid="{00000000-0005-0000-0000-000045080000}"/>
    <cellStyle name="Comma 2 2 2 3 4 4 4" xfId="2132" xr:uid="{00000000-0005-0000-0000-000046080000}"/>
    <cellStyle name="Comma 2 2 2 3 4 5" xfId="2133" xr:uid="{00000000-0005-0000-0000-000047080000}"/>
    <cellStyle name="Comma 2 2 2 3 4 6" xfId="2134" xr:uid="{00000000-0005-0000-0000-000048080000}"/>
    <cellStyle name="Comma 2 2 2 3 4 7" xfId="2135" xr:uid="{00000000-0005-0000-0000-000049080000}"/>
    <cellStyle name="Comma 2 2 2 3 5" xfId="2136" xr:uid="{00000000-0005-0000-0000-00004A080000}"/>
    <cellStyle name="Comma 2 2 2 3 5 2" xfId="2137" xr:uid="{00000000-0005-0000-0000-00004B080000}"/>
    <cellStyle name="Comma 2 2 2 3 6" xfId="2138" xr:uid="{00000000-0005-0000-0000-00004C080000}"/>
    <cellStyle name="Comma 2 2 2 3 6 2" xfId="2139" xr:uid="{00000000-0005-0000-0000-00004D080000}"/>
    <cellStyle name="Comma 2 2 2 3 6 2 2" xfId="2140" xr:uid="{00000000-0005-0000-0000-00004E080000}"/>
    <cellStyle name="Comma 2 2 2 3 6 2 3" xfId="2141" xr:uid="{00000000-0005-0000-0000-00004F080000}"/>
    <cellStyle name="Comma 2 2 2 3 6 2 4" xfId="2142" xr:uid="{00000000-0005-0000-0000-000050080000}"/>
    <cellStyle name="Comma 2 2 2 3 6 3" xfId="2143" xr:uid="{00000000-0005-0000-0000-000051080000}"/>
    <cellStyle name="Comma 2 2 2 3 6 4" xfId="2144" xr:uid="{00000000-0005-0000-0000-000052080000}"/>
    <cellStyle name="Comma 2 2 2 3 6 5" xfId="2145" xr:uid="{00000000-0005-0000-0000-000053080000}"/>
    <cellStyle name="Comma 2 2 2 3 7" xfId="2146" xr:uid="{00000000-0005-0000-0000-000054080000}"/>
    <cellStyle name="Comma 2 2 2 3 7 2" xfId="2147" xr:uid="{00000000-0005-0000-0000-000055080000}"/>
    <cellStyle name="Comma 2 2 2 3 7 3" xfId="2148" xr:uid="{00000000-0005-0000-0000-000056080000}"/>
    <cellStyle name="Comma 2 2 2 3 7 4" xfId="2149" xr:uid="{00000000-0005-0000-0000-000057080000}"/>
    <cellStyle name="Comma 2 2 2 3 8" xfId="2150" xr:uid="{00000000-0005-0000-0000-000058080000}"/>
    <cellStyle name="Comma 2 2 2 3 9" xfId="2151" xr:uid="{00000000-0005-0000-0000-000059080000}"/>
    <cellStyle name="Comma 2 2 2 4" xfId="2152" xr:uid="{00000000-0005-0000-0000-00005A080000}"/>
    <cellStyle name="Comma 2 2 2 4 10" xfId="2153" xr:uid="{00000000-0005-0000-0000-00005B080000}"/>
    <cellStyle name="Comma 2 2 2 4 2" xfId="2154" xr:uid="{00000000-0005-0000-0000-00005C080000}"/>
    <cellStyle name="Comma 2 2 2 4 2 2" xfId="2155" xr:uid="{00000000-0005-0000-0000-00005D080000}"/>
    <cellStyle name="Comma 2 2 2 4 2 2 2" xfId="2156" xr:uid="{00000000-0005-0000-0000-00005E080000}"/>
    <cellStyle name="Comma 2 2 2 4 2 2 2 2" xfId="2157" xr:uid="{00000000-0005-0000-0000-00005F080000}"/>
    <cellStyle name="Comma 2 2 2 4 2 2 2 2 2" xfId="2158" xr:uid="{00000000-0005-0000-0000-000060080000}"/>
    <cellStyle name="Comma 2 2 2 4 2 2 2 2 3" xfId="2159" xr:uid="{00000000-0005-0000-0000-000061080000}"/>
    <cellStyle name="Comma 2 2 2 4 2 2 2 2 4" xfId="2160" xr:uid="{00000000-0005-0000-0000-000062080000}"/>
    <cellStyle name="Comma 2 2 2 4 2 2 2 3" xfId="2161" xr:uid="{00000000-0005-0000-0000-000063080000}"/>
    <cellStyle name="Comma 2 2 2 4 2 2 2 4" xfId="2162" xr:uid="{00000000-0005-0000-0000-000064080000}"/>
    <cellStyle name="Comma 2 2 2 4 2 2 2 5" xfId="2163" xr:uid="{00000000-0005-0000-0000-000065080000}"/>
    <cellStyle name="Comma 2 2 2 4 2 2 3" xfId="2164" xr:uid="{00000000-0005-0000-0000-000066080000}"/>
    <cellStyle name="Comma 2 2 2 4 2 2 3 2" xfId="2165" xr:uid="{00000000-0005-0000-0000-000067080000}"/>
    <cellStyle name="Comma 2 2 2 4 2 2 3 3" xfId="2166" xr:uid="{00000000-0005-0000-0000-000068080000}"/>
    <cellStyle name="Comma 2 2 2 4 2 2 3 4" xfId="2167" xr:uid="{00000000-0005-0000-0000-000069080000}"/>
    <cellStyle name="Comma 2 2 2 4 2 2 4" xfId="2168" xr:uid="{00000000-0005-0000-0000-00006A080000}"/>
    <cellStyle name="Comma 2 2 2 4 2 2 5" xfId="2169" xr:uid="{00000000-0005-0000-0000-00006B080000}"/>
    <cellStyle name="Comma 2 2 2 4 2 2 6" xfId="2170" xr:uid="{00000000-0005-0000-0000-00006C080000}"/>
    <cellStyle name="Comma 2 2 2 4 2 3" xfId="2171" xr:uid="{00000000-0005-0000-0000-00006D080000}"/>
    <cellStyle name="Comma 2 2 2 4 2 3 2" xfId="2172" xr:uid="{00000000-0005-0000-0000-00006E080000}"/>
    <cellStyle name="Comma 2 2 2 4 2 3 2 2" xfId="2173" xr:uid="{00000000-0005-0000-0000-00006F080000}"/>
    <cellStyle name="Comma 2 2 2 4 2 3 2 2 2" xfId="2174" xr:uid="{00000000-0005-0000-0000-000070080000}"/>
    <cellStyle name="Comma 2 2 2 4 2 3 2 2 3" xfId="2175" xr:uid="{00000000-0005-0000-0000-000071080000}"/>
    <cellStyle name="Comma 2 2 2 4 2 3 2 2 4" xfId="2176" xr:uid="{00000000-0005-0000-0000-000072080000}"/>
    <cellStyle name="Comma 2 2 2 4 2 3 2 3" xfId="2177" xr:uid="{00000000-0005-0000-0000-000073080000}"/>
    <cellStyle name="Comma 2 2 2 4 2 3 2 4" xfId="2178" xr:uid="{00000000-0005-0000-0000-000074080000}"/>
    <cellStyle name="Comma 2 2 2 4 2 3 2 5" xfId="2179" xr:uid="{00000000-0005-0000-0000-000075080000}"/>
    <cellStyle name="Comma 2 2 2 4 2 3 3" xfId="2180" xr:uid="{00000000-0005-0000-0000-000076080000}"/>
    <cellStyle name="Comma 2 2 2 4 2 3 3 2" xfId="2181" xr:uid="{00000000-0005-0000-0000-000077080000}"/>
    <cellStyle name="Comma 2 2 2 4 2 3 3 3" xfId="2182" xr:uid="{00000000-0005-0000-0000-000078080000}"/>
    <cellStyle name="Comma 2 2 2 4 2 3 3 4" xfId="2183" xr:uid="{00000000-0005-0000-0000-000079080000}"/>
    <cellStyle name="Comma 2 2 2 4 2 3 4" xfId="2184" xr:uid="{00000000-0005-0000-0000-00007A080000}"/>
    <cellStyle name="Comma 2 2 2 4 2 3 5" xfId="2185" xr:uid="{00000000-0005-0000-0000-00007B080000}"/>
    <cellStyle name="Comma 2 2 2 4 2 3 6" xfId="2186" xr:uid="{00000000-0005-0000-0000-00007C080000}"/>
    <cellStyle name="Comma 2 2 2 4 2 4" xfId="2187" xr:uid="{00000000-0005-0000-0000-00007D080000}"/>
    <cellStyle name="Comma 2 2 2 4 2 4 2" xfId="2188" xr:uid="{00000000-0005-0000-0000-00007E080000}"/>
    <cellStyle name="Comma 2 2 2 4 2 4 2 2" xfId="2189" xr:uid="{00000000-0005-0000-0000-00007F080000}"/>
    <cellStyle name="Comma 2 2 2 4 2 4 2 3" xfId="2190" xr:uid="{00000000-0005-0000-0000-000080080000}"/>
    <cellStyle name="Comma 2 2 2 4 2 4 2 4" xfId="2191" xr:uid="{00000000-0005-0000-0000-000081080000}"/>
    <cellStyle name="Comma 2 2 2 4 2 4 3" xfId="2192" xr:uid="{00000000-0005-0000-0000-000082080000}"/>
    <cellStyle name="Comma 2 2 2 4 2 4 4" xfId="2193" xr:uid="{00000000-0005-0000-0000-000083080000}"/>
    <cellStyle name="Comma 2 2 2 4 2 4 5" xfId="2194" xr:uid="{00000000-0005-0000-0000-000084080000}"/>
    <cellStyle name="Comma 2 2 2 4 2 5" xfId="2195" xr:uid="{00000000-0005-0000-0000-000085080000}"/>
    <cellStyle name="Comma 2 2 2 4 2 5 2" xfId="2196" xr:uid="{00000000-0005-0000-0000-000086080000}"/>
    <cellStyle name="Comma 2 2 2 4 2 5 3" xfId="2197" xr:uid="{00000000-0005-0000-0000-000087080000}"/>
    <cellStyle name="Comma 2 2 2 4 2 5 4" xfId="2198" xr:uid="{00000000-0005-0000-0000-000088080000}"/>
    <cellStyle name="Comma 2 2 2 4 2 6" xfId="2199" xr:uid="{00000000-0005-0000-0000-000089080000}"/>
    <cellStyle name="Comma 2 2 2 4 2 7" xfId="2200" xr:uid="{00000000-0005-0000-0000-00008A080000}"/>
    <cellStyle name="Comma 2 2 2 4 2 8" xfId="2201" xr:uid="{00000000-0005-0000-0000-00008B080000}"/>
    <cellStyle name="Comma 2 2 2 4 3" xfId="2202" xr:uid="{00000000-0005-0000-0000-00008C080000}"/>
    <cellStyle name="Comma 2 2 2 4 3 2" xfId="2203" xr:uid="{00000000-0005-0000-0000-00008D080000}"/>
    <cellStyle name="Comma 2 2 2 4 3 2 2" xfId="2204" xr:uid="{00000000-0005-0000-0000-00008E080000}"/>
    <cellStyle name="Comma 2 2 2 4 3 2 2 2" xfId="2205" xr:uid="{00000000-0005-0000-0000-00008F080000}"/>
    <cellStyle name="Comma 2 2 2 4 3 2 2 3" xfId="2206" xr:uid="{00000000-0005-0000-0000-000090080000}"/>
    <cellStyle name="Comma 2 2 2 4 3 2 2 4" xfId="2207" xr:uid="{00000000-0005-0000-0000-000091080000}"/>
    <cellStyle name="Comma 2 2 2 4 3 2 3" xfId="2208" xr:uid="{00000000-0005-0000-0000-000092080000}"/>
    <cellStyle name="Comma 2 2 2 4 3 2 4" xfId="2209" xr:uid="{00000000-0005-0000-0000-000093080000}"/>
    <cellStyle name="Comma 2 2 2 4 3 2 5" xfId="2210" xr:uid="{00000000-0005-0000-0000-000094080000}"/>
    <cellStyle name="Comma 2 2 2 4 3 3" xfId="2211" xr:uid="{00000000-0005-0000-0000-000095080000}"/>
    <cellStyle name="Comma 2 2 2 4 3 3 2" xfId="2212" xr:uid="{00000000-0005-0000-0000-000096080000}"/>
    <cellStyle name="Comma 2 2 2 4 3 3 3" xfId="2213" xr:uid="{00000000-0005-0000-0000-000097080000}"/>
    <cellStyle name="Comma 2 2 2 4 3 3 4" xfId="2214" xr:uid="{00000000-0005-0000-0000-000098080000}"/>
    <cellStyle name="Comma 2 2 2 4 3 4" xfId="2215" xr:uid="{00000000-0005-0000-0000-000099080000}"/>
    <cellStyle name="Comma 2 2 2 4 3 5" xfId="2216" xr:uid="{00000000-0005-0000-0000-00009A080000}"/>
    <cellStyle name="Comma 2 2 2 4 3 6" xfId="2217" xr:uid="{00000000-0005-0000-0000-00009B080000}"/>
    <cellStyle name="Comma 2 2 2 4 4" xfId="2218" xr:uid="{00000000-0005-0000-0000-00009C080000}"/>
    <cellStyle name="Comma 2 2 2 4 4 2" xfId="2219" xr:uid="{00000000-0005-0000-0000-00009D080000}"/>
    <cellStyle name="Comma 2 2 2 4 4 2 2" xfId="2220" xr:uid="{00000000-0005-0000-0000-00009E080000}"/>
    <cellStyle name="Comma 2 2 2 4 4 2 2 2" xfId="2221" xr:uid="{00000000-0005-0000-0000-00009F080000}"/>
    <cellStyle name="Comma 2 2 2 4 4 2 2 3" xfId="2222" xr:uid="{00000000-0005-0000-0000-0000A0080000}"/>
    <cellStyle name="Comma 2 2 2 4 4 2 2 4" xfId="2223" xr:uid="{00000000-0005-0000-0000-0000A1080000}"/>
    <cellStyle name="Comma 2 2 2 4 4 2 3" xfId="2224" xr:uid="{00000000-0005-0000-0000-0000A2080000}"/>
    <cellStyle name="Comma 2 2 2 4 4 2 4" xfId="2225" xr:uid="{00000000-0005-0000-0000-0000A3080000}"/>
    <cellStyle name="Comma 2 2 2 4 4 2 5" xfId="2226" xr:uid="{00000000-0005-0000-0000-0000A4080000}"/>
    <cellStyle name="Comma 2 2 2 4 4 3" xfId="2227" xr:uid="{00000000-0005-0000-0000-0000A5080000}"/>
    <cellStyle name="Comma 2 2 2 4 4 3 2" xfId="2228" xr:uid="{00000000-0005-0000-0000-0000A6080000}"/>
    <cellStyle name="Comma 2 2 2 4 4 3 3" xfId="2229" xr:uid="{00000000-0005-0000-0000-0000A7080000}"/>
    <cellStyle name="Comma 2 2 2 4 4 3 4" xfId="2230" xr:uid="{00000000-0005-0000-0000-0000A8080000}"/>
    <cellStyle name="Comma 2 2 2 4 4 4" xfId="2231" xr:uid="{00000000-0005-0000-0000-0000A9080000}"/>
    <cellStyle name="Comma 2 2 2 4 4 5" xfId="2232" xr:uid="{00000000-0005-0000-0000-0000AA080000}"/>
    <cellStyle name="Comma 2 2 2 4 4 6" xfId="2233" xr:uid="{00000000-0005-0000-0000-0000AB080000}"/>
    <cellStyle name="Comma 2 2 2 4 5" xfId="2234" xr:uid="{00000000-0005-0000-0000-0000AC080000}"/>
    <cellStyle name="Comma 2 2 2 4 6" xfId="2235" xr:uid="{00000000-0005-0000-0000-0000AD080000}"/>
    <cellStyle name="Comma 2 2 2 4 6 2" xfId="2236" xr:uid="{00000000-0005-0000-0000-0000AE080000}"/>
    <cellStyle name="Comma 2 2 2 4 6 2 2" xfId="2237" xr:uid="{00000000-0005-0000-0000-0000AF080000}"/>
    <cellStyle name="Comma 2 2 2 4 6 2 3" xfId="2238" xr:uid="{00000000-0005-0000-0000-0000B0080000}"/>
    <cellStyle name="Comma 2 2 2 4 6 2 4" xfId="2239" xr:uid="{00000000-0005-0000-0000-0000B1080000}"/>
    <cellStyle name="Comma 2 2 2 4 6 3" xfId="2240" xr:uid="{00000000-0005-0000-0000-0000B2080000}"/>
    <cellStyle name="Comma 2 2 2 4 6 4" xfId="2241" xr:uid="{00000000-0005-0000-0000-0000B3080000}"/>
    <cellStyle name="Comma 2 2 2 4 6 5" xfId="2242" xr:uid="{00000000-0005-0000-0000-0000B4080000}"/>
    <cellStyle name="Comma 2 2 2 4 7" xfId="2243" xr:uid="{00000000-0005-0000-0000-0000B5080000}"/>
    <cellStyle name="Comma 2 2 2 4 7 2" xfId="2244" xr:uid="{00000000-0005-0000-0000-0000B6080000}"/>
    <cellStyle name="Comma 2 2 2 4 7 3" xfId="2245" xr:uid="{00000000-0005-0000-0000-0000B7080000}"/>
    <cellStyle name="Comma 2 2 2 4 7 4" xfId="2246" xr:uid="{00000000-0005-0000-0000-0000B8080000}"/>
    <cellStyle name="Comma 2 2 2 4 8" xfId="2247" xr:uid="{00000000-0005-0000-0000-0000B9080000}"/>
    <cellStyle name="Comma 2 2 2 4 9" xfId="2248" xr:uid="{00000000-0005-0000-0000-0000BA080000}"/>
    <cellStyle name="Comma 2 2 2 5" xfId="2249" xr:uid="{00000000-0005-0000-0000-0000BB080000}"/>
    <cellStyle name="Comma 2 2 2 5 2" xfId="2250" xr:uid="{00000000-0005-0000-0000-0000BC080000}"/>
    <cellStyle name="Comma 2 2 2 6" xfId="2251" xr:uid="{00000000-0005-0000-0000-0000BD080000}"/>
    <cellStyle name="Comma 2 2 2 6 10" xfId="2252" xr:uid="{00000000-0005-0000-0000-0000BE080000}"/>
    <cellStyle name="Comma 2 2 2 6 2" xfId="2253" xr:uid="{00000000-0005-0000-0000-0000BF080000}"/>
    <cellStyle name="Comma 2 2 2 6 2 2" xfId="2254" xr:uid="{00000000-0005-0000-0000-0000C0080000}"/>
    <cellStyle name="Comma 2 2 2 6 2 2 2" xfId="2255" xr:uid="{00000000-0005-0000-0000-0000C1080000}"/>
    <cellStyle name="Comma 2 2 2 6 2 2 2 2" xfId="2256" xr:uid="{00000000-0005-0000-0000-0000C2080000}"/>
    <cellStyle name="Comma 2 2 2 6 2 2 2 2 2" xfId="2257" xr:uid="{00000000-0005-0000-0000-0000C3080000}"/>
    <cellStyle name="Comma 2 2 2 6 2 2 2 2 3" xfId="2258" xr:uid="{00000000-0005-0000-0000-0000C4080000}"/>
    <cellStyle name="Comma 2 2 2 6 2 2 2 2 4" xfId="2259" xr:uid="{00000000-0005-0000-0000-0000C5080000}"/>
    <cellStyle name="Comma 2 2 2 6 2 2 2 3" xfId="2260" xr:uid="{00000000-0005-0000-0000-0000C6080000}"/>
    <cellStyle name="Comma 2 2 2 6 2 2 2 4" xfId="2261" xr:uid="{00000000-0005-0000-0000-0000C7080000}"/>
    <cellStyle name="Comma 2 2 2 6 2 2 2 5" xfId="2262" xr:uid="{00000000-0005-0000-0000-0000C8080000}"/>
    <cellStyle name="Comma 2 2 2 6 2 2 3" xfId="2263" xr:uid="{00000000-0005-0000-0000-0000C9080000}"/>
    <cellStyle name="Comma 2 2 2 6 2 2 3 2" xfId="2264" xr:uid="{00000000-0005-0000-0000-0000CA080000}"/>
    <cellStyle name="Comma 2 2 2 6 2 2 3 3" xfId="2265" xr:uid="{00000000-0005-0000-0000-0000CB080000}"/>
    <cellStyle name="Comma 2 2 2 6 2 2 3 4" xfId="2266" xr:uid="{00000000-0005-0000-0000-0000CC080000}"/>
    <cellStyle name="Comma 2 2 2 6 2 2 4" xfId="2267" xr:uid="{00000000-0005-0000-0000-0000CD080000}"/>
    <cellStyle name="Comma 2 2 2 6 2 2 5" xfId="2268" xr:uid="{00000000-0005-0000-0000-0000CE080000}"/>
    <cellStyle name="Comma 2 2 2 6 2 2 6" xfId="2269" xr:uid="{00000000-0005-0000-0000-0000CF080000}"/>
    <cellStyle name="Comma 2 2 2 6 2 3" xfId="2270" xr:uid="{00000000-0005-0000-0000-0000D0080000}"/>
    <cellStyle name="Comma 2 2 2 6 2 3 2" xfId="2271" xr:uid="{00000000-0005-0000-0000-0000D1080000}"/>
    <cellStyle name="Comma 2 2 2 6 2 3 2 2" xfId="2272" xr:uid="{00000000-0005-0000-0000-0000D2080000}"/>
    <cellStyle name="Comma 2 2 2 6 2 3 2 2 2" xfId="2273" xr:uid="{00000000-0005-0000-0000-0000D3080000}"/>
    <cellStyle name="Comma 2 2 2 6 2 3 2 2 3" xfId="2274" xr:uid="{00000000-0005-0000-0000-0000D4080000}"/>
    <cellStyle name="Comma 2 2 2 6 2 3 2 2 4" xfId="2275" xr:uid="{00000000-0005-0000-0000-0000D5080000}"/>
    <cellStyle name="Comma 2 2 2 6 2 3 2 3" xfId="2276" xr:uid="{00000000-0005-0000-0000-0000D6080000}"/>
    <cellStyle name="Comma 2 2 2 6 2 3 2 4" xfId="2277" xr:uid="{00000000-0005-0000-0000-0000D7080000}"/>
    <cellStyle name="Comma 2 2 2 6 2 3 2 5" xfId="2278" xr:uid="{00000000-0005-0000-0000-0000D8080000}"/>
    <cellStyle name="Comma 2 2 2 6 2 3 3" xfId="2279" xr:uid="{00000000-0005-0000-0000-0000D9080000}"/>
    <cellStyle name="Comma 2 2 2 6 2 3 3 2" xfId="2280" xr:uid="{00000000-0005-0000-0000-0000DA080000}"/>
    <cellStyle name="Comma 2 2 2 6 2 3 3 3" xfId="2281" xr:uid="{00000000-0005-0000-0000-0000DB080000}"/>
    <cellStyle name="Comma 2 2 2 6 2 3 3 4" xfId="2282" xr:uid="{00000000-0005-0000-0000-0000DC080000}"/>
    <cellStyle name="Comma 2 2 2 6 2 3 4" xfId="2283" xr:uid="{00000000-0005-0000-0000-0000DD080000}"/>
    <cellStyle name="Comma 2 2 2 6 2 3 5" xfId="2284" xr:uid="{00000000-0005-0000-0000-0000DE080000}"/>
    <cellStyle name="Comma 2 2 2 6 2 3 6" xfId="2285" xr:uid="{00000000-0005-0000-0000-0000DF080000}"/>
    <cellStyle name="Comma 2 2 2 6 2 4" xfId="2286" xr:uid="{00000000-0005-0000-0000-0000E0080000}"/>
    <cellStyle name="Comma 2 2 2 6 2 4 2" xfId="2287" xr:uid="{00000000-0005-0000-0000-0000E1080000}"/>
    <cellStyle name="Comma 2 2 2 6 2 4 2 2" xfId="2288" xr:uid="{00000000-0005-0000-0000-0000E2080000}"/>
    <cellStyle name="Comma 2 2 2 6 2 4 2 3" xfId="2289" xr:uid="{00000000-0005-0000-0000-0000E3080000}"/>
    <cellStyle name="Comma 2 2 2 6 2 4 2 4" xfId="2290" xr:uid="{00000000-0005-0000-0000-0000E4080000}"/>
    <cellStyle name="Comma 2 2 2 6 2 4 3" xfId="2291" xr:uid="{00000000-0005-0000-0000-0000E5080000}"/>
    <cellStyle name="Comma 2 2 2 6 2 4 4" xfId="2292" xr:uid="{00000000-0005-0000-0000-0000E6080000}"/>
    <cellStyle name="Comma 2 2 2 6 2 4 5" xfId="2293" xr:uid="{00000000-0005-0000-0000-0000E7080000}"/>
    <cellStyle name="Comma 2 2 2 6 2 5" xfId="2294" xr:uid="{00000000-0005-0000-0000-0000E8080000}"/>
    <cellStyle name="Comma 2 2 2 6 2 5 2" xfId="2295" xr:uid="{00000000-0005-0000-0000-0000E9080000}"/>
    <cellStyle name="Comma 2 2 2 6 2 5 3" xfId="2296" xr:uid="{00000000-0005-0000-0000-0000EA080000}"/>
    <cellStyle name="Comma 2 2 2 6 2 5 4" xfId="2297" xr:uid="{00000000-0005-0000-0000-0000EB080000}"/>
    <cellStyle name="Comma 2 2 2 6 2 6" xfId="2298" xr:uid="{00000000-0005-0000-0000-0000EC080000}"/>
    <cellStyle name="Comma 2 2 2 6 2 7" xfId="2299" xr:uid="{00000000-0005-0000-0000-0000ED080000}"/>
    <cellStyle name="Comma 2 2 2 6 2 8" xfId="2300" xr:uid="{00000000-0005-0000-0000-0000EE080000}"/>
    <cellStyle name="Comma 2 2 2 6 3" xfId="2301" xr:uid="{00000000-0005-0000-0000-0000EF080000}"/>
    <cellStyle name="Comma 2 2 2 6 3 2" xfId="2302" xr:uid="{00000000-0005-0000-0000-0000F0080000}"/>
    <cellStyle name="Comma 2 2 2 6 3 2 2" xfId="2303" xr:uid="{00000000-0005-0000-0000-0000F1080000}"/>
    <cellStyle name="Comma 2 2 2 6 3 2 2 2" xfId="2304" xr:uid="{00000000-0005-0000-0000-0000F2080000}"/>
    <cellStyle name="Comma 2 2 2 6 3 2 2 3" xfId="2305" xr:uid="{00000000-0005-0000-0000-0000F3080000}"/>
    <cellStyle name="Comma 2 2 2 6 3 2 2 4" xfId="2306" xr:uid="{00000000-0005-0000-0000-0000F4080000}"/>
    <cellStyle name="Comma 2 2 2 6 3 2 3" xfId="2307" xr:uid="{00000000-0005-0000-0000-0000F5080000}"/>
    <cellStyle name="Comma 2 2 2 6 3 2 4" xfId="2308" xr:uid="{00000000-0005-0000-0000-0000F6080000}"/>
    <cellStyle name="Comma 2 2 2 6 3 2 5" xfId="2309" xr:uid="{00000000-0005-0000-0000-0000F7080000}"/>
    <cellStyle name="Comma 2 2 2 6 3 3" xfId="2310" xr:uid="{00000000-0005-0000-0000-0000F8080000}"/>
    <cellStyle name="Comma 2 2 2 6 3 3 2" xfId="2311" xr:uid="{00000000-0005-0000-0000-0000F9080000}"/>
    <cellStyle name="Comma 2 2 2 6 3 3 3" xfId="2312" xr:uid="{00000000-0005-0000-0000-0000FA080000}"/>
    <cellStyle name="Comma 2 2 2 6 3 3 4" xfId="2313" xr:uid="{00000000-0005-0000-0000-0000FB080000}"/>
    <cellStyle name="Comma 2 2 2 6 3 4" xfId="2314" xr:uid="{00000000-0005-0000-0000-0000FC080000}"/>
    <cellStyle name="Comma 2 2 2 6 3 5" xfId="2315" xr:uid="{00000000-0005-0000-0000-0000FD080000}"/>
    <cellStyle name="Comma 2 2 2 6 3 6" xfId="2316" xr:uid="{00000000-0005-0000-0000-0000FE080000}"/>
    <cellStyle name="Comma 2 2 2 6 4" xfId="2317" xr:uid="{00000000-0005-0000-0000-0000FF080000}"/>
    <cellStyle name="Comma 2 2 2 6 4 2" xfId="2318" xr:uid="{00000000-0005-0000-0000-000000090000}"/>
    <cellStyle name="Comma 2 2 2 6 4 2 2" xfId="2319" xr:uid="{00000000-0005-0000-0000-000001090000}"/>
    <cellStyle name="Comma 2 2 2 6 4 2 2 2" xfId="2320" xr:uid="{00000000-0005-0000-0000-000002090000}"/>
    <cellStyle name="Comma 2 2 2 6 4 2 2 3" xfId="2321" xr:uid="{00000000-0005-0000-0000-000003090000}"/>
    <cellStyle name="Comma 2 2 2 6 4 2 2 4" xfId="2322" xr:uid="{00000000-0005-0000-0000-000004090000}"/>
    <cellStyle name="Comma 2 2 2 6 4 2 3" xfId="2323" xr:uid="{00000000-0005-0000-0000-000005090000}"/>
    <cellStyle name="Comma 2 2 2 6 4 2 4" xfId="2324" xr:uid="{00000000-0005-0000-0000-000006090000}"/>
    <cellStyle name="Comma 2 2 2 6 4 2 5" xfId="2325" xr:uid="{00000000-0005-0000-0000-000007090000}"/>
    <cellStyle name="Comma 2 2 2 6 4 3" xfId="2326" xr:uid="{00000000-0005-0000-0000-000008090000}"/>
    <cellStyle name="Comma 2 2 2 6 4 3 2" xfId="2327" xr:uid="{00000000-0005-0000-0000-000009090000}"/>
    <cellStyle name="Comma 2 2 2 6 4 3 3" xfId="2328" xr:uid="{00000000-0005-0000-0000-00000A090000}"/>
    <cellStyle name="Comma 2 2 2 6 4 3 4" xfId="2329" xr:uid="{00000000-0005-0000-0000-00000B090000}"/>
    <cellStyle name="Comma 2 2 2 6 4 4" xfId="2330" xr:uid="{00000000-0005-0000-0000-00000C090000}"/>
    <cellStyle name="Comma 2 2 2 6 4 5" xfId="2331" xr:uid="{00000000-0005-0000-0000-00000D090000}"/>
    <cellStyle name="Comma 2 2 2 6 4 6" xfId="2332" xr:uid="{00000000-0005-0000-0000-00000E090000}"/>
    <cellStyle name="Comma 2 2 2 6 5" xfId="2333" xr:uid="{00000000-0005-0000-0000-00000F090000}"/>
    <cellStyle name="Comma 2 2 2 6 6" xfId="2334" xr:uid="{00000000-0005-0000-0000-000010090000}"/>
    <cellStyle name="Comma 2 2 2 6 6 2" xfId="2335" xr:uid="{00000000-0005-0000-0000-000011090000}"/>
    <cellStyle name="Comma 2 2 2 6 6 2 2" xfId="2336" xr:uid="{00000000-0005-0000-0000-000012090000}"/>
    <cellStyle name="Comma 2 2 2 6 6 2 3" xfId="2337" xr:uid="{00000000-0005-0000-0000-000013090000}"/>
    <cellStyle name="Comma 2 2 2 6 6 2 4" xfId="2338" xr:uid="{00000000-0005-0000-0000-000014090000}"/>
    <cellStyle name="Comma 2 2 2 6 6 3" xfId="2339" xr:uid="{00000000-0005-0000-0000-000015090000}"/>
    <cellStyle name="Comma 2 2 2 6 6 4" xfId="2340" xr:uid="{00000000-0005-0000-0000-000016090000}"/>
    <cellStyle name="Comma 2 2 2 6 6 5" xfId="2341" xr:uid="{00000000-0005-0000-0000-000017090000}"/>
    <cellStyle name="Comma 2 2 2 6 7" xfId="2342" xr:uid="{00000000-0005-0000-0000-000018090000}"/>
    <cellStyle name="Comma 2 2 2 6 7 2" xfId="2343" xr:uid="{00000000-0005-0000-0000-000019090000}"/>
    <cellStyle name="Comma 2 2 2 6 7 3" xfId="2344" xr:uid="{00000000-0005-0000-0000-00001A090000}"/>
    <cellStyle name="Comma 2 2 2 6 7 4" xfId="2345" xr:uid="{00000000-0005-0000-0000-00001B090000}"/>
    <cellStyle name="Comma 2 2 2 6 8" xfId="2346" xr:uid="{00000000-0005-0000-0000-00001C090000}"/>
    <cellStyle name="Comma 2 2 2 6 9" xfId="2347" xr:uid="{00000000-0005-0000-0000-00001D090000}"/>
    <cellStyle name="Comma 2 2 2 7" xfId="2348" xr:uid="{00000000-0005-0000-0000-00001E090000}"/>
    <cellStyle name="Comma 2 2 2 7 2" xfId="2349" xr:uid="{00000000-0005-0000-0000-00001F090000}"/>
    <cellStyle name="Comma 2 2 2 7 2 2" xfId="2350" xr:uid="{00000000-0005-0000-0000-000020090000}"/>
    <cellStyle name="Comma 2 2 2 7 2 2 2" xfId="2351" xr:uid="{00000000-0005-0000-0000-000021090000}"/>
    <cellStyle name="Comma 2 2 2 7 2 2 2 2" xfId="2352" xr:uid="{00000000-0005-0000-0000-000022090000}"/>
    <cellStyle name="Comma 2 2 2 7 2 2 2 3" xfId="2353" xr:uid="{00000000-0005-0000-0000-000023090000}"/>
    <cellStyle name="Comma 2 2 2 7 2 2 2 4" xfId="2354" xr:uid="{00000000-0005-0000-0000-000024090000}"/>
    <cellStyle name="Comma 2 2 2 7 2 2 3" xfId="2355" xr:uid="{00000000-0005-0000-0000-000025090000}"/>
    <cellStyle name="Comma 2 2 2 7 2 2 4" xfId="2356" xr:uid="{00000000-0005-0000-0000-000026090000}"/>
    <cellStyle name="Comma 2 2 2 7 2 2 5" xfId="2357" xr:uid="{00000000-0005-0000-0000-000027090000}"/>
    <cellStyle name="Comma 2 2 2 7 2 3" xfId="2358" xr:uid="{00000000-0005-0000-0000-000028090000}"/>
    <cellStyle name="Comma 2 2 2 7 2 3 2" xfId="2359" xr:uid="{00000000-0005-0000-0000-000029090000}"/>
    <cellStyle name="Comma 2 2 2 7 2 3 3" xfId="2360" xr:uid="{00000000-0005-0000-0000-00002A090000}"/>
    <cellStyle name="Comma 2 2 2 7 2 3 4" xfId="2361" xr:uid="{00000000-0005-0000-0000-00002B090000}"/>
    <cellStyle name="Comma 2 2 2 7 2 4" xfId="2362" xr:uid="{00000000-0005-0000-0000-00002C090000}"/>
    <cellStyle name="Comma 2 2 2 7 2 5" xfId="2363" xr:uid="{00000000-0005-0000-0000-00002D090000}"/>
    <cellStyle name="Comma 2 2 2 7 2 6" xfId="2364" xr:uid="{00000000-0005-0000-0000-00002E090000}"/>
    <cellStyle name="Comma 2 2 2 7 3" xfId="2365" xr:uid="{00000000-0005-0000-0000-00002F090000}"/>
    <cellStyle name="Comma 2 2 2 7 3 2" xfId="2366" xr:uid="{00000000-0005-0000-0000-000030090000}"/>
    <cellStyle name="Comma 2 2 2 7 3 2 2" xfId="2367" xr:uid="{00000000-0005-0000-0000-000031090000}"/>
    <cellStyle name="Comma 2 2 2 7 3 2 2 2" xfId="2368" xr:uid="{00000000-0005-0000-0000-000032090000}"/>
    <cellStyle name="Comma 2 2 2 7 3 2 2 3" xfId="2369" xr:uid="{00000000-0005-0000-0000-000033090000}"/>
    <cellStyle name="Comma 2 2 2 7 3 2 2 4" xfId="2370" xr:uid="{00000000-0005-0000-0000-000034090000}"/>
    <cellStyle name="Comma 2 2 2 7 3 2 3" xfId="2371" xr:uid="{00000000-0005-0000-0000-000035090000}"/>
    <cellStyle name="Comma 2 2 2 7 3 2 4" xfId="2372" xr:uid="{00000000-0005-0000-0000-000036090000}"/>
    <cellStyle name="Comma 2 2 2 7 3 2 5" xfId="2373" xr:uid="{00000000-0005-0000-0000-000037090000}"/>
    <cellStyle name="Comma 2 2 2 7 3 3" xfId="2374" xr:uid="{00000000-0005-0000-0000-000038090000}"/>
    <cellStyle name="Comma 2 2 2 7 3 3 2" xfId="2375" xr:uid="{00000000-0005-0000-0000-000039090000}"/>
    <cellStyle name="Comma 2 2 2 7 3 3 3" xfId="2376" xr:uid="{00000000-0005-0000-0000-00003A090000}"/>
    <cellStyle name="Comma 2 2 2 7 3 3 4" xfId="2377" xr:uid="{00000000-0005-0000-0000-00003B090000}"/>
    <cellStyle name="Comma 2 2 2 7 3 4" xfId="2378" xr:uid="{00000000-0005-0000-0000-00003C090000}"/>
    <cellStyle name="Comma 2 2 2 7 3 5" xfId="2379" xr:uid="{00000000-0005-0000-0000-00003D090000}"/>
    <cellStyle name="Comma 2 2 2 7 3 6" xfId="2380" xr:uid="{00000000-0005-0000-0000-00003E090000}"/>
    <cellStyle name="Comma 2 2 2 7 4" xfId="2381" xr:uid="{00000000-0005-0000-0000-00003F090000}"/>
    <cellStyle name="Comma 2 2 2 7 5" xfId="2382" xr:uid="{00000000-0005-0000-0000-000040090000}"/>
    <cellStyle name="Comma 2 2 2 7 5 2" xfId="2383" xr:uid="{00000000-0005-0000-0000-000041090000}"/>
    <cellStyle name="Comma 2 2 2 7 5 2 2" xfId="2384" xr:uid="{00000000-0005-0000-0000-000042090000}"/>
    <cellStyle name="Comma 2 2 2 7 5 2 3" xfId="2385" xr:uid="{00000000-0005-0000-0000-000043090000}"/>
    <cellStyle name="Comma 2 2 2 7 5 2 4" xfId="2386" xr:uid="{00000000-0005-0000-0000-000044090000}"/>
    <cellStyle name="Comma 2 2 2 7 5 3" xfId="2387" xr:uid="{00000000-0005-0000-0000-000045090000}"/>
    <cellStyle name="Comma 2 2 2 7 5 4" xfId="2388" xr:uid="{00000000-0005-0000-0000-000046090000}"/>
    <cellStyle name="Comma 2 2 2 7 5 5" xfId="2389" xr:uid="{00000000-0005-0000-0000-000047090000}"/>
    <cellStyle name="Comma 2 2 2 7 6" xfId="2390" xr:uid="{00000000-0005-0000-0000-000048090000}"/>
    <cellStyle name="Comma 2 2 2 7 6 2" xfId="2391" xr:uid="{00000000-0005-0000-0000-000049090000}"/>
    <cellStyle name="Comma 2 2 2 7 6 3" xfId="2392" xr:uid="{00000000-0005-0000-0000-00004A090000}"/>
    <cellStyle name="Comma 2 2 2 7 6 4" xfId="2393" xr:uid="{00000000-0005-0000-0000-00004B090000}"/>
    <cellStyle name="Comma 2 2 2 7 7" xfId="2394" xr:uid="{00000000-0005-0000-0000-00004C090000}"/>
    <cellStyle name="Comma 2 2 2 7 8" xfId="2395" xr:uid="{00000000-0005-0000-0000-00004D090000}"/>
    <cellStyle name="Comma 2 2 2 7 9" xfId="2396" xr:uid="{00000000-0005-0000-0000-00004E090000}"/>
    <cellStyle name="Comma 2 2 2 8" xfId="2397" xr:uid="{00000000-0005-0000-0000-00004F090000}"/>
    <cellStyle name="Comma 2 2 2 8 2" xfId="2398" xr:uid="{00000000-0005-0000-0000-000050090000}"/>
    <cellStyle name="Comma 2 2 2 8 2 2" xfId="2399" xr:uid="{00000000-0005-0000-0000-000051090000}"/>
    <cellStyle name="Comma 2 2 2 8 2 2 2" xfId="2400" xr:uid="{00000000-0005-0000-0000-000052090000}"/>
    <cellStyle name="Comma 2 2 2 8 2 2 2 2" xfId="2401" xr:uid="{00000000-0005-0000-0000-000053090000}"/>
    <cellStyle name="Comma 2 2 2 8 2 2 2 3" xfId="2402" xr:uid="{00000000-0005-0000-0000-000054090000}"/>
    <cellStyle name="Comma 2 2 2 8 2 2 2 4" xfId="2403" xr:uid="{00000000-0005-0000-0000-000055090000}"/>
    <cellStyle name="Comma 2 2 2 8 2 2 3" xfId="2404" xr:uid="{00000000-0005-0000-0000-000056090000}"/>
    <cellStyle name="Comma 2 2 2 8 2 2 4" xfId="2405" xr:uid="{00000000-0005-0000-0000-000057090000}"/>
    <cellStyle name="Comma 2 2 2 8 2 2 5" xfId="2406" xr:uid="{00000000-0005-0000-0000-000058090000}"/>
    <cellStyle name="Comma 2 2 2 8 2 3" xfId="2407" xr:uid="{00000000-0005-0000-0000-000059090000}"/>
    <cellStyle name="Comma 2 2 2 8 2 3 2" xfId="2408" xr:uid="{00000000-0005-0000-0000-00005A090000}"/>
    <cellStyle name="Comma 2 2 2 8 2 3 3" xfId="2409" xr:uid="{00000000-0005-0000-0000-00005B090000}"/>
    <cellStyle name="Comma 2 2 2 8 2 3 4" xfId="2410" xr:uid="{00000000-0005-0000-0000-00005C090000}"/>
    <cellStyle name="Comma 2 2 2 8 2 4" xfId="2411" xr:uid="{00000000-0005-0000-0000-00005D090000}"/>
    <cellStyle name="Comma 2 2 2 8 2 5" xfId="2412" xr:uid="{00000000-0005-0000-0000-00005E090000}"/>
    <cellStyle name="Comma 2 2 2 8 2 6" xfId="2413" xr:uid="{00000000-0005-0000-0000-00005F090000}"/>
    <cellStyle name="Comma 2 2 2 8 3" xfId="2414" xr:uid="{00000000-0005-0000-0000-000060090000}"/>
    <cellStyle name="Comma 2 2 2 8 3 2" xfId="2415" xr:uid="{00000000-0005-0000-0000-000061090000}"/>
    <cellStyle name="Comma 2 2 2 8 3 2 2" xfId="2416" xr:uid="{00000000-0005-0000-0000-000062090000}"/>
    <cellStyle name="Comma 2 2 2 8 3 2 2 2" xfId="2417" xr:uid="{00000000-0005-0000-0000-000063090000}"/>
    <cellStyle name="Comma 2 2 2 8 3 2 2 3" xfId="2418" xr:uid="{00000000-0005-0000-0000-000064090000}"/>
    <cellStyle name="Comma 2 2 2 8 3 2 2 4" xfId="2419" xr:uid="{00000000-0005-0000-0000-000065090000}"/>
    <cellStyle name="Comma 2 2 2 8 3 2 3" xfId="2420" xr:uid="{00000000-0005-0000-0000-000066090000}"/>
    <cellStyle name="Comma 2 2 2 8 3 2 4" xfId="2421" xr:uid="{00000000-0005-0000-0000-000067090000}"/>
    <cellStyle name="Comma 2 2 2 8 3 2 5" xfId="2422" xr:uid="{00000000-0005-0000-0000-000068090000}"/>
    <cellStyle name="Comma 2 2 2 8 3 3" xfId="2423" xr:uid="{00000000-0005-0000-0000-000069090000}"/>
    <cellStyle name="Comma 2 2 2 8 3 3 2" xfId="2424" xr:uid="{00000000-0005-0000-0000-00006A090000}"/>
    <cellStyle name="Comma 2 2 2 8 3 3 3" xfId="2425" xr:uid="{00000000-0005-0000-0000-00006B090000}"/>
    <cellStyle name="Comma 2 2 2 8 3 3 4" xfId="2426" xr:uid="{00000000-0005-0000-0000-00006C090000}"/>
    <cellStyle name="Comma 2 2 2 8 3 4" xfId="2427" xr:uid="{00000000-0005-0000-0000-00006D090000}"/>
    <cellStyle name="Comma 2 2 2 8 3 5" xfId="2428" xr:uid="{00000000-0005-0000-0000-00006E090000}"/>
    <cellStyle name="Comma 2 2 2 8 3 6" xfId="2429" xr:uid="{00000000-0005-0000-0000-00006F090000}"/>
    <cellStyle name="Comma 2 2 2 8 4" xfId="2430" xr:uid="{00000000-0005-0000-0000-000070090000}"/>
    <cellStyle name="Comma 2 2 2 8 5" xfId="2431" xr:uid="{00000000-0005-0000-0000-000071090000}"/>
    <cellStyle name="Comma 2 2 2 8 5 2" xfId="2432" xr:uid="{00000000-0005-0000-0000-000072090000}"/>
    <cellStyle name="Comma 2 2 2 8 5 2 2" xfId="2433" xr:uid="{00000000-0005-0000-0000-000073090000}"/>
    <cellStyle name="Comma 2 2 2 8 5 2 3" xfId="2434" xr:uid="{00000000-0005-0000-0000-000074090000}"/>
    <cellStyle name="Comma 2 2 2 8 5 2 4" xfId="2435" xr:uid="{00000000-0005-0000-0000-000075090000}"/>
    <cellStyle name="Comma 2 2 2 8 5 3" xfId="2436" xr:uid="{00000000-0005-0000-0000-000076090000}"/>
    <cellStyle name="Comma 2 2 2 8 5 4" xfId="2437" xr:uid="{00000000-0005-0000-0000-000077090000}"/>
    <cellStyle name="Comma 2 2 2 8 5 5" xfId="2438" xr:uid="{00000000-0005-0000-0000-000078090000}"/>
    <cellStyle name="Comma 2 2 2 8 6" xfId="2439" xr:uid="{00000000-0005-0000-0000-000079090000}"/>
    <cellStyle name="Comma 2 2 2 8 6 2" xfId="2440" xr:uid="{00000000-0005-0000-0000-00007A090000}"/>
    <cellStyle name="Comma 2 2 2 8 6 3" xfId="2441" xr:uid="{00000000-0005-0000-0000-00007B090000}"/>
    <cellStyle name="Comma 2 2 2 8 6 4" xfId="2442" xr:uid="{00000000-0005-0000-0000-00007C090000}"/>
    <cellStyle name="Comma 2 2 2 8 7" xfId="2443" xr:uid="{00000000-0005-0000-0000-00007D090000}"/>
    <cellStyle name="Comma 2 2 2 8 8" xfId="2444" xr:uid="{00000000-0005-0000-0000-00007E090000}"/>
    <cellStyle name="Comma 2 2 2 8 9" xfId="2445" xr:uid="{00000000-0005-0000-0000-00007F090000}"/>
    <cellStyle name="Comma 2 2 2 9" xfId="2446" xr:uid="{00000000-0005-0000-0000-000080090000}"/>
    <cellStyle name="Comma 2 2 2 9 2" xfId="2447" xr:uid="{00000000-0005-0000-0000-000081090000}"/>
    <cellStyle name="Comma 2 2 2 9 3" xfId="2448" xr:uid="{00000000-0005-0000-0000-000082090000}"/>
    <cellStyle name="Comma 2 2 2 9 3 2" xfId="2449" xr:uid="{00000000-0005-0000-0000-000083090000}"/>
    <cellStyle name="Comma 2 2 2 9 3 2 2" xfId="2450" xr:uid="{00000000-0005-0000-0000-000084090000}"/>
    <cellStyle name="Comma 2 2 2 9 3 2 3" xfId="2451" xr:uid="{00000000-0005-0000-0000-000085090000}"/>
    <cellStyle name="Comma 2 2 2 9 3 2 4" xfId="2452" xr:uid="{00000000-0005-0000-0000-000086090000}"/>
    <cellStyle name="Comma 2 2 2 9 3 3" xfId="2453" xr:uid="{00000000-0005-0000-0000-000087090000}"/>
    <cellStyle name="Comma 2 2 2 9 3 4" xfId="2454" xr:uid="{00000000-0005-0000-0000-000088090000}"/>
    <cellStyle name="Comma 2 2 2 9 3 5" xfId="2455" xr:uid="{00000000-0005-0000-0000-000089090000}"/>
    <cellStyle name="Comma 2 2 2 9 4" xfId="2456" xr:uid="{00000000-0005-0000-0000-00008A090000}"/>
    <cellStyle name="Comma 2 2 2 9 4 2" xfId="2457" xr:uid="{00000000-0005-0000-0000-00008B090000}"/>
    <cellStyle name="Comma 2 2 2 9 4 3" xfId="2458" xr:uid="{00000000-0005-0000-0000-00008C090000}"/>
    <cellStyle name="Comma 2 2 2 9 4 4" xfId="2459" xr:uid="{00000000-0005-0000-0000-00008D090000}"/>
    <cellStyle name="Comma 2 2 2 9 5" xfId="2460" xr:uid="{00000000-0005-0000-0000-00008E090000}"/>
    <cellStyle name="Comma 2 2 2 9 6" xfId="2461" xr:uid="{00000000-0005-0000-0000-00008F090000}"/>
    <cellStyle name="Comma 2 2 2 9 7" xfId="2462" xr:uid="{00000000-0005-0000-0000-000090090000}"/>
    <cellStyle name="Comma 2 2 20" xfId="2463" xr:uid="{00000000-0005-0000-0000-000091090000}"/>
    <cellStyle name="Comma 2 2 20 2" xfId="2464" xr:uid="{00000000-0005-0000-0000-000092090000}"/>
    <cellStyle name="Comma 2 2 20 3" xfId="2465" xr:uid="{00000000-0005-0000-0000-000093090000}"/>
    <cellStyle name="Comma 2 2 20 4" xfId="2466" xr:uid="{00000000-0005-0000-0000-000094090000}"/>
    <cellStyle name="Comma 2 2 21" xfId="2467" xr:uid="{00000000-0005-0000-0000-000095090000}"/>
    <cellStyle name="Comma 2 2 22" xfId="2468" xr:uid="{00000000-0005-0000-0000-000096090000}"/>
    <cellStyle name="Comma 2 2 23" xfId="2469" xr:uid="{00000000-0005-0000-0000-000097090000}"/>
    <cellStyle name="Comma 2 2 3" xfId="2470" xr:uid="{00000000-0005-0000-0000-000098090000}"/>
    <cellStyle name="Comma 2 2 3 10" xfId="2471" xr:uid="{00000000-0005-0000-0000-000099090000}"/>
    <cellStyle name="Comma 2 2 3 10 2" xfId="2472" xr:uid="{00000000-0005-0000-0000-00009A090000}"/>
    <cellStyle name="Comma 2 2 3 10 2 2" xfId="2473" xr:uid="{00000000-0005-0000-0000-00009B090000}"/>
    <cellStyle name="Comma 2 2 3 10 2 3" xfId="2474" xr:uid="{00000000-0005-0000-0000-00009C090000}"/>
    <cellStyle name="Comma 2 2 3 10 2 4" xfId="2475" xr:uid="{00000000-0005-0000-0000-00009D090000}"/>
    <cellStyle name="Comma 2 2 3 11" xfId="2476" xr:uid="{00000000-0005-0000-0000-00009E090000}"/>
    <cellStyle name="Comma 2 2 3 11 2" xfId="2477" xr:uid="{00000000-0005-0000-0000-00009F090000}"/>
    <cellStyle name="Comma 2 2 3 11 2 2" xfId="2478" xr:uid="{00000000-0005-0000-0000-0000A0090000}"/>
    <cellStyle name="Comma 2 2 3 11 2 3" xfId="2479" xr:uid="{00000000-0005-0000-0000-0000A1090000}"/>
    <cellStyle name="Comma 2 2 3 11 2 4" xfId="2480" xr:uid="{00000000-0005-0000-0000-0000A2090000}"/>
    <cellStyle name="Comma 2 2 3 12" xfId="2481" xr:uid="{00000000-0005-0000-0000-0000A3090000}"/>
    <cellStyle name="Comma 2 2 3 12 2" xfId="2482" xr:uid="{00000000-0005-0000-0000-0000A4090000}"/>
    <cellStyle name="Comma 2 2 3 12 2 2" xfId="2483" xr:uid="{00000000-0005-0000-0000-0000A5090000}"/>
    <cellStyle name="Comma 2 2 3 12 2 3" xfId="2484" xr:uid="{00000000-0005-0000-0000-0000A6090000}"/>
    <cellStyle name="Comma 2 2 3 12 2 4" xfId="2485" xr:uid="{00000000-0005-0000-0000-0000A7090000}"/>
    <cellStyle name="Comma 2 2 3 13" xfId="2486" xr:uid="{00000000-0005-0000-0000-0000A8090000}"/>
    <cellStyle name="Comma 2 2 3 13 2" xfId="2487" xr:uid="{00000000-0005-0000-0000-0000A9090000}"/>
    <cellStyle name="Comma 2 2 3 13 2 2" xfId="2488" xr:uid="{00000000-0005-0000-0000-0000AA090000}"/>
    <cellStyle name="Comma 2 2 3 13 2 3" xfId="2489" xr:uid="{00000000-0005-0000-0000-0000AB090000}"/>
    <cellStyle name="Comma 2 2 3 13 2 4" xfId="2490" xr:uid="{00000000-0005-0000-0000-0000AC090000}"/>
    <cellStyle name="Comma 2 2 3 14" xfId="2491" xr:uid="{00000000-0005-0000-0000-0000AD090000}"/>
    <cellStyle name="Comma 2 2 3 14 2" xfId="2492" xr:uid="{00000000-0005-0000-0000-0000AE090000}"/>
    <cellStyle name="Comma 2 2 3 14 2 2" xfId="2493" xr:uid="{00000000-0005-0000-0000-0000AF090000}"/>
    <cellStyle name="Comma 2 2 3 14 2 3" xfId="2494" xr:uid="{00000000-0005-0000-0000-0000B0090000}"/>
    <cellStyle name="Comma 2 2 3 14 2 4" xfId="2495" xr:uid="{00000000-0005-0000-0000-0000B1090000}"/>
    <cellStyle name="Comma 2 2 3 15" xfId="2496" xr:uid="{00000000-0005-0000-0000-0000B2090000}"/>
    <cellStyle name="Comma 2 2 3 15 2" xfId="2497" xr:uid="{00000000-0005-0000-0000-0000B3090000}"/>
    <cellStyle name="Comma 2 2 3 15 2 2" xfId="2498" xr:uid="{00000000-0005-0000-0000-0000B4090000}"/>
    <cellStyle name="Comma 2 2 3 15 2 3" xfId="2499" xr:uid="{00000000-0005-0000-0000-0000B5090000}"/>
    <cellStyle name="Comma 2 2 3 15 2 4" xfId="2500" xr:uid="{00000000-0005-0000-0000-0000B6090000}"/>
    <cellStyle name="Comma 2 2 3 15 3" xfId="2501" xr:uid="{00000000-0005-0000-0000-0000B7090000}"/>
    <cellStyle name="Comma 2 2 3 15 4" xfId="2502" xr:uid="{00000000-0005-0000-0000-0000B8090000}"/>
    <cellStyle name="Comma 2 2 3 15 5" xfId="2503" xr:uid="{00000000-0005-0000-0000-0000B9090000}"/>
    <cellStyle name="Comma 2 2 3 16" xfId="2504" xr:uid="{00000000-0005-0000-0000-0000BA090000}"/>
    <cellStyle name="Comma 2 2 3 16 2" xfId="2505" xr:uid="{00000000-0005-0000-0000-0000BB090000}"/>
    <cellStyle name="Comma 2 2 3 16 3" xfId="2506" xr:uid="{00000000-0005-0000-0000-0000BC090000}"/>
    <cellStyle name="Comma 2 2 3 16 4" xfId="2507" xr:uid="{00000000-0005-0000-0000-0000BD090000}"/>
    <cellStyle name="Comma 2 2 3 17" xfId="2508" xr:uid="{00000000-0005-0000-0000-0000BE090000}"/>
    <cellStyle name="Comma 2 2 3 17 2" xfId="2509" xr:uid="{00000000-0005-0000-0000-0000BF090000}"/>
    <cellStyle name="Comma 2 2 3 17 3" xfId="2510" xr:uid="{00000000-0005-0000-0000-0000C0090000}"/>
    <cellStyle name="Comma 2 2 3 17 4" xfId="2511" xr:uid="{00000000-0005-0000-0000-0000C1090000}"/>
    <cellStyle name="Comma 2 2 3 18" xfId="2512" xr:uid="{00000000-0005-0000-0000-0000C2090000}"/>
    <cellStyle name="Comma 2 2 3 19" xfId="2513" xr:uid="{00000000-0005-0000-0000-0000C3090000}"/>
    <cellStyle name="Comma 2 2 3 2" xfId="2514" xr:uid="{00000000-0005-0000-0000-0000C4090000}"/>
    <cellStyle name="Comma 2 2 3 2 10" xfId="2515" xr:uid="{00000000-0005-0000-0000-0000C5090000}"/>
    <cellStyle name="Comma 2 2 3 2 2" xfId="2516" xr:uid="{00000000-0005-0000-0000-0000C6090000}"/>
    <cellStyle name="Comma 2 2 3 2 2 2" xfId="2517" xr:uid="{00000000-0005-0000-0000-0000C7090000}"/>
    <cellStyle name="Comma 2 2 3 2 2 2 2" xfId="2518" xr:uid="{00000000-0005-0000-0000-0000C8090000}"/>
    <cellStyle name="Comma 2 2 3 2 2 2 2 2" xfId="2519" xr:uid="{00000000-0005-0000-0000-0000C9090000}"/>
    <cellStyle name="Comma 2 2 3 2 2 2 2 2 2" xfId="2520" xr:uid="{00000000-0005-0000-0000-0000CA090000}"/>
    <cellStyle name="Comma 2 2 3 2 2 2 2 2 3" xfId="2521" xr:uid="{00000000-0005-0000-0000-0000CB090000}"/>
    <cellStyle name="Comma 2 2 3 2 2 2 2 2 4" xfId="2522" xr:uid="{00000000-0005-0000-0000-0000CC090000}"/>
    <cellStyle name="Comma 2 2 3 2 2 2 2 3" xfId="2523" xr:uid="{00000000-0005-0000-0000-0000CD090000}"/>
    <cellStyle name="Comma 2 2 3 2 2 2 2 4" xfId="2524" xr:uid="{00000000-0005-0000-0000-0000CE090000}"/>
    <cellStyle name="Comma 2 2 3 2 2 2 2 5" xfId="2525" xr:uid="{00000000-0005-0000-0000-0000CF090000}"/>
    <cellStyle name="Comma 2 2 3 2 2 2 3" xfId="2526" xr:uid="{00000000-0005-0000-0000-0000D0090000}"/>
    <cellStyle name="Comma 2 2 3 2 2 2 3 2" xfId="2527" xr:uid="{00000000-0005-0000-0000-0000D1090000}"/>
    <cellStyle name="Comma 2 2 3 2 2 2 3 3" xfId="2528" xr:uid="{00000000-0005-0000-0000-0000D2090000}"/>
    <cellStyle name="Comma 2 2 3 2 2 2 3 4" xfId="2529" xr:uid="{00000000-0005-0000-0000-0000D3090000}"/>
    <cellStyle name="Comma 2 2 3 2 2 2 4" xfId="2530" xr:uid="{00000000-0005-0000-0000-0000D4090000}"/>
    <cellStyle name="Comma 2 2 3 2 2 2 5" xfId="2531" xr:uid="{00000000-0005-0000-0000-0000D5090000}"/>
    <cellStyle name="Comma 2 2 3 2 2 2 6" xfId="2532" xr:uid="{00000000-0005-0000-0000-0000D6090000}"/>
    <cellStyle name="Comma 2 2 3 2 2 3" xfId="2533" xr:uid="{00000000-0005-0000-0000-0000D7090000}"/>
    <cellStyle name="Comma 2 2 3 2 2 3 2" xfId="2534" xr:uid="{00000000-0005-0000-0000-0000D8090000}"/>
    <cellStyle name="Comma 2 2 3 2 2 3 2 2" xfId="2535" xr:uid="{00000000-0005-0000-0000-0000D9090000}"/>
    <cellStyle name="Comma 2 2 3 2 2 3 2 2 2" xfId="2536" xr:uid="{00000000-0005-0000-0000-0000DA090000}"/>
    <cellStyle name="Comma 2 2 3 2 2 3 2 2 3" xfId="2537" xr:uid="{00000000-0005-0000-0000-0000DB090000}"/>
    <cellStyle name="Comma 2 2 3 2 2 3 2 2 4" xfId="2538" xr:uid="{00000000-0005-0000-0000-0000DC090000}"/>
    <cellStyle name="Comma 2 2 3 2 2 3 2 3" xfId="2539" xr:uid="{00000000-0005-0000-0000-0000DD090000}"/>
    <cellStyle name="Comma 2 2 3 2 2 3 2 4" xfId="2540" xr:uid="{00000000-0005-0000-0000-0000DE090000}"/>
    <cellStyle name="Comma 2 2 3 2 2 3 2 5" xfId="2541" xr:uid="{00000000-0005-0000-0000-0000DF090000}"/>
    <cellStyle name="Comma 2 2 3 2 2 3 3" xfId="2542" xr:uid="{00000000-0005-0000-0000-0000E0090000}"/>
    <cellStyle name="Comma 2 2 3 2 2 3 3 2" xfId="2543" xr:uid="{00000000-0005-0000-0000-0000E1090000}"/>
    <cellStyle name="Comma 2 2 3 2 2 3 3 3" xfId="2544" xr:uid="{00000000-0005-0000-0000-0000E2090000}"/>
    <cellStyle name="Comma 2 2 3 2 2 3 3 4" xfId="2545" xr:uid="{00000000-0005-0000-0000-0000E3090000}"/>
    <cellStyle name="Comma 2 2 3 2 2 3 4" xfId="2546" xr:uid="{00000000-0005-0000-0000-0000E4090000}"/>
    <cellStyle name="Comma 2 2 3 2 2 3 5" xfId="2547" xr:uid="{00000000-0005-0000-0000-0000E5090000}"/>
    <cellStyle name="Comma 2 2 3 2 2 3 6" xfId="2548" xr:uid="{00000000-0005-0000-0000-0000E6090000}"/>
    <cellStyle name="Comma 2 2 3 2 2 4" xfId="2549" xr:uid="{00000000-0005-0000-0000-0000E7090000}"/>
    <cellStyle name="Comma 2 2 3 2 2 4 2" xfId="2550" xr:uid="{00000000-0005-0000-0000-0000E8090000}"/>
    <cellStyle name="Comma 2 2 3 2 2 4 2 2" xfId="2551" xr:uid="{00000000-0005-0000-0000-0000E9090000}"/>
    <cellStyle name="Comma 2 2 3 2 2 4 2 3" xfId="2552" xr:uid="{00000000-0005-0000-0000-0000EA090000}"/>
    <cellStyle name="Comma 2 2 3 2 2 4 2 4" xfId="2553" xr:uid="{00000000-0005-0000-0000-0000EB090000}"/>
    <cellStyle name="Comma 2 2 3 2 2 4 3" xfId="2554" xr:uid="{00000000-0005-0000-0000-0000EC090000}"/>
    <cellStyle name="Comma 2 2 3 2 2 4 4" xfId="2555" xr:uid="{00000000-0005-0000-0000-0000ED090000}"/>
    <cellStyle name="Comma 2 2 3 2 2 4 5" xfId="2556" xr:uid="{00000000-0005-0000-0000-0000EE090000}"/>
    <cellStyle name="Comma 2 2 3 2 2 5" xfId="2557" xr:uid="{00000000-0005-0000-0000-0000EF090000}"/>
    <cellStyle name="Comma 2 2 3 2 2 5 2" xfId="2558" xr:uid="{00000000-0005-0000-0000-0000F0090000}"/>
    <cellStyle name="Comma 2 2 3 2 2 5 3" xfId="2559" xr:uid="{00000000-0005-0000-0000-0000F1090000}"/>
    <cellStyle name="Comma 2 2 3 2 2 5 4" xfId="2560" xr:uid="{00000000-0005-0000-0000-0000F2090000}"/>
    <cellStyle name="Comma 2 2 3 2 2 6" xfId="2561" xr:uid="{00000000-0005-0000-0000-0000F3090000}"/>
    <cellStyle name="Comma 2 2 3 2 2 7" xfId="2562" xr:uid="{00000000-0005-0000-0000-0000F4090000}"/>
    <cellStyle name="Comma 2 2 3 2 2 8" xfId="2563" xr:uid="{00000000-0005-0000-0000-0000F5090000}"/>
    <cellStyle name="Comma 2 2 3 2 3" xfId="2564" xr:uid="{00000000-0005-0000-0000-0000F6090000}"/>
    <cellStyle name="Comma 2 2 3 2 3 2" xfId="2565" xr:uid="{00000000-0005-0000-0000-0000F7090000}"/>
    <cellStyle name="Comma 2 2 3 2 3 2 2" xfId="2566" xr:uid="{00000000-0005-0000-0000-0000F8090000}"/>
    <cellStyle name="Comma 2 2 3 2 3 2 2 2" xfId="2567" xr:uid="{00000000-0005-0000-0000-0000F9090000}"/>
    <cellStyle name="Comma 2 2 3 2 3 2 2 3" xfId="2568" xr:uid="{00000000-0005-0000-0000-0000FA090000}"/>
    <cellStyle name="Comma 2 2 3 2 3 2 2 4" xfId="2569" xr:uid="{00000000-0005-0000-0000-0000FB090000}"/>
    <cellStyle name="Comma 2 2 3 2 3 2 3" xfId="2570" xr:uid="{00000000-0005-0000-0000-0000FC090000}"/>
    <cellStyle name="Comma 2 2 3 2 3 2 4" xfId="2571" xr:uid="{00000000-0005-0000-0000-0000FD090000}"/>
    <cellStyle name="Comma 2 2 3 2 3 2 5" xfId="2572" xr:uid="{00000000-0005-0000-0000-0000FE090000}"/>
    <cellStyle name="Comma 2 2 3 2 3 3" xfId="2573" xr:uid="{00000000-0005-0000-0000-0000FF090000}"/>
    <cellStyle name="Comma 2 2 3 2 3 3 2" xfId="2574" xr:uid="{00000000-0005-0000-0000-0000000A0000}"/>
    <cellStyle name="Comma 2 2 3 2 3 3 3" xfId="2575" xr:uid="{00000000-0005-0000-0000-0000010A0000}"/>
    <cellStyle name="Comma 2 2 3 2 3 3 4" xfId="2576" xr:uid="{00000000-0005-0000-0000-0000020A0000}"/>
    <cellStyle name="Comma 2 2 3 2 3 4" xfId="2577" xr:uid="{00000000-0005-0000-0000-0000030A0000}"/>
    <cellStyle name="Comma 2 2 3 2 3 4 2" xfId="2578" xr:uid="{00000000-0005-0000-0000-0000040A0000}"/>
    <cellStyle name="Comma 2 2 3 2 3 4 3" xfId="2579" xr:uid="{00000000-0005-0000-0000-0000050A0000}"/>
    <cellStyle name="Comma 2 2 3 2 3 4 4" xfId="2580" xr:uid="{00000000-0005-0000-0000-0000060A0000}"/>
    <cellStyle name="Comma 2 2 3 2 3 5" xfId="2581" xr:uid="{00000000-0005-0000-0000-0000070A0000}"/>
    <cellStyle name="Comma 2 2 3 2 3 6" xfId="2582" xr:uid="{00000000-0005-0000-0000-0000080A0000}"/>
    <cellStyle name="Comma 2 2 3 2 3 7" xfId="2583" xr:uid="{00000000-0005-0000-0000-0000090A0000}"/>
    <cellStyle name="Comma 2 2 3 2 4" xfId="2584" xr:uid="{00000000-0005-0000-0000-00000A0A0000}"/>
    <cellStyle name="Comma 2 2 3 2 4 2" xfId="2585" xr:uid="{00000000-0005-0000-0000-00000B0A0000}"/>
    <cellStyle name="Comma 2 2 3 2 4 2 2" xfId="2586" xr:uid="{00000000-0005-0000-0000-00000C0A0000}"/>
    <cellStyle name="Comma 2 2 3 2 4 2 2 2" xfId="2587" xr:uid="{00000000-0005-0000-0000-00000D0A0000}"/>
    <cellStyle name="Comma 2 2 3 2 4 2 2 3" xfId="2588" xr:uid="{00000000-0005-0000-0000-00000E0A0000}"/>
    <cellStyle name="Comma 2 2 3 2 4 2 2 4" xfId="2589" xr:uid="{00000000-0005-0000-0000-00000F0A0000}"/>
    <cellStyle name="Comma 2 2 3 2 4 2 3" xfId="2590" xr:uid="{00000000-0005-0000-0000-0000100A0000}"/>
    <cellStyle name="Comma 2 2 3 2 4 2 4" xfId="2591" xr:uid="{00000000-0005-0000-0000-0000110A0000}"/>
    <cellStyle name="Comma 2 2 3 2 4 2 5" xfId="2592" xr:uid="{00000000-0005-0000-0000-0000120A0000}"/>
    <cellStyle name="Comma 2 2 3 2 4 3" xfId="2593" xr:uid="{00000000-0005-0000-0000-0000130A0000}"/>
    <cellStyle name="Comma 2 2 3 2 4 3 2" xfId="2594" xr:uid="{00000000-0005-0000-0000-0000140A0000}"/>
    <cellStyle name="Comma 2 2 3 2 4 3 3" xfId="2595" xr:uid="{00000000-0005-0000-0000-0000150A0000}"/>
    <cellStyle name="Comma 2 2 3 2 4 3 4" xfId="2596" xr:uid="{00000000-0005-0000-0000-0000160A0000}"/>
    <cellStyle name="Comma 2 2 3 2 4 4" xfId="2597" xr:uid="{00000000-0005-0000-0000-0000170A0000}"/>
    <cellStyle name="Comma 2 2 3 2 4 4 2" xfId="2598" xr:uid="{00000000-0005-0000-0000-0000180A0000}"/>
    <cellStyle name="Comma 2 2 3 2 4 4 3" xfId="2599" xr:uid="{00000000-0005-0000-0000-0000190A0000}"/>
    <cellStyle name="Comma 2 2 3 2 4 4 4" xfId="2600" xr:uid="{00000000-0005-0000-0000-00001A0A0000}"/>
    <cellStyle name="Comma 2 2 3 2 4 5" xfId="2601" xr:uid="{00000000-0005-0000-0000-00001B0A0000}"/>
    <cellStyle name="Comma 2 2 3 2 4 6" xfId="2602" xr:uid="{00000000-0005-0000-0000-00001C0A0000}"/>
    <cellStyle name="Comma 2 2 3 2 4 7" xfId="2603" xr:uid="{00000000-0005-0000-0000-00001D0A0000}"/>
    <cellStyle name="Comma 2 2 3 2 5" xfId="2604" xr:uid="{00000000-0005-0000-0000-00001E0A0000}"/>
    <cellStyle name="Comma 2 2 3 2 6" xfId="2605" xr:uid="{00000000-0005-0000-0000-00001F0A0000}"/>
    <cellStyle name="Comma 2 2 3 2 6 2" xfId="2606" xr:uid="{00000000-0005-0000-0000-0000200A0000}"/>
    <cellStyle name="Comma 2 2 3 2 6 2 2" xfId="2607" xr:uid="{00000000-0005-0000-0000-0000210A0000}"/>
    <cellStyle name="Comma 2 2 3 2 6 2 3" xfId="2608" xr:uid="{00000000-0005-0000-0000-0000220A0000}"/>
    <cellStyle name="Comma 2 2 3 2 6 2 4" xfId="2609" xr:uid="{00000000-0005-0000-0000-0000230A0000}"/>
    <cellStyle name="Comma 2 2 3 2 6 3" xfId="2610" xr:uid="{00000000-0005-0000-0000-0000240A0000}"/>
    <cellStyle name="Comma 2 2 3 2 6 4" xfId="2611" xr:uid="{00000000-0005-0000-0000-0000250A0000}"/>
    <cellStyle name="Comma 2 2 3 2 6 5" xfId="2612" xr:uid="{00000000-0005-0000-0000-0000260A0000}"/>
    <cellStyle name="Comma 2 2 3 2 7" xfId="2613" xr:uid="{00000000-0005-0000-0000-0000270A0000}"/>
    <cellStyle name="Comma 2 2 3 2 7 2" xfId="2614" xr:uid="{00000000-0005-0000-0000-0000280A0000}"/>
    <cellStyle name="Comma 2 2 3 2 7 3" xfId="2615" xr:uid="{00000000-0005-0000-0000-0000290A0000}"/>
    <cellStyle name="Comma 2 2 3 2 7 4" xfId="2616" xr:uid="{00000000-0005-0000-0000-00002A0A0000}"/>
    <cellStyle name="Comma 2 2 3 2 8" xfId="2617" xr:uid="{00000000-0005-0000-0000-00002B0A0000}"/>
    <cellStyle name="Comma 2 2 3 2 9" xfId="2618" xr:uid="{00000000-0005-0000-0000-00002C0A0000}"/>
    <cellStyle name="Comma 2 2 3 20" xfId="2619" xr:uid="{00000000-0005-0000-0000-00002D0A0000}"/>
    <cellStyle name="Comma 2 2 3 3" xfId="2620" xr:uid="{00000000-0005-0000-0000-00002E0A0000}"/>
    <cellStyle name="Comma 2 2 3 3 10" xfId="2621" xr:uid="{00000000-0005-0000-0000-00002F0A0000}"/>
    <cellStyle name="Comma 2 2 3 3 2" xfId="2622" xr:uid="{00000000-0005-0000-0000-0000300A0000}"/>
    <cellStyle name="Comma 2 2 3 3 2 2" xfId="2623" xr:uid="{00000000-0005-0000-0000-0000310A0000}"/>
    <cellStyle name="Comma 2 2 3 3 2 2 2" xfId="2624" xr:uid="{00000000-0005-0000-0000-0000320A0000}"/>
    <cellStyle name="Comma 2 2 3 3 2 2 2 2" xfId="2625" xr:uid="{00000000-0005-0000-0000-0000330A0000}"/>
    <cellStyle name="Comma 2 2 3 3 2 2 2 2 2" xfId="2626" xr:uid="{00000000-0005-0000-0000-0000340A0000}"/>
    <cellStyle name="Comma 2 2 3 3 2 2 2 2 3" xfId="2627" xr:uid="{00000000-0005-0000-0000-0000350A0000}"/>
    <cellStyle name="Comma 2 2 3 3 2 2 2 2 4" xfId="2628" xr:uid="{00000000-0005-0000-0000-0000360A0000}"/>
    <cellStyle name="Comma 2 2 3 3 2 2 2 3" xfId="2629" xr:uid="{00000000-0005-0000-0000-0000370A0000}"/>
    <cellStyle name="Comma 2 2 3 3 2 2 2 4" xfId="2630" xr:uid="{00000000-0005-0000-0000-0000380A0000}"/>
    <cellStyle name="Comma 2 2 3 3 2 2 2 5" xfId="2631" xr:uid="{00000000-0005-0000-0000-0000390A0000}"/>
    <cellStyle name="Comma 2 2 3 3 2 2 3" xfId="2632" xr:uid="{00000000-0005-0000-0000-00003A0A0000}"/>
    <cellStyle name="Comma 2 2 3 3 2 2 3 2" xfId="2633" xr:uid="{00000000-0005-0000-0000-00003B0A0000}"/>
    <cellStyle name="Comma 2 2 3 3 2 2 3 3" xfId="2634" xr:uid="{00000000-0005-0000-0000-00003C0A0000}"/>
    <cellStyle name="Comma 2 2 3 3 2 2 3 4" xfId="2635" xr:uid="{00000000-0005-0000-0000-00003D0A0000}"/>
    <cellStyle name="Comma 2 2 3 3 2 2 4" xfId="2636" xr:uid="{00000000-0005-0000-0000-00003E0A0000}"/>
    <cellStyle name="Comma 2 2 3 3 2 2 5" xfId="2637" xr:uid="{00000000-0005-0000-0000-00003F0A0000}"/>
    <cellStyle name="Comma 2 2 3 3 2 2 6" xfId="2638" xr:uid="{00000000-0005-0000-0000-0000400A0000}"/>
    <cellStyle name="Comma 2 2 3 3 2 3" xfId="2639" xr:uid="{00000000-0005-0000-0000-0000410A0000}"/>
    <cellStyle name="Comma 2 2 3 3 2 3 2" xfId="2640" xr:uid="{00000000-0005-0000-0000-0000420A0000}"/>
    <cellStyle name="Comma 2 2 3 3 2 3 2 2" xfId="2641" xr:uid="{00000000-0005-0000-0000-0000430A0000}"/>
    <cellStyle name="Comma 2 2 3 3 2 3 2 2 2" xfId="2642" xr:uid="{00000000-0005-0000-0000-0000440A0000}"/>
    <cellStyle name="Comma 2 2 3 3 2 3 2 2 3" xfId="2643" xr:uid="{00000000-0005-0000-0000-0000450A0000}"/>
    <cellStyle name="Comma 2 2 3 3 2 3 2 2 4" xfId="2644" xr:uid="{00000000-0005-0000-0000-0000460A0000}"/>
    <cellStyle name="Comma 2 2 3 3 2 3 2 3" xfId="2645" xr:uid="{00000000-0005-0000-0000-0000470A0000}"/>
    <cellStyle name="Comma 2 2 3 3 2 3 2 4" xfId="2646" xr:uid="{00000000-0005-0000-0000-0000480A0000}"/>
    <cellStyle name="Comma 2 2 3 3 2 3 2 5" xfId="2647" xr:uid="{00000000-0005-0000-0000-0000490A0000}"/>
    <cellStyle name="Comma 2 2 3 3 2 3 3" xfId="2648" xr:uid="{00000000-0005-0000-0000-00004A0A0000}"/>
    <cellStyle name="Comma 2 2 3 3 2 3 3 2" xfId="2649" xr:uid="{00000000-0005-0000-0000-00004B0A0000}"/>
    <cellStyle name="Comma 2 2 3 3 2 3 3 3" xfId="2650" xr:uid="{00000000-0005-0000-0000-00004C0A0000}"/>
    <cellStyle name="Comma 2 2 3 3 2 3 3 4" xfId="2651" xr:uid="{00000000-0005-0000-0000-00004D0A0000}"/>
    <cellStyle name="Comma 2 2 3 3 2 3 4" xfId="2652" xr:uid="{00000000-0005-0000-0000-00004E0A0000}"/>
    <cellStyle name="Comma 2 2 3 3 2 3 5" xfId="2653" xr:uid="{00000000-0005-0000-0000-00004F0A0000}"/>
    <cellStyle name="Comma 2 2 3 3 2 3 6" xfId="2654" xr:uid="{00000000-0005-0000-0000-0000500A0000}"/>
    <cellStyle name="Comma 2 2 3 3 2 4" xfId="2655" xr:uid="{00000000-0005-0000-0000-0000510A0000}"/>
    <cellStyle name="Comma 2 2 3 3 2 4 2" xfId="2656" xr:uid="{00000000-0005-0000-0000-0000520A0000}"/>
    <cellStyle name="Comma 2 2 3 3 2 4 2 2" xfId="2657" xr:uid="{00000000-0005-0000-0000-0000530A0000}"/>
    <cellStyle name="Comma 2 2 3 3 2 4 2 3" xfId="2658" xr:uid="{00000000-0005-0000-0000-0000540A0000}"/>
    <cellStyle name="Comma 2 2 3 3 2 4 2 4" xfId="2659" xr:uid="{00000000-0005-0000-0000-0000550A0000}"/>
    <cellStyle name="Comma 2 2 3 3 2 4 3" xfId="2660" xr:uid="{00000000-0005-0000-0000-0000560A0000}"/>
    <cellStyle name="Comma 2 2 3 3 2 4 4" xfId="2661" xr:uid="{00000000-0005-0000-0000-0000570A0000}"/>
    <cellStyle name="Comma 2 2 3 3 2 4 5" xfId="2662" xr:uid="{00000000-0005-0000-0000-0000580A0000}"/>
    <cellStyle name="Comma 2 2 3 3 2 5" xfId="2663" xr:uid="{00000000-0005-0000-0000-0000590A0000}"/>
    <cellStyle name="Comma 2 2 3 3 2 5 2" xfId="2664" xr:uid="{00000000-0005-0000-0000-00005A0A0000}"/>
    <cellStyle name="Comma 2 2 3 3 2 5 3" xfId="2665" xr:uid="{00000000-0005-0000-0000-00005B0A0000}"/>
    <cellStyle name="Comma 2 2 3 3 2 5 4" xfId="2666" xr:uid="{00000000-0005-0000-0000-00005C0A0000}"/>
    <cellStyle name="Comma 2 2 3 3 2 6" xfId="2667" xr:uid="{00000000-0005-0000-0000-00005D0A0000}"/>
    <cellStyle name="Comma 2 2 3 3 2 7" xfId="2668" xr:uid="{00000000-0005-0000-0000-00005E0A0000}"/>
    <cellStyle name="Comma 2 2 3 3 2 8" xfId="2669" xr:uid="{00000000-0005-0000-0000-00005F0A0000}"/>
    <cellStyle name="Comma 2 2 3 3 3" xfId="2670" xr:uid="{00000000-0005-0000-0000-0000600A0000}"/>
    <cellStyle name="Comma 2 2 3 3 3 2" xfId="2671" xr:uid="{00000000-0005-0000-0000-0000610A0000}"/>
    <cellStyle name="Comma 2 2 3 3 3 2 2" xfId="2672" xr:uid="{00000000-0005-0000-0000-0000620A0000}"/>
    <cellStyle name="Comma 2 2 3 3 3 2 2 2" xfId="2673" xr:uid="{00000000-0005-0000-0000-0000630A0000}"/>
    <cellStyle name="Comma 2 2 3 3 3 2 2 3" xfId="2674" xr:uid="{00000000-0005-0000-0000-0000640A0000}"/>
    <cellStyle name="Comma 2 2 3 3 3 2 2 4" xfId="2675" xr:uid="{00000000-0005-0000-0000-0000650A0000}"/>
    <cellStyle name="Comma 2 2 3 3 3 2 3" xfId="2676" xr:uid="{00000000-0005-0000-0000-0000660A0000}"/>
    <cellStyle name="Comma 2 2 3 3 3 2 4" xfId="2677" xr:uid="{00000000-0005-0000-0000-0000670A0000}"/>
    <cellStyle name="Comma 2 2 3 3 3 2 5" xfId="2678" xr:uid="{00000000-0005-0000-0000-0000680A0000}"/>
    <cellStyle name="Comma 2 2 3 3 3 3" xfId="2679" xr:uid="{00000000-0005-0000-0000-0000690A0000}"/>
    <cellStyle name="Comma 2 2 3 3 3 3 2" xfId="2680" xr:uid="{00000000-0005-0000-0000-00006A0A0000}"/>
    <cellStyle name="Comma 2 2 3 3 3 3 3" xfId="2681" xr:uid="{00000000-0005-0000-0000-00006B0A0000}"/>
    <cellStyle name="Comma 2 2 3 3 3 3 4" xfId="2682" xr:uid="{00000000-0005-0000-0000-00006C0A0000}"/>
    <cellStyle name="Comma 2 2 3 3 3 4" xfId="2683" xr:uid="{00000000-0005-0000-0000-00006D0A0000}"/>
    <cellStyle name="Comma 2 2 3 3 3 5" xfId="2684" xr:uid="{00000000-0005-0000-0000-00006E0A0000}"/>
    <cellStyle name="Comma 2 2 3 3 3 6" xfId="2685" xr:uid="{00000000-0005-0000-0000-00006F0A0000}"/>
    <cellStyle name="Comma 2 2 3 3 4" xfId="2686" xr:uid="{00000000-0005-0000-0000-0000700A0000}"/>
    <cellStyle name="Comma 2 2 3 3 4 2" xfId="2687" xr:uid="{00000000-0005-0000-0000-0000710A0000}"/>
    <cellStyle name="Comma 2 2 3 3 4 2 2" xfId="2688" xr:uid="{00000000-0005-0000-0000-0000720A0000}"/>
    <cellStyle name="Comma 2 2 3 3 4 2 2 2" xfId="2689" xr:uid="{00000000-0005-0000-0000-0000730A0000}"/>
    <cellStyle name="Comma 2 2 3 3 4 2 2 3" xfId="2690" xr:uid="{00000000-0005-0000-0000-0000740A0000}"/>
    <cellStyle name="Comma 2 2 3 3 4 2 2 4" xfId="2691" xr:uid="{00000000-0005-0000-0000-0000750A0000}"/>
    <cellStyle name="Comma 2 2 3 3 4 2 3" xfId="2692" xr:uid="{00000000-0005-0000-0000-0000760A0000}"/>
    <cellStyle name="Comma 2 2 3 3 4 2 4" xfId="2693" xr:uid="{00000000-0005-0000-0000-0000770A0000}"/>
    <cellStyle name="Comma 2 2 3 3 4 2 5" xfId="2694" xr:uid="{00000000-0005-0000-0000-0000780A0000}"/>
    <cellStyle name="Comma 2 2 3 3 4 3" xfId="2695" xr:uid="{00000000-0005-0000-0000-0000790A0000}"/>
    <cellStyle name="Comma 2 2 3 3 4 3 2" xfId="2696" xr:uid="{00000000-0005-0000-0000-00007A0A0000}"/>
    <cellStyle name="Comma 2 2 3 3 4 3 3" xfId="2697" xr:uid="{00000000-0005-0000-0000-00007B0A0000}"/>
    <cellStyle name="Comma 2 2 3 3 4 3 4" xfId="2698" xr:uid="{00000000-0005-0000-0000-00007C0A0000}"/>
    <cellStyle name="Comma 2 2 3 3 4 4" xfId="2699" xr:uid="{00000000-0005-0000-0000-00007D0A0000}"/>
    <cellStyle name="Comma 2 2 3 3 4 5" xfId="2700" xr:uid="{00000000-0005-0000-0000-00007E0A0000}"/>
    <cellStyle name="Comma 2 2 3 3 4 6" xfId="2701" xr:uid="{00000000-0005-0000-0000-00007F0A0000}"/>
    <cellStyle name="Comma 2 2 3 3 5" xfId="2702" xr:uid="{00000000-0005-0000-0000-0000800A0000}"/>
    <cellStyle name="Comma 2 2 3 3 6" xfId="2703" xr:uid="{00000000-0005-0000-0000-0000810A0000}"/>
    <cellStyle name="Comma 2 2 3 3 6 2" xfId="2704" xr:uid="{00000000-0005-0000-0000-0000820A0000}"/>
    <cellStyle name="Comma 2 2 3 3 6 2 2" xfId="2705" xr:uid="{00000000-0005-0000-0000-0000830A0000}"/>
    <cellStyle name="Comma 2 2 3 3 6 2 3" xfId="2706" xr:uid="{00000000-0005-0000-0000-0000840A0000}"/>
    <cellStyle name="Comma 2 2 3 3 6 2 4" xfId="2707" xr:uid="{00000000-0005-0000-0000-0000850A0000}"/>
    <cellStyle name="Comma 2 2 3 3 6 3" xfId="2708" xr:uid="{00000000-0005-0000-0000-0000860A0000}"/>
    <cellStyle name="Comma 2 2 3 3 6 4" xfId="2709" xr:uid="{00000000-0005-0000-0000-0000870A0000}"/>
    <cellStyle name="Comma 2 2 3 3 6 5" xfId="2710" xr:uid="{00000000-0005-0000-0000-0000880A0000}"/>
    <cellStyle name="Comma 2 2 3 3 7" xfId="2711" xr:uid="{00000000-0005-0000-0000-0000890A0000}"/>
    <cellStyle name="Comma 2 2 3 3 7 2" xfId="2712" xr:uid="{00000000-0005-0000-0000-00008A0A0000}"/>
    <cellStyle name="Comma 2 2 3 3 7 3" xfId="2713" xr:uid="{00000000-0005-0000-0000-00008B0A0000}"/>
    <cellStyle name="Comma 2 2 3 3 7 4" xfId="2714" xr:uid="{00000000-0005-0000-0000-00008C0A0000}"/>
    <cellStyle name="Comma 2 2 3 3 8" xfId="2715" xr:uid="{00000000-0005-0000-0000-00008D0A0000}"/>
    <cellStyle name="Comma 2 2 3 3 9" xfId="2716" xr:uid="{00000000-0005-0000-0000-00008E0A0000}"/>
    <cellStyle name="Comma 2 2 3 4" xfId="2717" xr:uid="{00000000-0005-0000-0000-00008F0A0000}"/>
    <cellStyle name="Comma 2 2 3 4 2" xfId="2718" xr:uid="{00000000-0005-0000-0000-0000900A0000}"/>
    <cellStyle name="Comma 2 2 3 4 2 2" xfId="2719" xr:uid="{00000000-0005-0000-0000-0000910A0000}"/>
    <cellStyle name="Comma 2 2 3 4 2 3" xfId="2720" xr:uid="{00000000-0005-0000-0000-0000920A0000}"/>
    <cellStyle name="Comma 2 2 3 4 2 4" xfId="2721" xr:uid="{00000000-0005-0000-0000-0000930A0000}"/>
    <cellStyle name="Comma 2 2 3 5" xfId="2722" xr:uid="{00000000-0005-0000-0000-0000940A0000}"/>
    <cellStyle name="Comma 2 2 3 5 10" xfId="2723" xr:uid="{00000000-0005-0000-0000-0000950A0000}"/>
    <cellStyle name="Comma 2 2 3 5 2" xfId="2724" xr:uid="{00000000-0005-0000-0000-0000960A0000}"/>
    <cellStyle name="Comma 2 2 3 5 2 2" xfId="2725" xr:uid="{00000000-0005-0000-0000-0000970A0000}"/>
    <cellStyle name="Comma 2 2 3 5 2 2 2" xfId="2726" xr:uid="{00000000-0005-0000-0000-0000980A0000}"/>
    <cellStyle name="Comma 2 2 3 5 2 2 2 2" xfId="2727" xr:uid="{00000000-0005-0000-0000-0000990A0000}"/>
    <cellStyle name="Comma 2 2 3 5 2 2 2 2 2" xfId="2728" xr:uid="{00000000-0005-0000-0000-00009A0A0000}"/>
    <cellStyle name="Comma 2 2 3 5 2 2 2 2 3" xfId="2729" xr:uid="{00000000-0005-0000-0000-00009B0A0000}"/>
    <cellStyle name="Comma 2 2 3 5 2 2 2 2 4" xfId="2730" xr:uid="{00000000-0005-0000-0000-00009C0A0000}"/>
    <cellStyle name="Comma 2 2 3 5 2 2 2 3" xfId="2731" xr:uid="{00000000-0005-0000-0000-00009D0A0000}"/>
    <cellStyle name="Comma 2 2 3 5 2 2 2 4" xfId="2732" xr:uid="{00000000-0005-0000-0000-00009E0A0000}"/>
    <cellStyle name="Comma 2 2 3 5 2 2 2 5" xfId="2733" xr:uid="{00000000-0005-0000-0000-00009F0A0000}"/>
    <cellStyle name="Comma 2 2 3 5 2 2 3" xfId="2734" xr:uid="{00000000-0005-0000-0000-0000A00A0000}"/>
    <cellStyle name="Comma 2 2 3 5 2 2 3 2" xfId="2735" xr:uid="{00000000-0005-0000-0000-0000A10A0000}"/>
    <cellStyle name="Comma 2 2 3 5 2 2 3 3" xfId="2736" xr:uid="{00000000-0005-0000-0000-0000A20A0000}"/>
    <cellStyle name="Comma 2 2 3 5 2 2 3 4" xfId="2737" xr:uid="{00000000-0005-0000-0000-0000A30A0000}"/>
    <cellStyle name="Comma 2 2 3 5 2 2 4" xfId="2738" xr:uid="{00000000-0005-0000-0000-0000A40A0000}"/>
    <cellStyle name="Comma 2 2 3 5 2 2 5" xfId="2739" xr:uid="{00000000-0005-0000-0000-0000A50A0000}"/>
    <cellStyle name="Comma 2 2 3 5 2 2 6" xfId="2740" xr:uid="{00000000-0005-0000-0000-0000A60A0000}"/>
    <cellStyle name="Comma 2 2 3 5 2 3" xfId="2741" xr:uid="{00000000-0005-0000-0000-0000A70A0000}"/>
    <cellStyle name="Comma 2 2 3 5 2 3 2" xfId="2742" xr:uid="{00000000-0005-0000-0000-0000A80A0000}"/>
    <cellStyle name="Comma 2 2 3 5 2 3 2 2" xfId="2743" xr:uid="{00000000-0005-0000-0000-0000A90A0000}"/>
    <cellStyle name="Comma 2 2 3 5 2 3 2 2 2" xfId="2744" xr:uid="{00000000-0005-0000-0000-0000AA0A0000}"/>
    <cellStyle name="Comma 2 2 3 5 2 3 2 2 3" xfId="2745" xr:uid="{00000000-0005-0000-0000-0000AB0A0000}"/>
    <cellStyle name="Comma 2 2 3 5 2 3 2 2 4" xfId="2746" xr:uid="{00000000-0005-0000-0000-0000AC0A0000}"/>
    <cellStyle name="Comma 2 2 3 5 2 3 2 3" xfId="2747" xr:uid="{00000000-0005-0000-0000-0000AD0A0000}"/>
    <cellStyle name="Comma 2 2 3 5 2 3 2 4" xfId="2748" xr:uid="{00000000-0005-0000-0000-0000AE0A0000}"/>
    <cellStyle name="Comma 2 2 3 5 2 3 2 5" xfId="2749" xr:uid="{00000000-0005-0000-0000-0000AF0A0000}"/>
    <cellStyle name="Comma 2 2 3 5 2 3 3" xfId="2750" xr:uid="{00000000-0005-0000-0000-0000B00A0000}"/>
    <cellStyle name="Comma 2 2 3 5 2 3 3 2" xfId="2751" xr:uid="{00000000-0005-0000-0000-0000B10A0000}"/>
    <cellStyle name="Comma 2 2 3 5 2 3 3 3" xfId="2752" xr:uid="{00000000-0005-0000-0000-0000B20A0000}"/>
    <cellStyle name="Comma 2 2 3 5 2 3 3 4" xfId="2753" xr:uid="{00000000-0005-0000-0000-0000B30A0000}"/>
    <cellStyle name="Comma 2 2 3 5 2 3 4" xfId="2754" xr:uid="{00000000-0005-0000-0000-0000B40A0000}"/>
    <cellStyle name="Comma 2 2 3 5 2 3 5" xfId="2755" xr:uid="{00000000-0005-0000-0000-0000B50A0000}"/>
    <cellStyle name="Comma 2 2 3 5 2 3 6" xfId="2756" xr:uid="{00000000-0005-0000-0000-0000B60A0000}"/>
    <cellStyle name="Comma 2 2 3 5 2 4" xfId="2757" xr:uid="{00000000-0005-0000-0000-0000B70A0000}"/>
    <cellStyle name="Comma 2 2 3 5 2 4 2" xfId="2758" xr:uid="{00000000-0005-0000-0000-0000B80A0000}"/>
    <cellStyle name="Comma 2 2 3 5 2 4 2 2" xfId="2759" xr:uid="{00000000-0005-0000-0000-0000B90A0000}"/>
    <cellStyle name="Comma 2 2 3 5 2 4 2 3" xfId="2760" xr:uid="{00000000-0005-0000-0000-0000BA0A0000}"/>
    <cellStyle name="Comma 2 2 3 5 2 4 2 4" xfId="2761" xr:uid="{00000000-0005-0000-0000-0000BB0A0000}"/>
    <cellStyle name="Comma 2 2 3 5 2 4 3" xfId="2762" xr:uid="{00000000-0005-0000-0000-0000BC0A0000}"/>
    <cellStyle name="Comma 2 2 3 5 2 4 4" xfId="2763" xr:uid="{00000000-0005-0000-0000-0000BD0A0000}"/>
    <cellStyle name="Comma 2 2 3 5 2 4 5" xfId="2764" xr:uid="{00000000-0005-0000-0000-0000BE0A0000}"/>
    <cellStyle name="Comma 2 2 3 5 2 5" xfId="2765" xr:uid="{00000000-0005-0000-0000-0000BF0A0000}"/>
    <cellStyle name="Comma 2 2 3 5 2 5 2" xfId="2766" xr:uid="{00000000-0005-0000-0000-0000C00A0000}"/>
    <cellStyle name="Comma 2 2 3 5 2 5 3" xfId="2767" xr:uid="{00000000-0005-0000-0000-0000C10A0000}"/>
    <cellStyle name="Comma 2 2 3 5 2 5 4" xfId="2768" xr:uid="{00000000-0005-0000-0000-0000C20A0000}"/>
    <cellStyle name="Comma 2 2 3 5 2 6" xfId="2769" xr:uid="{00000000-0005-0000-0000-0000C30A0000}"/>
    <cellStyle name="Comma 2 2 3 5 2 7" xfId="2770" xr:uid="{00000000-0005-0000-0000-0000C40A0000}"/>
    <cellStyle name="Comma 2 2 3 5 2 8" xfId="2771" xr:uid="{00000000-0005-0000-0000-0000C50A0000}"/>
    <cellStyle name="Comma 2 2 3 5 3" xfId="2772" xr:uid="{00000000-0005-0000-0000-0000C60A0000}"/>
    <cellStyle name="Comma 2 2 3 5 3 2" xfId="2773" xr:uid="{00000000-0005-0000-0000-0000C70A0000}"/>
    <cellStyle name="Comma 2 2 3 5 3 2 2" xfId="2774" xr:uid="{00000000-0005-0000-0000-0000C80A0000}"/>
    <cellStyle name="Comma 2 2 3 5 3 2 2 2" xfId="2775" xr:uid="{00000000-0005-0000-0000-0000C90A0000}"/>
    <cellStyle name="Comma 2 2 3 5 3 2 2 3" xfId="2776" xr:uid="{00000000-0005-0000-0000-0000CA0A0000}"/>
    <cellStyle name="Comma 2 2 3 5 3 2 2 4" xfId="2777" xr:uid="{00000000-0005-0000-0000-0000CB0A0000}"/>
    <cellStyle name="Comma 2 2 3 5 3 2 3" xfId="2778" xr:uid="{00000000-0005-0000-0000-0000CC0A0000}"/>
    <cellStyle name="Comma 2 2 3 5 3 2 4" xfId="2779" xr:uid="{00000000-0005-0000-0000-0000CD0A0000}"/>
    <cellStyle name="Comma 2 2 3 5 3 2 5" xfId="2780" xr:uid="{00000000-0005-0000-0000-0000CE0A0000}"/>
    <cellStyle name="Comma 2 2 3 5 3 3" xfId="2781" xr:uid="{00000000-0005-0000-0000-0000CF0A0000}"/>
    <cellStyle name="Comma 2 2 3 5 3 3 2" xfId="2782" xr:uid="{00000000-0005-0000-0000-0000D00A0000}"/>
    <cellStyle name="Comma 2 2 3 5 3 3 3" xfId="2783" xr:uid="{00000000-0005-0000-0000-0000D10A0000}"/>
    <cellStyle name="Comma 2 2 3 5 3 3 4" xfId="2784" xr:uid="{00000000-0005-0000-0000-0000D20A0000}"/>
    <cellStyle name="Comma 2 2 3 5 3 4" xfId="2785" xr:uid="{00000000-0005-0000-0000-0000D30A0000}"/>
    <cellStyle name="Comma 2 2 3 5 3 5" xfId="2786" xr:uid="{00000000-0005-0000-0000-0000D40A0000}"/>
    <cellStyle name="Comma 2 2 3 5 3 6" xfId="2787" xr:uid="{00000000-0005-0000-0000-0000D50A0000}"/>
    <cellStyle name="Comma 2 2 3 5 4" xfId="2788" xr:uid="{00000000-0005-0000-0000-0000D60A0000}"/>
    <cellStyle name="Comma 2 2 3 5 4 2" xfId="2789" xr:uid="{00000000-0005-0000-0000-0000D70A0000}"/>
    <cellStyle name="Comma 2 2 3 5 4 2 2" xfId="2790" xr:uid="{00000000-0005-0000-0000-0000D80A0000}"/>
    <cellStyle name="Comma 2 2 3 5 4 2 2 2" xfId="2791" xr:uid="{00000000-0005-0000-0000-0000D90A0000}"/>
    <cellStyle name="Comma 2 2 3 5 4 2 2 3" xfId="2792" xr:uid="{00000000-0005-0000-0000-0000DA0A0000}"/>
    <cellStyle name="Comma 2 2 3 5 4 2 2 4" xfId="2793" xr:uid="{00000000-0005-0000-0000-0000DB0A0000}"/>
    <cellStyle name="Comma 2 2 3 5 4 2 3" xfId="2794" xr:uid="{00000000-0005-0000-0000-0000DC0A0000}"/>
    <cellStyle name="Comma 2 2 3 5 4 2 4" xfId="2795" xr:uid="{00000000-0005-0000-0000-0000DD0A0000}"/>
    <cellStyle name="Comma 2 2 3 5 4 2 5" xfId="2796" xr:uid="{00000000-0005-0000-0000-0000DE0A0000}"/>
    <cellStyle name="Comma 2 2 3 5 4 3" xfId="2797" xr:uid="{00000000-0005-0000-0000-0000DF0A0000}"/>
    <cellStyle name="Comma 2 2 3 5 4 3 2" xfId="2798" xr:uid="{00000000-0005-0000-0000-0000E00A0000}"/>
    <cellStyle name="Comma 2 2 3 5 4 3 3" xfId="2799" xr:uid="{00000000-0005-0000-0000-0000E10A0000}"/>
    <cellStyle name="Comma 2 2 3 5 4 3 4" xfId="2800" xr:uid="{00000000-0005-0000-0000-0000E20A0000}"/>
    <cellStyle name="Comma 2 2 3 5 4 4" xfId="2801" xr:uid="{00000000-0005-0000-0000-0000E30A0000}"/>
    <cellStyle name="Comma 2 2 3 5 4 5" xfId="2802" xr:uid="{00000000-0005-0000-0000-0000E40A0000}"/>
    <cellStyle name="Comma 2 2 3 5 4 6" xfId="2803" xr:uid="{00000000-0005-0000-0000-0000E50A0000}"/>
    <cellStyle name="Comma 2 2 3 5 5" xfId="2804" xr:uid="{00000000-0005-0000-0000-0000E60A0000}"/>
    <cellStyle name="Comma 2 2 3 5 6" xfId="2805" xr:uid="{00000000-0005-0000-0000-0000E70A0000}"/>
    <cellStyle name="Comma 2 2 3 5 6 2" xfId="2806" xr:uid="{00000000-0005-0000-0000-0000E80A0000}"/>
    <cellStyle name="Comma 2 2 3 5 6 2 2" xfId="2807" xr:uid="{00000000-0005-0000-0000-0000E90A0000}"/>
    <cellStyle name="Comma 2 2 3 5 6 2 3" xfId="2808" xr:uid="{00000000-0005-0000-0000-0000EA0A0000}"/>
    <cellStyle name="Comma 2 2 3 5 6 2 4" xfId="2809" xr:uid="{00000000-0005-0000-0000-0000EB0A0000}"/>
    <cellStyle name="Comma 2 2 3 5 6 3" xfId="2810" xr:uid="{00000000-0005-0000-0000-0000EC0A0000}"/>
    <cellStyle name="Comma 2 2 3 5 6 4" xfId="2811" xr:uid="{00000000-0005-0000-0000-0000ED0A0000}"/>
    <cellStyle name="Comma 2 2 3 5 6 5" xfId="2812" xr:uid="{00000000-0005-0000-0000-0000EE0A0000}"/>
    <cellStyle name="Comma 2 2 3 5 7" xfId="2813" xr:uid="{00000000-0005-0000-0000-0000EF0A0000}"/>
    <cellStyle name="Comma 2 2 3 5 7 2" xfId="2814" xr:uid="{00000000-0005-0000-0000-0000F00A0000}"/>
    <cellStyle name="Comma 2 2 3 5 7 3" xfId="2815" xr:uid="{00000000-0005-0000-0000-0000F10A0000}"/>
    <cellStyle name="Comma 2 2 3 5 7 4" xfId="2816" xr:uid="{00000000-0005-0000-0000-0000F20A0000}"/>
    <cellStyle name="Comma 2 2 3 5 8" xfId="2817" xr:uid="{00000000-0005-0000-0000-0000F30A0000}"/>
    <cellStyle name="Comma 2 2 3 5 9" xfId="2818" xr:uid="{00000000-0005-0000-0000-0000F40A0000}"/>
    <cellStyle name="Comma 2 2 3 6" xfId="2819" xr:uid="{00000000-0005-0000-0000-0000F50A0000}"/>
    <cellStyle name="Comma 2 2 3 6 2" xfId="2820" xr:uid="{00000000-0005-0000-0000-0000F60A0000}"/>
    <cellStyle name="Comma 2 2 3 6 2 2" xfId="2821" xr:uid="{00000000-0005-0000-0000-0000F70A0000}"/>
    <cellStyle name="Comma 2 2 3 6 2 2 2" xfId="2822" xr:uid="{00000000-0005-0000-0000-0000F80A0000}"/>
    <cellStyle name="Comma 2 2 3 6 2 2 2 2" xfId="2823" xr:uid="{00000000-0005-0000-0000-0000F90A0000}"/>
    <cellStyle name="Comma 2 2 3 6 2 2 2 3" xfId="2824" xr:uid="{00000000-0005-0000-0000-0000FA0A0000}"/>
    <cellStyle name="Comma 2 2 3 6 2 2 2 4" xfId="2825" xr:uid="{00000000-0005-0000-0000-0000FB0A0000}"/>
    <cellStyle name="Comma 2 2 3 6 2 2 3" xfId="2826" xr:uid="{00000000-0005-0000-0000-0000FC0A0000}"/>
    <cellStyle name="Comma 2 2 3 6 2 2 4" xfId="2827" xr:uid="{00000000-0005-0000-0000-0000FD0A0000}"/>
    <cellStyle name="Comma 2 2 3 6 2 2 5" xfId="2828" xr:uid="{00000000-0005-0000-0000-0000FE0A0000}"/>
    <cellStyle name="Comma 2 2 3 6 2 3" xfId="2829" xr:uid="{00000000-0005-0000-0000-0000FF0A0000}"/>
    <cellStyle name="Comma 2 2 3 6 2 3 2" xfId="2830" xr:uid="{00000000-0005-0000-0000-0000000B0000}"/>
    <cellStyle name="Comma 2 2 3 6 2 3 3" xfId="2831" xr:uid="{00000000-0005-0000-0000-0000010B0000}"/>
    <cellStyle name="Comma 2 2 3 6 2 3 4" xfId="2832" xr:uid="{00000000-0005-0000-0000-0000020B0000}"/>
    <cellStyle name="Comma 2 2 3 6 2 4" xfId="2833" xr:uid="{00000000-0005-0000-0000-0000030B0000}"/>
    <cellStyle name="Comma 2 2 3 6 2 5" xfId="2834" xr:uid="{00000000-0005-0000-0000-0000040B0000}"/>
    <cellStyle name="Comma 2 2 3 6 2 6" xfId="2835" xr:uid="{00000000-0005-0000-0000-0000050B0000}"/>
    <cellStyle name="Comma 2 2 3 6 3" xfId="2836" xr:uid="{00000000-0005-0000-0000-0000060B0000}"/>
    <cellStyle name="Comma 2 2 3 6 3 2" xfId="2837" xr:uid="{00000000-0005-0000-0000-0000070B0000}"/>
    <cellStyle name="Comma 2 2 3 6 3 2 2" xfId="2838" xr:uid="{00000000-0005-0000-0000-0000080B0000}"/>
    <cellStyle name="Comma 2 2 3 6 3 2 2 2" xfId="2839" xr:uid="{00000000-0005-0000-0000-0000090B0000}"/>
    <cellStyle name="Comma 2 2 3 6 3 2 2 3" xfId="2840" xr:uid="{00000000-0005-0000-0000-00000A0B0000}"/>
    <cellStyle name="Comma 2 2 3 6 3 2 2 4" xfId="2841" xr:uid="{00000000-0005-0000-0000-00000B0B0000}"/>
    <cellStyle name="Comma 2 2 3 6 3 2 3" xfId="2842" xr:uid="{00000000-0005-0000-0000-00000C0B0000}"/>
    <cellStyle name="Comma 2 2 3 6 3 2 4" xfId="2843" xr:uid="{00000000-0005-0000-0000-00000D0B0000}"/>
    <cellStyle name="Comma 2 2 3 6 3 2 5" xfId="2844" xr:uid="{00000000-0005-0000-0000-00000E0B0000}"/>
    <cellStyle name="Comma 2 2 3 6 3 3" xfId="2845" xr:uid="{00000000-0005-0000-0000-00000F0B0000}"/>
    <cellStyle name="Comma 2 2 3 6 3 3 2" xfId="2846" xr:uid="{00000000-0005-0000-0000-0000100B0000}"/>
    <cellStyle name="Comma 2 2 3 6 3 3 3" xfId="2847" xr:uid="{00000000-0005-0000-0000-0000110B0000}"/>
    <cellStyle name="Comma 2 2 3 6 3 3 4" xfId="2848" xr:uid="{00000000-0005-0000-0000-0000120B0000}"/>
    <cellStyle name="Comma 2 2 3 6 3 4" xfId="2849" xr:uid="{00000000-0005-0000-0000-0000130B0000}"/>
    <cellStyle name="Comma 2 2 3 6 3 5" xfId="2850" xr:uid="{00000000-0005-0000-0000-0000140B0000}"/>
    <cellStyle name="Comma 2 2 3 6 3 6" xfId="2851" xr:uid="{00000000-0005-0000-0000-0000150B0000}"/>
    <cellStyle name="Comma 2 2 3 6 4" xfId="2852" xr:uid="{00000000-0005-0000-0000-0000160B0000}"/>
    <cellStyle name="Comma 2 2 3 6 5" xfId="2853" xr:uid="{00000000-0005-0000-0000-0000170B0000}"/>
    <cellStyle name="Comma 2 2 3 6 5 2" xfId="2854" xr:uid="{00000000-0005-0000-0000-0000180B0000}"/>
    <cellStyle name="Comma 2 2 3 6 5 2 2" xfId="2855" xr:uid="{00000000-0005-0000-0000-0000190B0000}"/>
    <cellStyle name="Comma 2 2 3 6 5 2 3" xfId="2856" xr:uid="{00000000-0005-0000-0000-00001A0B0000}"/>
    <cellStyle name="Comma 2 2 3 6 5 2 4" xfId="2857" xr:uid="{00000000-0005-0000-0000-00001B0B0000}"/>
    <cellStyle name="Comma 2 2 3 6 5 3" xfId="2858" xr:uid="{00000000-0005-0000-0000-00001C0B0000}"/>
    <cellStyle name="Comma 2 2 3 6 5 4" xfId="2859" xr:uid="{00000000-0005-0000-0000-00001D0B0000}"/>
    <cellStyle name="Comma 2 2 3 6 5 5" xfId="2860" xr:uid="{00000000-0005-0000-0000-00001E0B0000}"/>
    <cellStyle name="Comma 2 2 3 6 6" xfId="2861" xr:uid="{00000000-0005-0000-0000-00001F0B0000}"/>
    <cellStyle name="Comma 2 2 3 6 6 2" xfId="2862" xr:uid="{00000000-0005-0000-0000-0000200B0000}"/>
    <cellStyle name="Comma 2 2 3 6 6 3" xfId="2863" xr:uid="{00000000-0005-0000-0000-0000210B0000}"/>
    <cellStyle name="Comma 2 2 3 6 6 4" xfId="2864" xr:uid="{00000000-0005-0000-0000-0000220B0000}"/>
    <cellStyle name="Comma 2 2 3 6 7" xfId="2865" xr:uid="{00000000-0005-0000-0000-0000230B0000}"/>
    <cellStyle name="Comma 2 2 3 6 8" xfId="2866" xr:uid="{00000000-0005-0000-0000-0000240B0000}"/>
    <cellStyle name="Comma 2 2 3 6 9" xfId="2867" xr:uid="{00000000-0005-0000-0000-0000250B0000}"/>
    <cellStyle name="Comma 2 2 3 7" xfId="2868" xr:uid="{00000000-0005-0000-0000-0000260B0000}"/>
    <cellStyle name="Comma 2 2 3 7 2" xfId="2869" xr:uid="{00000000-0005-0000-0000-0000270B0000}"/>
    <cellStyle name="Comma 2 2 3 7 2 2" xfId="2870" xr:uid="{00000000-0005-0000-0000-0000280B0000}"/>
    <cellStyle name="Comma 2 2 3 7 2 2 2" xfId="2871" xr:uid="{00000000-0005-0000-0000-0000290B0000}"/>
    <cellStyle name="Comma 2 2 3 7 2 2 2 2" xfId="2872" xr:uid="{00000000-0005-0000-0000-00002A0B0000}"/>
    <cellStyle name="Comma 2 2 3 7 2 2 2 3" xfId="2873" xr:uid="{00000000-0005-0000-0000-00002B0B0000}"/>
    <cellStyle name="Comma 2 2 3 7 2 2 2 4" xfId="2874" xr:uid="{00000000-0005-0000-0000-00002C0B0000}"/>
    <cellStyle name="Comma 2 2 3 7 2 2 3" xfId="2875" xr:uid="{00000000-0005-0000-0000-00002D0B0000}"/>
    <cellStyle name="Comma 2 2 3 7 2 2 4" xfId="2876" xr:uid="{00000000-0005-0000-0000-00002E0B0000}"/>
    <cellStyle name="Comma 2 2 3 7 2 2 5" xfId="2877" xr:uid="{00000000-0005-0000-0000-00002F0B0000}"/>
    <cellStyle name="Comma 2 2 3 7 2 3" xfId="2878" xr:uid="{00000000-0005-0000-0000-0000300B0000}"/>
    <cellStyle name="Comma 2 2 3 7 2 3 2" xfId="2879" xr:uid="{00000000-0005-0000-0000-0000310B0000}"/>
    <cellStyle name="Comma 2 2 3 7 2 3 3" xfId="2880" xr:uid="{00000000-0005-0000-0000-0000320B0000}"/>
    <cellStyle name="Comma 2 2 3 7 2 3 4" xfId="2881" xr:uid="{00000000-0005-0000-0000-0000330B0000}"/>
    <cellStyle name="Comma 2 2 3 7 2 4" xfId="2882" xr:uid="{00000000-0005-0000-0000-0000340B0000}"/>
    <cellStyle name="Comma 2 2 3 7 2 5" xfId="2883" xr:uid="{00000000-0005-0000-0000-0000350B0000}"/>
    <cellStyle name="Comma 2 2 3 7 2 6" xfId="2884" xr:uid="{00000000-0005-0000-0000-0000360B0000}"/>
    <cellStyle name="Comma 2 2 3 7 3" xfId="2885" xr:uid="{00000000-0005-0000-0000-0000370B0000}"/>
    <cellStyle name="Comma 2 2 3 7 3 2" xfId="2886" xr:uid="{00000000-0005-0000-0000-0000380B0000}"/>
    <cellStyle name="Comma 2 2 3 7 3 2 2" xfId="2887" xr:uid="{00000000-0005-0000-0000-0000390B0000}"/>
    <cellStyle name="Comma 2 2 3 7 3 2 2 2" xfId="2888" xr:uid="{00000000-0005-0000-0000-00003A0B0000}"/>
    <cellStyle name="Comma 2 2 3 7 3 2 2 3" xfId="2889" xr:uid="{00000000-0005-0000-0000-00003B0B0000}"/>
    <cellStyle name="Comma 2 2 3 7 3 2 2 4" xfId="2890" xr:uid="{00000000-0005-0000-0000-00003C0B0000}"/>
    <cellStyle name="Comma 2 2 3 7 3 2 3" xfId="2891" xr:uid="{00000000-0005-0000-0000-00003D0B0000}"/>
    <cellStyle name="Comma 2 2 3 7 3 2 4" xfId="2892" xr:uid="{00000000-0005-0000-0000-00003E0B0000}"/>
    <cellStyle name="Comma 2 2 3 7 3 2 5" xfId="2893" xr:uid="{00000000-0005-0000-0000-00003F0B0000}"/>
    <cellStyle name="Comma 2 2 3 7 3 3" xfId="2894" xr:uid="{00000000-0005-0000-0000-0000400B0000}"/>
    <cellStyle name="Comma 2 2 3 7 3 3 2" xfId="2895" xr:uid="{00000000-0005-0000-0000-0000410B0000}"/>
    <cellStyle name="Comma 2 2 3 7 3 3 3" xfId="2896" xr:uid="{00000000-0005-0000-0000-0000420B0000}"/>
    <cellStyle name="Comma 2 2 3 7 3 3 4" xfId="2897" xr:uid="{00000000-0005-0000-0000-0000430B0000}"/>
    <cellStyle name="Comma 2 2 3 7 3 4" xfId="2898" xr:uid="{00000000-0005-0000-0000-0000440B0000}"/>
    <cellStyle name="Comma 2 2 3 7 3 5" xfId="2899" xr:uid="{00000000-0005-0000-0000-0000450B0000}"/>
    <cellStyle name="Comma 2 2 3 7 3 6" xfId="2900" xr:uid="{00000000-0005-0000-0000-0000460B0000}"/>
    <cellStyle name="Comma 2 2 3 7 4" xfId="2901" xr:uid="{00000000-0005-0000-0000-0000470B0000}"/>
    <cellStyle name="Comma 2 2 3 7 5" xfId="2902" xr:uid="{00000000-0005-0000-0000-0000480B0000}"/>
    <cellStyle name="Comma 2 2 3 7 5 2" xfId="2903" xr:uid="{00000000-0005-0000-0000-0000490B0000}"/>
    <cellStyle name="Comma 2 2 3 7 5 2 2" xfId="2904" xr:uid="{00000000-0005-0000-0000-00004A0B0000}"/>
    <cellStyle name="Comma 2 2 3 7 5 2 3" xfId="2905" xr:uid="{00000000-0005-0000-0000-00004B0B0000}"/>
    <cellStyle name="Comma 2 2 3 7 5 2 4" xfId="2906" xr:uid="{00000000-0005-0000-0000-00004C0B0000}"/>
    <cellStyle name="Comma 2 2 3 7 5 3" xfId="2907" xr:uid="{00000000-0005-0000-0000-00004D0B0000}"/>
    <cellStyle name="Comma 2 2 3 7 5 4" xfId="2908" xr:uid="{00000000-0005-0000-0000-00004E0B0000}"/>
    <cellStyle name="Comma 2 2 3 7 5 5" xfId="2909" xr:uid="{00000000-0005-0000-0000-00004F0B0000}"/>
    <cellStyle name="Comma 2 2 3 7 6" xfId="2910" xr:uid="{00000000-0005-0000-0000-0000500B0000}"/>
    <cellStyle name="Comma 2 2 3 7 6 2" xfId="2911" xr:uid="{00000000-0005-0000-0000-0000510B0000}"/>
    <cellStyle name="Comma 2 2 3 7 6 3" xfId="2912" xr:uid="{00000000-0005-0000-0000-0000520B0000}"/>
    <cellStyle name="Comma 2 2 3 7 6 4" xfId="2913" xr:uid="{00000000-0005-0000-0000-0000530B0000}"/>
    <cellStyle name="Comma 2 2 3 7 7" xfId="2914" xr:uid="{00000000-0005-0000-0000-0000540B0000}"/>
    <cellStyle name="Comma 2 2 3 7 8" xfId="2915" xr:uid="{00000000-0005-0000-0000-0000550B0000}"/>
    <cellStyle name="Comma 2 2 3 7 9" xfId="2916" xr:uid="{00000000-0005-0000-0000-0000560B0000}"/>
    <cellStyle name="Comma 2 2 3 8" xfId="2917" xr:uid="{00000000-0005-0000-0000-0000570B0000}"/>
    <cellStyle name="Comma 2 2 3 8 2" xfId="2918" xr:uid="{00000000-0005-0000-0000-0000580B0000}"/>
    <cellStyle name="Comma 2 2 3 8 3" xfId="2919" xr:uid="{00000000-0005-0000-0000-0000590B0000}"/>
    <cellStyle name="Comma 2 2 3 8 3 2" xfId="2920" xr:uid="{00000000-0005-0000-0000-00005A0B0000}"/>
    <cellStyle name="Comma 2 2 3 8 3 2 2" xfId="2921" xr:uid="{00000000-0005-0000-0000-00005B0B0000}"/>
    <cellStyle name="Comma 2 2 3 8 3 2 3" xfId="2922" xr:uid="{00000000-0005-0000-0000-00005C0B0000}"/>
    <cellStyle name="Comma 2 2 3 8 3 2 4" xfId="2923" xr:uid="{00000000-0005-0000-0000-00005D0B0000}"/>
    <cellStyle name="Comma 2 2 3 8 3 3" xfId="2924" xr:uid="{00000000-0005-0000-0000-00005E0B0000}"/>
    <cellStyle name="Comma 2 2 3 8 3 4" xfId="2925" xr:uid="{00000000-0005-0000-0000-00005F0B0000}"/>
    <cellStyle name="Comma 2 2 3 8 3 5" xfId="2926" xr:uid="{00000000-0005-0000-0000-0000600B0000}"/>
    <cellStyle name="Comma 2 2 3 8 4" xfId="2927" xr:uid="{00000000-0005-0000-0000-0000610B0000}"/>
    <cellStyle name="Comma 2 2 3 8 4 2" xfId="2928" xr:uid="{00000000-0005-0000-0000-0000620B0000}"/>
    <cellStyle name="Comma 2 2 3 8 4 3" xfId="2929" xr:uid="{00000000-0005-0000-0000-0000630B0000}"/>
    <cellStyle name="Comma 2 2 3 8 4 4" xfId="2930" xr:uid="{00000000-0005-0000-0000-0000640B0000}"/>
    <cellStyle name="Comma 2 2 3 8 5" xfId="2931" xr:uid="{00000000-0005-0000-0000-0000650B0000}"/>
    <cellStyle name="Comma 2 2 3 8 6" xfId="2932" xr:uid="{00000000-0005-0000-0000-0000660B0000}"/>
    <cellStyle name="Comma 2 2 3 8 7" xfId="2933" xr:uid="{00000000-0005-0000-0000-0000670B0000}"/>
    <cellStyle name="Comma 2 2 3 9" xfId="2934" xr:uid="{00000000-0005-0000-0000-0000680B0000}"/>
    <cellStyle name="Comma 2 2 3 9 2" xfId="2935" xr:uid="{00000000-0005-0000-0000-0000690B0000}"/>
    <cellStyle name="Comma 2 2 3 9 3" xfId="2936" xr:uid="{00000000-0005-0000-0000-00006A0B0000}"/>
    <cellStyle name="Comma 2 2 3 9 3 2" xfId="2937" xr:uid="{00000000-0005-0000-0000-00006B0B0000}"/>
    <cellStyle name="Comma 2 2 3 9 3 2 2" xfId="2938" xr:uid="{00000000-0005-0000-0000-00006C0B0000}"/>
    <cellStyle name="Comma 2 2 3 9 3 2 3" xfId="2939" xr:uid="{00000000-0005-0000-0000-00006D0B0000}"/>
    <cellStyle name="Comma 2 2 3 9 3 2 4" xfId="2940" xr:uid="{00000000-0005-0000-0000-00006E0B0000}"/>
    <cellStyle name="Comma 2 2 3 9 3 3" xfId="2941" xr:uid="{00000000-0005-0000-0000-00006F0B0000}"/>
    <cellStyle name="Comma 2 2 3 9 3 4" xfId="2942" xr:uid="{00000000-0005-0000-0000-0000700B0000}"/>
    <cellStyle name="Comma 2 2 3 9 3 5" xfId="2943" xr:uid="{00000000-0005-0000-0000-0000710B0000}"/>
    <cellStyle name="Comma 2 2 3 9 4" xfId="2944" xr:uid="{00000000-0005-0000-0000-0000720B0000}"/>
    <cellStyle name="Comma 2 2 3 9 4 2" xfId="2945" xr:uid="{00000000-0005-0000-0000-0000730B0000}"/>
    <cellStyle name="Comma 2 2 3 9 4 3" xfId="2946" xr:uid="{00000000-0005-0000-0000-0000740B0000}"/>
    <cellStyle name="Comma 2 2 3 9 4 4" xfId="2947" xr:uid="{00000000-0005-0000-0000-0000750B0000}"/>
    <cellStyle name="Comma 2 2 3 9 5" xfId="2948" xr:uid="{00000000-0005-0000-0000-0000760B0000}"/>
    <cellStyle name="Comma 2 2 3 9 6" xfId="2949" xr:uid="{00000000-0005-0000-0000-0000770B0000}"/>
    <cellStyle name="Comma 2 2 3 9 7" xfId="2950" xr:uid="{00000000-0005-0000-0000-0000780B0000}"/>
    <cellStyle name="Comma 2 2 4" xfId="2951" xr:uid="{00000000-0005-0000-0000-0000790B0000}"/>
    <cellStyle name="Comma 2 2 4 10" xfId="2952" xr:uid="{00000000-0005-0000-0000-00007A0B0000}"/>
    <cellStyle name="Comma 2 2 4 2" xfId="2953" xr:uid="{00000000-0005-0000-0000-00007B0B0000}"/>
    <cellStyle name="Comma 2 2 4 2 2" xfId="2954" xr:uid="{00000000-0005-0000-0000-00007C0B0000}"/>
    <cellStyle name="Comma 2 2 4 2 2 2" xfId="2955" xr:uid="{00000000-0005-0000-0000-00007D0B0000}"/>
    <cellStyle name="Comma 2 2 4 2 2 2 2" xfId="2956" xr:uid="{00000000-0005-0000-0000-00007E0B0000}"/>
    <cellStyle name="Comma 2 2 4 2 2 2 2 2" xfId="2957" xr:uid="{00000000-0005-0000-0000-00007F0B0000}"/>
    <cellStyle name="Comma 2 2 4 2 2 2 2 3" xfId="2958" xr:uid="{00000000-0005-0000-0000-0000800B0000}"/>
    <cellStyle name="Comma 2 2 4 2 2 2 2 4" xfId="2959" xr:uid="{00000000-0005-0000-0000-0000810B0000}"/>
    <cellStyle name="Comma 2 2 4 2 2 2 3" xfId="2960" xr:uid="{00000000-0005-0000-0000-0000820B0000}"/>
    <cellStyle name="Comma 2 2 4 2 2 2 4" xfId="2961" xr:uid="{00000000-0005-0000-0000-0000830B0000}"/>
    <cellStyle name="Comma 2 2 4 2 2 2 5" xfId="2962" xr:uid="{00000000-0005-0000-0000-0000840B0000}"/>
    <cellStyle name="Comma 2 2 4 2 2 3" xfId="2963" xr:uid="{00000000-0005-0000-0000-0000850B0000}"/>
    <cellStyle name="Comma 2 2 4 2 2 3 2" xfId="2964" xr:uid="{00000000-0005-0000-0000-0000860B0000}"/>
    <cellStyle name="Comma 2 2 4 2 2 3 3" xfId="2965" xr:uid="{00000000-0005-0000-0000-0000870B0000}"/>
    <cellStyle name="Comma 2 2 4 2 2 3 4" xfId="2966" xr:uid="{00000000-0005-0000-0000-0000880B0000}"/>
    <cellStyle name="Comma 2 2 4 2 2 4" xfId="2967" xr:uid="{00000000-0005-0000-0000-0000890B0000}"/>
    <cellStyle name="Comma 2 2 4 2 2 4 2" xfId="2968" xr:uid="{00000000-0005-0000-0000-00008A0B0000}"/>
    <cellStyle name="Comma 2 2 4 2 2 4 3" xfId="2969" xr:uid="{00000000-0005-0000-0000-00008B0B0000}"/>
    <cellStyle name="Comma 2 2 4 2 2 4 4" xfId="2970" xr:uid="{00000000-0005-0000-0000-00008C0B0000}"/>
    <cellStyle name="Comma 2 2 4 2 2 5" xfId="2971" xr:uid="{00000000-0005-0000-0000-00008D0B0000}"/>
    <cellStyle name="Comma 2 2 4 2 2 6" xfId="2972" xr:uid="{00000000-0005-0000-0000-00008E0B0000}"/>
    <cellStyle name="Comma 2 2 4 2 2 7" xfId="2973" xr:uid="{00000000-0005-0000-0000-00008F0B0000}"/>
    <cellStyle name="Comma 2 2 4 2 3" xfId="2974" xr:uid="{00000000-0005-0000-0000-0000900B0000}"/>
    <cellStyle name="Comma 2 2 4 2 3 2" xfId="2975" xr:uid="{00000000-0005-0000-0000-0000910B0000}"/>
    <cellStyle name="Comma 2 2 4 2 3 2 2" xfId="2976" xr:uid="{00000000-0005-0000-0000-0000920B0000}"/>
    <cellStyle name="Comma 2 2 4 2 3 2 2 2" xfId="2977" xr:uid="{00000000-0005-0000-0000-0000930B0000}"/>
    <cellStyle name="Comma 2 2 4 2 3 2 2 3" xfId="2978" xr:uid="{00000000-0005-0000-0000-0000940B0000}"/>
    <cellStyle name="Comma 2 2 4 2 3 2 2 4" xfId="2979" xr:uid="{00000000-0005-0000-0000-0000950B0000}"/>
    <cellStyle name="Comma 2 2 4 2 3 2 3" xfId="2980" xr:uid="{00000000-0005-0000-0000-0000960B0000}"/>
    <cellStyle name="Comma 2 2 4 2 3 2 4" xfId="2981" xr:uid="{00000000-0005-0000-0000-0000970B0000}"/>
    <cellStyle name="Comma 2 2 4 2 3 2 5" xfId="2982" xr:uid="{00000000-0005-0000-0000-0000980B0000}"/>
    <cellStyle name="Comma 2 2 4 2 3 3" xfId="2983" xr:uid="{00000000-0005-0000-0000-0000990B0000}"/>
    <cellStyle name="Comma 2 2 4 2 3 3 2" xfId="2984" xr:uid="{00000000-0005-0000-0000-00009A0B0000}"/>
    <cellStyle name="Comma 2 2 4 2 3 3 3" xfId="2985" xr:uid="{00000000-0005-0000-0000-00009B0B0000}"/>
    <cellStyle name="Comma 2 2 4 2 3 3 4" xfId="2986" xr:uid="{00000000-0005-0000-0000-00009C0B0000}"/>
    <cellStyle name="Comma 2 2 4 2 3 4" xfId="2987" xr:uid="{00000000-0005-0000-0000-00009D0B0000}"/>
    <cellStyle name="Comma 2 2 4 2 3 4 2" xfId="2988" xr:uid="{00000000-0005-0000-0000-00009E0B0000}"/>
    <cellStyle name="Comma 2 2 4 2 3 4 3" xfId="2989" xr:uid="{00000000-0005-0000-0000-00009F0B0000}"/>
    <cellStyle name="Comma 2 2 4 2 3 4 4" xfId="2990" xr:uid="{00000000-0005-0000-0000-0000A00B0000}"/>
    <cellStyle name="Comma 2 2 4 2 3 5" xfId="2991" xr:uid="{00000000-0005-0000-0000-0000A10B0000}"/>
    <cellStyle name="Comma 2 2 4 2 3 6" xfId="2992" xr:uid="{00000000-0005-0000-0000-0000A20B0000}"/>
    <cellStyle name="Comma 2 2 4 2 3 7" xfId="2993" xr:uid="{00000000-0005-0000-0000-0000A30B0000}"/>
    <cellStyle name="Comma 2 2 4 2 4" xfId="2994" xr:uid="{00000000-0005-0000-0000-0000A40B0000}"/>
    <cellStyle name="Comma 2 2 4 2 4 2" xfId="2995" xr:uid="{00000000-0005-0000-0000-0000A50B0000}"/>
    <cellStyle name="Comma 2 2 4 2 4 2 2" xfId="2996" xr:uid="{00000000-0005-0000-0000-0000A60B0000}"/>
    <cellStyle name="Comma 2 2 4 2 4 2 3" xfId="2997" xr:uid="{00000000-0005-0000-0000-0000A70B0000}"/>
    <cellStyle name="Comma 2 2 4 2 4 2 4" xfId="2998" xr:uid="{00000000-0005-0000-0000-0000A80B0000}"/>
    <cellStyle name="Comma 2 2 4 2 5" xfId="2999" xr:uid="{00000000-0005-0000-0000-0000A90B0000}"/>
    <cellStyle name="Comma 2 2 4 2 5 2" xfId="3000" xr:uid="{00000000-0005-0000-0000-0000AA0B0000}"/>
    <cellStyle name="Comma 2 2 4 2 5 2 2" xfId="3001" xr:uid="{00000000-0005-0000-0000-0000AB0B0000}"/>
    <cellStyle name="Comma 2 2 4 2 5 2 3" xfId="3002" xr:uid="{00000000-0005-0000-0000-0000AC0B0000}"/>
    <cellStyle name="Comma 2 2 4 2 5 2 4" xfId="3003" xr:uid="{00000000-0005-0000-0000-0000AD0B0000}"/>
    <cellStyle name="Comma 2 2 4 2 5 3" xfId="3004" xr:uid="{00000000-0005-0000-0000-0000AE0B0000}"/>
    <cellStyle name="Comma 2 2 4 2 5 4" xfId="3005" xr:uid="{00000000-0005-0000-0000-0000AF0B0000}"/>
    <cellStyle name="Comma 2 2 4 2 5 5" xfId="3006" xr:uid="{00000000-0005-0000-0000-0000B00B0000}"/>
    <cellStyle name="Comma 2 2 4 2 6" xfId="3007" xr:uid="{00000000-0005-0000-0000-0000B10B0000}"/>
    <cellStyle name="Comma 2 2 4 2 6 2" xfId="3008" xr:uid="{00000000-0005-0000-0000-0000B20B0000}"/>
    <cellStyle name="Comma 2 2 4 2 6 3" xfId="3009" xr:uid="{00000000-0005-0000-0000-0000B30B0000}"/>
    <cellStyle name="Comma 2 2 4 2 6 4" xfId="3010" xr:uid="{00000000-0005-0000-0000-0000B40B0000}"/>
    <cellStyle name="Comma 2 2 4 2 7" xfId="3011" xr:uid="{00000000-0005-0000-0000-0000B50B0000}"/>
    <cellStyle name="Comma 2 2 4 2 8" xfId="3012" xr:uid="{00000000-0005-0000-0000-0000B60B0000}"/>
    <cellStyle name="Comma 2 2 4 2 9" xfId="3013" xr:uid="{00000000-0005-0000-0000-0000B70B0000}"/>
    <cellStyle name="Comma 2 2 4 3" xfId="3014" xr:uid="{00000000-0005-0000-0000-0000B80B0000}"/>
    <cellStyle name="Comma 2 2 4 3 2" xfId="3015" xr:uid="{00000000-0005-0000-0000-0000B90B0000}"/>
    <cellStyle name="Comma 2 2 4 3 2 2" xfId="3016" xr:uid="{00000000-0005-0000-0000-0000BA0B0000}"/>
    <cellStyle name="Comma 2 2 4 3 2 2 2" xfId="3017" xr:uid="{00000000-0005-0000-0000-0000BB0B0000}"/>
    <cellStyle name="Comma 2 2 4 3 2 2 3" xfId="3018" xr:uid="{00000000-0005-0000-0000-0000BC0B0000}"/>
    <cellStyle name="Comma 2 2 4 3 2 2 4" xfId="3019" xr:uid="{00000000-0005-0000-0000-0000BD0B0000}"/>
    <cellStyle name="Comma 2 2 4 3 2 3" xfId="3020" xr:uid="{00000000-0005-0000-0000-0000BE0B0000}"/>
    <cellStyle name="Comma 2 2 4 3 2 4" xfId="3021" xr:uid="{00000000-0005-0000-0000-0000BF0B0000}"/>
    <cellStyle name="Comma 2 2 4 3 2 5" xfId="3022" xr:uid="{00000000-0005-0000-0000-0000C00B0000}"/>
    <cellStyle name="Comma 2 2 4 3 3" xfId="3023" xr:uid="{00000000-0005-0000-0000-0000C10B0000}"/>
    <cellStyle name="Comma 2 2 4 3 3 2" xfId="3024" xr:uid="{00000000-0005-0000-0000-0000C20B0000}"/>
    <cellStyle name="Comma 2 2 4 3 3 3" xfId="3025" xr:uid="{00000000-0005-0000-0000-0000C30B0000}"/>
    <cellStyle name="Comma 2 2 4 3 3 4" xfId="3026" xr:uid="{00000000-0005-0000-0000-0000C40B0000}"/>
    <cellStyle name="Comma 2 2 4 3 4" xfId="3027" xr:uid="{00000000-0005-0000-0000-0000C50B0000}"/>
    <cellStyle name="Comma 2 2 4 3 5" xfId="3028" xr:uid="{00000000-0005-0000-0000-0000C60B0000}"/>
    <cellStyle name="Comma 2 2 4 3 6" xfId="3029" xr:uid="{00000000-0005-0000-0000-0000C70B0000}"/>
    <cellStyle name="Comma 2 2 4 4" xfId="3030" xr:uid="{00000000-0005-0000-0000-0000C80B0000}"/>
    <cellStyle name="Comma 2 2 4 4 2" xfId="3031" xr:uid="{00000000-0005-0000-0000-0000C90B0000}"/>
    <cellStyle name="Comma 2 2 4 4 2 2" xfId="3032" xr:uid="{00000000-0005-0000-0000-0000CA0B0000}"/>
    <cellStyle name="Comma 2 2 4 4 2 2 2" xfId="3033" xr:uid="{00000000-0005-0000-0000-0000CB0B0000}"/>
    <cellStyle name="Comma 2 2 4 4 2 2 3" xfId="3034" xr:uid="{00000000-0005-0000-0000-0000CC0B0000}"/>
    <cellStyle name="Comma 2 2 4 4 2 2 4" xfId="3035" xr:uid="{00000000-0005-0000-0000-0000CD0B0000}"/>
    <cellStyle name="Comma 2 2 4 4 2 3" xfId="3036" xr:uid="{00000000-0005-0000-0000-0000CE0B0000}"/>
    <cellStyle name="Comma 2 2 4 4 2 4" xfId="3037" xr:uid="{00000000-0005-0000-0000-0000CF0B0000}"/>
    <cellStyle name="Comma 2 2 4 4 2 5" xfId="3038" xr:uid="{00000000-0005-0000-0000-0000D00B0000}"/>
    <cellStyle name="Comma 2 2 4 4 3" xfId="3039" xr:uid="{00000000-0005-0000-0000-0000D10B0000}"/>
    <cellStyle name="Comma 2 2 4 4 3 2" xfId="3040" xr:uid="{00000000-0005-0000-0000-0000D20B0000}"/>
    <cellStyle name="Comma 2 2 4 4 3 3" xfId="3041" xr:uid="{00000000-0005-0000-0000-0000D30B0000}"/>
    <cellStyle name="Comma 2 2 4 4 3 4" xfId="3042" xr:uid="{00000000-0005-0000-0000-0000D40B0000}"/>
    <cellStyle name="Comma 2 2 4 4 4" xfId="3043" xr:uid="{00000000-0005-0000-0000-0000D50B0000}"/>
    <cellStyle name="Comma 2 2 4 4 5" xfId="3044" xr:uid="{00000000-0005-0000-0000-0000D60B0000}"/>
    <cellStyle name="Comma 2 2 4 4 6" xfId="3045" xr:uid="{00000000-0005-0000-0000-0000D70B0000}"/>
    <cellStyle name="Comma 2 2 4 5" xfId="3046" xr:uid="{00000000-0005-0000-0000-0000D80B0000}"/>
    <cellStyle name="Comma 2 2 4 6" xfId="3047" xr:uid="{00000000-0005-0000-0000-0000D90B0000}"/>
    <cellStyle name="Comma 2 2 4 6 2" xfId="3048" xr:uid="{00000000-0005-0000-0000-0000DA0B0000}"/>
    <cellStyle name="Comma 2 2 4 6 2 2" xfId="3049" xr:uid="{00000000-0005-0000-0000-0000DB0B0000}"/>
    <cellStyle name="Comma 2 2 4 6 2 3" xfId="3050" xr:uid="{00000000-0005-0000-0000-0000DC0B0000}"/>
    <cellStyle name="Comma 2 2 4 6 2 4" xfId="3051" xr:uid="{00000000-0005-0000-0000-0000DD0B0000}"/>
    <cellStyle name="Comma 2 2 4 6 3" xfId="3052" xr:uid="{00000000-0005-0000-0000-0000DE0B0000}"/>
    <cellStyle name="Comma 2 2 4 6 4" xfId="3053" xr:uid="{00000000-0005-0000-0000-0000DF0B0000}"/>
    <cellStyle name="Comma 2 2 4 6 5" xfId="3054" xr:uid="{00000000-0005-0000-0000-0000E00B0000}"/>
    <cellStyle name="Comma 2 2 4 7" xfId="3055" xr:uid="{00000000-0005-0000-0000-0000E10B0000}"/>
    <cellStyle name="Comma 2 2 4 7 2" xfId="3056" xr:uid="{00000000-0005-0000-0000-0000E20B0000}"/>
    <cellStyle name="Comma 2 2 4 7 3" xfId="3057" xr:uid="{00000000-0005-0000-0000-0000E30B0000}"/>
    <cellStyle name="Comma 2 2 4 7 4" xfId="3058" xr:uid="{00000000-0005-0000-0000-0000E40B0000}"/>
    <cellStyle name="Comma 2 2 4 8" xfId="3059" xr:uid="{00000000-0005-0000-0000-0000E50B0000}"/>
    <cellStyle name="Comma 2 2 4 9" xfId="3060" xr:uid="{00000000-0005-0000-0000-0000E60B0000}"/>
    <cellStyle name="Comma 2 2 5" xfId="3061" xr:uid="{00000000-0005-0000-0000-0000E70B0000}"/>
    <cellStyle name="Comma 2 2 5 10" xfId="3062" xr:uid="{00000000-0005-0000-0000-0000E80B0000}"/>
    <cellStyle name="Comma 2 2 5 11" xfId="3063" xr:uid="{00000000-0005-0000-0000-0000E90B0000}"/>
    <cellStyle name="Comma 2 2 5 2" xfId="3064" xr:uid="{00000000-0005-0000-0000-0000EA0B0000}"/>
    <cellStyle name="Comma 2 2 5 2 2" xfId="3065" xr:uid="{00000000-0005-0000-0000-0000EB0B0000}"/>
    <cellStyle name="Comma 2 2 5 2 2 2" xfId="3066" xr:uid="{00000000-0005-0000-0000-0000EC0B0000}"/>
    <cellStyle name="Comma 2 2 5 2 2 2 2" xfId="3067" xr:uid="{00000000-0005-0000-0000-0000ED0B0000}"/>
    <cellStyle name="Comma 2 2 5 2 2 2 2 2" xfId="3068" xr:uid="{00000000-0005-0000-0000-0000EE0B0000}"/>
    <cellStyle name="Comma 2 2 5 2 2 2 2 3" xfId="3069" xr:uid="{00000000-0005-0000-0000-0000EF0B0000}"/>
    <cellStyle name="Comma 2 2 5 2 2 2 2 4" xfId="3070" xr:uid="{00000000-0005-0000-0000-0000F00B0000}"/>
    <cellStyle name="Comma 2 2 5 2 2 2 3" xfId="3071" xr:uid="{00000000-0005-0000-0000-0000F10B0000}"/>
    <cellStyle name="Comma 2 2 5 2 2 2 4" xfId="3072" xr:uid="{00000000-0005-0000-0000-0000F20B0000}"/>
    <cellStyle name="Comma 2 2 5 2 2 2 5" xfId="3073" xr:uid="{00000000-0005-0000-0000-0000F30B0000}"/>
    <cellStyle name="Comma 2 2 5 2 2 3" xfId="3074" xr:uid="{00000000-0005-0000-0000-0000F40B0000}"/>
    <cellStyle name="Comma 2 2 5 2 2 3 2" xfId="3075" xr:uid="{00000000-0005-0000-0000-0000F50B0000}"/>
    <cellStyle name="Comma 2 2 5 2 2 3 3" xfId="3076" xr:uid="{00000000-0005-0000-0000-0000F60B0000}"/>
    <cellStyle name="Comma 2 2 5 2 2 3 4" xfId="3077" xr:uid="{00000000-0005-0000-0000-0000F70B0000}"/>
    <cellStyle name="Comma 2 2 5 2 2 4" xfId="3078" xr:uid="{00000000-0005-0000-0000-0000F80B0000}"/>
    <cellStyle name="Comma 2 2 5 2 2 5" xfId="3079" xr:uid="{00000000-0005-0000-0000-0000F90B0000}"/>
    <cellStyle name="Comma 2 2 5 2 2 6" xfId="3080" xr:uid="{00000000-0005-0000-0000-0000FA0B0000}"/>
    <cellStyle name="Comma 2 2 5 2 3" xfId="3081" xr:uid="{00000000-0005-0000-0000-0000FB0B0000}"/>
    <cellStyle name="Comma 2 2 5 2 3 2" xfId="3082" xr:uid="{00000000-0005-0000-0000-0000FC0B0000}"/>
    <cellStyle name="Comma 2 2 5 2 3 2 2" xfId="3083" xr:uid="{00000000-0005-0000-0000-0000FD0B0000}"/>
    <cellStyle name="Comma 2 2 5 2 3 2 2 2" xfId="3084" xr:uid="{00000000-0005-0000-0000-0000FE0B0000}"/>
    <cellStyle name="Comma 2 2 5 2 3 2 2 3" xfId="3085" xr:uid="{00000000-0005-0000-0000-0000FF0B0000}"/>
    <cellStyle name="Comma 2 2 5 2 3 2 2 4" xfId="3086" xr:uid="{00000000-0005-0000-0000-0000000C0000}"/>
    <cellStyle name="Comma 2 2 5 2 3 2 3" xfId="3087" xr:uid="{00000000-0005-0000-0000-0000010C0000}"/>
    <cellStyle name="Comma 2 2 5 2 3 2 4" xfId="3088" xr:uid="{00000000-0005-0000-0000-0000020C0000}"/>
    <cellStyle name="Comma 2 2 5 2 3 2 5" xfId="3089" xr:uid="{00000000-0005-0000-0000-0000030C0000}"/>
    <cellStyle name="Comma 2 2 5 2 3 3" xfId="3090" xr:uid="{00000000-0005-0000-0000-0000040C0000}"/>
    <cellStyle name="Comma 2 2 5 2 3 3 2" xfId="3091" xr:uid="{00000000-0005-0000-0000-0000050C0000}"/>
    <cellStyle name="Comma 2 2 5 2 3 3 3" xfId="3092" xr:uid="{00000000-0005-0000-0000-0000060C0000}"/>
    <cellStyle name="Comma 2 2 5 2 3 3 4" xfId="3093" xr:uid="{00000000-0005-0000-0000-0000070C0000}"/>
    <cellStyle name="Comma 2 2 5 2 3 4" xfId="3094" xr:uid="{00000000-0005-0000-0000-0000080C0000}"/>
    <cellStyle name="Comma 2 2 5 2 3 5" xfId="3095" xr:uid="{00000000-0005-0000-0000-0000090C0000}"/>
    <cellStyle name="Comma 2 2 5 2 3 6" xfId="3096" xr:uid="{00000000-0005-0000-0000-00000A0C0000}"/>
    <cellStyle name="Comma 2 2 5 2 4" xfId="3097" xr:uid="{00000000-0005-0000-0000-00000B0C0000}"/>
    <cellStyle name="Comma 2 2 5 2 4 2" xfId="3098" xr:uid="{00000000-0005-0000-0000-00000C0C0000}"/>
    <cellStyle name="Comma 2 2 5 2 4 2 2" xfId="3099" xr:uid="{00000000-0005-0000-0000-00000D0C0000}"/>
    <cellStyle name="Comma 2 2 5 2 4 2 3" xfId="3100" xr:uid="{00000000-0005-0000-0000-00000E0C0000}"/>
    <cellStyle name="Comma 2 2 5 2 4 2 4" xfId="3101" xr:uid="{00000000-0005-0000-0000-00000F0C0000}"/>
    <cellStyle name="Comma 2 2 5 2 4 3" xfId="3102" xr:uid="{00000000-0005-0000-0000-0000100C0000}"/>
    <cellStyle name="Comma 2 2 5 2 4 4" xfId="3103" xr:uid="{00000000-0005-0000-0000-0000110C0000}"/>
    <cellStyle name="Comma 2 2 5 2 4 5" xfId="3104" xr:uid="{00000000-0005-0000-0000-0000120C0000}"/>
    <cellStyle name="Comma 2 2 5 2 5" xfId="3105" xr:uid="{00000000-0005-0000-0000-0000130C0000}"/>
    <cellStyle name="Comma 2 2 5 2 5 2" xfId="3106" xr:uid="{00000000-0005-0000-0000-0000140C0000}"/>
    <cellStyle name="Comma 2 2 5 2 5 3" xfId="3107" xr:uid="{00000000-0005-0000-0000-0000150C0000}"/>
    <cellStyle name="Comma 2 2 5 2 5 4" xfId="3108" xr:uid="{00000000-0005-0000-0000-0000160C0000}"/>
    <cellStyle name="Comma 2 2 5 2 6" xfId="3109" xr:uid="{00000000-0005-0000-0000-0000170C0000}"/>
    <cellStyle name="Comma 2 2 5 2 7" xfId="3110" xr:uid="{00000000-0005-0000-0000-0000180C0000}"/>
    <cellStyle name="Comma 2 2 5 2 8" xfId="3111" xr:uid="{00000000-0005-0000-0000-0000190C0000}"/>
    <cellStyle name="Comma 2 2 5 3" xfId="3112" xr:uid="{00000000-0005-0000-0000-00001A0C0000}"/>
    <cellStyle name="Comma 2 2 5 3 2" xfId="3113" xr:uid="{00000000-0005-0000-0000-00001B0C0000}"/>
    <cellStyle name="Comma 2 2 5 3 2 2" xfId="3114" xr:uid="{00000000-0005-0000-0000-00001C0C0000}"/>
    <cellStyle name="Comma 2 2 5 3 2 2 2" xfId="3115" xr:uid="{00000000-0005-0000-0000-00001D0C0000}"/>
    <cellStyle name="Comma 2 2 5 3 2 2 3" xfId="3116" xr:uid="{00000000-0005-0000-0000-00001E0C0000}"/>
    <cellStyle name="Comma 2 2 5 3 2 2 4" xfId="3117" xr:uid="{00000000-0005-0000-0000-00001F0C0000}"/>
    <cellStyle name="Comma 2 2 5 3 2 3" xfId="3118" xr:uid="{00000000-0005-0000-0000-0000200C0000}"/>
    <cellStyle name="Comma 2 2 5 3 2 4" xfId="3119" xr:uid="{00000000-0005-0000-0000-0000210C0000}"/>
    <cellStyle name="Comma 2 2 5 3 2 5" xfId="3120" xr:uid="{00000000-0005-0000-0000-0000220C0000}"/>
    <cellStyle name="Comma 2 2 5 3 3" xfId="3121" xr:uid="{00000000-0005-0000-0000-0000230C0000}"/>
    <cellStyle name="Comma 2 2 5 3 3 2" xfId="3122" xr:uid="{00000000-0005-0000-0000-0000240C0000}"/>
    <cellStyle name="Comma 2 2 5 3 3 3" xfId="3123" xr:uid="{00000000-0005-0000-0000-0000250C0000}"/>
    <cellStyle name="Comma 2 2 5 3 3 4" xfId="3124" xr:uid="{00000000-0005-0000-0000-0000260C0000}"/>
    <cellStyle name="Comma 2 2 5 3 4" xfId="3125" xr:uid="{00000000-0005-0000-0000-0000270C0000}"/>
    <cellStyle name="Comma 2 2 5 3 5" xfId="3126" xr:uid="{00000000-0005-0000-0000-0000280C0000}"/>
    <cellStyle name="Comma 2 2 5 3 6" xfId="3127" xr:uid="{00000000-0005-0000-0000-0000290C0000}"/>
    <cellStyle name="Comma 2 2 5 4" xfId="3128" xr:uid="{00000000-0005-0000-0000-00002A0C0000}"/>
    <cellStyle name="Comma 2 2 5 4 2" xfId="3129" xr:uid="{00000000-0005-0000-0000-00002B0C0000}"/>
    <cellStyle name="Comma 2 2 5 4 2 2" xfId="3130" xr:uid="{00000000-0005-0000-0000-00002C0C0000}"/>
    <cellStyle name="Comma 2 2 5 4 2 2 2" xfId="3131" xr:uid="{00000000-0005-0000-0000-00002D0C0000}"/>
    <cellStyle name="Comma 2 2 5 4 2 2 3" xfId="3132" xr:uid="{00000000-0005-0000-0000-00002E0C0000}"/>
    <cellStyle name="Comma 2 2 5 4 2 2 4" xfId="3133" xr:uid="{00000000-0005-0000-0000-00002F0C0000}"/>
    <cellStyle name="Comma 2 2 5 4 2 3" xfId="3134" xr:uid="{00000000-0005-0000-0000-0000300C0000}"/>
    <cellStyle name="Comma 2 2 5 4 2 4" xfId="3135" xr:uid="{00000000-0005-0000-0000-0000310C0000}"/>
    <cellStyle name="Comma 2 2 5 4 2 5" xfId="3136" xr:uid="{00000000-0005-0000-0000-0000320C0000}"/>
    <cellStyle name="Comma 2 2 5 4 3" xfId="3137" xr:uid="{00000000-0005-0000-0000-0000330C0000}"/>
    <cellStyle name="Comma 2 2 5 4 3 2" xfId="3138" xr:uid="{00000000-0005-0000-0000-0000340C0000}"/>
    <cellStyle name="Comma 2 2 5 4 3 3" xfId="3139" xr:uid="{00000000-0005-0000-0000-0000350C0000}"/>
    <cellStyle name="Comma 2 2 5 4 3 4" xfId="3140" xr:uid="{00000000-0005-0000-0000-0000360C0000}"/>
    <cellStyle name="Comma 2 2 5 4 4" xfId="3141" xr:uid="{00000000-0005-0000-0000-0000370C0000}"/>
    <cellStyle name="Comma 2 2 5 4 5" xfId="3142" xr:uid="{00000000-0005-0000-0000-0000380C0000}"/>
    <cellStyle name="Comma 2 2 5 4 6" xfId="3143" xr:uid="{00000000-0005-0000-0000-0000390C0000}"/>
    <cellStyle name="Comma 2 2 5 5" xfId="3144" xr:uid="{00000000-0005-0000-0000-00003A0C0000}"/>
    <cellStyle name="Comma 2 2 5 6" xfId="3145" xr:uid="{00000000-0005-0000-0000-00003B0C0000}"/>
    <cellStyle name="Comma 2 2 5 6 2" xfId="3146" xr:uid="{00000000-0005-0000-0000-00003C0C0000}"/>
    <cellStyle name="Comma 2 2 5 6 2 2" xfId="3147" xr:uid="{00000000-0005-0000-0000-00003D0C0000}"/>
    <cellStyle name="Comma 2 2 5 6 2 3" xfId="3148" xr:uid="{00000000-0005-0000-0000-00003E0C0000}"/>
    <cellStyle name="Comma 2 2 5 6 2 4" xfId="3149" xr:uid="{00000000-0005-0000-0000-00003F0C0000}"/>
    <cellStyle name="Comma 2 2 5 6 3" xfId="3150" xr:uid="{00000000-0005-0000-0000-0000400C0000}"/>
    <cellStyle name="Comma 2 2 5 6 4" xfId="3151" xr:uid="{00000000-0005-0000-0000-0000410C0000}"/>
    <cellStyle name="Comma 2 2 5 6 5" xfId="3152" xr:uid="{00000000-0005-0000-0000-0000420C0000}"/>
    <cellStyle name="Comma 2 2 5 7" xfId="3153" xr:uid="{00000000-0005-0000-0000-0000430C0000}"/>
    <cellStyle name="Comma 2 2 5 7 2" xfId="3154" xr:uid="{00000000-0005-0000-0000-0000440C0000}"/>
    <cellStyle name="Comma 2 2 5 7 3" xfId="3155" xr:uid="{00000000-0005-0000-0000-0000450C0000}"/>
    <cellStyle name="Comma 2 2 5 7 4" xfId="3156" xr:uid="{00000000-0005-0000-0000-0000460C0000}"/>
    <cellStyle name="Comma 2 2 5 8" xfId="3157" xr:uid="{00000000-0005-0000-0000-0000470C0000}"/>
    <cellStyle name="Comma 2 2 5 8 2" xfId="3158" xr:uid="{00000000-0005-0000-0000-0000480C0000}"/>
    <cellStyle name="Comma 2 2 5 8 3" xfId="3159" xr:uid="{00000000-0005-0000-0000-0000490C0000}"/>
    <cellStyle name="Comma 2 2 5 8 4" xfId="3160" xr:uid="{00000000-0005-0000-0000-00004A0C0000}"/>
    <cellStyle name="Comma 2 2 5 9" xfId="3161" xr:uid="{00000000-0005-0000-0000-00004B0C0000}"/>
    <cellStyle name="Comma 2 2 6" xfId="3162" xr:uid="{00000000-0005-0000-0000-00004C0C0000}"/>
    <cellStyle name="Comma 2 2 6 2" xfId="3163" xr:uid="{00000000-0005-0000-0000-00004D0C0000}"/>
    <cellStyle name="Comma 2 2 6 3" xfId="3164" xr:uid="{00000000-0005-0000-0000-00004E0C0000}"/>
    <cellStyle name="Comma 2 2 6 3 2" xfId="3165" xr:uid="{00000000-0005-0000-0000-00004F0C0000}"/>
    <cellStyle name="Comma 2 2 6 3 3" xfId="3166" xr:uid="{00000000-0005-0000-0000-0000500C0000}"/>
    <cellStyle name="Comma 2 2 6 3 4" xfId="3167" xr:uid="{00000000-0005-0000-0000-0000510C0000}"/>
    <cellStyle name="Comma 2 2 7" xfId="3168" xr:uid="{00000000-0005-0000-0000-0000520C0000}"/>
    <cellStyle name="Comma 2 2 7 10" xfId="3169" xr:uid="{00000000-0005-0000-0000-0000530C0000}"/>
    <cellStyle name="Comma 2 2 7 11" xfId="3170" xr:uid="{00000000-0005-0000-0000-0000540C0000}"/>
    <cellStyle name="Comma 2 2 7 2" xfId="3171" xr:uid="{00000000-0005-0000-0000-0000550C0000}"/>
    <cellStyle name="Comma 2 2 7 2 2" xfId="3172" xr:uid="{00000000-0005-0000-0000-0000560C0000}"/>
    <cellStyle name="Comma 2 2 7 2 2 2" xfId="3173" xr:uid="{00000000-0005-0000-0000-0000570C0000}"/>
    <cellStyle name="Comma 2 2 7 2 2 2 2" xfId="3174" xr:uid="{00000000-0005-0000-0000-0000580C0000}"/>
    <cellStyle name="Comma 2 2 7 2 2 2 2 2" xfId="3175" xr:uid="{00000000-0005-0000-0000-0000590C0000}"/>
    <cellStyle name="Comma 2 2 7 2 2 2 2 3" xfId="3176" xr:uid="{00000000-0005-0000-0000-00005A0C0000}"/>
    <cellStyle name="Comma 2 2 7 2 2 2 2 4" xfId="3177" xr:uid="{00000000-0005-0000-0000-00005B0C0000}"/>
    <cellStyle name="Comma 2 2 7 2 2 2 3" xfId="3178" xr:uid="{00000000-0005-0000-0000-00005C0C0000}"/>
    <cellStyle name="Comma 2 2 7 2 2 2 4" xfId="3179" xr:uid="{00000000-0005-0000-0000-00005D0C0000}"/>
    <cellStyle name="Comma 2 2 7 2 2 2 5" xfId="3180" xr:uid="{00000000-0005-0000-0000-00005E0C0000}"/>
    <cellStyle name="Comma 2 2 7 2 2 3" xfId="3181" xr:uid="{00000000-0005-0000-0000-00005F0C0000}"/>
    <cellStyle name="Comma 2 2 7 2 2 3 2" xfId="3182" xr:uid="{00000000-0005-0000-0000-0000600C0000}"/>
    <cellStyle name="Comma 2 2 7 2 2 3 3" xfId="3183" xr:uid="{00000000-0005-0000-0000-0000610C0000}"/>
    <cellStyle name="Comma 2 2 7 2 2 3 4" xfId="3184" xr:uid="{00000000-0005-0000-0000-0000620C0000}"/>
    <cellStyle name="Comma 2 2 7 2 2 4" xfId="3185" xr:uid="{00000000-0005-0000-0000-0000630C0000}"/>
    <cellStyle name="Comma 2 2 7 2 2 5" xfId="3186" xr:uid="{00000000-0005-0000-0000-0000640C0000}"/>
    <cellStyle name="Comma 2 2 7 2 2 6" xfId="3187" xr:uid="{00000000-0005-0000-0000-0000650C0000}"/>
    <cellStyle name="Comma 2 2 7 2 3" xfId="3188" xr:uid="{00000000-0005-0000-0000-0000660C0000}"/>
    <cellStyle name="Comma 2 2 7 2 3 2" xfId="3189" xr:uid="{00000000-0005-0000-0000-0000670C0000}"/>
    <cellStyle name="Comma 2 2 7 2 3 2 2" xfId="3190" xr:uid="{00000000-0005-0000-0000-0000680C0000}"/>
    <cellStyle name="Comma 2 2 7 2 3 2 2 2" xfId="3191" xr:uid="{00000000-0005-0000-0000-0000690C0000}"/>
    <cellStyle name="Comma 2 2 7 2 3 2 2 3" xfId="3192" xr:uid="{00000000-0005-0000-0000-00006A0C0000}"/>
    <cellStyle name="Comma 2 2 7 2 3 2 2 4" xfId="3193" xr:uid="{00000000-0005-0000-0000-00006B0C0000}"/>
    <cellStyle name="Comma 2 2 7 2 3 2 3" xfId="3194" xr:uid="{00000000-0005-0000-0000-00006C0C0000}"/>
    <cellStyle name="Comma 2 2 7 2 3 2 4" xfId="3195" xr:uid="{00000000-0005-0000-0000-00006D0C0000}"/>
    <cellStyle name="Comma 2 2 7 2 3 2 5" xfId="3196" xr:uid="{00000000-0005-0000-0000-00006E0C0000}"/>
    <cellStyle name="Comma 2 2 7 2 3 3" xfId="3197" xr:uid="{00000000-0005-0000-0000-00006F0C0000}"/>
    <cellStyle name="Comma 2 2 7 2 3 3 2" xfId="3198" xr:uid="{00000000-0005-0000-0000-0000700C0000}"/>
    <cellStyle name="Comma 2 2 7 2 3 3 3" xfId="3199" xr:uid="{00000000-0005-0000-0000-0000710C0000}"/>
    <cellStyle name="Comma 2 2 7 2 3 3 4" xfId="3200" xr:uid="{00000000-0005-0000-0000-0000720C0000}"/>
    <cellStyle name="Comma 2 2 7 2 3 4" xfId="3201" xr:uid="{00000000-0005-0000-0000-0000730C0000}"/>
    <cellStyle name="Comma 2 2 7 2 3 5" xfId="3202" xr:uid="{00000000-0005-0000-0000-0000740C0000}"/>
    <cellStyle name="Comma 2 2 7 2 3 6" xfId="3203" xr:uid="{00000000-0005-0000-0000-0000750C0000}"/>
    <cellStyle name="Comma 2 2 7 2 4" xfId="3204" xr:uid="{00000000-0005-0000-0000-0000760C0000}"/>
    <cellStyle name="Comma 2 2 7 2 4 2" xfId="3205" xr:uid="{00000000-0005-0000-0000-0000770C0000}"/>
    <cellStyle name="Comma 2 2 7 2 4 2 2" xfId="3206" xr:uid="{00000000-0005-0000-0000-0000780C0000}"/>
    <cellStyle name="Comma 2 2 7 2 4 2 3" xfId="3207" xr:uid="{00000000-0005-0000-0000-0000790C0000}"/>
    <cellStyle name="Comma 2 2 7 2 4 2 4" xfId="3208" xr:uid="{00000000-0005-0000-0000-00007A0C0000}"/>
    <cellStyle name="Comma 2 2 7 2 4 3" xfId="3209" xr:uid="{00000000-0005-0000-0000-00007B0C0000}"/>
    <cellStyle name="Comma 2 2 7 2 4 4" xfId="3210" xr:uid="{00000000-0005-0000-0000-00007C0C0000}"/>
    <cellStyle name="Comma 2 2 7 2 4 5" xfId="3211" xr:uid="{00000000-0005-0000-0000-00007D0C0000}"/>
    <cellStyle name="Comma 2 2 7 2 5" xfId="3212" xr:uid="{00000000-0005-0000-0000-00007E0C0000}"/>
    <cellStyle name="Comma 2 2 7 2 5 2" xfId="3213" xr:uid="{00000000-0005-0000-0000-00007F0C0000}"/>
    <cellStyle name="Comma 2 2 7 2 5 3" xfId="3214" xr:uid="{00000000-0005-0000-0000-0000800C0000}"/>
    <cellStyle name="Comma 2 2 7 2 5 4" xfId="3215" xr:uid="{00000000-0005-0000-0000-0000810C0000}"/>
    <cellStyle name="Comma 2 2 7 2 6" xfId="3216" xr:uid="{00000000-0005-0000-0000-0000820C0000}"/>
    <cellStyle name="Comma 2 2 7 2 7" xfId="3217" xr:uid="{00000000-0005-0000-0000-0000830C0000}"/>
    <cellStyle name="Comma 2 2 7 2 8" xfId="3218" xr:uid="{00000000-0005-0000-0000-0000840C0000}"/>
    <cellStyle name="Comma 2 2 7 3" xfId="3219" xr:uid="{00000000-0005-0000-0000-0000850C0000}"/>
    <cellStyle name="Comma 2 2 7 3 2" xfId="3220" xr:uid="{00000000-0005-0000-0000-0000860C0000}"/>
    <cellStyle name="Comma 2 2 7 3 2 2" xfId="3221" xr:uid="{00000000-0005-0000-0000-0000870C0000}"/>
    <cellStyle name="Comma 2 2 7 3 2 2 2" xfId="3222" xr:uid="{00000000-0005-0000-0000-0000880C0000}"/>
    <cellStyle name="Comma 2 2 7 3 2 2 3" xfId="3223" xr:uid="{00000000-0005-0000-0000-0000890C0000}"/>
    <cellStyle name="Comma 2 2 7 3 2 2 4" xfId="3224" xr:uid="{00000000-0005-0000-0000-00008A0C0000}"/>
    <cellStyle name="Comma 2 2 7 3 2 3" xfId="3225" xr:uid="{00000000-0005-0000-0000-00008B0C0000}"/>
    <cellStyle name="Comma 2 2 7 3 2 4" xfId="3226" xr:uid="{00000000-0005-0000-0000-00008C0C0000}"/>
    <cellStyle name="Comma 2 2 7 3 2 5" xfId="3227" xr:uid="{00000000-0005-0000-0000-00008D0C0000}"/>
    <cellStyle name="Comma 2 2 7 3 3" xfId="3228" xr:uid="{00000000-0005-0000-0000-00008E0C0000}"/>
    <cellStyle name="Comma 2 2 7 3 3 2" xfId="3229" xr:uid="{00000000-0005-0000-0000-00008F0C0000}"/>
    <cellStyle name="Comma 2 2 7 3 3 3" xfId="3230" xr:uid="{00000000-0005-0000-0000-0000900C0000}"/>
    <cellStyle name="Comma 2 2 7 3 3 4" xfId="3231" xr:uid="{00000000-0005-0000-0000-0000910C0000}"/>
    <cellStyle name="Comma 2 2 7 3 4" xfId="3232" xr:uid="{00000000-0005-0000-0000-0000920C0000}"/>
    <cellStyle name="Comma 2 2 7 3 5" xfId="3233" xr:uid="{00000000-0005-0000-0000-0000930C0000}"/>
    <cellStyle name="Comma 2 2 7 3 6" xfId="3234" xr:uid="{00000000-0005-0000-0000-0000940C0000}"/>
    <cellStyle name="Comma 2 2 7 4" xfId="3235" xr:uid="{00000000-0005-0000-0000-0000950C0000}"/>
    <cellStyle name="Comma 2 2 7 4 2" xfId="3236" xr:uid="{00000000-0005-0000-0000-0000960C0000}"/>
    <cellStyle name="Comma 2 2 7 4 2 2" xfId="3237" xr:uid="{00000000-0005-0000-0000-0000970C0000}"/>
    <cellStyle name="Comma 2 2 7 4 2 2 2" xfId="3238" xr:uid="{00000000-0005-0000-0000-0000980C0000}"/>
    <cellStyle name="Comma 2 2 7 4 2 2 3" xfId="3239" xr:uid="{00000000-0005-0000-0000-0000990C0000}"/>
    <cellStyle name="Comma 2 2 7 4 2 2 4" xfId="3240" xr:uid="{00000000-0005-0000-0000-00009A0C0000}"/>
    <cellStyle name="Comma 2 2 7 4 2 3" xfId="3241" xr:uid="{00000000-0005-0000-0000-00009B0C0000}"/>
    <cellStyle name="Comma 2 2 7 4 2 4" xfId="3242" xr:uid="{00000000-0005-0000-0000-00009C0C0000}"/>
    <cellStyle name="Comma 2 2 7 4 2 5" xfId="3243" xr:uid="{00000000-0005-0000-0000-00009D0C0000}"/>
    <cellStyle name="Comma 2 2 7 4 3" xfId="3244" xr:uid="{00000000-0005-0000-0000-00009E0C0000}"/>
    <cellStyle name="Comma 2 2 7 4 3 2" xfId="3245" xr:uid="{00000000-0005-0000-0000-00009F0C0000}"/>
    <cellStyle name="Comma 2 2 7 4 3 3" xfId="3246" xr:uid="{00000000-0005-0000-0000-0000A00C0000}"/>
    <cellStyle name="Comma 2 2 7 4 3 4" xfId="3247" xr:uid="{00000000-0005-0000-0000-0000A10C0000}"/>
    <cellStyle name="Comma 2 2 7 4 4" xfId="3248" xr:uid="{00000000-0005-0000-0000-0000A20C0000}"/>
    <cellStyle name="Comma 2 2 7 4 5" xfId="3249" xr:uid="{00000000-0005-0000-0000-0000A30C0000}"/>
    <cellStyle name="Comma 2 2 7 4 6" xfId="3250" xr:uid="{00000000-0005-0000-0000-0000A40C0000}"/>
    <cellStyle name="Comma 2 2 7 5" xfId="3251" xr:uid="{00000000-0005-0000-0000-0000A50C0000}"/>
    <cellStyle name="Comma 2 2 7 6" xfId="3252" xr:uid="{00000000-0005-0000-0000-0000A60C0000}"/>
    <cellStyle name="Comma 2 2 7 6 2" xfId="3253" xr:uid="{00000000-0005-0000-0000-0000A70C0000}"/>
    <cellStyle name="Comma 2 2 7 6 2 2" xfId="3254" xr:uid="{00000000-0005-0000-0000-0000A80C0000}"/>
    <cellStyle name="Comma 2 2 7 6 2 3" xfId="3255" xr:uid="{00000000-0005-0000-0000-0000A90C0000}"/>
    <cellStyle name="Comma 2 2 7 6 2 4" xfId="3256" xr:uid="{00000000-0005-0000-0000-0000AA0C0000}"/>
    <cellStyle name="Comma 2 2 7 6 3" xfId="3257" xr:uid="{00000000-0005-0000-0000-0000AB0C0000}"/>
    <cellStyle name="Comma 2 2 7 6 4" xfId="3258" xr:uid="{00000000-0005-0000-0000-0000AC0C0000}"/>
    <cellStyle name="Comma 2 2 7 6 5" xfId="3259" xr:uid="{00000000-0005-0000-0000-0000AD0C0000}"/>
    <cellStyle name="Comma 2 2 7 7" xfId="3260" xr:uid="{00000000-0005-0000-0000-0000AE0C0000}"/>
    <cellStyle name="Comma 2 2 7 7 2" xfId="3261" xr:uid="{00000000-0005-0000-0000-0000AF0C0000}"/>
    <cellStyle name="Comma 2 2 7 7 3" xfId="3262" xr:uid="{00000000-0005-0000-0000-0000B00C0000}"/>
    <cellStyle name="Comma 2 2 7 7 4" xfId="3263" xr:uid="{00000000-0005-0000-0000-0000B10C0000}"/>
    <cellStyle name="Comma 2 2 7 8" xfId="3264" xr:uid="{00000000-0005-0000-0000-0000B20C0000}"/>
    <cellStyle name="Comma 2 2 7 8 2" xfId="3265" xr:uid="{00000000-0005-0000-0000-0000B30C0000}"/>
    <cellStyle name="Comma 2 2 7 8 3" xfId="3266" xr:uid="{00000000-0005-0000-0000-0000B40C0000}"/>
    <cellStyle name="Comma 2 2 7 8 4" xfId="3267" xr:uid="{00000000-0005-0000-0000-0000B50C0000}"/>
    <cellStyle name="Comma 2 2 7 9" xfId="3268" xr:uid="{00000000-0005-0000-0000-0000B60C0000}"/>
    <cellStyle name="Comma 2 2 8" xfId="3269" xr:uid="{00000000-0005-0000-0000-0000B70C0000}"/>
    <cellStyle name="Comma 2 2 8 10" xfId="3270" xr:uid="{00000000-0005-0000-0000-0000B80C0000}"/>
    <cellStyle name="Comma 2 2 8 2" xfId="3271" xr:uid="{00000000-0005-0000-0000-0000B90C0000}"/>
    <cellStyle name="Comma 2 2 8 2 2" xfId="3272" xr:uid="{00000000-0005-0000-0000-0000BA0C0000}"/>
    <cellStyle name="Comma 2 2 8 2 2 2" xfId="3273" xr:uid="{00000000-0005-0000-0000-0000BB0C0000}"/>
    <cellStyle name="Comma 2 2 8 2 2 2 2" xfId="3274" xr:uid="{00000000-0005-0000-0000-0000BC0C0000}"/>
    <cellStyle name="Comma 2 2 8 2 2 2 3" xfId="3275" xr:uid="{00000000-0005-0000-0000-0000BD0C0000}"/>
    <cellStyle name="Comma 2 2 8 2 2 2 4" xfId="3276" xr:uid="{00000000-0005-0000-0000-0000BE0C0000}"/>
    <cellStyle name="Comma 2 2 8 2 2 3" xfId="3277" xr:uid="{00000000-0005-0000-0000-0000BF0C0000}"/>
    <cellStyle name="Comma 2 2 8 2 2 4" xfId="3278" xr:uid="{00000000-0005-0000-0000-0000C00C0000}"/>
    <cellStyle name="Comma 2 2 8 2 2 5" xfId="3279" xr:uid="{00000000-0005-0000-0000-0000C10C0000}"/>
    <cellStyle name="Comma 2 2 8 2 3" xfId="3280" xr:uid="{00000000-0005-0000-0000-0000C20C0000}"/>
    <cellStyle name="Comma 2 2 8 2 3 2" xfId="3281" xr:uid="{00000000-0005-0000-0000-0000C30C0000}"/>
    <cellStyle name="Comma 2 2 8 2 3 3" xfId="3282" xr:uid="{00000000-0005-0000-0000-0000C40C0000}"/>
    <cellStyle name="Comma 2 2 8 2 3 4" xfId="3283" xr:uid="{00000000-0005-0000-0000-0000C50C0000}"/>
    <cellStyle name="Comma 2 2 8 2 4" xfId="3284" xr:uid="{00000000-0005-0000-0000-0000C60C0000}"/>
    <cellStyle name="Comma 2 2 8 2 5" xfId="3285" xr:uid="{00000000-0005-0000-0000-0000C70C0000}"/>
    <cellStyle name="Comma 2 2 8 2 6" xfId="3286" xr:uid="{00000000-0005-0000-0000-0000C80C0000}"/>
    <cellStyle name="Comma 2 2 8 3" xfId="3287" xr:uid="{00000000-0005-0000-0000-0000C90C0000}"/>
    <cellStyle name="Comma 2 2 8 3 2" xfId="3288" xr:uid="{00000000-0005-0000-0000-0000CA0C0000}"/>
    <cellStyle name="Comma 2 2 8 3 2 2" xfId="3289" xr:uid="{00000000-0005-0000-0000-0000CB0C0000}"/>
    <cellStyle name="Comma 2 2 8 3 2 2 2" xfId="3290" xr:uid="{00000000-0005-0000-0000-0000CC0C0000}"/>
    <cellStyle name="Comma 2 2 8 3 2 2 3" xfId="3291" xr:uid="{00000000-0005-0000-0000-0000CD0C0000}"/>
    <cellStyle name="Comma 2 2 8 3 2 2 4" xfId="3292" xr:uid="{00000000-0005-0000-0000-0000CE0C0000}"/>
    <cellStyle name="Comma 2 2 8 3 2 3" xfId="3293" xr:uid="{00000000-0005-0000-0000-0000CF0C0000}"/>
    <cellStyle name="Comma 2 2 8 3 2 4" xfId="3294" xr:uid="{00000000-0005-0000-0000-0000D00C0000}"/>
    <cellStyle name="Comma 2 2 8 3 2 5" xfId="3295" xr:uid="{00000000-0005-0000-0000-0000D10C0000}"/>
    <cellStyle name="Comma 2 2 8 3 3" xfId="3296" xr:uid="{00000000-0005-0000-0000-0000D20C0000}"/>
    <cellStyle name="Comma 2 2 8 3 3 2" xfId="3297" xr:uid="{00000000-0005-0000-0000-0000D30C0000}"/>
    <cellStyle name="Comma 2 2 8 3 3 3" xfId="3298" xr:uid="{00000000-0005-0000-0000-0000D40C0000}"/>
    <cellStyle name="Comma 2 2 8 3 3 4" xfId="3299" xr:uid="{00000000-0005-0000-0000-0000D50C0000}"/>
    <cellStyle name="Comma 2 2 8 3 4" xfId="3300" xr:uid="{00000000-0005-0000-0000-0000D60C0000}"/>
    <cellStyle name="Comma 2 2 8 3 5" xfId="3301" xr:uid="{00000000-0005-0000-0000-0000D70C0000}"/>
    <cellStyle name="Comma 2 2 8 3 6" xfId="3302" xr:uid="{00000000-0005-0000-0000-0000D80C0000}"/>
    <cellStyle name="Comma 2 2 8 4" xfId="3303" xr:uid="{00000000-0005-0000-0000-0000D90C0000}"/>
    <cellStyle name="Comma 2 2 8 5" xfId="3304" xr:uid="{00000000-0005-0000-0000-0000DA0C0000}"/>
    <cellStyle name="Comma 2 2 8 5 2" xfId="3305" xr:uid="{00000000-0005-0000-0000-0000DB0C0000}"/>
    <cellStyle name="Comma 2 2 8 5 2 2" xfId="3306" xr:uid="{00000000-0005-0000-0000-0000DC0C0000}"/>
    <cellStyle name="Comma 2 2 8 5 2 3" xfId="3307" xr:uid="{00000000-0005-0000-0000-0000DD0C0000}"/>
    <cellStyle name="Comma 2 2 8 5 2 4" xfId="3308" xr:uid="{00000000-0005-0000-0000-0000DE0C0000}"/>
    <cellStyle name="Comma 2 2 8 5 3" xfId="3309" xr:uid="{00000000-0005-0000-0000-0000DF0C0000}"/>
    <cellStyle name="Comma 2 2 8 5 4" xfId="3310" xr:uid="{00000000-0005-0000-0000-0000E00C0000}"/>
    <cellStyle name="Comma 2 2 8 5 5" xfId="3311" xr:uid="{00000000-0005-0000-0000-0000E10C0000}"/>
    <cellStyle name="Comma 2 2 8 6" xfId="3312" xr:uid="{00000000-0005-0000-0000-0000E20C0000}"/>
    <cellStyle name="Comma 2 2 8 6 2" xfId="3313" xr:uid="{00000000-0005-0000-0000-0000E30C0000}"/>
    <cellStyle name="Comma 2 2 8 6 3" xfId="3314" xr:uid="{00000000-0005-0000-0000-0000E40C0000}"/>
    <cellStyle name="Comma 2 2 8 6 4" xfId="3315" xr:uid="{00000000-0005-0000-0000-0000E50C0000}"/>
    <cellStyle name="Comma 2 2 8 7" xfId="3316" xr:uid="{00000000-0005-0000-0000-0000E60C0000}"/>
    <cellStyle name="Comma 2 2 8 7 2" xfId="3317" xr:uid="{00000000-0005-0000-0000-0000E70C0000}"/>
    <cellStyle name="Comma 2 2 8 7 3" xfId="3318" xr:uid="{00000000-0005-0000-0000-0000E80C0000}"/>
    <cellStyle name="Comma 2 2 8 7 4" xfId="3319" xr:uid="{00000000-0005-0000-0000-0000E90C0000}"/>
    <cellStyle name="Comma 2 2 8 8" xfId="3320" xr:uid="{00000000-0005-0000-0000-0000EA0C0000}"/>
    <cellStyle name="Comma 2 2 8 9" xfId="3321" xr:uid="{00000000-0005-0000-0000-0000EB0C0000}"/>
    <cellStyle name="Comma 2 2 9" xfId="3322" xr:uid="{00000000-0005-0000-0000-0000EC0C0000}"/>
    <cellStyle name="Comma 2 2 9 10" xfId="3323" xr:uid="{00000000-0005-0000-0000-0000ED0C0000}"/>
    <cellStyle name="Comma 2 2 9 2" xfId="3324" xr:uid="{00000000-0005-0000-0000-0000EE0C0000}"/>
    <cellStyle name="Comma 2 2 9 2 2" xfId="3325" xr:uid="{00000000-0005-0000-0000-0000EF0C0000}"/>
    <cellStyle name="Comma 2 2 9 2 2 2" xfId="3326" xr:uid="{00000000-0005-0000-0000-0000F00C0000}"/>
    <cellStyle name="Comma 2 2 9 2 2 2 2" xfId="3327" xr:uid="{00000000-0005-0000-0000-0000F10C0000}"/>
    <cellStyle name="Comma 2 2 9 2 2 2 3" xfId="3328" xr:uid="{00000000-0005-0000-0000-0000F20C0000}"/>
    <cellStyle name="Comma 2 2 9 2 2 2 4" xfId="3329" xr:uid="{00000000-0005-0000-0000-0000F30C0000}"/>
    <cellStyle name="Comma 2 2 9 2 2 3" xfId="3330" xr:uid="{00000000-0005-0000-0000-0000F40C0000}"/>
    <cellStyle name="Comma 2 2 9 2 2 4" xfId="3331" xr:uid="{00000000-0005-0000-0000-0000F50C0000}"/>
    <cellStyle name="Comma 2 2 9 2 2 5" xfId="3332" xr:uid="{00000000-0005-0000-0000-0000F60C0000}"/>
    <cellStyle name="Comma 2 2 9 2 3" xfId="3333" xr:uid="{00000000-0005-0000-0000-0000F70C0000}"/>
    <cellStyle name="Comma 2 2 9 2 3 2" xfId="3334" xr:uid="{00000000-0005-0000-0000-0000F80C0000}"/>
    <cellStyle name="Comma 2 2 9 2 3 3" xfId="3335" xr:uid="{00000000-0005-0000-0000-0000F90C0000}"/>
    <cellStyle name="Comma 2 2 9 2 3 4" xfId="3336" xr:uid="{00000000-0005-0000-0000-0000FA0C0000}"/>
    <cellStyle name="Comma 2 2 9 2 4" xfId="3337" xr:uid="{00000000-0005-0000-0000-0000FB0C0000}"/>
    <cellStyle name="Comma 2 2 9 2 5" xfId="3338" xr:uid="{00000000-0005-0000-0000-0000FC0C0000}"/>
    <cellStyle name="Comma 2 2 9 2 6" xfId="3339" xr:uid="{00000000-0005-0000-0000-0000FD0C0000}"/>
    <cellStyle name="Comma 2 2 9 3" xfId="3340" xr:uid="{00000000-0005-0000-0000-0000FE0C0000}"/>
    <cellStyle name="Comma 2 2 9 3 2" xfId="3341" xr:uid="{00000000-0005-0000-0000-0000FF0C0000}"/>
    <cellStyle name="Comma 2 2 9 3 2 2" xfId="3342" xr:uid="{00000000-0005-0000-0000-0000000D0000}"/>
    <cellStyle name="Comma 2 2 9 3 2 2 2" xfId="3343" xr:uid="{00000000-0005-0000-0000-0000010D0000}"/>
    <cellStyle name="Comma 2 2 9 3 2 2 3" xfId="3344" xr:uid="{00000000-0005-0000-0000-0000020D0000}"/>
    <cellStyle name="Comma 2 2 9 3 2 2 4" xfId="3345" xr:uid="{00000000-0005-0000-0000-0000030D0000}"/>
    <cellStyle name="Comma 2 2 9 3 2 3" xfId="3346" xr:uid="{00000000-0005-0000-0000-0000040D0000}"/>
    <cellStyle name="Comma 2 2 9 3 2 4" xfId="3347" xr:uid="{00000000-0005-0000-0000-0000050D0000}"/>
    <cellStyle name="Comma 2 2 9 3 2 5" xfId="3348" xr:uid="{00000000-0005-0000-0000-0000060D0000}"/>
    <cellStyle name="Comma 2 2 9 3 3" xfId="3349" xr:uid="{00000000-0005-0000-0000-0000070D0000}"/>
    <cellStyle name="Comma 2 2 9 3 3 2" xfId="3350" xr:uid="{00000000-0005-0000-0000-0000080D0000}"/>
    <cellStyle name="Comma 2 2 9 3 3 3" xfId="3351" xr:uid="{00000000-0005-0000-0000-0000090D0000}"/>
    <cellStyle name="Comma 2 2 9 3 3 4" xfId="3352" xr:uid="{00000000-0005-0000-0000-00000A0D0000}"/>
    <cellStyle name="Comma 2 2 9 3 4" xfId="3353" xr:uid="{00000000-0005-0000-0000-00000B0D0000}"/>
    <cellStyle name="Comma 2 2 9 3 5" xfId="3354" xr:uid="{00000000-0005-0000-0000-00000C0D0000}"/>
    <cellStyle name="Comma 2 2 9 3 6" xfId="3355" xr:uid="{00000000-0005-0000-0000-00000D0D0000}"/>
    <cellStyle name="Comma 2 2 9 4" xfId="3356" xr:uid="{00000000-0005-0000-0000-00000E0D0000}"/>
    <cellStyle name="Comma 2 2 9 5" xfId="3357" xr:uid="{00000000-0005-0000-0000-00000F0D0000}"/>
    <cellStyle name="Comma 2 2 9 5 2" xfId="3358" xr:uid="{00000000-0005-0000-0000-0000100D0000}"/>
    <cellStyle name="Comma 2 2 9 5 2 2" xfId="3359" xr:uid="{00000000-0005-0000-0000-0000110D0000}"/>
    <cellStyle name="Comma 2 2 9 5 2 3" xfId="3360" xr:uid="{00000000-0005-0000-0000-0000120D0000}"/>
    <cellStyle name="Comma 2 2 9 5 2 4" xfId="3361" xr:uid="{00000000-0005-0000-0000-0000130D0000}"/>
    <cellStyle name="Comma 2 2 9 5 3" xfId="3362" xr:uid="{00000000-0005-0000-0000-0000140D0000}"/>
    <cellStyle name="Comma 2 2 9 5 4" xfId="3363" xr:uid="{00000000-0005-0000-0000-0000150D0000}"/>
    <cellStyle name="Comma 2 2 9 5 5" xfId="3364" xr:uid="{00000000-0005-0000-0000-0000160D0000}"/>
    <cellStyle name="Comma 2 2 9 6" xfId="3365" xr:uid="{00000000-0005-0000-0000-0000170D0000}"/>
    <cellStyle name="Comma 2 2 9 6 2" xfId="3366" xr:uid="{00000000-0005-0000-0000-0000180D0000}"/>
    <cellStyle name="Comma 2 2 9 6 3" xfId="3367" xr:uid="{00000000-0005-0000-0000-0000190D0000}"/>
    <cellStyle name="Comma 2 2 9 6 4" xfId="3368" xr:uid="{00000000-0005-0000-0000-00001A0D0000}"/>
    <cellStyle name="Comma 2 2 9 7" xfId="3369" xr:uid="{00000000-0005-0000-0000-00001B0D0000}"/>
    <cellStyle name="Comma 2 2 9 7 2" xfId="3370" xr:uid="{00000000-0005-0000-0000-00001C0D0000}"/>
    <cellStyle name="Comma 2 2 9 7 3" xfId="3371" xr:uid="{00000000-0005-0000-0000-00001D0D0000}"/>
    <cellStyle name="Comma 2 2 9 7 4" xfId="3372" xr:uid="{00000000-0005-0000-0000-00001E0D0000}"/>
    <cellStyle name="Comma 2 2 9 8" xfId="3373" xr:uid="{00000000-0005-0000-0000-00001F0D0000}"/>
    <cellStyle name="Comma 2 2 9 9" xfId="3374" xr:uid="{00000000-0005-0000-0000-0000200D0000}"/>
    <cellStyle name="Comma 2 20" xfId="3375" xr:uid="{00000000-0005-0000-0000-0000210D0000}"/>
    <cellStyle name="Comma 2 20 2" xfId="3376" xr:uid="{00000000-0005-0000-0000-0000220D0000}"/>
    <cellStyle name="Comma 2 20 3" xfId="3377" xr:uid="{00000000-0005-0000-0000-0000230D0000}"/>
    <cellStyle name="Comma 2 20 3 2" xfId="3378" xr:uid="{00000000-0005-0000-0000-0000240D0000}"/>
    <cellStyle name="Comma 2 20 3 3" xfId="3379" xr:uid="{00000000-0005-0000-0000-0000250D0000}"/>
    <cellStyle name="Comma 2 20 3 4" xfId="3380" xr:uid="{00000000-0005-0000-0000-0000260D0000}"/>
    <cellStyle name="Comma 2 21" xfId="3381" xr:uid="{00000000-0005-0000-0000-0000270D0000}"/>
    <cellStyle name="Comma 2 21 2" xfId="3382" xr:uid="{00000000-0005-0000-0000-0000280D0000}"/>
    <cellStyle name="Comma 2 21 3" xfId="3383" xr:uid="{00000000-0005-0000-0000-0000290D0000}"/>
    <cellStyle name="Comma 2 21 3 2" xfId="3384" xr:uid="{00000000-0005-0000-0000-00002A0D0000}"/>
    <cellStyle name="Comma 2 21 3 3" xfId="3385" xr:uid="{00000000-0005-0000-0000-00002B0D0000}"/>
    <cellStyle name="Comma 2 21 3 4" xfId="3386" xr:uid="{00000000-0005-0000-0000-00002C0D0000}"/>
    <cellStyle name="Comma 2 22" xfId="3387" xr:uid="{00000000-0005-0000-0000-00002D0D0000}"/>
    <cellStyle name="Comma 2 22 2" xfId="3388" xr:uid="{00000000-0005-0000-0000-00002E0D0000}"/>
    <cellStyle name="Comma 2 22 3" xfId="3389" xr:uid="{00000000-0005-0000-0000-00002F0D0000}"/>
    <cellStyle name="Comma 2 22 3 2" xfId="3390" xr:uid="{00000000-0005-0000-0000-0000300D0000}"/>
    <cellStyle name="Comma 2 22 3 3" xfId="3391" xr:uid="{00000000-0005-0000-0000-0000310D0000}"/>
    <cellStyle name="Comma 2 22 3 4" xfId="3392" xr:uid="{00000000-0005-0000-0000-0000320D0000}"/>
    <cellStyle name="Comma 2 23" xfId="3393" xr:uid="{00000000-0005-0000-0000-0000330D0000}"/>
    <cellStyle name="Comma 2 23 2" xfId="3394" xr:uid="{00000000-0005-0000-0000-0000340D0000}"/>
    <cellStyle name="Comma 2 23 3" xfId="3395" xr:uid="{00000000-0005-0000-0000-0000350D0000}"/>
    <cellStyle name="Comma 2 23 3 2" xfId="3396" xr:uid="{00000000-0005-0000-0000-0000360D0000}"/>
    <cellStyle name="Comma 2 23 3 3" xfId="3397" xr:uid="{00000000-0005-0000-0000-0000370D0000}"/>
    <cellStyle name="Comma 2 23 3 4" xfId="3398" xr:uid="{00000000-0005-0000-0000-0000380D0000}"/>
    <cellStyle name="Comma 2 23 4" xfId="3399" xr:uid="{00000000-0005-0000-0000-0000390D0000}"/>
    <cellStyle name="Comma 2 23 5" xfId="3400" xr:uid="{00000000-0005-0000-0000-00003A0D0000}"/>
    <cellStyle name="Comma 2 23 6" xfId="3401" xr:uid="{00000000-0005-0000-0000-00003B0D0000}"/>
    <cellStyle name="Comma 2 24" xfId="3402" xr:uid="{00000000-0005-0000-0000-00003C0D0000}"/>
    <cellStyle name="Comma 2 25" xfId="3403" xr:uid="{00000000-0005-0000-0000-00003D0D0000}"/>
    <cellStyle name="Comma 2 26" xfId="3404" xr:uid="{00000000-0005-0000-0000-00003E0D0000}"/>
    <cellStyle name="Comma 2 27" xfId="3405" xr:uid="{00000000-0005-0000-0000-00003F0D0000}"/>
    <cellStyle name="Comma 2 28" xfId="3406" xr:uid="{00000000-0005-0000-0000-0000400D0000}"/>
    <cellStyle name="Comma 2 29" xfId="3407" xr:uid="{00000000-0005-0000-0000-0000410D0000}"/>
    <cellStyle name="Comma 2 3" xfId="3408" xr:uid="{00000000-0005-0000-0000-0000420D0000}"/>
    <cellStyle name="Comma 2 3 10" xfId="3409" xr:uid="{00000000-0005-0000-0000-0000430D0000}"/>
    <cellStyle name="Comma 2 3 10 2" xfId="3410" xr:uid="{00000000-0005-0000-0000-0000440D0000}"/>
    <cellStyle name="Comma 2 3 10 2 2" xfId="3411" xr:uid="{00000000-0005-0000-0000-0000450D0000}"/>
    <cellStyle name="Comma 2 3 10 2 2 2" xfId="3412" xr:uid="{00000000-0005-0000-0000-0000460D0000}"/>
    <cellStyle name="Comma 2 3 10 2 2 3" xfId="3413" xr:uid="{00000000-0005-0000-0000-0000470D0000}"/>
    <cellStyle name="Comma 2 3 10 2 2 4" xfId="3414" xr:uid="{00000000-0005-0000-0000-0000480D0000}"/>
    <cellStyle name="Comma 2 3 10 2 3" xfId="3415" xr:uid="{00000000-0005-0000-0000-0000490D0000}"/>
    <cellStyle name="Comma 2 3 10 2 4" xfId="3416" xr:uid="{00000000-0005-0000-0000-00004A0D0000}"/>
    <cellStyle name="Comma 2 3 10 2 5" xfId="3417" xr:uid="{00000000-0005-0000-0000-00004B0D0000}"/>
    <cellStyle name="Comma 2 3 10 3" xfId="3418" xr:uid="{00000000-0005-0000-0000-00004C0D0000}"/>
    <cellStyle name="Comma 2 3 10 3 2" xfId="3419" xr:uid="{00000000-0005-0000-0000-00004D0D0000}"/>
    <cellStyle name="Comma 2 3 10 3 3" xfId="3420" xr:uid="{00000000-0005-0000-0000-00004E0D0000}"/>
    <cellStyle name="Comma 2 3 10 3 4" xfId="3421" xr:uid="{00000000-0005-0000-0000-00004F0D0000}"/>
    <cellStyle name="Comma 2 3 10 4" xfId="3422" xr:uid="{00000000-0005-0000-0000-0000500D0000}"/>
    <cellStyle name="Comma 2 3 10 5" xfId="3423" xr:uid="{00000000-0005-0000-0000-0000510D0000}"/>
    <cellStyle name="Comma 2 3 10 6" xfId="3424" xr:uid="{00000000-0005-0000-0000-0000520D0000}"/>
    <cellStyle name="Comma 2 3 11" xfId="3425" xr:uid="{00000000-0005-0000-0000-0000530D0000}"/>
    <cellStyle name="Comma 2 3 12" xfId="3426" xr:uid="{00000000-0005-0000-0000-0000540D0000}"/>
    <cellStyle name="Comma 2 3 12 2" xfId="3427" xr:uid="{00000000-0005-0000-0000-0000550D0000}"/>
    <cellStyle name="Comma 2 3 12 2 2" xfId="3428" xr:uid="{00000000-0005-0000-0000-0000560D0000}"/>
    <cellStyle name="Comma 2 3 12 2 3" xfId="3429" xr:uid="{00000000-0005-0000-0000-0000570D0000}"/>
    <cellStyle name="Comma 2 3 12 2 4" xfId="3430" xr:uid="{00000000-0005-0000-0000-0000580D0000}"/>
    <cellStyle name="Comma 2 3 12 3" xfId="3431" xr:uid="{00000000-0005-0000-0000-0000590D0000}"/>
    <cellStyle name="Comma 2 3 12 4" xfId="3432" xr:uid="{00000000-0005-0000-0000-00005A0D0000}"/>
    <cellStyle name="Comma 2 3 12 5" xfId="3433" xr:uid="{00000000-0005-0000-0000-00005B0D0000}"/>
    <cellStyle name="Comma 2 3 13" xfId="3434" xr:uid="{00000000-0005-0000-0000-00005C0D0000}"/>
    <cellStyle name="Comma 2 3 13 2" xfId="3435" xr:uid="{00000000-0005-0000-0000-00005D0D0000}"/>
    <cellStyle name="Comma 2 3 13 3" xfId="3436" xr:uid="{00000000-0005-0000-0000-00005E0D0000}"/>
    <cellStyle name="Comma 2 3 13 4" xfId="3437" xr:uid="{00000000-0005-0000-0000-00005F0D0000}"/>
    <cellStyle name="Comma 2 3 14" xfId="3438" xr:uid="{00000000-0005-0000-0000-0000600D0000}"/>
    <cellStyle name="Comma 2 3 15" xfId="3439" xr:uid="{00000000-0005-0000-0000-0000610D0000}"/>
    <cellStyle name="Comma 2 3 16" xfId="3440" xr:uid="{00000000-0005-0000-0000-0000620D0000}"/>
    <cellStyle name="Comma 2 3 17" xfId="23851" xr:uid="{8B81AF5C-CF5E-45B8-83D2-116AF0BB2495}"/>
    <cellStyle name="Comma 2 3 2" xfId="3441" xr:uid="{00000000-0005-0000-0000-0000630D0000}"/>
    <cellStyle name="Comma 2 3 2 10" xfId="3442" xr:uid="{00000000-0005-0000-0000-0000640D0000}"/>
    <cellStyle name="Comma 2 3 2 10 2" xfId="3443" xr:uid="{00000000-0005-0000-0000-0000650D0000}"/>
    <cellStyle name="Comma 2 3 2 10 2 2" xfId="3444" xr:uid="{00000000-0005-0000-0000-0000660D0000}"/>
    <cellStyle name="Comma 2 3 2 10 2 3" xfId="3445" xr:uid="{00000000-0005-0000-0000-0000670D0000}"/>
    <cellStyle name="Comma 2 3 2 10 2 4" xfId="3446" xr:uid="{00000000-0005-0000-0000-0000680D0000}"/>
    <cellStyle name="Comma 2 3 2 10 3" xfId="3447" xr:uid="{00000000-0005-0000-0000-0000690D0000}"/>
    <cellStyle name="Comma 2 3 2 10 4" xfId="3448" xr:uid="{00000000-0005-0000-0000-00006A0D0000}"/>
    <cellStyle name="Comma 2 3 2 10 5" xfId="3449" xr:uid="{00000000-0005-0000-0000-00006B0D0000}"/>
    <cellStyle name="Comma 2 3 2 11" xfId="3450" xr:uid="{00000000-0005-0000-0000-00006C0D0000}"/>
    <cellStyle name="Comma 2 3 2 11 2" xfId="3451" xr:uid="{00000000-0005-0000-0000-00006D0D0000}"/>
    <cellStyle name="Comma 2 3 2 11 3" xfId="3452" xr:uid="{00000000-0005-0000-0000-00006E0D0000}"/>
    <cellStyle name="Comma 2 3 2 11 4" xfId="3453" xr:uid="{00000000-0005-0000-0000-00006F0D0000}"/>
    <cellStyle name="Comma 2 3 2 12" xfId="3454" xr:uid="{00000000-0005-0000-0000-0000700D0000}"/>
    <cellStyle name="Comma 2 3 2 13" xfId="3455" xr:uid="{00000000-0005-0000-0000-0000710D0000}"/>
    <cellStyle name="Comma 2 3 2 14" xfId="3456" xr:uid="{00000000-0005-0000-0000-0000720D0000}"/>
    <cellStyle name="Comma 2 3 2 2" xfId="3457" xr:uid="{00000000-0005-0000-0000-0000730D0000}"/>
    <cellStyle name="Comma 2 3 2 2 10" xfId="3458" xr:uid="{00000000-0005-0000-0000-0000740D0000}"/>
    <cellStyle name="Comma 2 3 2 2 2" xfId="3459" xr:uid="{00000000-0005-0000-0000-0000750D0000}"/>
    <cellStyle name="Comma 2 3 2 2 2 2" xfId="3460" xr:uid="{00000000-0005-0000-0000-0000760D0000}"/>
    <cellStyle name="Comma 2 3 2 2 2 2 2" xfId="3461" xr:uid="{00000000-0005-0000-0000-0000770D0000}"/>
    <cellStyle name="Comma 2 3 2 2 2 2 2 2" xfId="3462" xr:uid="{00000000-0005-0000-0000-0000780D0000}"/>
    <cellStyle name="Comma 2 3 2 2 2 2 2 2 2" xfId="3463" xr:uid="{00000000-0005-0000-0000-0000790D0000}"/>
    <cellStyle name="Comma 2 3 2 2 2 2 2 2 3" xfId="3464" xr:uid="{00000000-0005-0000-0000-00007A0D0000}"/>
    <cellStyle name="Comma 2 3 2 2 2 2 2 2 4" xfId="3465" xr:uid="{00000000-0005-0000-0000-00007B0D0000}"/>
    <cellStyle name="Comma 2 3 2 2 2 2 2 3" xfId="3466" xr:uid="{00000000-0005-0000-0000-00007C0D0000}"/>
    <cellStyle name="Comma 2 3 2 2 2 2 2 4" xfId="3467" xr:uid="{00000000-0005-0000-0000-00007D0D0000}"/>
    <cellStyle name="Comma 2 3 2 2 2 2 2 5" xfId="3468" xr:uid="{00000000-0005-0000-0000-00007E0D0000}"/>
    <cellStyle name="Comma 2 3 2 2 2 2 3" xfId="3469" xr:uid="{00000000-0005-0000-0000-00007F0D0000}"/>
    <cellStyle name="Comma 2 3 2 2 2 2 3 2" xfId="3470" xr:uid="{00000000-0005-0000-0000-0000800D0000}"/>
    <cellStyle name="Comma 2 3 2 2 2 2 3 3" xfId="3471" xr:uid="{00000000-0005-0000-0000-0000810D0000}"/>
    <cellStyle name="Comma 2 3 2 2 2 2 3 4" xfId="3472" xr:uid="{00000000-0005-0000-0000-0000820D0000}"/>
    <cellStyle name="Comma 2 3 2 2 2 2 4" xfId="3473" xr:uid="{00000000-0005-0000-0000-0000830D0000}"/>
    <cellStyle name="Comma 2 3 2 2 2 2 5" xfId="3474" xr:uid="{00000000-0005-0000-0000-0000840D0000}"/>
    <cellStyle name="Comma 2 3 2 2 2 2 6" xfId="3475" xr:uid="{00000000-0005-0000-0000-0000850D0000}"/>
    <cellStyle name="Comma 2 3 2 2 2 3" xfId="3476" xr:uid="{00000000-0005-0000-0000-0000860D0000}"/>
    <cellStyle name="Comma 2 3 2 2 2 3 2" xfId="3477" xr:uid="{00000000-0005-0000-0000-0000870D0000}"/>
    <cellStyle name="Comma 2 3 2 2 2 3 2 2" xfId="3478" xr:uid="{00000000-0005-0000-0000-0000880D0000}"/>
    <cellStyle name="Comma 2 3 2 2 2 3 2 2 2" xfId="3479" xr:uid="{00000000-0005-0000-0000-0000890D0000}"/>
    <cellStyle name="Comma 2 3 2 2 2 3 2 2 3" xfId="3480" xr:uid="{00000000-0005-0000-0000-00008A0D0000}"/>
    <cellStyle name="Comma 2 3 2 2 2 3 2 2 4" xfId="3481" xr:uid="{00000000-0005-0000-0000-00008B0D0000}"/>
    <cellStyle name="Comma 2 3 2 2 2 3 2 3" xfId="3482" xr:uid="{00000000-0005-0000-0000-00008C0D0000}"/>
    <cellStyle name="Comma 2 3 2 2 2 3 2 4" xfId="3483" xr:uid="{00000000-0005-0000-0000-00008D0D0000}"/>
    <cellStyle name="Comma 2 3 2 2 2 3 2 5" xfId="3484" xr:uid="{00000000-0005-0000-0000-00008E0D0000}"/>
    <cellStyle name="Comma 2 3 2 2 2 3 3" xfId="3485" xr:uid="{00000000-0005-0000-0000-00008F0D0000}"/>
    <cellStyle name="Comma 2 3 2 2 2 3 3 2" xfId="3486" xr:uid="{00000000-0005-0000-0000-0000900D0000}"/>
    <cellStyle name="Comma 2 3 2 2 2 3 3 3" xfId="3487" xr:uid="{00000000-0005-0000-0000-0000910D0000}"/>
    <cellStyle name="Comma 2 3 2 2 2 3 3 4" xfId="3488" xr:uid="{00000000-0005-0000-0000-0000920D0000}"/>
    <cellStyle name="Comma 2 3 2 2 2 3 4" xfId="3489" xr:uid="{00000000-0005-0000-0000-0000930D0000}"/>
    <cellStyle name="Comma 2 3 2 2 2 3 5" xfId="3490" xr:uid="{00000000-0005-0000-0000-0000940D0000}"/>
    <cellStyle name="Comma 2 3 2 2 2 3 6" xfId="3491" xr:uid="{00000000-0005-0000-0000-0000950D0000}"/>
    <cellStyle name="Comma 2 3 2 2 2 4" xfId="3492" xr:uid="{00000000-0005-0000-0000-0000960D0000}"/>
    <cellStyle name="Comma 2 3 2 2 2 4 2" xfId="3493" xr:uid="{00000000-0005-0000-0000-0000970D0000}"/>
    <cellStyle name="Comma 2 3 2 2 2 4 2 2" xfId="3494" xr:uid="{00000000-0005-0000-0000-0000980D0000}"/>
    <cellStyle name="Comma 2 3 2 2 2 4 2 3" xfId="3495" xr:uid="{00000000-0005-0000-0000-0000990D0000}"/>
    <cellStyle name="Comma 2 3 2 2 2 4 2 4" xfId="3496" xr:uid="{00000000-0005-0000-0000-00009A0D0000}"/>
    <cellStyle name="Comma 2 3 2 2 2 4 3" xfId="3497" xr:uid="{00000000-0005-0000-0000-00009B0D0000}"/>
    <cellStyle name="Comma 2 3 2 2 2 4 4" xfId="3498" xr:uid="{00000000-0005-0000-0000-00009C0D0000}"/>
    <cellStyle name="Comma 2 3 2 2 2 4 5" xfId="3499" xr:uid="{00000000-0005-0000-0000-00009D0D0000}"/>
    <cellStyle name="Comma 2 3 2 2 2 5" xfId="3500" xr:uid="{00000000-0005-0000-0000-00009E0D0000}"/>
    <cellStyle name="Comma 2 3 2 2 2 5 2" xfId="3501" xr:uid="{00000000-0005-0000-0000-00009F0D0000}"/>
    <cellStyle name="Comma 2 3 2 2 2 5 3" xfId="3502" xr:uid="{00000000-0005-0000-0000-0000A00D0000}"/>
    <cellStyle name="Comma 2 3 2 2 2 5 4" xfId="3503" xr:uid="{00000000-0005-0000-0000-0000A10D0000}"/>
    <cellStyle name="Comma 2 3 2 2 2 6" xfId="3504" xr:uid="{00000000-0005-0000-0000-0000A20D0000}"/>
    <cellStyle name="Comma 2 3 2 2 2 7" xfId="3505" xr:uid="{00000000-0005-0000-0000-0000A30D0000}"/>
    <cellStyle name="Comma 2 3 2 2 2 8" xfId="3506" xr:uid="{00000000-0005-0000-0000-0000A40D0000}"/>
    <cellStyle name="Comma 2 3 2 2 3" xfId="3507" xr:uid="{00000000-0005-0000-0000-0000A50D0000}"/>
    <cellStyle name="Comma 2 3 2 2 3 2" xfId="3508" xr:uid="{00000000-0005-0000-0000-0000A60D0000}"/>
    <cellStyle name="Comma 2 3 2 2 3 2 2" xfId="3509" xr:uid="{00000000-0005-0000-0000-0000A70D0000}"/>
    <cellStyle name="Comma 2 3 2 2 3 2 2 2" xfId="3510" xr:uid="{00000000-0005-0000-0000-0000A80D0000}"/>
    <cellStyle name="Comma 2 3 2 2 3 2 2 3" xfId="3511" xr:uid="{00000000-0005-0000-0000-0000A90D0000}"/>
    <cellStyle name="Comma 2 3 2 2 3 2 2 4" xfId="3512" xr:uid="{00000000-0005-0000-0000-0000AA0D0000}"/>
    <cellStyle name="Comma 2 3 2 2 3 2 3" xfId="3513" xr:uid="{00000000-0005-0000-0000-0000AB0D0000}"/>
    <cellStyle name="Comma 2 3 2 2 3 2 4" xfId="3514" xr:uid="{00000000-0005-0000-0000-0000AC0D0000}"/>
    <cellStyle name="Comma 2 3 2 2 3 2 5" xfId="3515" xr:uid="{00000000-0005-0000-0000-0000AD0D0000}"/>
    <cellStyle name="Comma 2 3 2 2 3 3" xfId="3516" xr:uid="{00000000-0005-0000-0000-0000AE0D0000}"/>
    <cellStyle name="Comma 2 3 2 2 3 3 2" xfId="3517" xr:uid="{00000000-0005-0000-0000-0000AF0D0000}"/>
    <cellStyle name="Comma 2 3 2 2 3 3 3" xfId="3518" xr:uid="{00000000-0005-0000-0000-0000B00D0000}"/>
    <cellStyle name="Comma 2 3 2 2 3 3 4" xfId="3519" xr:uid="{00000000-0005-0000-0000-0000B10D0000}"/>
    <cellStyle name="Comma 2 3 2 2 3 4" xfId="3520" xr:uid="{00000000-0005-0000-0000-0000B20D0000}"/>
    <cellStyle name="Comma 2 3 2 2 3 5" xfId="3521" xr:uid="{00000000-0005-0000-0000-0000B30D0000}"/>
    <cellStyle name="Comma 2 3 2 2 3 6" xfId="3522" xr:uid="{00000000-0005-0000-0000-0000B40D0000}"/>
    <cellStyle name="Comma 2 3 2 2 4" xfId="3523" xr:uid="{00000000-0005-0000-0000-0000B50D0000}"/>
    <cellStyle name="Comma 2 3 2 2 4 2" xfId="3524" xr:uid="{00000000-0005-0000-0000-0000B60D0000}"/>
    <cellStyle name="Comma 2 3 2 2 4 2 2" xfId="3525" xr:uid="{00000000-0005-0000-0000-0000B70D0000}"/>
    <cellStyle name="Comma 2 3 2 2 4 2 2 2" xfId="3526" xr:uid="{00000000-0005-0000-0000-0000B80D0000}"/>
    <cellStyle name="Comma 2 3 2 2 4 2 2 3" xfId="3527" xr:uid="{00000000-0005-0000-0000-0000B90D0000}"/>
    <cellStyle name="Comma 2 3 2 2 4 2 2 4" xfId="3528" xr:uid="{00000000-0005-0000-0000-0000BA0D0000}"/>
    <cellStyle name="Comma 2 3 2 2 4 2 3" xfId="3529" xr:uid="{00000000-0005-0000-0000-0000BB0D0000}"/>
    <cellStyle name="Comma 2 3 2 2 4 2 4" xfId="3530" xr:uid="{00000000-0005-0000-0000-0000BC0D0000}"/>
    <cellStyle name="Comma 2 3 2 2 4 2 5" xfId="3531" xr:uid="{00000000-0005-0000-0000-0000BD0D0000}"/>
    <cellStyle name="Comma 2 3 2 2 4 3" xfId="3532" xr:uid="{00000000-0005-0000-0000-0000BE0D0000}"/>
    <cellStyle name="Comma 2 3 2 2 4 3 2" xfId="3533" xr:uid="{00000000-0005-0000-0000-0000BF0D0000}"/>
    <cellStyle name="Comma 2 3 2 2 4 3 3" xfId="3534" xr:uid="{00000000-0005-0000-0000-0000C00D0000}"/>
    <cellStyle name="Comma 2 3 2 2 4 3 4" xfId="3535" xr:uid="{00000000-0005-0000-0000-0000C10D0000}"/>
    <cellStyle name="Comma 2 3 2 2 4 4" xfId="3536" xr:uid="{00000000-0005-0000-0000-0000C20D0000}"/>
    <cellStyle name="Comma 2 3 2 2 4 5" xfId="3537" xr:uid="{00000000-0005-0000-0000-0000C30D0000}"/>
    <cellStyle name="Comma 2 3 2 2 4 6" xfId="3538" xr:uid="{00000000-0005-0000-0000-0000C40D0000}"/>
    <cellStyle name="Comma 2 3 2 2 5" xfId="3539" xr:uid="{00000000-0005-0000-0000-0000C50D0000}"/>
    <cellStyle name="Comma 2 3 2 2 6" xfId="3540" xr:uid="{00000000-0005-0000-0000-0000C60D0000}"/>
    <cellStyle name="Comma 2 3 2 2 6 2" xfId="3541" xr:uid="{00000000-0005-0000-0000-0000C70D0000}"/>
    <cellStyle name="Comma 2 3 2 2 6 2 2" xfId="3542" xr:uid="{00000000-0005-0000-0000-0000C80D0000}"/>
    <cellStyle name="Comma 2 3 2 2 6 2 3" xfId="3543" xr:uid="{00000000-0005-0000-0000-0000C90D0000}"/>
    <cellStyle name="Comma 2 3 2 2 6 2 4" xfId="3544" xr:uid="{00000000-0005-0000-0000-0000CA0D0000}"/>
    <cellStyle name="Comma 2 3 2 2 6 3" xfId="3545" xr:uid="{00000000-0005-0000-0000-0000CB0D0000}"/>
    <cellStyle name="Comma 2 3 2 2 6 4" xfId="3546" xr:uid="{00000000-0005-0000-0000-0000CC0D0000}"/>
    <cellStyle name="Comma 2 3 2 2 6 5" xfId="3547" xr:uid="{00000000-0005-0000-0000-0000CD0D0000}"/>
    <cellStyle name="Comma 2 3 2 2 7" xfId="3548" xr:uid="{00000000-0005-0000-0000-0000CE0D0000}"/>
    <cellStyle name="Comma 2 3 2 2 7 2" xfId="3549" xr:uid="{00000000-0005-0000-0000-0000CF0D0000}"/>
    <cellStyle name="Comma 2 3 2 2 7 3" xfId="3550" xr:uid="{00000000-0005-0000-0000-0000D00D0000}"/>
    <cellStyle name="Comma 2 3 2 2 7 4" xfId="3551" xr:uid="{00000000-0005-0000-0000-0000D10D0000}"/>
    <cellStyle name="Comma 2 3 2 2 8" xfId="3552" xr:uid="{00000000-0005-0000-0000-0000D20D0000}"/>
    <cellStyle name="Comma 2 3 2 2 9" xfId="3553" xr:uid="{00000000-0005-0000-0000-0000D30D0000}"/>
    <cellStyle name="Comma 2 3 2 3" xfId="3554" xr:uid="{00000000-0005-0000-0000-0000D40D0000}"/>
    <cellStyle name="Comma 2 3 2 3 2" xfId="3555" xr:uid="{00000000-0005-0000-0000-0000D50D0000}"/>
    <cellStyle name="Comma 2 3 2 3 2 2" xfId="3556" xr:uid="{00000000-0005-0000-0000-0000D60D0000}"/>
    <cellStyle name="Comma 2 3 2 3 2 2 2" xfId="3557" xr:uid="{00000000-0005-0000-0000-0000D70D0000}"/>
    <cellStyle name="Comma 2 3 2 3 2 2 2 2" xfId="3558" xr:uid="{00000000-0005-0000-0000-0000D80D0000}"/>
    <cellStyle name="Comma 2 3 2 3 2 2 2 2 2" xfId="3559" xr:uid="{00000000-0005-0000-0000-0000D90D0000}"/>
    <cellStyle name="Comma 2 3 2 3 2 2 2 2 3" xfId="3560" xr:uid="{00000000-0005-0000-0000-0000DA0D0000}"/>
    <cellStyle name="Comma 2 3 2 3 2 2 2 2 4" xfId="3561" xr:uid="{00000000-0005-0000-0000-0000DB0D0000}"/>
    <cellStyle name="Comma 2 3 2 3 2 2 2 3" xfId="3562" xr:uid="{00000000-0005-0000-0000-0000DC0D0000}"/>
    <cellStyle name="Comma 2 3 2 3 2 2 2 4" xfId="3563" xr:uid="{00000000-0005-0000-0000-0000DD0D0000}"/>
    <cellStyle name="Comma 2 3 2 3 2 2 2 5" xfId="3564" xr:uid="{00000000-0005-0000-0000-0000DE0D0000}"/>
    <cellStyle name="Comma 2 3 2 3 2 2 3" xfId="3565" xr:uid="{00000000-0005-0000-0000-0000DF0D0000}"/>
    <cellStyle name="Comma 2 3 2 3 2 2 3 2" xfId="3566" xr:uid="{00000000-0005-0000-0000-0000E00D0000}"/>
    <cellStyle name="Comma 2 3 2 3 2 2 3 3" xfId="3567" xr:uid="{00000000-0005-0000-0000-0000E10D0000}"/>
    <cellStyle name="Comma 2 3 2 3 2 2 3 4" xfId="3568" xr:uid="{00000000-0005-0000-0000-0000E20D0000}"/>
    <cellStyle name="Comma 2 3 2 3 2 2 4" xfId="3569" xr:uid="{00000000-0005-0000-0000-0000E30D0000}"/>
    <cellStyle name="Comma 2 3 2 3 2 2 5" xfId="3570" xr:uid="{00000000-0005-0000-0000-0000E40D0000}"/>
    <cellStyle name="Comma 2 3 2 3 2 2 6" xfId="3571" xr:uid="{00000000-0005-0000-0000-0000E50D0000}"/>
    <cellStyle name="Comma 2 3 2 3 2 3" xfId="3572" xr:uid="{00000000-0005-0000-0000-0000E60D0000}"/>
    <cellStyle name="Comma 2 3 2 3 2 3 2" xfId="3573" xr:uid="{00000000-0005-0000-0000-0000E70D0000}"/>
    <cellStyle name="Comma 2 3 2 3 2 3 2 2" xfId="3574" xr:uid="{00000000-0005-0000-0000-0000E80D0000}"/>
    <cellStyle name="Comma 2 3 2 3 2 3 2 2 2" xfId="3575" xr:uid="{00000000-0005-0000-0000-0000E90D0000}"/>
    <cellStyle name="Comma 2 3 2 3 2 3 2 2 3" xfId="3576" xr:uid="{00000000-0005-0000-0000-0000EA0D0000}"/>
    <cellStyle name="Comma 2 3 2 3 2 3 2 2 4" xfId="3577" xr:uid="{00000000-0005-0000-0000-0000EB0D0000}"/>
    <cellStyle name="Comma 2 3 2 3 2 3 2 3" xfId="3578" xr:uid="{00000000-0005-0000-0000-0000EC0D0000}"/>
    <cellStyle name="Comma 2 3 2 3 2 3 2 4" xfId="3579" xr:uid="{00000000-0005-0000-0000-0000ED0D0000}"/>
    <cellStyle name="Comma 2 3 2 3 2 3 2 5" xfId="3580" xr:uid="{00000000-0005-0000-0000-0000EE0D0000}"/>
    <cellStyle name="Comma 2 3 2 3 2 3 3" xfId="3581" xr:uid="{00000000-0005-0000-0000-0000EF0D0000}"/>
    <cellStyle name="Comma 2 3 2 3 2 3 3 2" xfId="3582" xr:uid="{00000000-0005-0000-0000-0000F00D0000}"/>
    <cellStyle name="Comma 2 3 2 3 2 3 3 3" xfId="3583" xr:uid="{00000000-0005-0000-0000-0000F10D0000}"/>
    <cellStyle name="Comma 2 3 2 3 2 3 3 4" xfId="3584" xr:uid="{00000000-0005-0000-0000-0000F20D0000}"/>
    <cellStyle name="Comma 2 3 2 3 2 3 4" xfId="3585" xr:uid="{00000000-0005-0000-0000-0000F30D0000}"/>
    <cellStyle name="Comma 2 3 2 3 2 3 5" xfId="3586" xr:uid="{00000000-0005-0000-0000-0000F40D0000}"/>
    <cellStyle name="Comma 2 3 2 3 2 3 6" xfId="3587" xr:uid="{00000000-0005-0000-0000-0000F50D0000}"/>
    <cellStyle name="Comma 2 3 2 3 2 4" xfId="3588" xr:uid="{00000000-0005-0000-0000-0000F60D0000}"/>
    <cellStyle name="Comma 2 3 2 3 2 4 2" xfId="3589" xr:uid="{00000000-0005-0000-0000-0000F70D0000}"/>
    <cellStyle name="Comma 2 3 2 3 2 4 2 2" xfId="3590" xr:uid="{00000000-0005-0000-0000-0000F80D0000}"/>
    <cellStyle name="Comma 2 3 2 3 2 4 2 3" xfId="3591" xr:uid="{00000000-0005-0000-0000-0000F90D0000}"/>
    <cellStyle name="Comma 2 3 2 3 2 4 2 4" xfId="3592" xr:uid="{00000000-0005-0000-0000-0000FA0D0000}"/>
    <cellStyle name="Comma 2 3 2 3 2 4 3" xfId="3593" xr:uid="{00000000-0005-0000-0000-0000FB0D0000}"/>
    <cellStyle name="Comma 2 3 2 3 2 4 4" xfId="3594" xr:uid="{00000000-0005-0000-0000-0000FC0D0000}"/>
    <cellStyle name="Comma 2 3 2 3 2 4 5" xfId="3595" xr:uid="{00000000-0005-0000-0000-0000FD0D0000}"/>
    <cellStyle name="Comma 2 3 2 3 2 5" xfId="3596" xr:uid="{00000000-0005-0000-0000-0000FE0D0000}"/>
    <cellStyle name="Comma 2 3 2 3 2 5 2" xfId="3597" xr:uid="{00000000-0005-0000-0000-0000FF0D0000}"/>
    <cellStyle name="Comma 2 3 2 3 2 5 3" xfId="3598" xr:uid="{00000000-0005-0000-0000-0000000E0000}"/>
    <cellStyle name="Comma 2 3 2 3 2 5 4" xfId="3599" xr:uid="{00000000-0005-0000-0000-0000010E0000}"/>
    <cellStyle name="Comma 2 3 2 3 2 6" xfId="3600" xr:uid="{00000000-0005-0000-0000-0000020E0000}"/>
    <cellStyle name="Comma 2 3 2 3 2 7" xfId="3601" xr:uid="{00000000-0005-0000-0000-0000030E0000}"/>
    <cellStyle name="Comma 2 3 2 3 2 8" xfId="3602" xr:uid="{00000000-0005-0000-0000-0000040E0000}"/>
    <cellStyle name="Comma 2 3 2 3 3" xfId="3603" xr:uid="{00000000-0005-0000-0000-0000050E0000}"/>
    <cellStyle name="Comma 2 3 2 3 3 2" xfId="3604" xr:uid="{00000000-0005-0000-0000-0000060E0000}"/>
    <cellStyle name="Comma 2 3 2 3 3 2 2" xfId="3605" xr:uid="{00000000-0005-0000-0000-0000070E0000}"/>
    <cellStyle name="Comma 2 3 2 3 3 2 2 2" xfId="3606" xr:uid="{00000000-0005-0000-0000-0000080E0000}"/>
    <cellStyle name="Comma 2 3 2 3 3 2 2 3" xfId="3607" xr:uid="{00000000-0005-0000-0000-0000090E0000}"/>
    <cellStyle name="Comma 2 3 2 3 3 2 2 4" xfId="3608" xr:uid="{00000000-0005-0000-0000-00000A0E0000}"/>
    <cellStyle name="Comma 2 3 2 3 3 2 3" xfId="3609" xr:uid="{00000000-0005-0000-0000-00000B0E0000}"/>
    <cellStyle name="Comma 2 3 2 3 3 2 4" xfId="3610" xr:uid="{00000000-0005-0000-0000-00000C0E0000}"/>
    <cellStyle name="Comma 2 3 2 3 3 2 5" xfId="3611" xr:uid="{00000000-0005-0000-0000-00000D0E0000}"/>
    <cellStyle name="Comma 2 3 2 3 3 3" xfId="3612" xr:uid="{00000000-0005-0000-0000-00000E0E0000}"/>
    <cellStyle name="Comma 2 3 2 3 3 3 2" xfId="3613" xr:uid="{00000000-0005-0000-0000-00000F0E0000}"/>
    <cellStyle name="Comma 2 3 2 3 3 3 3" xfId="3614" xr:uid="{00000000-0005-0000-0000-0000100E0000}"/>
    <cellStyle name="Comma 2 3 2 3 3 3 4" xfId="3615" xr:uid="{00000000-0005-0000-0000-0000110E0000}"/>
    <cellStyle name="Comma 2 3 2 3 3 4" xfId="3616" xr:uid="{00000000-0005-0000-0000-0000120E0000}"/>
    <cellStyle name="Comma 2 3 2 3 3 5" xfId="3617" xr:uid="{00000000-0005-0000-0000-0000130E0000}"/>
    <cellStyle name="Comma 2 3 2 3 3 6" xfId="3618" xr:uid="{00000000-0005-0000-0000-0000140E0000}"/>
    <cellStyle name="Comma 2 3 2 3 4" xfId="3619" xr:uid="{00000000-0005-0000-0000-0000150E0000}"/>
    <cellStyle name="Comma 2 3 2 3 4 2" xfId="3620" xr:uid="{00000000-0005-0000-0000-0000160E0000}"/>
    <cellStyle name="Comma 2 3 2 3 4 2 2" xfId="3621" xr:uid="{00000000-0005-0000-0000-0000170E0000}"/>
    <cellStyle name="Comma 2 3 2 3 4 2 2 2" xfId="3622" xr:uid="{00000000-0005-0000-0000-0000180E0000}"/>
    <cellStyle name="Comma 2 3 2 3 4 2 2 3" xfId="3623" xr:uid="{00000000-0005-0000-0000-0000190E0000}"/>
    <cellStyle name="Comma 2 3 2 3 4 2 2 4" xfId="3624" xr:uid="{00000000-0005-0000-0000-00001A0E0000}"/>
    <cellStyle name="Comma 2 3 2 3 4 2 3" xfId="3625" xr:uid="{00000000-0005-0000-0000-00001B0E0000}"/>
    <cellStyle name="Comma 2 3 2 3 4 2 4" xfId="3626" xr:uid="{00000000-0005-0000-0000-00001C0E0000}"/>
    <cellStyle name="Comma 2 3 2 3 4 2 5" xfId="3627" xr:uid="{00000000-0005-0000-0000-00001D0E0000}"/>
    <cellStyle name="Comma 2 3 2 3 4 3" xfId="3628" xr:uid="{00000000-0005-0000-0000-00001E0E0000}"/>
    <cellStyle name="Comma 2 3 2 3 4 3 2" xfId="3629" xr:uid="{00000000-0005-0000-0000-00001F0E0000}"/>
    <cellStyle name="Comma 2 3 2 3 4 3 3" xfId="3630" xr:uid="{00000000-0005-0000-0000-0000200E0000}"/>
    <cellStyle name="Comma 2 3 2 3 4 3 4" xfId="3631" xr:uid="{00000000-0005-0000-0000-0000210E0000}"/>
    <cellStyle name="Comma 2 3 2 3 4 4" xfId="3632" xr:uid="{00000000-0005-0000-0000-0000220E0000}"/>
    <cellStyle name="Comma 2 3 2 3 4 5" xfId="3633" xr:uid="{00000000-0005-0000-0000-0000230E0000}"/>
    <cellStyle name="Comma 2 3 2 3 4 6" xfId="3634" xr:uid="{00000000-0005-0000-0000-0000240E0000}"/>
    <cellStyle name="Comma 2 3 2 3 5" xfId="3635" xr:uid="{00000000-0005-0000-0000-0000250E0000}"/>
    <cellStyle name="Comma 2 3 2 3 5 2" xfId="3636" xr:uid="{00000000-0005-0000-0000-0000260E0000}"/>
    <cellStyle name="Comma 2 3 2 3 5 2 2" xfId="3637" xr:uid="{00000000-0005-0000-0000-0000270E0000}"/>
    <cellStyle name="Comma 2 3 2 3 5 2 3" xfId="3638" xr:uid="{00000000-0005-0000-0000-0000280E0000}"/>
    <cellStyle name="Comma 2 3 2 3 5 2 4" xfId="3639" xr:uid="{00000000-0005-0000-0000-0000290E0000}"/>
    <cellStyle name="Comma 2 3 2 3 5 3" xfId="3640" xr:uid="{00000000-0005-0000-0000-00002A0E0000}"/>
    <cellStyle name="Comma 2 3 2 3 5 4" xfId="3641" xr:uid="{00000000-0005-0000-0000-00002B0E0000}"/>
    <cellStyle name="Comma 2 3 2 3 5 5" xfId="3642" xr:uid="{00000000-0005-0000-0000-00002C0E0000}"/>
    <cellStyle name="Comma 2 3 2 3 6" xfId="3643" xr:uid="{00000000-0005-0000-0000-00002D0E0000}"/>
    <cellStyle name="Comma 2 3 2 3 6 2" xfId="3644" xr:uid="{00000000-0005-0000-0000-00002E0E0000}"/>
    <cellStyle name="Comma 2 3 2 3 6 3" xfId="3645" xr:uid="{00000000-0005-0000-0000-00002F0E0000}"/>
    <cellStyle name="Comma 2 3 2 3 6 4" xfId="3646" xr:uid="{00000000-0005-0000-0000-0000300E0000}"/>
    <cellStyle name="Comma 2 3 2 3 7" xfId="3647" xr:uid="{00000000-0005-0000-0000-0000310E0000}"/>
    <cellStyle name="Comma 2 3 2 3 8" xfId="3648" xr:uid="{00000000-0005-0000-0000-0000320E0000}"/>
    <cellStyle name="Comma 2 3 2 3 9" xfId="3649" xr:uid="{00000000-0005-0000-0000-0000330E0000}"/>
    <cellStyle name="Comma 2 3 2 4" xfId="3650" xr:uid="{00000000-0005-0000-0000-0000340E0000}"/>
    <cellStyle name="Comma 2 3 2 4 2" xfId="3651" xr:uid="{00000000-0005-0000-0000-0000350E0000}"/>
    <cellStyle name="Comma 2 3 2 4 2 2" xfId="3652" xr:uid="{00000000-0005-0000-0000-0000360E0000}"/>
    <cellStyle name="Comma 2 3 2 4 2 2 2" xfId="3653" xr:uid="{00000000-0005-0000-0000-0000370E0000}"/>
    <cellStyle name="Comma 2 3 2 4 2 2 2 2" xfId="3654" xr:uid="{00000000-0005-0000-0000-0000380E0000}"/>
    <cellStyle name="Comma 2 3 2 4 2 2 2 2 2" xfId="3655" xr:uid="{00000000-0005-0000-0000-0000390E0000}"/>
    <cellStyle name="Comma 2 3 2 4 2 2 2 2 3" xfId="3656" xr:uid="{00000000-0005-0000-0000-00003A0E0000}"/>
    <cellStyle name="Comma 2 3 2 4 2 2 2 2 4" xfId="3657" xr:uid="{00000000-0005-0000-0000-00003B0E0000}"/>
    <cellStyle name="Comma 2 3 2 4 2 2 2 3" xfId="3658" xr:uid="{00000000-0005-0000-0000-00003C0E0000}"/>
    <cellStyle name="Comma 2 3 2 4 2 2 2 4" xfId="3659" xr:uid="{00000000-0005-0000-0000-00003D0E0000}"/>
    <cellStyle name="Comma 2 3 2 4 2 2 2 5" xfId="3660" xr:uid="{00000000-0005-0000-0000-00003E0E0000}"/>
    <cellStyle name="Comma 2 3 2 4 2 2 3" xfId="3661" xr:uid="{00000000-0005-0000-0000-00003F0E0000}"/>
    <cellStyle name="Comma 2 3 2 4 2 2 3 2" xfId="3662" xr:uid="{00000000-0005-0000-0000-0000400E0000}"/>
    <cellStyle name="Comma 2 3 2 4 2 2 3 3" xfId="3663" xr:uid="{00000000-0005-0000-0000-0000410E0000}"/>
    <cellStyle name="Comma 2 3 2 4 2 2 3 4" xfId="3664" xr:uid="{00000000-0005-0000-0000-0000420E0000}"/>
    <cellStyle name="Comma 2 3 2 4 2 2 4" xfId="3665" xr:uid="{00000000-0005-0000-0000-0000430E0000}"/>
    <cellStyle name="Comma 2 3 2 4 2 2 5" xfId="3666" xr:uid="{00000000-0005-0000-0000-0000440E0000}"/>
    <cellStyle name="Comma 2 3 2 4 2 2 6" xfId="3667" xr:uid="{00000000-0005-0000-0000-0000450E0000}"/>
    <cellStyle name="Comma 2 3 2 4 2 3" xfId="3668" xr:uid="{00000000-0005-0000-0000-0000460E0000}"/>
    <cellStyle name="Comma 2 3 2 4 2 3 2" xfId="3669" xr:uid="{00000000-0005-0000-0000-0000470E0000}"/>
    <cellStyle name="Comma 2 3 2 4 2 3 2 2" xfId="3670" xr:uid="{00000000-0005-0000-0000-0000480E0000}"/>
    <cellStyle name="Comma 2 3 2 4 2 3 2 2 2" xfId="3671" xr:uid="{00000000-0005-0000-0000-0000490E0000}"/>
    <cellStyle name="Comma 2 3 2 4 2 3 2 2 3" xfId="3672" xr:uid="{00000000-0005-0000-0000-00004A0E0000}"/>
    <cellStyle name="Comma 2 3 2 4 2 3 2 2 4" xfId="3673" xr:uid="{00000000-0005-0000-0000-00004B0E0000}"/>
    <cellStyle name="Comma 2 3 2 4 2 3 2 3" xfId="3674" xr:uid="{00000000-0005-0000-0000-00004C0E0000}"/>
    <cellStyle name="Comma 2 3 2 4 2 3 2 4" xfId="3675" xr:uid="{00000000-0005-0000-0000-00004D0E0000}"/>
    <cellStyle name="Comma 2 3 2 4 2 3 2 5" xfId="3676" xr:uid="{00000000-0005-0000-0000-00004E0E0000}"/>
    <cellStyle name="Comma 2 3 2 4 2 3 3" xfId="3677" xr:uid="{00000000-0005-0000-0000-00004F0E0000}"/>
    <cellStyle name="Comma 2 3 2 4 2 3 3 2" xfId="3678" xr:uid="{00000000-0005-0000-0000-0000500E0000}"/>
    <cellStyle name="Comma 2 3 2 4 2 3 3 3" xfId="3679" xr:uid="{00000000-0005-0000-0000-0000510E0000}"/>
    <cellStyle name="Comma 2 3 2 4 2 3 3 4" xfId="3680" xr:uid="{00000000-0005-0000-0000-0000520E0000}"/>
    <cellStyle name="Comma 2 3 2 4 2 3 4" xfId="3681" xr:uid="{00000000-0005-0000-0000-0000530E0000}"/>
    <cellStyle name="Comma 2 3 2 4 2 3 5" xfId="3682" xr:uid="{00000000-0005-0000-0000-0000540E0000}"/>
    <cellStyle name="Comma 2 3 2 4 2 3 6" xfId="3683" xr:uid="{00000000-0005-0000-0000-0000550E0000}"/>
    <cellStyle name="Comma 2 3 2 4 2 4" xfId="3684" xr:uid="{00000000-0005-0000-0000-0000560E0000}"/>
    <cellStyle name="Comma 2 3 2 4 2 4 2" xfId="3685" xr:uid="{00000000-0005-0000-0000-0000570E0000}"/>
    <cellStyle name="Comma 2 3 2 4 2 4 2 2" xfId="3686" xr:uid="{00000000-0005-0000-0000-0000580E0000}"/>
    <cellStyle name="Comma 2 3 2 4 2 4 2 3" xfId="3687" xr:uid="{00000000-0005-0000-0000-0000590E0000}"/>
    <cellStyle name="Comma 2 3 2 4 2 4 2 4" xfId="3688" xr:uid="{00000000-0005-0000-0000-00005A0E0000}"/>
    <cellStyle name="Comma 2 3 2 4 2 4 3" xfId="3689" xr:uid="{00000000-0005-0000-0000-00005B0E0000}"/>
    <cellStyle name="Comma 2 3 2 4 2 4 4" xfId="3690" xr:uid="{00000000-0005-0000-0000-00005C0E0000}"/>
    <cellStyle name="Comma 2 3 2 4 2 4 5" xfId="3691" xr:uid="{00000000-0005-0000-0000-00005D0E0000}"/>
    <cellStyle name="Comma 2 3 2 4 2 5" xfId="3692" xr:uid="{00000000-0005-0000-0000-00005E0E0000}"/>
    <cellStyle name="Comma 2 3 2 4 2 5 2" xfId="3693" xr:uid="{00000000-0005-0000-0000-00005F0E0000}"/>
    <cellStyle name="Comma 2 3 2 4 2 5 3" xfId="3694" xr:uid="{00000000-0005-0000-0000-0000600E0000}"/>
    <cellStyle name="Comma 2 3 2 4 2 5 4" xfId="3695" xr:uid="{00000000-0005-0000-0000-0000610E0000}"/>
    <cellStyle name="Comma 2 3 2 4 2 6" xfId="3696" xr:uid="{00000000-0005-0000-0000-0000620E0000}"/>
    <cellStyle name="Comma 2 3 2 4 2 7" xfId="3697" xr:uid="{00000000-0005-0000-0000-0000630E0000}"/>
    <cellStyle name="Comma 2 3 2 4 2 8" xfId="3698" xr:uid="{00000000-0005-0000-0000-0000640E0000}"/>
    <cellStyle name="Comma 2 3 2 4 3" xfId="3699" xr:uid="{00000000-0005-0000-0000-0000650E0000}"/>
    <cellStyle name="Comma 2 3 2 4 3 2" xfId="3700" xr:uid="{00000000-0005-0000-0000-0000660E0000}"/>
    <cellStyle name="Comma 2 3 2 4 3 2 2" xfId="3701" xr:uid="{00000000-0005-0000-0000-0000670E0000}"/>
    <cellStyle name="Comma 2 3 2 4 3 2 2 2" xfId="3702" xr:uid="{00000000-0005-0000-0000-0000680E0000}"/>
    <cellStyle name="Comma 2 3 2 4 3 2 2 3" xfId="3703" xr:uid="{00000000-0005-0000-0000-0000690E0000}"/>
    <cellStyle name="Comma 2 3 2 4 3 2 2 4" xfId="3704" xr:uid="{00000000-0005-0000-0000-00006A0E0000}"/>
    <cellStyle name="Comma 2 3 2 4 3 2 3" xfId="3705" xr:uid="{00000000-0005-0000-0000-00006B0E0000}"/>
    <cellStyle name="Comma 2 3 2 4 3 2 4" xfId="3706" xr:uid="{00000000-0005-0000-0000-00006C0E0000}"/>
    <cellStyle name="Comma 2 3 2 4 3 2 5" xfId="3707" xr:uid="{00000000-0005-0000-0000-00006D0E0000}"/>
    <cellStyle name="Comma 2 3 2 4 3 3" xfId="3708" xr:uid="{00000000-0005-0000-0000-00006E0E0000}"/>
    <cellStyle name="Comma 2 3 2 4 3 3 2" xfId="3709" xr:uid="{00000000-0005-0000-0000-00006F0E0000}"/>
    <cellStyle name="Comma 2 3 2 4 3 3 3" xfId="3710" xr:uid="{00000000-0005-0000-0000-0000700E0000}"/>
    <cellStyle name="Comma 2 3 2 4 3 3 4" xfId="3711" xr:uid="{00000000-0005-0000-0000-0000710E0000}"/>
    <cellStyle name="Comma 2 3 2 4 3 4" xfId="3712" xr:uid="{00000000-0005-0000-0000-0000720E0000}"/>
    <cellStyle name="Comma 2 3 2 4 3 5" xfId="3713" xr:uid="{00000000-0005-0000-0000-0000730E0000}"/>
    <cellStyle name="Comma 2 3 2 4 3 6" xfId="3714" xr:uid="{00000000-0005-0000-0000-0000740E0000}"/>
    <cellStyle name="Comma 2 3 2 4 4" xfId="3715" xr:uid="{00000000-0005-0000-0000-0000750E0000}"/>
    <cellStyle name="Comma 2 3 2 4 4 2" xfId="3716" xr:uid="{00000000-0005-0000-0000-0000760E0000}"/>
    <cellStyle name="Comma 2 3 2 4 4 2 2" xfId="3717" xr:uid="{00000000-0005-0000-0000-0000770E0000}"/>
    <cellStyle name="Comma 2 3 2 4 4 2 2 2" xfId="3718" xr:uid="{00000000-0005-0000-0000-0000780E0000}"/>
    <cellStyle name="Comma 2 3 2 4 4 2 2 3" xfId="3719" xr:uid="{00000000-0005-0000-0000-0000790E0000}"/>
    <cellStyle name="Comma 2 3 2 4 4 2 2 4" xfId="3720" xr:uid="{00000000-0005-0000-0000-00007A0E0000}"/>
    <cellStyle name="Comma 2 3 2 4 4 2 3" xfId="3721" xr:uid="{00000000-0005-0000-0000-00007B0E0000}"/>
    <cellStyle name="Comma 2 3 2 4 4 2 4" xfId="3722" xr:uid="{00000000-0005-0000-0000-00007C0E0000}"/>
    <cellStyle name="Comma 2 3 2 4 4 2 5" xfId="3723" xr:uid="{00000000-0005-0000-0000-00007D0E0000}"/>
    <cellStyle name="Comma 2 3 2 4 4 3" xfId="3724" xr:uid="{00000000-0005-0000-0000-00007E0E0000}"/>
    <cellStyle name="Comma 2 3 2 4 4 3 2" xfId="3725" xr:uid="{00000000-0005-0000-0000-00007F0E0000}"/>
    <cellStyle name="Comma 2 3 2 4 4 3 3" xfId="3726" xr:uid="{00000000-0005-0000-0000-0000800E0000}"/>
    <cellStyle name="Comma 2 3 2 4 4 3 4" xfId="3727" xr:uid="{00000000-0005-0000-0000-0000810E0000}"/>
    <cellStyle name="Comma 2 3 2 4 4 4" xfId="3728" xr:uid="{00000000-0005-0000-0000-0000820E0000}"/>
    <cellStyle name="Comma 2 3 2 4 4 5" xfId="3729" xr:uid="{00000000-0005-0000-0000-0000830E0000}"/>
    <cellStyle name="Comma 2 3 2 4 4 6" xfId="3730" xr:uid="{00000000-0005-0000-0000-0000840E0000}"/>
    <cellStyle name="Comma 2 3 2 4 5" xfId="3731" xr:uid="{00000000-0005-0000-0000-0000850E0000}"/>
    <cellStyle name="Comma 2 3 2 4 5 2" xfId="3732" xr:uid="{00000000-0005-0000-0000-0000860E0000}"/>
    <cellStyle name="Comma 2 3 2 4 5 2 2" xfId="3733" xr:uid="{00000000-0005-0000-0000-0000870E0000}"/>
    <cellStyle name="Comma 2 3 2 4 5 2 3" xfId="3734" xr:uid="{00000000-0005-0000-0000-0000880E0000}"/>
    <cellStyle name="Comma 2 3 2 4 5 2 4" xfId="3735" xr:uid="{00000000-0005-0000-0000-0000890E0000}"/>
    <cellStyle name="Comma 2 3 2 4 5 3" xfId="3736" xr:uid="{00000000-0005-0000-0000-00008A0E0000}"/>
    <cellStyle name="Comma 2 3 2 4 5 4" xfId="3737" xr:uid="{00000000-0005-0000-0000-00008B0E0000}"/>
    <cellStyle name="Comma 2 3 2 4 5 5" xfId="3738" xr:uid="{00000000-0005-0000-0000-00008C0E0000}"/>
    <cellStyle name="Comma 2 3 2 4 6" xfId="3739" xr:uid="{00000000-0005-0000-0000-00008D0E0000}"/>
    <cellStyle name="Comma 2 3 2 4 6 2" xfId="3740" xr:uid="{00000000-0005-0000-0000-00008E0E0000}"/>
    <cellStyle name="Comma 2 3 2 4 6 3" xfId="3741" xr:uid="{00000000-0005-0000-0000-00008F0E0000}"/>
    <cellStyle name="Comma 2 3 2 4 6 4" xfId="3742" xr:uid="{00000000-0005-0000-0000-0000900E0000}"/>
    <cellStyle name="Comma 2 3 2 4 7" xfId="3743" xr:uid="{00000000-0005-0000-0000-0000910E0000}"/>
    <cellStyle name="Comma 2 3 2 4 8" xfId="3744" xr:uid="{00000000-0005-0000-0000-0000920E0000}"/>
    <cellStyle name="Comma 2 3 2 4 9" xfId="3745" xr:uid="{00000000-0005-0000-0000-0000930E0000}"/>
    <cellStyle name="Comma 2 3 2 5" xfId="3746" xr:uid="{00000000-0005-0000-0000-0000940E0000}"/>
    <cellStyle name="Comma 2 3 2 5 2" xfId="3747" xr:uid="{00000000-0005-0000-0000-0000950E0000}"/>
    <cellStyle name="Comma 2 3 2 5 2 2" xfId="3748" xr:uid="{00000000-0005-0000-0000-0000960E0000}"/>
    <cellStyle name="Comma 2 3 2 5 2 2 2" xfId="3749" xr:uid="{00000000-0005-0000-0000-0000970E0000}"/>
    <cellStyle name="Comma 2 3 2 5 2 2 2 2" xfId="3750" xr:uid="{00000000-0005-0000-0000-0000980E0000}"/>
    <cellStyle name="Comma 2 3 2 5 2 2 2 3" xfId="3751" xr:uid="{00000000-0005-0000-0000-0000990E0000}"/>
    <cellStyle name="Comma 2 3 2 5 2 2 2 4" xfId="3752" xr:uid="{00000000-0005-0000-0000-00009A0E0000}"/>
    <cellStyle name="Comma 2 3 2 5 2 2 3" xfId="3753" xr:uid="{00000000-0005-0000-0000-00009B0E0000}"/>
    <cellStyle name="Comma 2 3 2 5 2 2 4" xfId="3754" xr:uid="{00000000-0005-0000-0000-00009C0E0000}"/>
    <cellStyle name="Comma 2 3 2 5 2 2 5" xfId="3755" xr:uid="{00000000-0005-0000-0000-00009D0E0000}"/>
    <cellStyle name="Comma 2 3 2 5 2 3" xfId="3756" xr:uid="{00000000-0005-0000-0000-00009E0E0000}"/>
    <cellStyle name="Comma 2 3 2 5 2 3 2" xfId="3757" xr:uid="{00000000-0005-0000-0000-00009F0E0000}"/>
    <cellStyle name="Comma 2 3 2 5 2 3 3" xfId="3758" xr:uid="{00000000-0005-0000-0000-0000A00E0000}"/>
    <cellStyle name="Comma 2 3 2 5 2 3 4" xfId="3759" xr:uid="{00000000-0005-0000-0000-0000A10E0000}"/>
    <cellStyle name="Comma 2 3 2 5 2 4" xfId="3760" xr:uid="{00000000-0005-0000-0000-0000A20E0000}"/>
    <cellStyle name="Comma 2 3 2 5 2 5" xfId="3761" xr:uid="{00000000-0005-0000-0000-0000A30E0000}"/>
    <cellStyle name="Comma 2 3 2 5 2 6" xfId="3762" xr:uid="{00000000-0005-0000-0000-0000A40E0000}"/>
    <cellStyle name="Comma 2 3 2 5 3" xfId="3763" xr:uid="{00000000-0005-0000-0000-0000A50E0000}"/>
    <cellStyle name="Comma 2 3 2 5 3 2" xfId="3764" xr:uid="{00000000-0005-0000-0000-0000A60E0000}"/>
    <cellStyle name="Comma 2 3 2 5 3 2 2" xfId="3765" xr:uid="{00000000-0005-0000-0000-0000A70E0000}"/>
    <cellStyle name="Comma 2 3 2 5 3 2 2 2" xfId="3766" xr:uid="{00000000-0005-0000-0000-0000A80E0000}"/>
    <cellStyle name="Comma 2 3 2 5 3 2 2 3" xfId="3767" xr:uid="{00000000-0005-0000-0000-0000A90E0000}"/>
    <cellStyle name="Comma 2 3 2 5 3 2 2 4" xfId="3768" xr:uid="{00000000-0005-0000-0000-0000AA0E0000}"/>
    <cellStyle name="Comma 2 3 2 5 3 2 3" xfId="3769" xr:uid="{00000000-0005-0000-0000-0000AB0E0000}"/>
    <cellStyle name="Comma 2 3 2 5 3 2 4" xfId="3770" xr:uid="{00000000-0005-0000-0000-0000AC0E0000}"/>
    <cellStyle name="Comma 2 3 2 5 3 2 5" xfId="3771" xr:uid="{00000000-0005-0000-0000-0000AD0E0000}"/>
    <cellStyle name="Comma 2 3 2 5 3 3" xfId="3772" xr:uid="{00000000-0005-0000-0000-0000AE0E0000}"/>
    <cellStyle name="Comma 2 3 2 5 3 3 2" xfId="3773" xr:uid="{00000000-0005-0000-0000-0000AF0E0000}"/>
    <cellStyle name="Comma 2 3 2 5 3 3 3" xfId="3774" xr:uid="{00000000-0005-0000-0000-0000B00E0000}"/>
    <cellStyle name="Comma 2 3 2 5 3 3 4" xfId="3775" xr:uid="{00000000-0005-0000-0000-0000B10E0000}"/>
    <cellStyle name="Comma 2 3 2 5 3 4" xfId="3776" xr:uid="{00000000-0005-0000-0000-0000B20E0000}"/>
    <cellStyle name="Comma 2 3 2 5 3 5" xfId="3777" xr:uid="{00000000-0005-0000-0000-0000B30E0000}"/>
    <cellStyle name="Comma 2 3 2 5 3 6" xfId="3778" xr:uid="{00000000-0005-0000-0000-0000B40E0000}"/>
    <cellStyle name="Comma 2 3 2 5 4" xfId="3779" xr:uid="{00000000-0005-0000-0000-0000B50E0000}"/>
    <cellStyle name="Comma 2 3 2 5 4 2" xfId="3780" xr:uid="{00000000-0005-0000-0000-0000B60E0000}"/>
    <cellStyle name="Comma 2 3 2 5 4 2 2" xfId="3781" xr:uid="{00000000-0005-0000-0000-0000B70E0000}"/>
    <cellStyle name="Comma 2 3 2 5 4 2 3" xfId="3782" xr:uid="{00000000-0005-0000-0000-0000B80E0000}"/>
    <cellStyle name="Comma 2 3 2 5 4 2 4" xfId="3783" xr:uid="{00000000-0005-0000-0000-0000B90E0000}"/>
    <cellStyle name="Comma 2 3 2 5 4 3" xfId="3784" xr:uid="{00000000-0005-0000-0000-0000BA0E0000}"/>
    <cellStyle name="Comma 2 3 2 5 4 4" xfId="3785" xr:uid="{00000000-0005-0000-0000-0000BB0E0000}"/>
    <cellStyle name="Comma 2 3 2 5 4 5" xfId="3786" xr:uid="{00000000-0005-0000-0000-0000BC0E0000}"/>
    <cellStyle name="Comma 2 3 2 5 5" xfId="3787" xr:uid="{00000000-0005-0000-0000-0000BD0E0000}"/>
    <cellStyle name="Comma 2 3 2 5 5 2" xfId="3788" xr:uid="{00000000-0005-0000-0000-0000BE0E0000}"/>
    <cellStyle name="Comma 2 3 2 5 5 3" xfId="3789" xr:uid="{00000000-0005-0000-0000-0000BF0E0000}"/>
    <cellStyle name="Comma 2 3 2 5 5 4" xfId="3790" xr:uid="{00000000-0005-0000-0000-0000C00E0000}"/>
    <cellStyle name="Comma 2 3 2 5 6" xfId="3791" xr:uid="{00000000-0005-0000-0000-0000C10E0000}"/>
    <cellStyle name="Comma 2 3 2 5 7" xfId="3792" xr:uid="{00000000-0005-0000-0000-0000C20E0000}"/>
    <cellStyle name="Comma 2 3 2 5 8" xfId="3793" xr:uid="{00000000-0005-0000-0000-0000C30E0000}"/>
    <cellStyle name="Comma 2 3 2 6" xfId="3794" xr:uid="{00000000-0005-0000-0000-0000C40E0000}"/>
    <cellStyle name="Comma 2 3 2 6 2" xfId="3795" xr:uid="{00000000-0005-0000-0000-0000C50E0000}"/>
    <cellStyle name="Comma 2 3 2 6 2 2" xfId="3796" xr:uid="{00000000-0005-0000-0000-0000C60E0000}"/>
    <cellStyle name="Comma 2 3 2 6 2 2 2" xfId="3797" xr:uid="{00000000-0005-0000-0000-0000C70E0000}"/>
    <cellStyle name="Comma 2 3 2 6 2 2 2 2" xfId="3798" xr:uid="{00000000-0005-0000-0000-0000C80E0000}"/>
    <cellStyle name="Comma 2 3 2 6 2 2 2 3" xfId="3799" xr:uid="{00000000-0005-0000-0000-0000C90E0000}"/>
    <cellStyle name="Comma 2 3 2 6 2 2 2 4" xfId="3800" xr:uid="{00000000-0005-0000-0000-0000CA0E0000}"/>
    <cellStyle name="Comma 2 3 2 6 2 2 3" xfId="3801" xr:uid="{00000000-0005-0000-0000-0000CB0E0000}"/>
    <cellStyle name="Comma 2 3 2 6 2 2 4" xfId="3802" xr:uid="{00000000-0005-0000-0000-0000CC0E0000}"/>
    <cellStyle name="Comma 2 3 2 6 2 2 5" xfId="3803" xr:uid="{00000000-0005-0000-0000-0000CD0E0000}"/>
    <cellStyle name="Comma 2 3 2 6 2 3" xfId="3804" xr:uid="{00000000-0005-0000-0000-0000CE0E0000}"/>
    <cellStyle name="Comma 2 3 2 6 2 3 2" xfId="3805" xr:uid="{00000000-0005-0000-0000-0000CF0E0000}"/>
    <cellStyle name="Comma 2 3 2 6 2 3 3" xfId="3806" xr:uid="{00000000-0005-0000-0000-0000D00E0000}"/>
    <cellStyle name="Comma 2 3 2 6 2 3 4" xfId="3807" xr:uid="{00000000-0005-0000-0000-0000D10E0000}"/>
    <cellStyle name="Comma 2 3 2 6 2 4" xfId="3808" xr:uid="{00000000-0005-0000-0000-0000D20E0000}"/>
    <cellStyle name="Comma 2 3 2 6 2 5" xfId="3809" xr:uid="{00000000-0005-0000-0000-0000D30E0000}"/>
    <cellStyle name="Comma 2 3 2 6 2 6" xfId="3810" xr:uid="{00000000-0005-0000-0000-0000D40E0000}"/>
    <cellStyle name="Comma 2 3 2 6 3" xfId="3811" xr:uid="{00000000-0005-0000-0000-0000D50E0000}"/>
    <cellStyle name="Comma 2 3 2 6 3 2" xfId="3812" xr:uid="{00000000-0005-0000-0000-0000D60E0000}"/>
    <cellStyle name="Comma 2 3 2 6 3 2 2" xfId="3813" xr:uid="{00000000-0005-0000-0000-0000D70E0000}"/>
    <cellStyle name="Comma 2 3 2 6 3 2 2 2" xfId="3814" xr:uid="{00000000-0005-0000-0000-0000D80E0000}"/>
    <cellStyle name="Comma 2 3 2 6 3 2 2 3" xfId="3815" xr:uid="{00000000-0005-0000-0000-0000D90E0000}"/>
    <cellStyle name="Comma 2 3 2 6 3 2 2 4" xfId="3816" xr:uid="{00000000-0005-0000-0000-0000DA0E0000}"/>
    <cellStyle name="Comma 2 3 2 6 3 2 3" xfId="3817" xr:uid="{00000000-0005-0000-0000-0000DB0E0000}"/>
    <cellStyle name="Comma 2 3 2 6 3 2 4" xfId="3818" xr:uid="{00000000-0005-0000-0000-0000DC0E0000}"/>
    <cellStyle name="Comma 2 3 2 6 3 2 5" xfId="3819" xr:uid="{00000000-0005-0000-0000-0000DD0E0000}"/>
    <cellStyle name="Comma 2 3 2 6 3 3" xfId="3820" xr:uid="{00000000-0005-0000-0000-0000DE0E0000}"/>
    <cellStyle name="Comma 2 3 2 6 3 3 2" xfId="3821" xr:uid="{00000000-0005-0000-0000-0000DF0E0000}"/>
    <cellStyle name="Comma 2 3 2 6 3 3 3" xfId="3822" xr:uid="{00000000-0005-0000-0000-0000E00E0000}"/>
    <cellStyle name="Comma 2 3 2 6 3 3 4" xfId="3823" xr:uid="{00000000-0005-0000-0000-0000E10E0000}"/>
    <cellStyle name="Comma 2 3 2 6 3 4" xfId="3824" xr:uid="{00000000-0005-0000-0000-0000E20E0000}"/>
    <cellStyle name="Comma 2 3 2 6 3 5" xfId="3825" xr:uid="{00000000-0005-0000-0000-0000E30E0000}"/>
    <cellStyle name="Comma 2 3 2 6 3 6" xfId="3826" xr:uid="{00000000-0005-0000-0000-0000E40E0000}"/>
    <cellStyle name="Comma 2 3 2 6 4" xfId="3827" xr:uid="{00000000-0005-0000-0000-0000E50E0000}"/>
    <cellStyle name="Comma 2 3 2 6 4 2" xfId="3828" xr:uid="{00000000-0005-0000-0000-0000E60E0000}"/>
    <cellStyle name="Comma 2 3 2 6 4 2 2" xfId="3829" xr:uid="{00000000-0005-0000-0000-0000E70E0000}"/>
    <cellStyle name="Comma 2 3 2 6 4 2 3" xfId="3830" xr:uid="{00000000-0005-0000-0000-0000E80E0000}"/>
    <cellStyle name="Comma 2 3 2 6 4 2 4" xfId="3831" xr:uid="{00000000-0005-0000-0000-0000E90E0000}"/>
    <cellStyle name="Comma 2 3 2 6 4 3" xfId="3832" xr:uid="{00000000-0005-0000-0000-0000EA0E0000}"/>
    <cellStyle name="Comma 2 3 2 6 4 4" xfId="3833" xr:uid="{00000000-0005-0000-0000-0000EB0E0000}"/>
    <cellStyle name="Comma 2 3 2 6 4 5" xfId="3834" xr:uid="{00000000-0005-0000-0000-0000EC0E0000}"/>
    <cellStyle name="Comma 2 3 2 6 5" xfId="3835" xr:uid="{00000000-0005-0000-0000-0000ED0E0000}"/>
    <cellStyle name="Comma 2 3 2 6 5 2" xfId="3836" xr:uid="{00000000-0005-0000-0000-0000EE0E0000}"/>
    <cellStyle name="Comma 2 3 2 6 5 3" xfId="3837" xr:uid="{00000000-0005-0000-0000-0000EF0E0000}"/>
    <cellStyle name="Comma 2 3 2 6 5 4" xfId="3838" xr:uid="{00000000-0005-0000-0000-0000F00E0000}"/>
    <cellStyle name="Comma 2 3 2 6 6" xfId="3839" xr:uid="{00000000-0005-0000-0000-0000F10E0000}"/>
    <cellStyle name="Comma 2 3 2 6 7" xfId="3840" xr:uid="{00000000-0005-0000-0000-0000F20E0000}"/>
    <cellStyle name="Comma 2 3 2 6 8" xfId="3841" xr:uid="{00000000-0005-0000-0000-0000F30E0000}"/>
    <cellStyle name="Comma 2 3 2 7" xfId="3842" xr:uid="{00000000-0005-0000-0000-0000F40E0000}"/>
    <cellStyle name="Comma 2 3 2 7 2" xfId="3843" xr:uid="{00000000-0005-0000-0000-0000F50E0000}"/>
    <cellStyle name="Comma 2 3 2 7 2 2" xfId="3844" xr:uid="{00000000-0005-0000-0000-0000F60E0000}"/>
    <cellStyle name="Comma 2 3 2 7 2 2 2" xfId="3845" xr:uid="{00000000-0005-0000-0000-0000F70E0000}"/>
    <cellStyle name="Comma 2 3 2 7 2 2 3" xfId="3846" xr:uid="{00000000-0005-0000-0000-0000F80E0000}"/>
    <cellStyle name="Comma 2 3 2 7 2 2 4" xfId="3847" xr:uid="{00000000-0005-0000-0000-0000F90E0000}"/>
    <cellStyle name="Comma 2 3 2 7 2 3" xfId="3848" xr:uid="{00000000-0005-0000-0000-0000FA0E0000}"/>
    <cellStyle name="Comma 2 3 2 7 2 4" xfId="3849" xr:uid="{00000000-0005-0000-0000-0000FB0E0000}"/>
    <cellStyle name="Comma 2 3 2 7 2 5" xfId="3850" xr:uid="{00000000-0005-0000-0000-0000FC0E0000}"/>
    <cellStyle name="Comma 2 3 2 7 3" xfId="3851" xr:uid="{00000000-0005-0000-0000-0000FD0E0000}"/>
    <cellStyle name="Comma 2 3 2 7 3 2" xfId="3852" xr:uid="{00000000-0005-0000-0000-0000FE0E0000}"/>
    <cellStyle name="Comma 2 3 2 7 3 3" xfId="3853" xr:uid="{00000000-0005-0000-0000-0000FF0E0000}"/>
    <cellStyle name="Comma 2 3 2 7 3 4" xfId="3854" xr:uid="{00000000-0005-0000-0000-0000000F0000}"/>
    <cellStyle name="Comma 2 3 2 7 4" xfId="3855" xr:uid="{00000000-0005-0000-0000-0000010F0000}"/>
    <cellStyle name="Comma 2 3 2 7 5" xfId="3856" xr:uid="{00000000-0005-0000-0000-0000020F0000}"/>
    <cellStyle name="Comma 2 3 2 7 6" xfId="3857" xr:uid="{00000000-0005-0000-0000-0000030F0000}"/>
    <cellStyle name="Comma 2 3 2 8" xfId="3858" xr:uid="{00000000-0005-0000-0000-0000040F0000}"/>
    <cellStyle name="Comma 2 3 2 8 2" xfId="3859" xr:uid="{00000000-0005-0000-0000-0000050F0000}"/>
    <cellStyle name="Comma 2 3 2 8 2 2" xfId="3860" xr:uid="{00000000-0005-0000-0000-0000060F0000}"/>
    <cellStyle name="Comma 2 3 2 8 2 2 2" xfId="3861" xr:uid="{00000000-0005-0000-0000-0000070F0000}"/>
    <cellStyle name="Comma 2 3 2 8 2 2 3" xfId="3862" xr:uid="{00000000-0005-0000-0000-0000080F0000}"/>
    <cellStyle name="Comma 2 3 2 8 2 2 4" xfId="3863" xr:uid="{00000000-0005-0000-0000-0000090F0000}"/>
    <cellStyle name="Comma 2 3 2 8 2 3" xfId="3864" xr:uid="{00000000-0005-0000-0000-00000A0F0000}"/>
    <cellStyle name="Comma 2 3 2 8 2 4" xfId="3865" xr:uid="{00000000-0005-0000-0000-00000B0F0000}"/>
    <cellStyle name="Comma 2 3 2 8 2 5" xfId="3866" xr:uid="{00000000-0005-0000-0000-00000C0F0000}"/>
    <cellStyle name="Comma 2 3 2 8 3" xfId="3867" xr:uid="{00000000-0005-0000-0000-00000D0F0000}"/>
    <cellStyle name="Comma 2 3 2 8 3 2" xfId="3868" xr:uid="{00000000-0005-0000-0000-00000E0F0000}"/>
    <cellStyle name="Comma 2 3 2 8 3 3" xfId="3869" xr:uid="{00000000-0005-0000-0000-00000F0F0000}"/>
    <cellStyle name="Comma 2 3 2 8 3 4" xfId="3870" xr:uid="{00000000-0005-0000-0000-0000100F0000}"/>
    <cellStyle name="Comma 2 3 2 8 4" xfId="3871" xr:uid="{00000000-0005-0000-0000-0000110F0000}"/>
    <cellStyle name="Comma 2 3 2 8 5" xfId="3872" xr:uid="{00000000-0005-0000-0000-0000120F0000}"/>
    <cellStyle name="Comma 2 3 2 8 6" xfId="3873" xr:uid="{00000000-0005-0000-0000-0000130F0000}"/>
    <cellStyle name="Comma 2 3 2 9" xfId="3874" xr:uid="{00000000-0005-0000-0000-0000140F0000}"/>
    <cellStyle name="Comma 2 3 3" xfId="3875" xr:uid="{00000000-0005-0000-0000-0000150F0000}"/>
    <cellStyle name="Comma 2 3 3 10" xfId="3876" xr:uid="{00000000-0005-0000-0000-0000160F0000}"/>
    <cellStyle name="Comma 2 3 3 2" xfId="3877" xr:uid="{00000000-0005-0000-0000-0000170F0000}"/>
    <cellStyle name="Comma 2 3 3 2 2" xfId="3878" xr:uid="{00000000-0005-0000-0000-0000180F0000}"/>
    <cellStyle name="Comma 2 3 3 2 2 2" xfId="3879" xr:uid="{00000000-0005-0000-0000-0000190F0000}"/>
    <cellStyle name="Comma 2 3 3 2 2 2 2" xfId="3880" xr:uid="{00000000-0005-0000-0000-00001A0F0000}"/>
    <cellStyle name="Comma 2 3 3 2 2 2 2 2" xfId="3881" xr:uid="{00000000-0005-0000-0000-00001B0F0000}"/>
    <cellStyle name="Comma 2 3 3 2 2 2 2 3" xfId="3882" xr:uid="{00000000-0005-0000-0000-00001C0F0000}"/>
    <cellStyle name="Comma 2 3 3 2 2 2 2 4" xfId="3883" xr:uid="{00000000-0005-0000-0000-00001D0F0000}"/>
    <cellStyle name="Comma 2 3 3 2 2 2 3" xfId="3884" xr:uid="{00000000-0005-0000-0000-00001E0F0000}"/>
    <cellStyle name="Comma 2 3 3 2 2 2 4" xfId="3885" xr:uid="{00000000-0005-0000-0000-00001F0F0000}"/>
    <cellStyle name="Comma 2 3 3 2 2 2 5" xfId="3886" xr:uid="{00000000-0005-0000-0000-0000200F0000}"/>
    <cellStyle name="Comma 2 3 3 2 2 3" xfId="3887" xr:uid="{00000000-0005-0000-0000-0000210F0000}"/>
    <cellStyle name="Comma 2 3 3 2 2 3 2" xfId="3888" xr:uid="{00000000-0005-0000-0000-0000220F0000}"/>
    <cellStyle name="Comma 2 3 3 2 2 3 3" xfId="3889" xr:uid="{00000000-0005-0000-0000-0000230F0000}"/>
    <cellStyle name="Comma 2 3 3 2 2 3 4" xfId="3890" xr:uid="{00000000-0005-0000-0000-0000240F0000}"/>
    <cellStyle name="Comma 2 3 3 2 2 4" xfId="3891" xr:uid="{00000000-0005-0000-0000-0000250F0000}"/>
    <cellStyle name="Comma 2 3 3 2 2 5" xfId="3892" xr:uid="{00000000-0005-0000-0000-0000260F0000}"/>
    <cellStyle name="Comma 2 3 3 2 2 6" xfId="3893" xr:uid="{00000000-0005-0000-0000-0000270F0000}"/>
    <cellStyle name="Comma 2 3 3 2 3" xfId="3894" xr:uid="{00000000-0005-0000-0000-0000280F0000}"/>
    <cellStyle name="Comma 2 3 3 2 3 2" xfId="3895" xr:uid="{00000000-0005-0000-0000-0000290F0000}"/>
    <cellStyle name="Comma 2 3 3 2 3 2 2" xfId="3896" xr:uid="{00000000-0005-0000-0000-00002A0F0000}"/>
    <cellStyle name="Comma 2 3 3 2 3 2 2 2" xfId="3897" xr:uid="{00000000-0005-0000-0000-00002B0F0000}"/>
    <cellStyle name="Comma 2 3 3 2 3 2 2 3" xfId="3898" xr:uid="{00000000-0005-0000-0000-00002C0F0000}"/>
    <cellStyle name="Comma 2 3 3 2 3 2 2 4" xfId="3899" xr:uid="{00000000-0005-0000-0000-00002D0F0000}"/>
    <cellStyle name="Comma 2 3 3 2 3 2 3" xfId="3900" xr:uid="{00000000-0005-0000-0000-00002E0F0000}"/>
    <cellStyle name="Comma 2 3 3 2 3 2 4" xfId="3901" xr:uid="{00000000-0005-0000-0000-00002F0F0000}"/>
    <cellStyle name="Comma 2 3 3 2 3 2 5" xfId="3902" xr:uid="{00000000-0005-0000-0000-0000300F0000}"/>
    <cellStyle name="Comma 2 3 3 2 3 3" xfId="3903" xr:uid="{00000000-0005-0000-0000-0000310F0000}"/>
    <cellStyle name="Comma 2 3 3 2 3 3 2" xfId="3904" xr:uid="{00000000-0005-0000-0000-0000320F0000}"/>
    <cellStyle name="Comma 2 3 3 2 3 3 3" xfId="3905" xr:uid="{00000000-0005-0000-0000-0000330F0000}"/>
    <cellStyle name="Comma 2 3 3 2 3 3 4" xfId="3906" xr:uid="{00000000-0005-0000-0000-0000340F0000}"/>
    <cellStyle name="Comma 2 3 3 2 3 4" xfId="3907" xr:uid="{00000000-0005-0000-0000-0000350F0000}"/>
    <cellStyle name="Comma 2 3 3 2 3 5" xfId="3908" xr:uid="{00000000-0005-0000-0000-0000360F0000}"/>
    <cellStyle name="Comma 2 3 3 2 3 6" xfId="3909" xr:uid="{00000000-0005-0000-0000-0000370F0000}"/>
    <cellStyle name="Comma 2 3 3 2 4" xfId="3910" xr:uid="{00000000-0005-0000-0000-0000380F0000}"/>
    <cellStyle name="Comma 2 3 3 2 4 2" xfId="3911" xr:uid="{00000000-0005-0000-0000-0000390F0000}"/>
    <cellStyle name="Comma 2 3 3 2 4 2 2" xfId="3912" xr:uid="{00000000-0005-0000-0000-00003A0F0000}"/>
    <cellStyle name="Comma 2 3 3 2 4 2 3" xfId="3913" xr:uid="{00000000-0005-0000-0000-00003B0F0000}"/>
    <cellStyle name="Comma 2 3 3 2 4 2 4" xfId="3914" xr:uid="{00000000-0005-0000-0000-00003C0F0000}"/>
    <cellStyle name="Comma 2 3 3 2 4 3" xfId="3915" xr:uid="{00000000-0005-0000-0000-00003D0F0000}"/>
    <cellStyle name="Comma 2 3 3 2 4 4" xfId="3916" xr:uid="{00000000-0005-0000-0000-00003E0F0000}"/>
    <cellStyle name="Comma 2 3 3 2 4 5" xfId="3917" xr:uid="{00000000-0005-0000-0000-00003F0F0000}"/>
    <cellStyle name="Comma 2 3 3 2 5" xfId="3918" xr:uid="{00000000-0005-0000-0000-0000400F0000}"/>
    <cellStyle name="Comma 2 3 3 2 5 2" xfId="3919" xr:uid="{00000000-0005-0000-0000-0000410F0000}"/>
    <cellStyle name="Comma 2 3 3 2 5 3" xfId="3920" xr:uid="{00000000-0005-0000-0000-0000420F0000}"/>
    <cellStyle name="Comma 2 3 3 2 5 4" xfId="3921" xr:uid="{00000000-0005-0000-0000-0000430F0000}"/>
    <cellStyle name="Comma 2 3 3 2 6" xfId="3922" xr:uid="{00000000-0005-0000-0000-0000440F0000}"/>
    <cellStyle name="Comma 2 3 3 2 7" xfId="3923" xr:uid="{00000000-0005-0000-0000-0000450F0000}"/>
    <cellStyle name="Comma 2 3 3 2 8" xfId="3924" xr:uid="{00000000-0005-0000-0000-0000460F0000}"/>
    <cellStyle name="Comma 2 3 3 3" xfId="3925" xr:uid="{00000000-0005-0000-0000-0000470F0000}"/>
    <cellStyle name="Comma 2 3 3 3 2" xfId="3926" xr:uid="{00000000-0005-0000-0000-0000480F0000}"/>
    <cellStyle name="Comma 2 3 3 3 2 2" xfId="3927" xr:uid="{00000000-0005-0000-0000-0000490F0000}"/>
    <cellStyle name="Comma 2 3 3 3 2 2 2" xfId="3928" xr:uid="{00000000-0005-0000-0000-00004A0F0000}"/>
    <cellStyle name="Comma 2 3 3 3 2 2 3" xfId="3929" xr:uid="{00000000-0005-0000-0000-00004B0F0000}"/>
    <cellStyle name="Comma 2 3 3 3 2 2 4" xfId="3930" xr:uid="{00000000-0005-0000-0000-00004C0F0000}"/>
    <cellStyle name="Comma 2 3 3 3 2 3" xfId="3931" xr:uid="{00000000-0005-0000-0000-00004D0F0000}"/>
    <cellStyle name="Comma 2 3 3 3 2 4" xfId="3932" xr:uid="{00000000-0005-0000-0000-00004E0F0000}"/>
    <cellStyle name="Comma 2 3 3 3 2 5" xfId="3933" xr:uid="{00000000-0005-0000-0000-00004F0F0000}"/>
    <cellStyle name="Comma 2 3 3 3 3" xfId="3934" xr:uid="{00000000-0005-0000-0000-0000500F0000}"/>
    <cellStyle name="Comma 2 3 3 3 3 2" xfId="3935" xr:uid="{00000000-0005-0000-0000-0000510F0000}"/>
    <cellStyle name="Comma 2 3 3 3 3 3" xfId="3936" xr:uid="{00000000-0005-0000-0000-0000520F0000}"/>
    <cellStyle name="Comma 2 3 3 3 3 4" xfId="3937" xr:uid="{00000000-0005-0000-0000-0000530F0000}"/>
    <cellStyle name="Comma 2 3 3 3 4" xfId="3938" xr:uid="{00000000-0005-0000-0000-0000540F0000}"/>
    <cellStyle name="Comma 2 3 3 3 5" xfId="3939" xr:uid="{00000000-0005-0000-0000-0000550F0000}"/>
    <cellStyle name="Comma 2 3 3 3 6" xfId="3940" xr:uid="{00000000-0005-0000-0000-0000560F0000}"/>
    <cellStyle name="Comma 2 3 3 4" xfId="3941" xr:uid="{00000000-0005-0000-0000-0000570F0000}"/>
    <cellStyle name="Comma 2 3 3 4 2" xfId="3942" xr:uid="{00000000-0005-0000-0000-0000580F0000}"/>
    <cellStyle name="Comma 2 3 3 4 2 2" xfId="3943" xr:uid="{00000000-0005-0000-0000-0000590F0000}"/>
    <cellStyle name="Comma 2 3 3 4 2 2 2" xfId="3944" xr:uid="{00000000-0005-0000-0000-00005A0F0000}"/>
    <cellStyle name="Comma 2 3 3 4 2 2 3" xfId="3945" xr:uid="{00000000-0005-0000-0000-00005B0F0000}"/>
    <cellStyle name="Comma 2 3 3 4 2 2 4" xfId="3946" xr:uid="{00000000-0005-0000-0000-00005C0F0000}"/>
    <cellStyle name="Comma 2 3 3 4 2 3" xfId="3947" xr:uid="{00000000-0005-0000-0000-00005D0F0000}"/>
    <cellStyle name="Comma 2 3 3 4 2 4" xfId="3948" xr:uid="{00000000-0005-0000-0000-00005E0F0000}"/>
    <cellStyle name="Comma 2 3 3 4 2 5" xfId="3949" xr:uid="{00000000-0005-0000-0000-00005F0F0000}"/>
    <cellStyle name="Comma 2 3 3 4 3" xfId="3950" xr:uid="{00000000-0005-0000-0000-0000600F0000}"/>
    <cellStyle name="Comma 2 3 3 4 3 2" xfId="3951" xr:uid="{00000000-0005-0000-0000-0000610F0000}"/>
    <cellStyle name="Comma 2 3 3 4 3 3" xfId="3952" xr:uid="{00000000-0005-0000-0000-0000620F0000}"/>
    <cellStyle name="Comma 2 3 3 4 3 4" xfId="3953" xr:uid="{00000000-0005-0000-0000-0000630F0000}"/>
    <cellStyle name="Comma 2 3 3 4 4" xfId="3954" xr:uid="{00000000-0005-0000-0000-0000640F0000}"/>
    <cellStyle name="Comma 2 3 3 4 5" xfId="3955" xr:uid="{00000000-0005-0000-0000-0000650F0000}"/>
    <cellStyle name="Comma 2 3 3 4 6" xfId="3956" xr:uid="{00000000-0005-0000-0000-0000660F0000}"/>
    <cellStyle name="Comma 2 3 3 5" xfId="3957" xr:uid="{00000000-0005-0000-0000-0000670F0000}"/>
    <cellStyle name="Comma 2 3 3 5 2" xfId="3958" xr:uid="{00000000-0005-0000-0000-0000680F0000}"/>
    <cellStyle name="Comma 2 3 3 5 2 2" xfId="3959" xr:uid="{00000000-0005-0000-0000-0000690F0000}"/>
    <cellStyle name="Comma 2 3 3 5 2 3" xfId="3960" xr:uid="{00000000-0005-0000-0000-00006A0F0000}"/>
    <cellStyle name="Comma 2 3 3 5 2 4" xfId="3961" xr:uid="{00000000-0005-0000-0000-00006B0F0000}"/>
    <cellStyle name="Comma 2 3 3 5 3" xfId="3962" xr:uid="{00000000-0005-0000-0000-00006C0F0000}"/>
    <cellStyle name="Comma 2 3 3 5 4" xfId="3963" xr:uid="{00000000-0005-0000-0000-00006D0F0000}"/>
    <cellStyle name="Comma 2 3 3 5 5" xfId="3964" xr:uid="{00000000-0005-0000-0000-00006E0F0000}"/>
    <cellStyle name="Comma 2 3 3 6" xfId="3965" xr:uid="{00000000-0005-0000-0000-00006F0F0000}"/>
    <cellStyle name="Comma 2 3 3 7" xfId="3966" xr:uid="{00000000-0005-0000-0000-0000700F0000}"/>
    <cellStyle name="Comma 2 3 3 7 2" xfId="3967" xr:uid="{00000000-0005-0000-0000-0000710F0000}"/>
    <cellStyle name="Comma 2 3 3 7 3" xfId="3968" xr:uid="{00000000-0005-0000-0000-0000720F0000}"/>
    <cellStyle name="Comma 2 3 3 7 4" xfId="3969" xr:uid="{00000000-0005-0000-0000-0000730F0000}"/>
    <cellStyle name="Comma 2 3 3 8" xfId="3970" xr:uid="{00000000-0005-0000-0000-0000740F0000}"/>
    <cellStyle name="Comma 2 3 3 9" xfId="3971" xr:uid="{00000000-0005-0000-0000-0000750F0000}"/>
    <cellStyle name="Comma 2 3 4" xfId="3972" xr:uid="{00000000-0005-0000-0000-0000760F0000}"/>
    <cellStyle name="Comma 2 3 4 2" xfId="3973" xr:uid="{00000000-0005-0000-0000-0000770F0000}"/>
    <cellStyle name="Comma 2 3 4 2 2" xfId="3974" xr:uid="{00000000-0005-0000-0000-0000780F0000}"/>
    <cellStyle name="Comma 2 3 4 2 2 2" xfId="3975" xr:uid="{00000000-0005-0000-0000-0000790F0000}"/>
    <cellStyle name="Comma 2 3 4 2 2 2 2" xfId="3976" xr:uid="{00000000-0005-0000-0000-00007A0F0000}"/>
    <cellStyle name="Comma 2 3 4 2 2 2 2 2" xfId="3977" xr:uid="{00000000-0005-0000-0000-00007B0F0000}"/>
    <cellStyle name="Comma 2 3 4 2 2 2 2 3" xfId="3978" xr:uid="{00000000-0005-0000-0000-00007C0F0000}"/>
    <cellStyle name="Comma 2 3 4 2 2 2 2 4" xfId="3979" xr:uid="{00000000-0005-0000-0000-00007D0F0000}"/>
    <cellStyle name="Comma 2 3 4 2 2 2 3" xfId="3980" xr:uid="{00000000-0005-0000-0000-00007E0F0000}"/>
    <cellStyle name="Comma 2 3 4 2 2 2 4" xfId="3981" xr:uid="{00000000-0005-0000-0000-00007F0F0000}"/>
    <cellStyle name="Comma 2 3 4 2 2 2 5" xfId="3982" xr:uid="{00000000-0005-0000-0000-0000800F0000}"/>
    <cellStyle name="Comma 2 3 4 2 2 3" xfId="3983" xr:uid="{00000000-0005-0000-0000-0000810F0000}"/>
    <cellStyle name="Comma 2 3 4 2 2 3 2" xfId="3984" xr:uid="{00000000-0005-0000-0000-0000820F0000}"/>
    <cellStyle name="Comma 2 3 4 2 2 3 3" xfId="3985" xr:uid="{00000000-0005-0000-0000-0000830F0000}"/>
    <cellStyle name="Comma 2 3 4 2 2 3 4" xfId="3986" xr:uid="{00000000-0005-0000-0000-0000840F0000}"/>
    <cellStyle name="Comma 2 3 4 2 2 4" xfId="3987" xr:uid="{00000000-0005-0000-0000-0000850F0000}"/>
    <cellStyle name="Comma 2 3 4 2 2 5" xfId="3988" xr:uid="{00000000-0005-0000-0000-0000860F0000}"/>
    <cellStyle name="Comma 2 3 4 2 2 6" xfId="3989" xr:uid="{00000000-0005-0000-0000-0000870F0000}"/>
    <cellStyle name="Comma 2 3 4 2 3" xfId="3990" xr:uid="{00000000-0005-0000-0000-0000880F0000}"/>
    <cellStyle name="Comma 2 3 4 2 3 2" xfId="3991" xr:uid="{00000000-0005-0000-0000-0000890F0000}"/>
    <cellStyle name="Comma 2 3 4 2 3 2 2" xfId="3992" xr:uid="{00000000-0005-0000-0000-00008A0F0000}"/>
    <cellStyle name="Comma 2 3 4 2 3 2 2 2" xfId="3993" xr:uid="{00000000-0005-0000-0000-00008B0F0000}"/>
    <cellStyle name="Comma 2 3 4 2 3 2 2 3" xfId="3994" xr:uid="{00000000-0005-0000-0000-00008C0F0000}"/>
    <cellStyle name="Comma 2 3 4 2 3 2 2 4" xfId="3995" xr:uid="{00000000-0005-0000-0000-00008D0F0000}"/>
    <cellStyle name="Comma 2 3 4 2 3 2 3" xfId="3996" xr:uid="{00000000-0005-0000-0000-00008E0F0000}"/>
    <cellStyle name="Comma 2 3 4 2 3 2 4" xfId="3997" xr:uid="{00000000-0005-0000-0000-00008F0F0000}"/>
    <cellStyle name="Comma 2 3 4 2 3 2 5" xfId="3998" xr:uid="{00000000-0005-0000-0000-0000900F0000}"/>
    <cellStyle name="Comma 2 3 4 2 3 3" xfId="3999" xr:uid="{00000000-0005-0000-0000-0000910F0000}"/>
    <cellStyle name="Comma 2 3 4 2 3 3 2" xfId="4000" xr:uid="{00000000-0005-0000-0000-0000920F0000}"/>
    <cellStyle name="Comma 2 3 4 2 3 3 3" xfId="4001" xr:uid="{00000000-0005-0000-0000-0000930F0000}"/>
    <cellStyle name="Comma 2 3 4 2 3 3 4" xfId="4002" xr:uid="{00000000-0005-0000-0000-0000940F0000}"/>
    <cellStyle name="Comma 2 3 4 2 3 4" xfId="4003" xr:uid="{00000000-0005-0000-0000-0000950F0000}"/>
    <cellStyle name="Comma 2 3 4 2 3 5" xfId="4004" xr:uid="{00000000-0005-0000-0000-0000960F0000}"/>
    <cellStyle name="Comma 2 3 4 2 3 6" xfId="4005" xr:uid="{00000000-0005-0000-0000-0000970F0000}"/>
    <cellStyle name="Comma 2 3 4 2 4" xfId="4006" xr:uid="{00000000-0005-0000-0000-0000980F0000}"/>
    <cellStyle name="Comma 2 3 4 2 4 2" xfId="4007" xr:uid="{00000000-0005-0000-0000-0000990F0000}"/>
    <cellStyle name="Comma 2 3 4 2 4 2 2" xfId="4008" xr:uid="{00000000-0005-0000-0000-00009A0F0000}"/>
    <cellStyle name="Comma 2 3 4 2 4 2 3" xfId="4009" xr:uid="{00000000-0005-0000-0000-00009B0F0000}"/>
    <cellStyle name="Comma 2 3 4 2 4 2 4" xfId="4010" xr:uid="{00000000-0005-0000-0000-00009C0F0000}"/>
    <cellStyle name="Comma 2 3 4 2 4 3" xfId="4011" xr:uid="{00000000-0005-0000-0000-00009D0F0000}"/>
    <cellStyle name="Comma 2 3 4 2 4 4" xfId="4012" xr:uid="{00000000-0005-0000-0000-00009E0F0000}"/>
    <cellStyle name="Comma 2 3 4 2 4 5" xfId="4013" xr:uid="{00000000-0005-0000-0000-00009F0F0000}"/>
    <cellStyle name="Comma 2 3 4 2 5" xfId="4014" xr:uid="{00000000-0005-0000-0000-0000A00F0000}"/>
    <cellStyle name="Comma 2 3 4 2 5 2" xfId="4015" xr:uid="{00000000-0005-0000-0000-0000A10F0000}"/>
    <cellStyle name="Comma 2 3 4 2 5 3" xfId="4016" xr:uid="{00000000-0005-0000-0000-0000A20F0000}"/>
    <cellStyle name="Comma 2 3 4 2 5 4" xfId="4017" xr:uid="{00000000-0005-0000-0000-0000A30F0000}"/>
    <cellStyle name="Comma 2 3 4 2 6" xfId="4018" xr:uid="{00000000-0005-0000-0000-0000A40F0000}"/>
    <cellStyle name="Comma 2 3 4 2 7" xfId="4019" xr:uid="{00000000-0005-0000-0000-0000A50F0000}"/>
    <cellStyle name="Comma 2 3 4 2 8" xfId="4020" xr:uid="{00000000-0005-0000-0000-0000A60F0000}"/>
    <cellStyle name="Comma 2 3 4 3" xfId="4021" xr:uid="{00000000-0005-0000-0000-0000A70F0000}"/>
    <cellStyle name="Comma 2 3 4 3 2" xfId="4022" xr:uid="{00000000-0005-0000-0000-0000A80F0000}"/>
    <cellStyle name="Comma 2 3 4 3 2 2" xfId="4023" xr:uid="{00000000-0005-0000-0000-0000A90F0000}"/>
    <cellStyle name="Comma 2 3 4 3 2 2 2" xfId="4024" xr:uid="{00000000-0005-0000-0000-0000AA0F0000}"/>
    <cellStyle name="Comma 2 3 4 3 2 2 3" xfId="4025" xr:uid="{00000000-0005-0000-0000-0000AB0F0000}"/>
    <cellStyle name="Comma 2 3 4 3 2 2 4" xfId="4026" xr:uid="{00000000-0005-0000-0000-0000AC0F0000}"/>
    <cellStyle name="Comma 2 3 4 3 2 3" xfId="4027" xr:uid="{00000000-0005-0000-0000-0000AD0F0000}"/>
    <cellStyle name="Comma 2 3 4 3 2 4" xfId="4028" xr:uid="{00000000-0005-0000-0000-0000AE0F0000}"/>
    <cellStyle name="Comma 2 3 4 3 2 5" xfId="4029" xr:uid="{00000000-0005-0000-0000-0000AF0F0000}"/>
    <cellStyle name="Comma 2 3 4 3 3" xfId="4030" xr:uid="{00000000-0005-0000-0000-0000B00F0000}"/>
    <cellStyle name="Comma 2 3 4 3 3 2" xfId="4031" xr:uid="{00000000-0005-0000-0000-0000B10F0000}"/>
    <cellStyle name="Comma 2 3 4 3 3 3" xfId="4032" xr:uid="{00000000-0005-0000-0000-0000B20F0000}"/>
    <cellStyle name="Comma 2 3 4 3 3 4" xfId="4033" xr:uid="{00000000-0005-0000-0000-0000B30F0000}"/>
    <cellStyle name="Comma 2 3 4 3 4" xfId="4034" xr:uid="{00000000-0005-0000-0000-0000B40F0000}"/>
    <cellStyle name="Comma 2 3 4 3 5" xfId="4035" xr:uid="{00000000-0005-0000-0000-0000B50F0000}"/>
    <cellStyle name="Comma 2 3 4 3 6" xfId="4036" xr:uid="{00000000-0005-0000-0000-0000B60F0000}"/>
    <cellStyle name="Comma 2 3 4 4" xfId="4037" xr:uid="{00000000-0005-0000-0000-0000B70F0000}"/>
    <cellStyle name="Comma 2 3 4 4 2" xfId="4038" xr:uid="{00000000-0005-0000-0000-0000B80F0000}"/>
    <cellStyle name="Comma 2 3 4 4 2 2" xfId="4039" xr:uid="{00000000-0005-0000-0000-0000B90F0000}"/>
    <cellStyle name="Comma 2 3 4 4 2 2 2" xfId="4040" xr:uid="{00000000-0005-0000-0000-0000BA0F0000}"/>
    <cellStyle name="Comma 2 3 4 4 2 2 3" xfId="4041" xr:uid="{00000000-0005-0000-0000-0000BB0F0000}"/>
    <cellStyle name="Comma 2 3 4 4 2 2 4" xfId="4042" xr:uid="{00000000-0005-0000-0000-0000BC0F0000}"/>
    <cellStyle name="Comma 2 3 4 4 2 3" xfId="4043" xr:uid="{00000000-0005-0000-0000-0000BD0F0000}"/>
    <cellStyle name="Comma 2 3 4 4 2 4" xfId="4044" xr:uid="{00000000-0005-0000-0000-0000BE0F0000}"/>
    <cellStyle name="Comma 2 3 4 4 2 5" xfId="4045" xr:uid="{00000000-0005-0000-0000-0000BF0F0000}"/>
    <cellStyle name="Comma 2 3 4 4 3" xfId="4046" xr:uid="{00000000-0005-0000-0000-0000C00F0000}"/>
    <cellStyle name="Comma 2 3 4 4 3 2" xfId="4047" xr:uid="{00000000-0005-0000-0000-0000C10F0000}"/>
    <cellStyle name="Comma 2 3 4 4 3 3" xfId="4048" xr:uid="{00000000-0005-0000-0000-0000C20F0000}"/>
    <cellStyle name="Comma 2 3 4 4 3 4" xfId="4049" xr:uid="{00000000-0005-0000-0000-0000C30F0000}"/>
    <cellStyle name="Comma 2 3 4 4 4" xfId="4050" xr:uid="{00000000-0005-0000-0000-0000C40F0000}"/>
    <cellStyle name="Comma 2 3 4 4 5" xfId="4051" xr:uid="{00000000-0005-0000-0000-0000C50F0000}"/>
    <cellStyle name="Comma 2 3 4 4 6" xfId="4052" xr:uid="{00000000-0005-0000-0000-0000C60F0000}"/>
    <cellStyle name="Comma 2 3 4 5" xfId="4053" xr:uid="{00000000-0005-0000-0000-0000C70F0000}"/>
    <cellStyle name="Comma 2 3 4 5 2" xfId="4054" xr:uid="{00000000-0005-0000-0000-0000C80F0000}"/>
    <cellStyle name="Comma 2 3 4 5 2 2" xfId="4055" xr:uid="{00000000-0005-0000-0000-0000C90F0000}"/>
    <cellStyle name="Comma 2 3 4 5 2 3" xfId="4056" xr:uid="{00000000-0005-0000-0000-0000CA0F0000}"/>
    <cellStyle name="Comma 2 3 4 5 2 4" xfId="4057" xr:uid="{00000000-0005-0000-0000-0000CB0F0000}"/>
    <cellStyle name="Comma 2 3 4 5 3" xfId="4058" xr:uid="{00000000-0005-0000-0000-0000CC0F0000}"/>
    <cellStyle name="Comma 2 3 4 5 4" xfId="4059" xr:uid="{00000000-0005-0000-0000-0000CD0F0000}"/>
    <cellStyle name="Comma 2 3 4 5 5" xfId="4060" xr:uid="{00000000-0005-0000-0000-0000CE0F0000}"/>
    <cellStyle name="Comma 2 3 4 6" xfId="4061" xr:uid="{00000000-0005-0000-0000-0000CF0F0000}"/>
    <cellStyle name="Comma 2 3 4 6 2" xfId="4062" xr:uid="{00000000-0005-0000-0000-0000D00F0000}"/>
    <cellStyle name="Comma 2 3 4 6 3" xfId="4063" xr:uid="{00000000-0005-0000-0000-0000D10F0000}"/>
    <cellStyle name="Comma 2 3 4 6 4" xfId="4064" xr:uid="{00000000-0005-0000-0000-0000D20F0000}"/>
    <cellStyle name="Comma 2 3 4 7" xfId="4065" xr:uid="{00000000-0005-0000-0000-0000D30F0000}"/>
    <cellStyle name="Comma 2 3 4 8" xfId="4066" xr:uid="{00000000-0005-0000-0000-0000D40F0000}"/>
    <cellStyle name="Comma 2 3 4 9" xfId="4067" xr:uid="{00000000-0005-0000-0000-0000D50F0000}"/>
    <cellStyle name="Comma 2 3 5" xfId="4068" xr:uid="{00000000-0005-0000-0000-0000D60F0000}"/>
    <cellStyle name="Comma 2 3 6" xfId="4069" xr:uid="{00000000-0005-0000-0000-0000D70F0000}"/>
    <cellStyle name="Comma 2 3 6 2" xfId="4070" xr:uid="{00000000-0005-0000-0000-0000D80F0000}"/>
    <cellStyle name="Comma 2 3 6 2 2" xfId="4071" xr:uid="{00000000-0005-0000-0000-0000D90F0000}"/>
    <cellStyle name="Comma 2 3 6 2 2 2" xfId="4072" xr:uid="{00000000-0005-0000-0000-0000DA0F0000}"/>
    <cellStyle name="Comma 2 3 6 2 2 2 2" xfId="4073" xr:uid="{00000000-0005-0000-0000-0000DB0F0000}"/>
    <cellStyle name="Comma 2 3 6 2 2 2 2 2" xfId="4074" xr:uid="{00000000-0005-0000-0000-0000DC0F0000}"/>
    <cellStyle name="Comma 2 3 6 2 2 2 2 3" xfId="4075" xr:uid="{00000000-0005-0000-0000-0000DD0F0000}"/>
    <cellStyle name="Comma 2 3 6 2 2 2 2 4" xfId="4076" xr:uid="{00000000-0005-0000-0000-0000DE0F0000}"/>
    <cellStyle name="Comma 2 3 6 2 2 2 3" xfId="4077" xr:uid="{00000000-0005-0000-0000-0000DF0F0000}"/>
    <cellStyle name="Comma 2 3 6 2 2 2 4" xfId="4078" xr:uid="{00000000-0005-0000-0000-0000E00F0000}"/>
    <cellStyle name="Comma 2 3 6 2 2 2 5" xfId="4079" xr:uid="{00000000-0005-0000-0000-0000E10F0000}"/>
    <cellStyle name="Comma 2 3 6 2 2 3" xfId="4080" xr:uid="{00000000-0005-0000-0000-0000E20F0000}"/>
    <cellStyle name="Comma 2 3 6 2 2 3 2" xfId="4081" xr:uid="{00000000-0005-0000-0000-0000E30F0000}"/>
    <cellStyle name="Comma 2 3 6 2 2 3 3" xfId="4082" xr:uid="{00000000-0005-0000-0000-0000E40F0000}"/>
    <cellStyle name="Comma 2 3 6 2 2 3 4" xfId="4083" xr:uid="{00000000-0005-0000-0000-0000E50F0000}"/>
    <cellStyle name="Comma 2 3 6 2 2 4" xfId="4084" xr:uid="{00000000-0005-0000-0000-0000E60F0000}"/>
    <cellStyle name="Comma 2 3 6 2 2 5" xfId="4085" xr:uid="{00000000-0005-0000-0000-0000E70F0000}"/>
    <cellStyle name="Comma 2 3 6 2 2 6" xfId="4086" xr:uid="{00000000-0005-0000-0000-0000E80F0000}"/>
    <cellStyle name="Comma 2 3 6 2 3" xfId="4087" xr:uid="{00000000-0005-0000-0000-0000E90F0000}"/>
    <cellStyle name="Comma 2 3 6 2 3 2" xfId="4088" xr:uid="{00000000-0005-0000-0000-0000EA0F0000}"/>
    <cellStyle name="Comma 2 3 6 2 3 2 2" xfId="4089" xr:uid="{00000000-0005-0000-0000-0000EB0F0000}"/>
    <cellStyle name="Comma 2 3 6 2 3 2 2 2" xfId="4090" xr:uid="{00000000-0005-0000-0000-0000EC0F0000}"/>
    <cellStyle name="Comma 2 3 6 2 3 2 2 3" xfId="4091" xr:uid="{00000000-0005-0000-0000-0000ED0F0000}"/>
    <cellStyle name="Comma 2 3 6 2 3 2 2 4" xfId="4092" xr:uid="{00000000-0005-0000-0000-0000EE0F0000}"/>
    <cellStyle name="Comma 2 3 6 2 3 2 3" xfId="4093" xr:uid="{00000000-0005-0000-0000-0000EF0F0000}"/>
    <cellStyle name="Comma 2 3 6 2 3 2 4" xfId="4094" xr:uid="{00000000-0005-0000-0000-0000F00F0000}"/>
    <cellStyle name="Comma 2 3 6 2 3 2 5" xfId="4095" xr:uid="{00000000-0005-0000-0000-0000F10F0000}"/>
    <cellStyle name="Comma 2 3 6 2 3 3" xfId="4096" xr:uid="{00000000-0005-0000-0000-0000F20F0000}"/>
    <cellStyle name="Comma 2 3 6 2 3 3 2" xfId="4097" xr:uid="{00000000-0005-0000-0000-0000F30F0000}"/>
    <cellStyle name="Comma 2 3 6 2 3 3 3" xfId="4098" xr:uid="{00000000-0005-0000-0000-0000F40F0000}"/>
    <cellStyle name="Comma 2 3 6 2 3 3 4" xfId="4099" xr:uid="{00000000-0005-0000-0000-0000F50F0000}"/>
    <cellStyle name="Comma 2 3 6 2 3 4" xfId="4100" xr:uid="{00000000-0005-0000-0000-0000F60F0000}"/>
    <cellStyle name="Comma 2 3 6 2 3 5" xfId="4101" xr:uid="{00000000-0005-0000-0000-0000F70F0000}"/>
    <cellStyle name="Comma 2 3 6 2 3 6" xfId="4102" xr:uid="{00000000-0005-0000-0000-0000F80F0000}"/>
    <cellStyle name="Comma 2 3 6 2 4" xfId="4103" xr:uid="{00000000-0005-0000-0000-0000F90F0000}"/>
    <cellStyle name="Comma 2 3 6 2 4 2" xfId="4104" xr:uid="{00000000-0005-0000-0000-0000FA0F0000}"/>
    <cellStyle name="Comma 2 3 6 2 4 2 2" xfId="4105" xr:uid="{00000000-0005-0000-0000-0000FB0F0000}"/>
    <cellStyle name="Comma 2 3 6 2 4 2 3" xfId="4106" xr:uid="{00000000-0005-0000-0000-0000FC0F0000}"/>
    <cellStyle name="Comma 2 3 6 2 4 2 4" xfId="4107" xr:uid="{00000000-0005-0000-0000-0000FD0F0000}"/>
    <cellStyle name="Comma 2 3 6 2 4 3" xfId="4108" xr:uid="{00000000-0005-0000-0000-0000FE0F0000}"/>
    <cellStyle name="Comma 2 3 6 2 4 4" xfId="4109" xr:uid="{00000000-0005-0000-0000-0000FF0F0000}"/>
    <cellStyle name="Comma 2 3 6 2 4 5" xfId="4110" xr:uid="{00000000-0005-0000-0000-000000100000}"/>
    <cellStyle name="Comma 2 3 6 2 5" xfId="4111" xr:uid="{00000000-0005-0000-0000-000001100000}"/>
    <cellStyle name="Comma 2 3 6 2 5 2" xfId="4112" xr:uid="{00000000-0005-0000-0000-000002100000}"/>
    <cellStyle name="Comma 2 3 6 2 5 3" xfId="4113" xr:uid="{00000000-0005-0000-0000-000003100000}"/>
    <cellStyle name="Comma 2 3 6 2 5 4" xfId="4114" xr:uid="{00000000-0005-0000-0000-000004100000}"/>
    <cellStyle name="Comma 2 3 6 2 6" xfId="4115" xr:uid="{00000000-0005-0000-0000-000005100000}"/>
    <cellStyle name="Comma 2 3 6 2 7" xfId="4116" xr:uid="{00000000-0005-0000-0000-000006100000}"/>
    <cellStyle name="Comma 2 3 6 2 8" xfId="4117" xr:uid="{00000000-0005-0000-0000-000007100000}"/>
    <cellStyle name="Comma 2 3 6 3" xfId="4118" xr:uid="{00000000-0005-0000-0000-000008100000}"/>
    <cellStyle name="Comma 2 3 6 3 2" xfId="4119" xr:uid="{00000000-0005-0000-0000-000009100000}"/>
    <cellStyle name="Comma 2 3 6 3 2 2" xfId="4120" xr:uid="{00000000-0005-0000-0000-00000A100000}"/>
    <cellStyle name="Comma 2 3 6 3 2 2 2" xfId="4121" xr:uid="{00000000-0005-0000-0000-00000B100000}"/>
    <cellStyle name="Comma 2 3 6 3 2 2 3" xfId="4122" xr:uid="{00000000-0005-0000-0000-00000C100000}"/>
    <cellStyle name="Comma 2 3 6 3 2 2 4" xfId="4123" xr:uid="{00000000-0005-0000-0000-00000D100000}"/>
    <cellStyle name="Comma 2 3 6 3 2 3" xfId="4124" xr:uid="{00000000-0005-0000-0000-00000E100000}"/>
    <cellStyle name="Comma 2 3 6 3 2 4" xfId="4125" xr:uid="{00000000-0005-0000-0000-00000F100000}"/>
    <cellStyle name="Comma 2 3 6 3 2 5" xfId="4126" xr:uid="{00000000-0005-0000-0000-000010100000}"/>
    <cellStyle name="Comma 2 3 6 3 3" xfId="4127" xr:uid="{00000000-0005-0000-0000-000011100000}"/>
    <cellStyle name="Comma 2 3 6 3 3 2" xfId="4128" xr:uid="{00000000-0005-0000-0000-000012100000}"/>
    <cellStyle name="Comma 2 3 6 3 3 3" xfId="4129" xr:uid="{00000000-0005-0000-0000-000013100000}"/>
    <cellStyle name="Comma 2 3 6 3 3 4" xfId="4130" xr:uid="{00000000-0005-0000-0000-000014100000}"/>
    <cellStyle name="Comma 2 3 6 3 4" xfId="4131" xr:uid="{00000000-0005-0000-0000-000015100000}"/>
    <cellStyle name="Comma 2 3 6 3 5" xfId="4132" xr:uid="{00000000-0005-0000-0000-000016100000}"/>
    <cellStyle name="Comma 2 3 6 3 6" xfId="4133" xr:uid="{00000000-0005-0000-0000-000017100000}"/>
    <cellStyle name="Comma 2 3 6 4" xfId="4134" xr:uid="{00000000-0005-0000-0000-000018100000}"/>
    <cellStyle name="Comma 2 3 6 4 2" xfId="4135" xr:uid="{00000000-0005-0000-0000-000019100000}"/>
    <cellStyle name="Comma 2 3 6 4 2 2" xfId="4136" xr:uid="{00000000-0005-0000-0000-00001A100000}"/>
    <cellStyle name="Comma 2 3 6 4 2 2 2" xfId="4137" xr:uid="{00000000-0005-0000-0000-00001B100000}"/>
    <cellStyle name="Comma 2 3 6 4 2 2 3" xfId="4138" xr:uid="{00000000-0005-0000-0000-00001C100000}"/>
    <cellStyle name="Comma 2 3 6 4 2 2 4" xfId="4139" xr:uid="{00000000-0005-0000-0000-00001D100000}"/>
    <cellStyle name="Comma 2 3 6 4 2 3" xfId="4140" xr:uid="{00000000-0005-0000-0000-00001E100000}"/>
    <cellStyle name="Comma 2 3 6 4 2 4" xfId="4141" xr:uid="{00000000-0005-0000-0000-00001F100000}"/>
    <cellStyle name="Comma 2 3 6 4 2 5" xfId="4142" xr:uid="{00000000-0005-0000-0000-000020100000}"/>
    <cellStyle name="Comma 2 3 6 4 3" xfId="4143" xr:uid="{00000000-0005-0000-0000-000021100000}"/>
    <cellStyle name="Comma 2 3 6 4 3 2" xfId="4144" xr:uid="{00000000-0005-0000-0000-000022100000}"/>
    <cellStyle name="Comma 2 3 6 4 3 3" xfId="4145" xr:uid="{00000000-0005-0000-0000-000023100000}"/>
    <cellStyle name="Comma 2 3 6 4 3 4" xfId="4146" xr:uid="{00000000-0005-0000-0000-000024100000}"/>
    <cellStyle name="Comma 2 3 6 4 4" xfId="4147" xr:uid="{00000000-0005-0000-0000-000025100000}"/>
    <cellStyle name="Comma 2 3 6 4 5" xfId="4148" xr:uid="{00000000-0005-0000-0000-000026100000}"/>
    <cellStyle name="Comma 2 3 6 4 6" xfId="4149" xr:uid="{00000000-0005-0000-0000-000027100000}"/>
    <cellStyle name="Comma 2 3 6 5" xfId="4150" xr:uid="{00000000-0005-0000-0000-000028100000}"/>
    <cellStyle name="Comma 2 3 6 5 2" xfId="4151" xr:uid="{00000000-0005-0000-0000-000029100000}"/>
    <cellStyle name="Comma 2 3 6 5 2 2" xfId="4152" xr:uid="{00000000-0005-0000-0000-00002A100000}"/>
    <cellStyle name="Comma 2 3 6 5 2 3" xfId="4153" xr:uid="{00000000-0005-0000-0000-00002B100000}"/>
    <cellStyle name="Comma 2 3 6 5 2 4" xfId="4154" xr:uid="{00000000-0005-0000-0000-00002C100000}"/>
    <cellStyle name="Comma 2 3 6 5 3" xfId="4155" xr:uid="{00000000-0005-0000-0000-00002D100000}"/>
    <cellStyle name="Comma 2 3 6 5 4" xfId="4156" xr:uid="{00000000-0005-0000-0000-00002E100000}"/>
    <cellStyle name="Comma 2 3 6 5 5" xfId="4157" xr:uid="{00000000-0005-0000-0000-00002F100000}"/>
    <cellStyle name="Comma 2 3 6 6" xfId="4158" xr:uid="{00000000-0005-0000-0000-000030100000}"/>
    <cellStyle name="Comma 2 3 6 6 2" xfId="4159" xr:uid="{00000000-0005-0000-0000-000031100000}"/>
    <cellStyle name="Comma 2 3 6 6 3" xfId="4160" xr:uid="{00000000-0005-0000-0000-000032100000}"/>
    <cellStyle name="Comma 2 3 6 6 4" xfId="4161" xr:uid="{00000000-0005-0000-0000-000033100000}"/>
    <cellStyle name="Comma 2 3 6 7" xfId="4162" xr:uid="{00000000-0005-0000-0000-000034100000}"/>
    <cellStyle name="Comma 2 3 6 8" xfId="4163" xr:uid="{00000000-0005-0000-0000-000035100000}"/>
    <cellStyle name="Comma 2 3 6 9" xfId="4164" xr:uid="{00000000-0005-0000-0000-000036100000}"/>
    <cellStyle name="Comma 2 3 7" xfId="4165" xr:uid="{00000000-0005-0000-0000-000037100000}"/>
    <cellStyle name="Comma 2 3 7 2" xfId="4166" xr:uid="{00000000-0005-0000-0000-000038100000}"/>
    <cellStyle name="Comma 2 3 7 2 2" xfId="4167" xr:uid="{00000000-0005-0000-0000-000039100000}"/>
    <cellStyle name="Comma 2 3 7 2 2 2" xfId="4168" xr:uid="{00000000-0005-0000-0000-00003A100000}"/>
    <cellStyle name="Comma 2 3 7 2 2 2 2" xfId="4169" xr:uid="{00000000-0005-0000-0000-00003B100000}"/>
    <cellStyle name="Comma 2 3 7 2 2 2 3" xfId="4170" xr:uid="{00000000-0005-0000-0000-00003C100000}"/>
    <cellStyle name="Comma 2 3 7 2 2 2 4" xfId="4171" xr:uid="{00000000-0005-0000-0000-00003D100000}"/>
    <cellStyle name="Comma 2 3 7 2 2 3" xfId="4172" xr:uid="{00000000-0005-0000-0000-00003E100000}"/>
    <cellStyle name="Comma 2 3 7 2 2 4" xfId="4173" xr:uid="{00000000-0005-0000-0000-00003F100000}"/>
    <cellStyle name="Comma 2 3 7 2 2 5" xfId="4174" xr:uid="{00000000-0005-0000-0000-000040100000}"/>
    <cellStyle name="Comma 2 3 7 2 3" xfId="4175" xr:uid="{00000000-0005-0000-0000-000041100000}"/>
    <cellStyle name="Comma 2 3 7 2 3 2" xfId="4176" xr:uid="{00000000-0005-0000-0000-000042100000}"/>
    <cellStyle name="Comma 2 3 7 2 3 3" xfId="4177" xr:uid="{00000000-0005-0000-0000-000043100000}"/>
    <cellStyle name="Comma 2 3 7 2 3 4" xfId="4178" xr:uid="{00000000-0005-0000-0000-000044100000}"/>
    <cellStyle name="Comma 2 3 7 2 4" xfId="4179" xr:uid="{00000000-0005-0000-0000-000045100000}"/>
    <cellStyle name="Comma 2 3 7 2 5" xfId="4180" xr:uid="{00000000-0005-0000-0000-000046100000}"/>
    <cellStyle name="Comma 2 3 7 2 6" xfId="4181" xr:uid="{00000000-0005-0000-0000-000047100000}"/>
    <cellStyle name="Comma 2 3 7 3" xfId="4182" xr:uid="{00000000-0005-0000-0000-000048100000}"/>
    <cellStyle name="Comma 2 3 7 3 2" xfId="4183" xr:uid="{00000000-0005-0000-0000-000049100000}"/>
    <cellStyle name="Comma 2 3 7 3 2 2" xfId="4184" xr:uid="{00000000-0005-0000-0000-00004A100000}"/>
    <cellStyle name="Comma 2 3 7 3 2 2 2" xfId="4185" xr:uid="{00000000-0005-0000-0000-00004B100000}"/>
    <cellStyle name="Comma 2 3 7 3 2 2 3" xfId="4186" xr:uid="{00000000-0005-0000-0000-00004C100000}"/>
    <cellStyle name="Comma 2 3 7 3 2 2 4" xfId="4187" xr:uid="{00000000-0005-0000-0000-00004D100000}"/>
    <cellStyle name="Comma 2 3 7 3 2 3" xfId="4188" xr:uid="{00000000-0005-0000-0000-00004E100000}"/>
    <cellStyle name="Comma 2 3 7 3 2 4" xfId="4189" xr:uid="{00000000-0005-0000-0000-00004F100000}"/>
    <cellStyle name="Comma 2 3 7 3 2 5" xfId="4190" xr:uid="{00000000-0005-0000-0000-000050100000}"/>
    <cellStyle name="Comma 2 3 7 3 3" xfId="4191" xr:uid="{00000000-0005-0000-0000-000051100000}"/>
    <cellStyle name="Comma 2 3 7 3 3 2" xfId="4192" xr:uid="{00000000-0005-0000-0000-000052100000}"/>
    <cellStyle name="Comma 2 3 7 3 3 3" xfId="4193" xr:uid="{00000000-0005-0000-0000-000053100000}"/>
    <cellStyle name="Comma 2 3 7 3 3 4" xfId="4194" xr:uid="{00000000-0005-0000-0000-000054100000}"/>
    <cellStyle name="Comma 2 3 7 3 4" xfId="4195" xr:uid="{00000000-0005-0000-0000-000055100000}"/>
    <cellStyle name="Comma 2 3 7 3 5" xfId="4196" xr:uid="{00000000-0005-0000-0000-000056100000}"/>
    <cellStyle name="Comma 2 3 7 3 6" xfId="4197" xr:uid="{00000000-0005-0000-0000-000057100000}"/>
    <cellStyle name="Comma 2 3 7 4" xfId="4198" xr:uid="{00000000-0005-0000-0000-000058100000}"/>
    <cellStyle name="Comma 2 3 7 4 2" xfId="4199" xr:uid="{00000000-0005-0000-0000-000059100000}"/>
    <cellStyle name="Comma 2 3 7 4 2 2" xfId="4200" xr:uid="{00000000-0005-0000-0000-00005A100000}"/>
    <cellStyle name="Comma 2 3 7 4 2 3" xfId="4201" xr:uid="{00000000-0005-0000-0000-00005B100000}"/>
    <cellStyle name="Comma 2 3 7 4 2 4" xfId="4202" xr:uid="{00000000-0005-0000-0000-00005C100000}"/>
    <cellStyle name="Comma 2 3 7 4 3" xfId="4203" xr:uid="{00000000-0005-0000-0000-00005D100000}"/>
    <cellStyle name="Comma 2 3 7 4 4" xfId="4204" xr:uid="{00000000-0005-0000-0000-00005E100000}"/>
    <cellStyle name="Comma 2 3 7 4 5" xfId="4205" xr:uid="{00000000-0005-0000-0000-00005F100000}"/>
    <cellStyle name="Comma 2 3 7 5" xfId="4206" xr:uid="{00000000-0005-0000-0000-000060100000}"/>
    <cellStyle name="Comma 2 3 7 5 2" xfId="4207" xr:uid="{00000000-0005-0000-0000-000061100000}"/>
    <cellStyle name="Comma 2 3 7 5 3" xfId="4208" xr:uid="{00000000-0005-0000-0000-000062100000}"/>
    <cellStyle name="Comma 2 3 7 5 4" xfId="4209" xr:uid="{00000000-0005-0000-0000-000063100000}"/>
    <cellStyle name="Comma 2 3 7 6" xfId="4210" xr:uid="{00000000-0005-0000-0000-000064100000}"/>
    <cellStyle name="Comma 2 3 7 7" xfId="4211" xr:uid="{00000000-0005-0000-0000-000065100000}"/>
    <cellStyle name="Comma 2 3 7 8" xfId="4212" xr:uid="{00000000-0005-0000-0000-000066100000}"/>
    <cellStyle name="Comma 2 3 8" xfId="4213" xr:uid="{00000000-0005-0000-0000-000067100000}"/>
    <cellStyle name="Comma 2 3 8 2" xfId="4214" xr:uid="{00000000-0005-0000-0000-000068100000}"/>
    <cellStyle name="Comma 2 3 8 2 2" xfId="4215" xr:uid="{00000000-0005-0000-0000-000069100000}"/>
    <cellStyle name="Comma 2 3 8 2 2 2" xfId="4216" xr:uid="{00000000-0005-0000-0000-00006A100000}"/>
    <cellStyle name="Comma 2 3 8 2 2 2 2" xfId="4217" xr:uid="{00000000-0005-0000-0000-00006B100000}"/>
    <cellStyle name="Comma 2 3 8 2 2 2 3" xfId="4218" xr:uid="{00000000-0005-0000-0000-00006C100000}"/>
    <cellStyle name="Comma 2 3 8 2 2 2 4" xfId="4219" xr:uid="{00000000-0005-0000-0000-00006D100000}"/>
    <cellStyle name="Comma 2 3 8 2 2 3" xfId="4220" xr:uid="{00000000-0005-0000-0000-00006E100000}"/>
    <cellStyle name="Comma 2 3 8 2 2 4" xfId="4221" xr:uid="{00000000-0005-0000-0000-00006F100000}"/>
    <cellStyle name="Comma 2 3 8 2 2 5" xfId="4222" xr:uid="{00000000-0005-0000-0000-000070100000}"/>
    <cellStyle name="Comma 2 3 8 2 3" xfId="4223" xr:uid="{00000000-0005-0000-0000-000071100000}"/>
    <cellStyle name="Comma 2 3 8 2 3 2" xfId="4224" xr:uid="{00000000-0005-0000-0000-000072100000}"/>
    <cellStyle name="Comma 2 3 8 2 3 3" xfId="4225" xr:uid="{00000000-0005-0000-0000-000073100000}"/>
    <cellStyle name="Comma 2 3 8 2 3 4" xfId="4226" xr:uid="{00000000-0005-0000-0000-000074100000}"/>
    <cellStyle name="Comma 2 3 8 2 4" xfId="4227" xr:uid="{00000000-0005-0000-0000-000075100000}"/>
    <cellStyle name="Comma 2 3 8 2 5" xfId="4228" xr:uid="{00000000-0005-0000-0000-000076100000}"/>
    <cellStyle name="Comma 2 3 8 2 6" xfId="4229" xr:uid="{00000000-0005-0000-0000-000077100000}"/>
    <cellStyle name="Comma 2 3 8 3" xfId="4230" xr:uid="{00000000-0005-0000-0000-000078100000}"/>
    <cellStyle name="Comma 2 3 8 3 2" xfId="4231" xr:uid="{00000000-0005-0000-0000-000079100000}"/>
    <cellStyle name="Comma 2 3 8 3 2 2" xfId="4232" xr:uid="{00000000-0005-0000-0000-00007A100000}"/>
    <cellStyle name="Comma 2 3 8 3 2 2 2" xfId="4233" xr:uid="{00000000-0005-0000-0000-00007B100000}"/>
    <cellStyle name="Comma 2 3 8 3 2 2 3" xfId="4234" xr:uid="{00000000-0005-0000-0000-00007C100000}"/>
    <cellStyle name="Comma 2 3 8 3 2 2 4" xfId="4235" xr:uid="{00000000-0005-0000-0000-00007D100000}"/>
    <cellStyle name="Comma 2 3 8 3 2 3" xfId="4236" xr:uid="{00000000-0005-0000-0000-00007E100000}"/>
    <cellStyle name="Comma 2 3 8 3 2 4" xfId="4237" xr:uid="{00000000-0005-0000-0000-00007F100000}"/>
    <cellStyle name="Comma 2 3 8 3 2 5" xfId="4238" xr:uid="{00000000-0005-0000-0000-000080100000}"/>
    <cellStyle name="Comma 2 3 8 3 3" xfId="4239" xr:uid="{00000000-0005-0000-0000-000081100000}"/>
    <cellStyle name="Comma 2 3 8 3 3 2" xfId="4240" xr:uid="{00000000-0005-0000-0000-000082100000}"/>
    <cellStyle name="Comma 2 3 8 3 3 3" xfId="4241" xr:uid="{00000000-0005-0000-0000-000083100000}"/>
    <cellStyle name="Comma 2 3 8 3 3 4" xfId="4242" xr:uid="{00000000-0005-0000-0000-000084100000}"/>
    <cellStyle name="Comma 2 3 8 3 4" xfId="4243" xr:uid="{00000000-0005-0000-0000-000085100000}"/>
    <cellStyle name="Comma 2 3 8 3 5" xfId="4244" xr:uid="{00000000-0005-0000-0000-000086100000}"/>
    <cellStyle name="Comma 2 3 8 3 6" xfId="4245" xr:uid="{00000000-0005-0000-0000-000087100000}"/>
    <cellStyle name="Comma 2 3 8 4" xfId="4246" xr:uid="{00000000-0005-0000-0000-000088100000}"/>
    <cellStyle name="Comma 2 3 8 4 2" xfId="4247" xr:uid="{00000000-0005-0000-0000-000089100000}"/>
    <cellStyle name="Comma 2 3 8 4 2 2" xfId="4248" xr:uid="{00000000-0005-0000-0000-00008A100000}"/>
    <cellStyle name="Comma 2 3 8 4 2 3" xfId="4249" xr:uid="{00000000-0005-0000-0000-00008B100000}"/>
    <cellStyle name="Comma 2 3 8 4 2 4" xfId="4250" xr:uid="{00000000-0005-0000-0000-00008C100000}"/>
    <cellStyle name="Comma 2 3 8 4 3" xfId="4251" xr:uid="{00000000-0005-0000-0000-00008D100000}"/>
    <cellStyle name="Comma 2 3 8 4 4" xfId="4252" xr:uid="{00000000-0005-0000-0000-00008E100000}"/>
    <cellStyle name="Comma 2 3 8 4 5" xfId="4253" xr:uid="{00000000-0005-0000-0000-00008F100000}"/>
    <cellStyle name="Comma 2 3 8 5" xfId="4254" xr:uid="{00000000-0005-0000-0000-000090100000}"/>
    <cellStyle name="Comma 2 3 8 5 2" xfId="4255" xr:uid="{00000000-0005-0000-0000-000091100000}"/>
    <cellStyle name="Comma 2 3 8 5 3" xfId="4256" xr:uid="{00000000-0005-0000-0000-000092100000}"/>
    <cellStyle name="Comma 2 3 8 5 4" xfId="4257" xr:uid="{00000000-0005-0000-0000-000093100000}"/>
    <cellStyle name="Comma 2 3 8 6" xfId="4258" xr:uid="{00000000-0005-0000-0000-000094100000}"/>
    <cellStyle name="Comma 2 3 8 7" xfId="4259" xr:uid="{00000000-0005-0000-0000-000095100000}"/>
    <cellStyle name="Comma 2 3 8 8" xfId="4260" xr:uid="{00000000-0005-0000-0000-000096100000}"/>
    <cellStyle name="Comma 2 3 9" xfId="4261" xr:uid="{00000000-0005-0000-0000-000097100000}"/>
    <cellStyle name="Comma 2 3 9 2" xfId="4262" xr:uid="{00000000-0005-0000-0000-000098100000}"/>
    <cellStyle name="Comma 2 3 9 2 2" xfId="4263" xr:uid="{00000000-0005-0000-0000-000099100000}"/>
    <cellStyle name="Comma 2 3 9 2 2 2" xfId="4264" xr:uid="{00000000-0005-0000-0000-00009A100000}"/>
    <cellStyle name="Comma 2 3 9 2 2 3" xfId="4265" xr:uid="{00000000-0005-0000-0000-00009B100000}"/>
    <cellStyle name="Comma 2 3 9 2 2 4" xfId="4266" xr:uid="{00000000-0005-0000-0000-00009C100000}"/>
    <cellStyle name="Comma 2 3 9 2 3" xfId="4267" xr:uid="{00000000-0005-0000-0000-00009D100000}"/>
    <cellStyle name="Comma 2 3 9 2 4" xfId="4268" xr:uid="{00000000-0005-0000-0000-00009E100000}"/>
    <cellStyle name="Comma 2 3 9 2 5" xfId="4269" xr:uid="{00000000-0005-0000-0000-00009F100000}"/>
    <cellStyle name="Comma 2 3 9 3" xfId="4270" xr:uid="{00000000-0005-0000-0000-0000A0100000}"/>
    <cellStyle name="Comma 2 3 9 3 2" xfId="4271" xr:uid="{00000000-0005-0000-0000-0000A1100000}"/>
    <cellStyle name="Comma 2 3 9 3 3" xfId="4272" xr:uid="{00000000-0005-0000-0000-0000A2100000}"/>
    <cellStyle name="Comma 2 3 9 3 4" xfId="4273" xr:uid="{00000000-0005-0000-0000-0000A3100000}"/>
    <cellStyle name="Comma 2 3 9 4" xfId="4274" xr:uid="{00000000-0005-0000-0000-0000A4100000}"/>
    <cellStyle name="Comma 2 3 9 5" xfId="4275" xr:uid="{00000000-0005-0000-0000-0000A5100000}"/>
    <cellStyle name="Comma 2 3 9 6" xfId="4276" xr:uid="{00000000-0005-0000-0000-0000A6100000}"/>
    <cellStyle name="Comma 2 30" xfId="4277" xr:uid="{00000000-0005-0000-0000-0000A7100000}"/>
    <cellStyle name="Comma 2 31" xfId="4278" xr:uid="{00000000-0005-0000-0000-0000A8100000}"/>
    <cellStyle name="Comma 2 32" xfId="4279" xr:uid="{00000000-0005-0000-0000-0000A9100000}"/>
    <cellStyle name="Comma 2 33" xfId="4280" xr:uid="{00000000-0005-0000-0000-0000AA100000}"/>
    <cellStyle name="Comma 2 34" xfId="4281" xr:uid="{00000000-0005-0000-0000-0000AB100000}"/>
    <cellStyle name="Comma 2 35" xfId="4282" xr:uid="{00000000-0005-0000-0000-0000AC100000}"/>
    <cellStyle name="Comma 2 36" xfId="4283" xr:uid="{00000000-0005-0000-0000-0000AD100000}"/>
    <cellStyle name="Comma 2 37" xfId="4284" xr:uid="{00000000-0005-0000-0000-0000AE100000}"/>
    <cellStyle name="Comma 2 38" xfId="4285" xr:uid="{00000000-0005-0000-0000-0000AF100000}"/>
    <cellStyle name="Comma 2 39" xfId="4286" xr:uid="{00000000-0005-0000-0000-0000B0100000}"/>
    <cellStyle name="Comma 2 4" xfId="4287" xr:uid="{00000000-0005-0000-0000-0000B1100000}"/>
    <cellStyle name="Comma 2 4 10" xfId="4288" xr:uid="{00000000-0005-0000-0000-0000B2100000}"/>
    <cellStyle name="Comma 2 4 11" xfId="4289" xr:uid="{00000000-0005-0000-0000-0000B3100000}"/>
    <cellStyle name="Comma 2 4 11 2" xfId="4290" xr:uid="{00000000-0005-0000-0000-0000B4100000}"/>
    <cellStyle name="Comma 2 4 11 2 2" xfId="4291" xr:uid="{00000000-0005-0000-0000-0000B5100000}"/>
    <cellStyle name="Comma 2 4 11 2 3" xfId="4292" xr:uid="{00000000-0005-0000-0000-0000B6100000}"/>
    <cellStyle name="Comma 2 4 11 2 4" xfId="4293" xr:uid="{00000000-0005-0000-0000-0000B7100000}"/>
    <cellStyle name="Comma 2 4 11 3" xfId="4294" xr:uid="{00000000-0005-0000-0000-0000B8100000}"/>
    <cellStyle name="Comma 2 4 11 4" xfId="4295" xr:uid="{00000000-0005-0000-0000-0000B9100000}"/>
    <cellStyle name="Comma 2 4 11 5" xfId="4296" xr:uid="{00000000-0005-0000-0000-0000BA100000}"/>
    <cellStyle name="Comma 2 4 12" xfId="4297" xr:uid="{00000000-0005-0000-0000-0000BB100000}"/>
    <cellStyle name="Comma 2 4 12 2" xfId="4298" xr:uid="{00000000-0005-0000-0000-0000BC100000}"/>
    <cellStyle name="Comma 2 4 12 3" xfId="4299" xr:uid="{00000000-0005-0000-0000-0000BD100000}"/>
    <cellStyle name="Comma 2 4 12 4" xfId="4300" xr:uid="{00000000-0005-0000-0000-0000BE100000}"/>
    <cellStyle name="Comma 2 4 13" xfId="4301" xr:uid="{00000000-0005-0000-0000-0000BF100000}"/>
    <cellStyle name="Comma 2 4 14" xfId="4302" xr:uid="{00000000-0005-0000-0000-0000C0100000}"/>
    <cellStyle name="Comma 2 4 15" xfId="4303" xr:uid="{00000000-0005-0000-0000-0000C1100000}"/>
    <cellStyle name="Comma 2 4 2" xfId="4304" xr:uid="{00000000-0005-0000-0000-0000C2100000}"/>
    <cellStyle name="Comma 2 4 2 10" xfId="4305" xr:uid="{00000000-0005-0000-0000-0000C3100000}"/>
    <cellStyle name="Comma 2 4 2 2" xfId="4306" xr:uid="{00000000-0005-0000-0000-0000C4100000}"/>
    <cellStyle name="Comma 2 4 2 2 2" xfId="4307" xr:uid="{00000000-0005-0000-0000-0000C5100000}"/>
    <cellStyle name="Comma 2 4 2 2 2 2" xfId="4308" xr:uid="{00000000-0005-0000-0000-0000C6100000}"/>
    <cellStyle name="Comma 2 4 2 2 2 2 2" xfId="4309" xr:uid="{00000000-0005-0000-0000-0000C7100000}"/>
    <cellStyle name="Comma 2 4 2 2 2 2 2 2" xfId="4310" xr:uid="{00000000-0005-0000-0000-0000C8100000}"/>
    <cellStyle name="Comma 2 4 2 2 2 2 2 3" xfId="4311" xr:uid="{00000000-0005-0000-0000-0000C9100000}"/>
    <cellStyle name="Comma 2 4 2 2 2 2 2 4" xfId="4312" xr:uid="{00000000-0005-0000-0000-0000CA100000}"/>
    <cellStyle name="Comma 2 4 2 2 2 2 3" xfId="4313" xr:uid="{00000000-0005-0000-0000-0000CB100000}"/>
    <cellStyle name="Comma 2 4 2 2 2 2 4" xfId="4314" xr:uid="{00000000-0005-0000-0000-0000CC100000}"/>
    <cellStyle name="Comma 2 4 2 2 2 2 5" xfId="4315" xr:uid="{00000000-0005-0000-0000-0000CD100000}"/>
    <cellStyle name="Comma 2 4 2 2 2 3" xfId="4316" xr:uid="{00000000-0005-0000-0000-0000CE100000}"/>
    <cellStyle name="Comma 2 4 2 2 2 3 2" xfId="4317" xr:uid="{00000000-0005-0000-0000-0000CF100000}"/>
    <cellStyle name="Comma 2 4 2 2 2 3 3" xfId="4318" xr:uid="{00000000-0005-0000-0000-0000D0100000}"/>
    <cellStyle name="Comma 2 4 2 2 2 3 4" xfId="4319" xr:uid="{00000000-0005-0000-0000-0000D1100000}"/>
    <cellStyle name="Comma 2 4 2 2 2 4" xfId="4320" xr:uid="{00000000-0005-0000-0000-0000D2100000}"/>
    <cellStyle name="Comma 2 4 2 2 2 5" xfId="4321" xr:uid="{00000000-0005-0000-0000-0000D3100000}"/>
    <cellStyle name="Comma 2 4 2 2 2 6" xfId="4322" xr:uid="{00000000-0005-0000-0000-0000D4100000}"/>
    <cellStyle name="Comma 2 4 2 2 3" xfId="4323" xr:uid="{00000000-0005-0000-0000-0000D5100000}"/>
    <cellStyle name="Comma 2 4 2 2 3 2" xfId="4324" xr:uid="{00000000-0005-0000-0000-0000D6100000}"/>
    <cellStyle name="Comma 2 4 2 2 3 2 2" xfId="4325" xr:uid="{00000000-0005-0000-0000-0000D7100000}"/>
    <cellStyle name="Comma 2 4 2 2 3 2 2 2" xfId="4326" xr:uid="{00000000-0005-0000-0000-0000D8100000}"/>
    <cellStyle name="Comma 2 4 2 2 3 2 2 3" xfId="4327" xr:uid="{00000000-0005-0000-0000-0000D9100000}"/>
    <cellStyle name="Comma 2 4 2 2 3 2 2 4" xfId="4328" xr:uid="{00000000-0005-0000-0000-0000DA100000}"/>
    <cellStyle name="Comma 2 4 2 2 3 2 3" xfId="4329" xr:uid="{00000000-0005-0000-0000-0000DB100000}"/>
    <cellStyle name="Comma 2 4 2 2 3 2 4" xfId="4330" xr:uid="{00000000-0005-0000-0000-0000DC100000}"/>
    <cellStyle name="Comma 2 4 2 2 3 2 5" xfId="4331" xr:uid="{00000000-0005-0000-0000-0000DD100000}"/>
    <cellStyle name="Comma 2 4 2 2 3 3" xfId="4332" xr:uid="{00000000-0005-0000-0000-0000DE100000}"/>
    <cellStyle name="Comma 2 4 2 2 3 3 2" xfId="4333" xr:uid="{00000000-0005-0000-0000-0000DF100000}"/>
    <cellStyle name="Comma 2 4 2 2 3 3 3" xfId="4334" xr:uid="{00000000-0005-0000-0000-0000E0100000}"/>
    <cellStyle name="Comma 2 4 2 2 3 3 4" xfId="4335" xr:uid="{00000000-0005-0000-0000-0000E1100000}"/>
    <cellStyle name="Comma 2 4 2 2 3 4" xfId="4336" xr:uid="{00000000-0005-0000-0000-0000E2100000}"/>
    <cellStyle name="Comma 2 4 2 2 3 5" xfId="4337" xr:uid="{00000000-0005-0000-0000-0000E3100000}"/>
    <cellStyle name="Comma 2 4 2 2 3 6" xfId="4338" xr:uid="{00000000-0005-0000-0000-0000E4100000}"/>
    <cellStyle name="Comma 2 4 2 2 4" xfId="4339" xr:uid="{00000000-0005-0000-0000-0000E5100000}"/>
    <cellStyle name="Comma 2 4 2 2 5" xfId="4340" xr:uid="{00000000-0005-0000-0000-0000E6100000}"/>
    <cellStyle name="Comma 2 4 2 2 5 2" xfId="4341" xr:uid="{00000000-0005-0000-0000-0000E7100000}"/>
    <cellStyle name="Comma 2 4 2 2 5 2 2" xfId="4342" xr:uid="{00000000-0005-0000-0000-0000E8100000}"/>
    <cellStyle name="Comma 2 4 2 2 5 2 3" xfId="4343" xr:uid="{00000000-0005-0000-0000-0000E9100000}"/>
    <cellStyle name="Comma 2 4 2 2 5 2 4" xfId="4344" xr:uid="{00000000-0005-0000-0000-0000EA100000}"/>
    <cellStyle name="Comma 2 4 2 2 5 3" xfId="4345" xr:uid="{00000000-0005-0000-0000-0000EB100000}"/>
    <cellStyle name="Comma 2 4 2 2 5 4" xfId="4346" xr:uid="{00000000-0005-0000-0000-0000EC100000}"/>
    <cellStyle name="Comma 2 4 2 2 5 5" xfId="4347" xr:uid="{00000000-0005-0000-0000-0000ED100000}"/>
    <cellStyle name="Comma 2 4 2 2 6" xfId="4348" xr:uid="{00000000-0005-0000-0000-0000EE100000}"/>
    <cellStyle name="Comma 2 4 2 2 6 2" xfId="4349" xr:uid="{00000000-0005-0000-0000-0000EF100000}"/>
    <cellStyle name="Comma 2 4 2 2 6 3" xfId="4350" xr:uid="{00000000-0005-0000-0000-0000F0100000}"/>
    <cellStyle name="Comma 2 4 2 2 6 4" xfId="4351" xr:uid="{00000000-0005-0000-0000-0000F1100000}"/>
    <cellStyle name="Comma 2 4 2 2 7" xfId="4352" xr:uid="{00000000-0005-0000-0000-0000F2100000}"/>
    <cellStyle name="Comma 2 4 2 2 8" xfId="4353" xr:uid="{00000000-0005-0000-0000-0000F3100000}"/>
    <cellStyle name="Comma 2 4 2 2 9" xfId="4354" xr:uid="{00000000-0005-0000-0000-0000F4100000}"/>
    <cellStyle name="Comma 2 4 2 3" xfId="4355" xr:uid="{00000000-0005-0000-0000-0000F5100000}"/>
    <cellStyle name="Comma 2 4 2 3 2" xfId="4356" xr:uid="{00000000-0005-0000-0000-0000F6100000}"/>
    <cellStyle name="Comma 2 4 2 3 2 2" xfId="4357" xr:uid="{00000000-0005-0000-0000-0000F7100000}"/>
    <cellStyle name="Comma 2 4 2 3 2 2 2" xfId="4358" xr:uid="{00000000-0005-0000-0000-0000F8100000}"/>
    <cellStyle name="Comma 2 4 2 3 2 2 3" xfId="4359" xr:uid="{00000000-0005-0000-0000-0000F9100000}"/>
    <cellStyle name="Comma 2 4 2 3 2 2 4" xfId="4360" xr:uid="{00000000-0005-0000-0000-0000FA100000}"/>
    <cellStyle name="Comma 2 4 2 3 2 3" xfId="4361" xr:uid="{00000000-0005-0000-0000-0000FB100000}"/>
    <cellStyle name="Comma 2 4 2 3 2 4" xfId="4362" xr:uid="{00000000-0005-0000-0000-0000FC100000}"/>
    <cellStyle name="Comma 2 4 2 3 2 5" xfId="4363" xr:uid="{00000000-0005-0000-0000-0000FD100000}"/>
    <cellStyle name="Comma 2 4 2 3 3" xfId="4364" xr:uid="{00000000-0005-0000-0000-0000FE100000}"/>
    <cellStyle name="Comma 2 4 2 3 3 2" xfId="4365" xr:uid="{00000000-0005-0000-0000-0000FF100000}"/>
    <cellStyle name="Comma 2 4 2 3 3 3" xfId="4366" xr:uid="{00000000-0005-0000-0000-000000110000}"/>
    <cellStyle name="Comma 2 4 2 3 3 4" xfId="4367" xr:uid="{00000000-0005-0000-0000-000001110000}"/>
    <cellStyle name="Comma 2 4 2 3 4" xfId="4368" xr:uid="{00000000-0005-0000-0000-000002110000}"/>
    <cellStyle name="Comma 2 4 2 3 5" xfId="4369" xr:uid="{00000000-0005-0000-0000-000003110000}"/>
    <cellStyle name="Comma 2 4 2 3 6" xfId="4370" xr:uid="{00000000-0005-0000-0000-000004110000}"/>
    <cellStyle name="Comma 2 4 2 4" xfId="4371" xr:uid="{00000000-0005-0000-0000-000005110000}"/>
    <cellStyle name="Comma 2 4 2 4 2" xfId="4372" xr:uid="{00000000-0005-0000-0000-000006110000}"/>
    <cellStyle name="Comma 2 4 2 4 2 2" xfId="4373" xr:uid="{00000000-0005-0000-0000-000007110000}"/>
    <cellStyle name="Comma 2 4 2 4 2 2 2" xfId="4374" xr:uid="{00000000-0005-0000-0000-000008110000}"/>
    <cellStyle name="Comma 2 4 2 4 2 2 3" xfId="4375" xr:uid="{00000000-0005-0000-0000-000009110000}"/>
    <cellStyle name="Comma 2 4 2 4 2 2 4" xfId="4376" xr:uid="{00000000-0005-0000-0000-00000A110000}"/>
    <cellStyle name="Comma 2 4 2 4 2 3" xfId="4377" xr:uid="{00000000-0005-0000-0000-00000B110000}"/>
    <cellStyle name="Comma 2 4 2 4 2 4" xfId="4378" xr:uid="{00000000-0005-0000-0000-00000C110000}"/>
    <cellStyle name="Comma 2 4 2 4 2 5" xfId="4379" xr:uid="{00000000-0005-0000-0000-00000D110000}"/>
    <cellStyle name="Comma 2 4 2 4 3" xfId="4380" xr:uid="{00000000-0005-0000-0000-00000E110000}"/>
    <cellStyle name="Comma 2 4 2 4 3 2" xfId="4381" xr:uid="{00000000-0005-0000-0000-00000F110000}"/>
    <cellStyle name="Comma 2 4 2 4 3 3" xfId="4382" xr:uid="{00000000-0005-0000-0000-000010110000}"/>
    <cellStyle name="Comma 2 4 2 4 3 4" xfId="4383" xr:uid="{00000000-0005-0000-0000-000011110000}"/>
    <cellStyle name="Comma 2 4 2 4 4" xfId="4384" xr:uid="{00000000-0005-0000-0000-000012110000}"/>
    <cellStyle name="Comma 2 4 2 4 5" xfId="4385" xr:uid="{00000000-0005-0000-0000-000013110000}"/>
    <cellStyle name="Comma 2 4 2 4 6" xfId="4386" xr:uid="{00000000-0005-0000-0000-000014110000}"/>
    <cellStyle name="Comma 2 4 2 5" xfId="4387" xr:uid="{00000000-0005-0000-0000-000015110000}"/>
    <cellStyle name="Comma 2 4 2 6" xfId="4388" xr:uid="{00000000-0005-0000-0000-000016110000}"/>
    <cellStyle name="Comma 2 4 2 6 2" xfId="4389" xr:uid="{00000000-0005-0000-0000-000017110000}"/>
    <cellStyle name="Comma 2 4 2 6 2 2" xfId="4390" xr:uid="{00000000-0005-0000-0000-000018110000}"/>
    <cellStyle name="Comma 2 4 2 6 2 3" xfId="4391" xr:uid="{00000000-0005-0000-0000-000019110000}"/>
    <cellStyle name="Comma 2 4 2 6 2 4" xfId="4392" xr:uid="{00000000-0005-0000-0000-00001A110000}"/>
    <cellStyle name="Comma 2 4 2 6 3" xfId="4393" xr:uid="{00000000-0005-0000-0000-00001B110000}"/>
    <cellStyle name="Comma 2 4 2 6 4" xfId="4394" xr:uid="{00000000-0005-0000-0000-00001C110000}"/>
    <cellStyle name="Comma 2 4 2 6 5" xfId="4395" xr:uid="{00000000-0005-0000-0000-00001D110000}"/>
    <cellStyle name="Comma 2 4 2 7" xfId="4396" xr:uid="{00000000-0005-0000-0000-00001E110000}"/>
    <cellStyle name="Comma 2 4 2 7 2" xfId="4397" xr:uid="{00000000-0005-0000-0000-00001F110000}"/>
    <cellStyle name="Comma 2 4 2 7 3" xfId="4398" xr:uid="{00000000-0005-0000-0000-000020110000}"/>
    <cellStyle name="Comma 2 4 2 7 4" xfId="4399" xr:uid="{00000000-0005-0000-0000-000021110000}"/>
    <cellStyle name="Comma 2 4 2 8" xfId="4400" xr:uid="{00000000-0005-0000-0000-000022110000}"/>
    <cellStyle name="Comma 2 4 2 9" xfId="4401" xr:uid="{00000000-0005-0000-0000-000023110000}"/>
    <cellStyle name="Comma 2 4 3" xfId="4402" xr:uid="{00000000-0005-0000-0000-000024110000}"/>
    <cellStyle name="Comma 2 4 3 2" xfId="4403" xr:uid="{00000000-0005-0000-0000-000025110000}"/>
    <cellStyle name="Comma 2 4 3 2 2" xfId="4404" xr:uid="{00000000-0005-0000-0000-000026110000}"/>
    <cellStyle name="Comma 2 4 3 2 2 2" xfId="4405" xr:uid="{00000000-0005-0000-0000-000027110000}"/>
    <cellStyle name="Comma 2 4 3 2 2 2 2" xfId="4406" xr:uid="{00000000-0005-0000-0000-000028110000}"/>
    <cellStyle name="Comma 2 4 3 2 2 2 2 2" xfId="4407" xr:uid="{00000000-0005-0000-0000-000029110000}"/>
    <cellStyle name="Comma 2 4 3 2 2 2 2 3" xfId="4408" xr:uid="{00000000-0005-0000-0000-00002A110000}"/>
    <cellStyle name="Comma 2 4 3 2 2 2 2 4" xfId="4409" xr:uid="{00000000-0005-0000-0000-00002B110000}"/>
    <cellStyle name="Comma 2 4 3 2 2 2 3" xfId="4410" xr:uid="{00000000-0005-0000-0000-00002C110000}"/>
    <cellStyle name="Comma 2 4 3 2 2 2 4" xfId="4411" xr:uid="{00000000-0005-0000-0000-00002D110000}"/>
    <cellStyle name="Comma 2 4 3 2 2 2 5" xfId="4412" xr:uid="{00000000-0005-0000-0000-00002E110000}"/>
    <cellStyle name="Comma 2 4 3 2 2 3" xfId="4413" xr:uid="{00000000-0005-0000-0000-00002F110000}"/>
    <cellStyle name="Comma 2 4 3 2 2 3 2" xfId="4414" xr:uid="{00000000-0005-0000-0000-000030110000}"/>
    <cellStyle name="Comma 2 4 3 2 2 3 3" xfId="4415" xr:uid="{00000000-0005-0000-0000-000031110000}"/>
    <cellStyle name="Comma 2 4 3 2 2 3 4" xfId="4416" xr:uid="{00000000-0005-0000-0000-000032110000}"/>
    <cellStyle name="Comma 2 4 3 2 2 4" xfId="4417" xr:uid="{00000000-0005-0000-0000-000033110000}"/>
    <cellStyle name="Comma 2 4 3 2 2 5" xfId="4418" xr:uid="{00000000-0005-0000-0000-000034110000}"/>
    <cellStyle name="Comma 2 4 3 2 2 6" xfId="4419" xr:uid="{00000000-0005-0000-0000-000035110000}"/>
    <cellStyle name="Comma 2 4 3 2 3" xfId="4420" xr:uid="{00000000-0005-0000-0000-000036110000}"/>
    <cellStyle name="Comma 2 4 3 2 3 2" xfId="4421" xr:uid="{00000000-0005-0000-0000-000037110000}"/>
    <cellStyle name="Comma 2 4 3 2 3 2 2" xfId="4422" xr:uid="{00000000-0005-0000-0000-000038110000}"/>
    <cellStyle name="Comma 2 4 3 2 3 2 2 2" xfId="4423" xr:uid="{00000000-0005-0000-0000-000039110000}"/>
    <cellStyle name="Comma 2 4 3 2 3 2 2 3" xfId="4424" xr:uid="{00000000-0005-0000-0000-00003A110000}"/>
    <cellStyle name="Comma 2 4 3 2 3 2 2 4" xfId="4425" xr:uid="{00000000-0005-0000-0000-00003B110000}"/>
    <cellStyle name="Comma 2 4 3 2 3 2 3" xfId="4426" xr:uid="{00000000-0005-0000-0000-00003C110000}"/>
    <cellStyle name="Comma 2 4 3 2 3 2 4" xfId="4427" xr:uid="{00000000-0005-0000-0000-00003D110000}"/>
    <cellStyle name="Comma 2 4 3 2 3 2 5" xfId="4428" xr:uid="{00000000-0005-0000-0000-00003E110000}"/>
    <cellStyle name="Comma 2 4 3 2 3 3" xfId="4429" xr:uid="{00000000-0005-0000-0000-00003F110000}"/>
    <cellStyle name="Comma 2 4 3 2 3 3 2" xfId="4430" xr:uid="{00000000-0005-0000-0000-000040110000}"/>
    <cellStyle name="Comma 2 4 3 2 3 3 3" xfId="4431" xr:uid="{00000000-0005-0000-0000-000041110000}"/>
    <cellStyle name="Comma 2 4 3 2 3 3 4" xfId="4432" xr:uid="{00000000-0005-0000-0000-000042110000}"/>
    <cellStyle name="Comma 2 4 3 2 3 4" xfId="4433" xr:uid="{00000000-0005-0000-0000-000043110000}"/>
    <cellStyle name="Comma 2 4 3 2 3 5" xfId="4434" xr:uid="{00000000-0005-0000-0000-000044110000}"/>
    <cellStyle name="Comma 2 4 3 2 3 6" xfId="4435" xr:uid="{00000000-0005-0000-0000-000045110000}"/>
    <cellStyle name="Comma 2 4 3 2 4" xfId="4436" xr:uid="{00000000-0005-0000-0000-000046110000}"/>
    <cellStyle name="Comma 2 4 3 2 4 2" xfId="4437" xr:uid="{00000000-0005-0000-0000-000047110000}"/>
    <cellStyle name="Comma 2 4 3 2 4 2 2" xfId="4438" xr:uid="{00000000-0005-0000-0000-000048110000}"/>
    <cellStyle name="Comma 2 4 3 2 4 2 3" xfId="4439" xr:uid="{00000000-0005-0000-0000-000049110000}"/>
    <cellStyle name="Comma 2 4 3 2 4 2 4" xfId="4440" xr:uid="{00000000-0005-0000-0000-00004A110000}"/>
    <cellStyle name="Comma 2 4 3 2 4 3" xfId="4441" xr:uid="{00000000-0005-0000-0000-00004B110000}"/>
    <cellStyle name="Comma 2 4 3 2 4 4" xfId="4442" xr:uid="{00000000-0005-0000-0000-00004C110000}"/>
    <cellStyle name="Comma 2 4 3 2 4 5" xfId="4443" xr:uid="{00000000-0005-0000-0000-00004D110000}"/>
    <cellStyle name="Comma 2 4 3 2 5" xfId="4444" xr:uid="{00000000-0005-0000-0000-00004E110000}"/>
    <cellStyle name="Comma 2 4 3 2 5 2" xfId="4445" xr:uid="{00000000-0005-0000-0000-00004F110000}"/>
    <cellStyle name="Comma 2 4 3 2 5 3" xfId="4446" xr:uid="{00000000-0005-0000-0000-000050110000}"/>
    <cellStyle name="Comma 2 4 3 2 5 4" xfId="4447" xr:uid="{00000000-0005-0000-0000-000051110000}"/>
    <cellStyle name="Comma 2 4 3 2 6" xfId="4448" xr:uid="{00000000-0005-0000-0000-000052110000}"/>
    <cellStyle name="Comma 2 4 3 2 7" xfId="4449" xr:uid="{00000000-0005-0000-0000-000053110000}"/>
    <cellStyle name="Comma 2 4 3 2 8" xfId="4450" xr:uid="{00000000-0005-0000-0000-000054110000}"/>
    <cellStyle name="Comma 2 4 3 3" xfId="4451" xr:uid="{00000000-0005-0000-0000-000055110000}"/>
    <cellStyle name="Comma 2 4 3 3 2" xfId="4452" xr:uid="{00000000-0005-0000-0000-000056110000}"/>
    <cellStyle name="Comma 2 4 3 3 2 2" xfId="4453" xr:uid="{00000000-0005-0000-0000-000057110000}"/>
    <cellStyle name="Comma 2 4 3 3 2 2 2" xfId="4454" xr:uid="{00000000-0005-0000-0000-000058110000}"/>
    <cellStyle name="Comma 2 4 3 3 2 2 3" xfId="4455" xr:uid="{00000000-0005-0000-0000-000059110000}"/>
    <cellStyle name="Comma 2 4 3 3 2 2 4" xfId="4456" xr:uid="{00000000-0005-0000-0000-00005A110000}"/>
    <cellStyle name="Comma 2 4 3 3 2 3" xfId="4457" xr:uid="{00000000-0005-0000-0000-00005B110000}"/>
    <cellStyle name="Comma 2 4 3 3 2 4" xfId="4458" xr:uid="{00000000-0005-0000-0000-00005C110000}"/>
    <cellStyle name="Comma 2 4 3 3 2 5" xfId="4459" xr:uid="{00000000-0005-0000-0000-00005D110000}"/>
    <cellStyle name="Comma 2 4 3 3 3" xfId="4460" xr:uid="{00000000-0005-0000-0000-00005E110000}"/>
    <cellStyle name="Comma 2 4 3 3 3 2" xfId="4461" xr:uid="{00000000-0005-0000-0000-00005F110000}"/>
    <cellStyle name="Comma 2 4 3 3 3 3" xfId="4462" xr:uid="{00000000-0005-0000-0000-000060110000}"/>
    <cellStyle name="Comma 2 4 3 3 3 4" xfId="4463" xr:uid="{00000000-0005-0000-0000-000061110000}"/>
    <cellStyle name="Comma 2 4 3 3 4" xfId="4464" xr:uid="{00000000-0005-0000-0000-000062110000}"/>
    <cellStyle name="Comma 2 4 3 3 5" xfId="4465" xr:uid="{00000000-0005-0000-0000-000063110000}"/>
    <cellStyle name="Comma 2 4 3 3 6" xfId="4466" xr:uid="{00000000-0005-0000-0000-000064110000}"/>
    <cellStyle name="Comma 2 4 3 4" xfId="4467" xr:uid="{00000000-0005-0000-0000-000065110000}"/>
    <cellStyle name="Comma 2 4 3 4 2" xfId="4468" xr:uid="{00000000-0005-0000-0000-000066110000}"/>
    <cellStyle name="Comma 2 4 3 4 2 2" xfId="4469" xr:uid="{00000000-0005-0000-0000-000067110000}"/>
    <cellStyle name="Comma 2 4 3 4 2 2 2" xfId="4470" xr:uid="{00000000-0005-0000-0000-000068110000}"/>
    <cellStyle name="Comma 2 4 3 4 2 2 3" xfId="4471" xr:uid="{00000000-0005-0000-0000-000069110000}"/>
    <cellStyle name="Comma 2 4 3 4 2 2 4" xfId="4472" xr:uid="{00000000-0005-0000-0000-00006A110000}"/>
    <cellStyle name="Comma 2 4 3 4 2 3" xfId="4473" xr:uid="{00000000-0005-0000-0000-00006B110000}"/>
    <cellStyle name="Comma 2 4 3 4 2 4" xfId="4474" xr:uid="{00000000-0005-0000-0000-00006C110000}"/>
    <cellStyle name="Comma 2 4 3 4 2 5" xfId="4475" xr:uid="{00000000-0005-0000-0000-00006D110000}"/>
    <cellStyle name="Comma 2 4 3 4 3" xfId="4476" xr:uid="{00000000-0005-0000-0000-00006E110000}"/>
    <cellStyle name="Comma 2 4 3 4 3 2" xfId="4477" xr:uid="{00000000-0005-0000-0000-00006F110000}"/>
    <cellStyle name="Comma 2 4 3 4 3 3" xfId="4478" xr:uid="{00000000-0005-0000-0000-000070110000}"/>
    <cellStyle name="Comma 2 4 3 4 3 4" xfId="4479" xr:uid="{00000000-0005-0000-0000-000071110000}"/>
    <cellStyle name="Comma 2 4 3 4 4" xfId="4480" xr:uid="{00000000-0005-0000-0000-000072110000}"/>
    <cellStyle name="Comma 2 4 3 4 5" xfId="4481" xr:uid="{00000000-0005-0000-0000-000073110000}"/>
    <cellStyle name="Comma 2 4 3 4 6" xfId="4482" xr:uid="{00000000-0005-0000-0000-000074110000}"/>
    <cellStyle name="Comma 2 4 3 5" xfId="4483" xr:uid="{00000000-0005-0000-0000-000075110000}"/>
    <cellStyle name="Comma 2 4 3 5 2" xfId="4484" xr:uid="{00000000-0005-0000-0000-000076110000}"/>
    <cellStyle name="Comma 2 4 3 5 2 2" xfId="4485" xr:uid="{00000000-0005-0000-0000-000077110000}"/>
    <cellStyle name="Comma 2 4 3 5 2 3" xfId="4486" xr:uid="{00000000-0005-0000-0000-000078110000}"/>
    <cellStyle name="Comma 2 4 3 5 2 4" xfId="4487" xr:uid="{00000000-0005-0000-0000-000079110000}"/>
    <cellStyle name="Comma 2 4 3 5 3" xfId="4488" xr:uid="{00000000-0005-0000-0000-00007A110000}"/>
    <cellStyle name="Comma 2 4 3 5 4" xfId="4489" xr:uid="{00000000-0005-0000-0000-00007B110000}"/>
    <cellStyle name="Comma 2 4 3 5 5" xfId="4490" xr:uid="{00000000-0005-0000-0000-00007C110000}"/>
    <cellStyle name="Comma 2 4 3 6" xfId="4491" xr:uid="{00000000-0005-0000-0000-00007D110000}"/>
    <cellStyle name="Comma 2 4 3 6 2" xfId="4492" xr:uid="{00000000-0005-0000-0000-00007E110000}"/>
    <cellStyle name="Comma 2 4 3 6 3" xfId="4493" xr:uid="{00000000-0005-0000-0000-00007F110000}"/>
    <cellStyle name="Comma 2 4 3 6 4" xfId="4494" xr:uid="{00000000-0005-0000-0000-000080110000}"/>
    <cellStyle name="Comma 2 4 3 7" xfId="4495" xr:uid="{00000000-0005-0000-0000-000081110000}"/>
    <cellStyle name="Comma 2 4 3 8" xfId="4496" xr:uid="{00000000-0005-0000-0000-000082110000}"/>
    <cellStyle name="Comma 2 4 3 9" xfId="4497" xr:uid="{00000000-0005-0000-0000-000083110000}"/>
    <cellStyle name="Comma 2 4 4" xfId="4498" xr:uid="{00000000-0005-0000-0000-000084110000}"/>
    <cellStyle name="Comma 2 4 5" xfId="4499" xr:uid="{00000000-0005-0000-0000-000085110000}"/>
    <cellStyle name="Comma 2 4 5 2" xfId="4500" xr:uid="{00000000-0005-0000-0000-000086110000}"/>
    <cellStyle name="Comma 2 4 5 2 2" xfId="4501" xr:uid="{00000000-0005-0000-0000-000087110000}"/>
    <cellStyle name="Comma 2 4 5 2 2 2" xfId="4502" xr:uid="{00000000-0005-0000-0000-000088110000}"/>
    <cellStyle name="Comma 2 4 5 2 2 2 2" xfId="4503" xr:uid="{00000000-0005-0000-0000-000089110000}"/>
    <cellStyle name="Comma 2 4 5 2 2 2 2 2" xfId="4504" xr:uid="{00000000-0005-0000-0000-00008A110000}"/>
    <cellStyle name="Comma 2 4 5 2 2 2 2 3" xfId="4505" xr:uid="{00000000-0005-0000-0000-00008B110000}"/>
    <cellStyle name="Comma 2 4 5 2 2 2 2 4" xfId="4506" xr:uid="{00000000-0005-0000-0000-00008C110000}"/>
    <cellStyle name="Comma 2 4 5 2 2 2 3" xfId="4507" xr:uid="{00000000-0005-0000-0000-00008D110000}"/>
    <cellStyle name="Comma 2 4 5 2 2 2 4" xfId="4508" xr:uid="{00000000-0005-0000-0000-00008E110000}"/>
    <cellStyle name="Comma 2 4 5 2 2 2 5" xfId="4509" xr:uid="{00000000-0005-0000-0000-00008F110000}"/>
    <cellStyle name="Comma 2 4 5 2 2 3" xfId="4510" xr:uid="{00000000-0005-0000-0000-000090110000}"/>
    <cellStyle name="Comma 2 4 5 2 2 3 2" xfId="4511" xr:uid="{00000000-0005-0000-0000-000091110000}"/>
    <cellStyle name="Comma 2 4 5 2 2 3 3" xfId="4512" xr:uid="{00000000-0005-0000-0000-000092110000}"/>
    <cellStyle name="Comma 2 4 5 2 2 3 4" xfId="4513" xr:uid="{00000000-0005-0000-0000-000093110000}"/>
    <cellStyle name="Comma 2 4 5 2 2 4" xfId="4514" xr:uid="{00000000-0005-0000-0000-000094110000}"/>
    <cellStyle name="Comma 2 4 5 2 2 5" xfId="4515" xr:uid="{00000000-0005-0000-0000-000095110000}"/>
    <cellStyle name="Comma 2 4 5 2 2 6" xfId="4516" xr:uid="{00000000-0005-0000-0000-000096110000}"/>
    <cellStyle name="Comma 2 4 5 2 3" xfId="4517" xr:uid="{00000000-0005-0000-0000-000097110000}"/>
    <cellStyle name="Comma 2 4 5 2 3 2" xfId="4518" xr:uid="{00000000-0005-0000-0000-000098110000}"/>
    <cellStyle name="Comma 2 4 5 2 3 2 2" xfId="4519" xr:uid="{00000000-0005-0000-0000-000099110000}"/>
    <cellStyle name="Comma 2 4 5 2 3 2 2 2" xfId="4520" xr:uid="{00000000-0005-0000-0000-00009A110000}"/>
    <cellStyle name="Comma 2 4 5 2 3 2 2 3" xfId="4521" xr:uid="{00000000-0005-0000-0000-00009B110000}"/>
    <cellStyle name="Comma 2 4 5 2 3 2 2 4" xfId="4522" xr:uid="{00000000-0005-0000-0000-00009C110000}"/>
    <cellStyle name="Comma 2 4 5 2 3 2 3" xfId="4523" xr:uid="{00000000-0005-0000-0000-00009D110000}"/>
    <cellStyle name="Comma 2 4 5 2 3 2 4" xfId="4524" xr:uid="{00000000-0005-0000-0000-00009E110000}"/>
    <cellStyle name="Comma 2 4 5 2 3 2 5" xfId="4525" xr:uid="{00000000-0005-0000-0000-00009F110000}"/>
    <cellStyle name="Comma 2 4 5 2 3 3" xfId="4526" xr:uid="{00000000-0005-0000-0000-0000A0110000}"/>
    <cellStyle name="Comma 2 4 5 2 3 3 2" xfId="4527" xr:uid="{00000000-0005-0000-0000-0000A1110000}"/>
    <cellStyle name="Comma 2 4 5 2 3 3 3" xfId="4528" xr:uid="{00000000-0005-0000-0000-0000A2110000}"/>
    <cellStyle name="Comma 2 4 5 2 3 3 4" xfId="4529" xr:uid="{00000000-0005-0000-0000-0000A3110000}"/>
    <cellStyle name="Comma 2 4 5 2 3 4" xfId="4530" xr:uid="{00000000-0005-0000-0000-0000A4110000}"/>
    <cellStyle name="Comma 2 4 5 2 3 5" xfId="4531" xr:uid="{00000000-0005-0000-0000-0000A5110000}"/>
    <cellStyle name="Comma 2 4 5 2 3 6" xfId="4532" xr:uid="{00000000-0005-0000-0000-0000A6110000}"/>
    <cellStyle name="Comma 2 4 5 2 4" xfId="4533" xr:uid="{00000000-0005-0000-0000-0000A7110000}"/>
    <cellStyle name="Comma 2 4 5 2 4 2" xfId="4534" xr:uid="{00000000-0005-0000-0000-0000A8110000}"/>
    <cellStyle name="Comma 2 4 5 2 4 2 2" xfId="4535" xr:uid="{00000000-0005-0000-0000-0000A9110000}"/>
    <cellStyle name="Comma 2 4 5 2 4 2 3" xfId="4536" xr:uid="{00000000-0005-0000-0000-0000AA110000}"/>
    <cellStyle name="Comma 2 4 5 2 4 2 4" xfId="4537" xr:uid="{00000000-0005-0000-0000-0000AB110000}"/>
    <cellStyle name="Comma 2 4 5 2 4 3" xfId="4538" xr:uid="{00000000-0005-0000-0000-0000AC110000}"/>
    <cellStyle name="Comma 2 4 5 2 4 4" xfId="4539" xr:uid="{00000000-0005-0000-0000-0000AD110000}"/>
    <cellStyle name="Comma 2 4 5 2 4 5" xfId="4540" xr:uid="{00000000-0005-0000-0000-0000AE110000}"/>
    <cellStyle name="Comma 2 4 5 2 5" xfId="4541" xr:uid="{00000000-0005-0000-0000-0000AF110000}"/>
    <cellStyle name="Comma 2 4 5 2 5 2" xfId="4542" xr:uid="{00000000-0005-0000-0000-0000B0110000}"/>
    <cellStyle name="Comma 2 4 5 2 5 3" xfId="4543" xr:uid="{00000000-0005-0000-0000-0000B1110000}"/>
    <cellStyle name="Comma 2 4 5 2 5 4" xfId="4544" xr:uid="{00000000-0005-0000-0000-0000B2110000}"/>
    <cellStyle name="Comma 2 4 5 2 6" xfId="4545" xr:uid="{00000000-0005-0000-0000-0000B3110000}"/>
    <cellStyle name="Comma 2 4 5 2 7" xfId="4546" xr:uid="{00000000-0005-0000-0000-0000B4110000}"/>
    <cellStyle name="Comma 2 4 5 2 8" xfId="4547" xr:uid="{00000000-0005-0000-0000-0000B5110000}"/>
    <cellStyle name="Comma 2 4 5 3" xfId="4548" xr:uid="{00000000-0005-0000-0000-0000B6110000}"/>
    <cellStyle name="Comma 2 4 5 3 2" xfId="4549" xr:uid="{00000000-0005-0000-0000-0000B7110000}"/>
    <cellStyle name="Comma 2 4 5 3 2 2" xfId="4550" xr:uid="{00000000-0005-0000-0000-0000B8110000}"/>
    <cellStyle name="Comma 2 4 5 3 2 2 2" xfId="4551" xr:uid="{00000000-0005-0000-0000-0000B9110000}"/>
    <cellStyle name="Comma 2 4 5 3 2 2 3" xfId="4552" xr:uid="{00000000-0005-0000-0000-0000BA110000}"/>
    <cellStyle name="Comma 2 4 5 3 2 2 4" xfId="4553" xr:uid="{00000000-0005-0000-0000-0000BB110000}"/>
    <cellStyle name="Comma 2 4 5 3 2 3" xfId="4554" xr:uid="{00000000-0005-0000-0000-0000BC110000}"/>
    <cellStyle name="Comma 2 4 5 3 2 4" xfId="4555" xr:uid="{00000000-0005-0000-0000-0000BD110000}"/>
    <cellStyle name="Comma 2 4 5 3 2 5" xfId="4556" xr:uid="{00000000-0005-0000-0000-0000BE110000}"/>
    <cellStyle name="Comma 2 4 5 3 3" xfId="4557" xr:uid="{00000000-0005-0000-0000-0000BF110000}"/>
    <cellStyle name="Comma 2 4 5 3 3 2" xfId="4558" xr:uid="{00000000-0005-0000-0000-0000C0110000}"/>
    <cellStyle name="Comma 2 4 5 3 3 3" xfId="4559" xr:uid="{00000000-0005-0000-0000-0000C1110000}"/>
    <cellStyle name="Comma 2 4 5 3 3 4" xfId="4560" xr:uid="{00000000-0005-0000-0000-0000C2110000}"/>
    <cellStyle name="Comma 2 4 5 3 4" xfId="4561" xr:uid="{00000000-0005-0000-0000-0000C3110000}"/>
    <cellStyle name="Comma 2 4 5 3 5" xfId="4562" xr:uid="{00000000-0005-0000-0000-0000C4110000}"/>
    <cellStyle name="Comma 2 4 5 3 6" xfId="4563" xr:uid="{00000000-0005-0000-0000-0000C5110000}"/>
    <cellStyle name="Comma 2 4 5 4" xfId="4564" xr:uid="{00000000-0005-0000-0000-0000C6110000}"/>
    <cellStyle name="Comma 2 4 5 4 2" xfId="4565" xr:uid="{00000000-0005-0000-0000-0000C7110000}"/>
    <cellStyle name="Comma 2 4 5 4 2 2" xfId="4566" xr:uid="{00000000-0005-0000-0000-0000C8110000}"/>
    <cellStyle name="Comma 2 4 5 4 2 2 2" xfId="4567" xr:uid="{00000000-0005-0000-0000-0000C9110000}"/>
    <cellStyle name="Comma 2 4 5 4 2 2 3" xfId="4568" xr:uid="{00000000-0005-0000-0000-0000CA110000}"/>
    <cellStyle name="Comma 2 4 5 4 2 2 4" xfId="4569" xr:uid="{00000000-0005-0000-0000-0000CB110000}"/>
    <cellStyle name="Comma 2 4 5 4 2 3" xfId="4570" xr:uid="{00000000-0005-0000-0000-0000CC110000}"/>
    <cellStyle name="Comma 2 4 5 4 2 4" xfId="4571" xr:uid="{00000000-0005-0000-0000-0000CD110000}"/>
    <cellStyle name="Comma 2 4 5 4 2 5" xfId="4572" xr:uid="{00000000-0005-0000-0000-0000CE110000}"/>
    <cellStyle name="Comma 2 4 5 4 3" xfId="4573" xr:uid="{00000000-0005-0000-0000-0000CF110000}"/>
    <cellStyle name="Comma 2 4 5 4 3 2" xfId="4574" xr:uid="{00000000-0005-0000-0000-0000D0110000}"/>
    <cellStyle name="Comma 2 4 5 4 3 3" xfId="4575" xr:uid="{00000000-0005-0000-0000-0000D1110000}"/>
    <cellStyle name="Comma 2 4 5 4 3 4" xfId="4576" xr:uid="{00000000-0005-0000-0000-0000D2110000}"/>
    <cellStyle name="Comma 2 4 5 4 4" xfId="4577" xr:uid="{00000000-0005-0000-0000-0000D3110000}"/>
    <cellStyle name="Comma 2 4 5 4 5" xfId="4578" xr:uid="{00000000-0005-0000-0000-0000D4110000}"/>
    <cellStyle name="Comma 2 4 5 4 6" xfId="4579" xr:uid="{00000000-0005-0000-0000-0000D5110000}"/>
    <cellStyle name="Comma 2 4 5 5" xfId="4580" xr:uid="{00000000-0005-0000-0000-0000D6110000}"/>
    <cellStyle name="Comma 2 4 5 5 2" xfId="4581" xr:uid="{00000000-0005-0000-0000-0000D7110000}"/>
    <cellStyle name="Comma 2 4 5 5 2 2" xfId="4582" xr:uid="{00000000-0005-0000-0000-0000D8110000}"/>
    <cellStyle name="Comma 2 4 5 5 2 3" xfId="4583" xr:uid="{00000000-0005-0000-0000-0000D9110000}"/>
    <cellStyle name="Comma 2 4 5 5 2 4" xfId="4584" xr:uid="{00000000-0005-0000-0000-0000DA110000}"/>
    <cellStyle name="Comma 2 4 5 5 3" xfId="4585" xr:uid="{00000000-0005-0000-0000-0000DB110000}"/>
    <cellStyle name="Comma 2 4 5 5 4" xfId="4586" xr:uid="{00000000-0005-0000-0000-0000DC110000}"/>
    <cellStyle name="Comma 2 4 5 5 5" xfId="4587" xr:uid="{00000000-0005-0000-0000-0000DD110000}"/>
    <cellStyle name="Comma 2 4 5 6" xfId="4588" xr:uid="{00000000-0005-0000-0000-0000DE110000}"/>
    <cellStyle name="Comma 2 4 5 6 2" xfId="4589" xr:uid="{00000000-0005-0000-0000-0000DF110000}"/>
    <cellStyle name="Comma 2 4 5 6 3" xfId="4590" xr:uid="{00000000-0005-0000-0000-0000E0110000}"/>
    <cellStyle name="Comma 2 4 5 6 4" xfId="4591" xr:uid="{00000000-0005-0000-0000-0000E1110000}"/>
    <cellStyle name="Comma 2 4 5 7" xfId="4592" xr:uid="{00000000-0005-0000-0000-0000E2110000}"/>
    <cellStyle name="Comma 2 4 5 8" xfId="4593" xr:uid="{00000000-0005-0000-0000-0000E3110000}"/>
    <cellStyle name="Comma 2 4 5 9" xfId="4594" xr:uid="{00000000-0005-0000-0000-0000E4110000}"/>
    <cellStyle name="Comma 2 4 6" xfId="4595" xr:uid="{00000000-0005-0000-0000-0000E5110000}"/>
    <cellStyle name="Comma 2 4 6 2" xfId="4596" xr:uid="{00000000-0005-0000-0000-0000E6110000}"/>
    <cellStyle name="Comma 2 4 6 2 2" xfId="4597" xr:uid="{00000000-0005-0000-0000-0000E7110000}"/>
    <cellStyle name="Comma 2 4 6 2 2 2" xfId="4598" xr:uid="{00000000-0005-0000-0000-0000E8110000}"/>
    <cellStyle name="Comma 2 4 6 2 2 2 2" xfId="4599" xr:uid="{00000000-0005-0000-0000-0000E9110000}"/>
    <cellStyle name="Comma 2 4 6 2 2 2 3" xfId="4600" xr:uid="{00000000-0005-0000-0000-0000EA110000}"/>
    <cellStyle name="Comma 2 4 6 2 2 2 4" xfId="4601" xr:uid="{00000000-0005-0000-0000-0000EB110000}"/>
    <cellStyle name="Comma 2 4 6 2 2 3" xfId="4602" xr:uid="{00000000-0005-0000-0000-0000EC110000}"/>
    <cellStyle name="Comma 2 4 6 2 2 4" xfId="4603" xr:uid="{00000000-0005-0000-0000-0000ED110000}"/>
    <cellStyle name="Comma 2 4 6 2 2 5" xfId="4604" xr:uid="{00000000-0005-0000-0000-0000EE110000}"/>
    <cellStyle name="Comma 2 4 6 2 3" xfId="4605" xr:uid="{00000000-0005-0000-0000-0000EF110000}"/>
    <cellStyle name="Comma 2 4 6 2 3 2" xfId="4606" xr:uid="{00000000-0005-0000-0000-0000F0110000}"/>
    <cellStyle name="Comma 2 4 6 2 3 3" xfId="4607" xr:uid="{00000000-0005-0000-0000-0000F1110000}"/>
    <cellStyle name="Comma 2 4 6 2 3 4" xfId="4608" xr:uid="{00000000-0005-0000-0000-0000F2110000}"/>
    <cellStyle name="Comma 2 4 6 2 4" xfId="4609" xr:uid="{00000000-0005-0000-0000-0000F3110000}"/>
    <cellStyle name="Comma 2 4 6 2 5" xfId="4610" xr:uid="{00000000-0005-0000-0000-0000F4110000}"/>
    <cellStyle name="Comma 2 4 6 2 6" xfId="4611" xr:uid="{00000000-0005-0000-0000-0000F5110000}"/>
    <cellStyle name="Comma 2 4 6 3" xfId="4612" xr:uid="{00000000-0005-0000-0000-0000F6110000}"/>
    <cellStyle name="Comma 2 4 6 3 2" xfId="4613" xr:uid="{00000000-0005-0000-0000-0000F7110000}"/>
    <cellStyle name="Comma 2 4 6 3 2 2" xfId="4614" xr:uid="{00000000-0005-0000-0000-0000F8110000}"/>
    <cellStyle name="Comma 2 4 6 3 2 2 2" xfId="4615" xr:uid="{00000000-0005-0000-0000-0000F9110000}"/>
    <cellStyle name="Comma 2 4 6 3 2 2 3" xfId="4616" xr:uid="{00000000-0005-0000-0000-0000FA110000}"/>
    <cellStyle name="Comma 2 4 6 3 2 2 4" xfId="4617" xr:uid="{00000000-0005-0000-0000-0000FB110000}"/>
    <cellStyle name="Comma 2 4 6 3 2 3" xfId="4618" xr:uid="{00000000-0005-0000-0000-0000FC110000}"/>
    <cellStyle name="Comma 2 4 6 3 2 4" xfId="4619" xr:uid="{00000000-0005-0000-0000-0000FD110000}"/>
    <cellStyle name="Comma 2 4 6 3 2 5" xfId="4620" xr:uid="{00000000-0005-0000-0000-0000FE110000}"/>
    <cellStyle name="Comma 2 4 6 3 3" xfId="4621" xr:uid="{00000000-0005-0000-0000-0000FF110000}"/>
    <cellStyle name="Comma 2 4 6 3 3 2" xfId="4622" xr:uid="{00000000-0005-0000-0000-000000120000}"/>
    <cellStyle name="Comma 2 4 6 3 3 3" xfId="4623" xr:uid="{00000000-0005-0000-0000-000001120000}"/>
    <cellStyle name="Comma 2 4 6 3 3 4" xfId="4624" xr:uid="{00000000-0005-0000-0000-000002120000}"/>
    <cellStyle name="Comma 2 4 6 3 4" xfId="4625" xr:uid="{00000000-0005-0000-0000-000003120000}"/>
    <cellStyle name="Comma 2 4 6 3 5" xfId="4626" xr:uid="{00000000-0005-0000-0000-000004120000}"/>
    <cellStyle name="Comma 2 4 6 3 6" xfId="4627" xr:uid="{00000000-0005-0000-0000-000005120000}"/>
    <cellStyle name="Comma 2 4 6 4" xfId="4628" xr:uid="{00000000-0005-0000-0000-000006120000}"/>
    <cellStyle name="Comma 2 4 6 4 2" xfId="4629" xr:uid="{00000000-0005-0000-0000-000007120000}"/>
    <cellStyle name="Comma 2 4 6 4 2 2" xfId="4630" xr:uid="{00000000-0005-0000-0000-000008120000}"/>
    <cellStyle name="Comma 2 4 6 4 2 3" xfId="4631" xr:uid="{00000000-0005-0000-0000-000009120000}"/>
    <cellStyle name="Comma 2 4 6 4 2 4" xfId="4632" xr:uid="{00000000-0005-0000-0000-00000A120000}"/>
    <cellStyle name="Comma 2 4 6 4 3" xfId="4633" xr:uid="{00000000-0005-0000-0000-00000B120000}"/>
    <cellStyle name="Comma 2 4 6 4 4" xfId="4634" xr:uid="{00000000-0005-0000-0000-00000C120000}"/>
    <cellStyle name="Comma 2 4 6 4 5" xfId="4635" xr:uid="{00000000-0005-0000-0000-00000D120000}"/>
    <cellStyle name="Comma 2 4 6 5" xfId="4636" xr:uid="{00000000-0005-0000-0000-00000E120000}"/>
    <cellStyle name="Comma 2 4 6 5 2" xfId="4637" xr:uid="{00000000-0005-0000-0000-00000F120000}"/>
    <cellStyle name="Comma 2 4 6 5 3" xfId="4638" xr:uid="{00000000-0005-0000-0000-000010120000}"/>
    <cellStyle name="Comma 2 4 6 5 4" xfId="4639" xr:uid="{00000000-0005-0000-0000-000011120000}"/>
    <cellStyle name="Comma 2 4 6 6" xfId="4640" xr:uid="{00000000-0005-0000-0000-000012120000}"/>
    <cellStyle name="Comma 2 4 6 7" xfId="4641" xr:uid="{00000000-0005-0000-0000-000013120000}"/>
    <cellStyle name="Comma 2 4 6 8" xfId="4642" xr:uid="{00000000-0005-0000-0000-000014120000}"/>
    <cellStyle name="Comma 2 4 7" xfId="4643" xr:uid="{00000000-0005-0000-0000-000015120000}"/>
    <cellStyle name="Comma 2 4 7 2" xfId="4644" xr:uid="{00000000-0005-0000-0000-000016120000}"/>
    <cellStyle name="Comma 2 4 7 2 2" xfId="4645" xr:uid="{00000000-0005-0000-0000-000017120000}"/>
    <cellStyle name="Comma 2 4 7 2 2 2" xfId="4646" xr:uid="{00000000-0005-0000-0000-000018120000}"/>
    <cellStyle name="Comma 2 4 7 2 2 2 2" xfId="4647" xr:uid="{00000000-0005-0000-0000-000019120000}"/>
    <cellStyle name="Comma 2 4 7 2 2 2 3" xfId="4648" xr:uid="{00000000-0005-0000-0000-00001A120000}"/>
    <cellStyle name="Comma 2 4 7 2 2 2 4" xfId="4649" xr:uid="{00000000-0005-0000-0000-00001B120000}"/>
    <cellStyle name="Comma 2 4 7 2 2 3" xfId="4650" xr:uid="{00000000-0005-0000-0000-00001C120000}"/>
    <cellStyle name="Comma 2 4 7 2 2 4" xfId="4651" xr:uid="{00000000-0005-0000-0000-00001D120000}"/>
    <cellStyle name="Comma 2 4 7 2 2 5" xfId="4652" xr:uid="{00000000-0005-0000-0000-00001E120000}"/>
    <cellStyle name="Comma 2 4 7 2 3" xfId="4653" xr:uid="{00000000-0005-0000-0000-00001F120000}"/>
    <cellStyle name="Comma 2 4 7 2 3 2" xfId="4654" xr:uid="{00000000-0005-0000-0000-000020120000}"/>
    <cellStyle name="Comma 2 4 7 2 3 3" xfId="4655" xr:uid="{00000000-0005-0000-0000-000021120000}"/>
    <cellStyle name="Comma 2 4 7 2 3 4" xfId="4656" xr:uid="{00000000-0005-0000-0000-000022120000}"/>
    <cellStyle name="Comma 2 4 7 2 4" xfId="4657" xr:uid="{00000000-0005-0000-0000-000023120000}"/>
    <cellStyle name="Comma 2 4 7 2 5" xfId="4658" xr:uid="{00000000-0005-0000-0000-000024120000}"/>
    <cellStyle name="Comma 2 4 7 2 6" xfId="4659" xr:uid="{00000000-0005-0000-0000-000025120000}"/>
    <cellStyle name="Comma 2 4 7 3" xfId="4660" xr:uid="{00000000-0005-0000-0000-000026120000}"/>
    <cellStyle name="Comma 2 4 7 3 2" xfId="4661" xr:uid="{00000000-0005-0000-0000-000027120000}"/>
    <cellStyle name="Comma 2 4 7 3 2 2" xfId="4662" xr:uid="{00000000-0005-0000-0000-000028120000}"/>
    <cellStyle name="Comma 2 4 7 3 2 2 2" xfId="4663" xr:uid="{00000000-0005-0000-0000-000029120000}"/>
    <cellStyle name="Comma 2 4 7 3 2 2 3" xfId="4664" xr:uid="{00000000-0005-0000-0000-00002A120000}"/>
    <cellStyle name="Comma 2 4 7 3 2 2 4" xfId="4665" xr:uid="{00000000-0005-0000-0000-00002B120000}"/>
    <cellStyle name="Comma 2 4 7 3 2 3" xfId="4666" xr:uid="{00000000-0005-0000-0000-00002C120000}"/>
    <cellStyle name="Comma 2 4 7 3 2 4" xfId="4667" xr:uid="{00000000-0005-0000-0000-00002D120000}"/>
    <cellStyle name="Comma 2 4 7 3 2 5" xfId="4668" xr:uid="{00000000-0005-0000-0000-00002E120000}"/>
    <cellStyle name="Comma 2 4 7 3 3" xfId="4669" xr:uid="{00000000-0005-0000-0000-00002F120000}"/>
    <cellStyle name="Comma 2 4 7 3 3 2" xfId="4670" xr:uid="{00000000-0005-0000-0000-000030120000}"/>
    <cellStyle name="Comma 2 4 7 3 3 3" xfId="4671" xr:uid="{00000000-0005-0000-0000-000031120000}"/>
    <cellStyle name="Comma 2 4 7 3 3 4" xfId="4672" xr:uid="{00000000-0005-0000-0000-000032120000}"/>
    <cellStyle name="Comma 2 4 7 3 4" xfId="4673" xr:uid="{00000000-0005-0000-0000-000033120000}"/>
    <cellStyle name="Comma 2 4 7 3 5" xfId="4674" xr:uid="{00000000-0005-0000-0000-000034120000}"/>
    <cellStyle name="Comma 2 4 7 3 6" xfId="4675" xr:uid="{00000000-0005-0000-0000-000035120000}"/>
    <cellStyle name="Comma 2 4 7 4" xfId="4676" xr:uid="{00000000-0005-0000-0000-000036120000}"/>
    <cellStyle name="Comma 2 4 7 4 2" xfId="4677" xr:uid="{00000000-0005-0000-0000-000037120000}"/>
    <cellStyle name="Comma 2 4 7 4 2 2" xfId="4678" xr:uid="{00000000-0005-0000-0000-000038120000}"/>
    <cellStyle name="Comma 2 4 7 4 2 3" xfId="4679" xr:uid="{00000000-0005-0000-0000-000039120000}"/>
    <cellStyle name="Comma 2 4 7 4 2 4" xfId="4680" xr:uid="{00000000-0005-0000-0000-00003A120000}"/>
    <cellStyle name="Comma 2 4 7 4 3" xfId="4681" xr:uid="{00000000-0005-0000-0000-00003B120000}"/>
    <cellStyle name="Comma 2 4 7 4 4" xfId="4682" xr:uid="{00000000-0005-0000-0000-00003C120000}"/>
    <cellStyle name="Comma 2 4 7 4 5" xfId="4683" xr:uid="{00000000-0005-0000-0000-00003D120000}"/>
    <cellStyle name="Comma 2 4 7 5" xfId="4684" xr:uid="{00000000-0005-0000-0000-00003E120000}"/>
    <cellStyle name="Comma 2 4 7 5 2" xfId="4685" xr:uid="{00000000-0005-0000-0000-00003F120000}"/>
    <cellStyle name="Comma 2 4 7 5 3" xfId="4686" xr:uid="{00000000-0005-0000-0000-000040120000}"/>
    <cellStyle name="Comma 2 4 7 5 4" xfId="4687" xr:uid="{00000000-0005-0000-0000-000041120000}"/>
    <cellStyle name="Comma 2 4 7 6" xfId="4688" xr:uid="{00000000-0005-0000-0000-000042120000}"/>
    <cellStyle name="Comma 2 4 7 7" xfId="4689" xr:uid="{00000000-0005-0000-0000-000043120000}"/>
    <cellStyle name="Comma 2 4 7 8" xfId="4690" xr:uid="{00000000-0005-0000-0000-000044120000}"/>
    <cellStyle name="Comma 2 4 8" xfId="4691" xr:uid="{00000000-0005-0000-0000-000045120000}"/>
    <cellStyle name="Comma 2 4 8 2" xfId="4692" xr:uid="{00000000-0005-0000-0000-000046120000}"/>
    <cellStyle name="Comma 2 4 8 2 2" xfId="4693" xr:uid="{00000000-0005-0000-0000-000047120000}"/>
    <cellStyle name="Comma 2 4 8 2 2 2" xfId="4694" xr:uid="{00000000-0005-0000-0000-000048120000}"/>
    <cellStyle name="Comma 2 4 8 2 2 3" xfId="4695" xr:uid="{00000000-0005-0000-0000-000049120000}"/>
    <cellStyle name="Comma 2 4 8 2 2 4" xfId="4696" xr:uid="{00000000-0005-0000-0000-00004A120000}"/>
    <cellStyle name="Comma 2 4 8 2 3" xfId="4697" xr:uid="{00000000-0005-0000-0000-00004B120000}"/>
    <cellStyle name="Comma 2 4 8 2 4" xfId="4698" xr:uid="{00000000-0005-0000-0000-00004C120000}"/>
    <cellStyle name="Comma 2 4 8 2 5" xfId="4699" xr:uid="{00000000-0005-0000-0000-00004D120000}"/>
    <cellStyle name="Comma 2 4 8 3" xfId="4700" xr:uid="{00000000-0005-0000-0000-00004E120000}"/>
    <cellStyle name="Comma 2 4 8 3 2" xfId="4701" xr:uid="{00000000-0005-0000-0000-00004F120000}"/>
    <cellStyle name="Comma 2 4 8 3 3" xfId="4702" xr:uid="{00000000-0005-0000-0000-000050120000}"/>
    <cellStyle name="Comma 2 4 8 3 4" xfId="4703" xr:uid="{00000000-0005-0000-0000-000051120000}"/>
    <cellStyle name="Comma 2 4 8 4" xfId="4704" xr:uid="{00000000-0005-0000-0000-000052120000}"/>
    <cellStyle name="Comma 2 4 8 5" xfId="4705" xr:uid="{00000000-0005-0000-0000-000053120000}"/>
    <cellStyle name="Comma 2 4 8 6" xfId="4706" xr:uid="{00000000-0005-0000-0000-000054120000}"/>
    <cellStyle name="Comma 2 4 9" xfId="4707" xr:uid="{00000000-0005-0000-0000-000055120000}"/>
    <cellStyle name="Comma 2 4 9 2" xfId="4708" xr:uid="{00000000-0005-0000-0000-000056120000}"/>
    <cellStyle name="Comma 2 4 9 2 2" xfId="4709" xr:uid="{00000000-0005-0000-0000-000057120000}"/>
    <cellStyle name="Comma 2 4 9 2 2 2" xfId="4710" xr:uid="{00000000-0005-0000-0000-000058120000}"/>
    <cellStyle name="Comma 2 4 9 2 2 3" xfId="4711" xr:uid="{00000000-0005-0000-0000-000059120000}"/>
    <cellStyle name="Comma 2 4 9 2 2 4" xfId="4712" xr:uid="{00000000-0005-0000-0000-00005A120000}"/>
    <cellStyle name="Comma 2 4 9 2 3" xfId="4713" xr:uid="{00000000-0005-0000-0000-00005B120000}"/>
    <cellStyle name="Comma 2 4 9 2 4" xfId="4714" xr:uid="{00000000-0005-0000-0000-00005C120000}"/>
    <cellStyle name="Comma 2 4 9 2 5" xfId="4715" xr:uid="{00000000-0005-0000-0000-00005D120000}"/>
    <cellStyle name="Comma 2 4 9 3" xfId="4716" xr:uid="{00000000-0005-0000-0000-00005E120000}"/>
    <cellStyle name="Comma 2 4 9 3 2" xfId="4717" xr:uid="{00000000-0005-0000-0000-00005F120000}"/>
    <cellStyle name="Comma 2 4 9 3 3" xfId="4718" xr:uid="{00000000-0005-0000-0000-000060120000}"/>
    <cellStyle name="Comma 2 4 9 3 4" xfId="4719" xr:uid="{00000000-0005-0000-0000-000061120000}"/>
    <cellStyle name="Comma 2 4 9 4" xfId="4720" xr:uid="{00000000-0005-0000-0000-000062120000}"/>
    <cellStyle name="Comma 2 4 9 5" xfId="4721" xr:uid="{00000000-0005-0000-0000-000063120000}"/>
    <cellStyle name="Comma 2 4 9 6" xfId="4722" xr:uid="{00000000-0005-0000-0000-000064120000}"/>
    <cellStyle name="Comma 2 40" xfId="4723" xr:uid="{00000000-0005-0000-0000-000065120000}"/>
    <cellStyle name="Comma 2 41" xfId="4724" xr:uid="{00000000-0005-0000-0000-000066120000}"/>
    <cellStyle name="Comma 2 42" xfId="4725" xr:uid="{00000000-0005-0000-0000-000067120000}"/>
    <cellStyle name="Comma 2 43" xfId="4726" xr:uid="{00000000-0005-0000-0000-000068120000}"/>
    <cellStyle name="Comma 2 44" xfId="4727" xr:uid="{00000000-0005-0000-0000-000069120000}"/>
    <cellStyle name="Comma 2 45" xfId="4728" xr:uid="{00000000-0005-0000-0000-00006A120000}"/>
    <cellStyle name="Comma 2 46" xfId="4729" xr:uid="{00000000-0005-0000-0000-00006B120000}"/>
    <cellStyle name="Comma 2 47" xfId="4730" xr:uid="{00000000-0005-0000-0000-00006C120000}"/>
    <cellStyle name="Comma 2 48" xfId="4731" xr:uid="{00000000-0005-0000-0000-00006D120000}"/>
    <cellStyle name="Comma 2 49" xfId="4732" xr:uid="{00000000-0005-0000-0000-00006E120000}"/>
    <cellStyle name="Comma 2 5" xfId="4733" xr:uid="{00000000-0005-0000-0000-00006F120000}"/>
    <cellStyle name="Comma 2 5 10" xfId="4734" xr:uid="{00000000-0005-0000-0000-000070120000}"/>
    <cellStyle name="Comma 2 5 11" xfId="4735" xr:uid="{00000000-0005-0000-0000-000071120000}"/>
    <cellStyle name="Comma 2 5 2" xfId="4736" xr:uid="{00000000-0005-0000-0000-000072120000}"/>
    <cellStyle name="Comma 2 5 2 2" xfId="4737" xr:uid="{00000000-0005-0000-0000-000073120000}"/>
    <cellStyle name="Comma 2 5 2 3" xfId="4738" xr:uid="{00000000-0005-0000-0000-000074120000}"/>
    <cellStyle name="Comma 2 5 3" xfId="4739" xr:uid="{00000000-0005-0000-0000-000075120000}"/>
    <cellStyle name="Comma 2 5 3 2" xfId="4740" xr:uid="{00000000-0005-0000-0000-000076120000}"/>
    <cellStyle name="Comma 2 5 3 2 2" xfId="4741" xr:uid="{00000000-0005-0000-0000-000077120000}"/>
    <cellStyle name="Comma 2 5 3 2 2 2" xfId="4742" xr:uid="{00000000-0005-0000-0000-000078120000}"/>
    <cellStyle name="Comma 2 5 3 2 2 2 2" xfId="4743" xr:uid="{00000000-0005-0000-0000-000079120000}"/>
    <cellStyle name="Comma 2 5 3 2 2 2 3" xfId="4744" xr:uid="{00000000-0005-0000-0000-00007A120000}"/>
    <cellStyle name="Comma 2 5 3 2 2 2 4" xfId="4745" xr:uid="{00000000-0005-0000-0000-00007B120000}"/>
    <cellStyle name="Comma 2 5 3 2 2 3" xfId="4746" xr:uid="{00000000-0005-0000-0000-00007C120000}"/>
    <cellStyle name="Comma 2 5 3 2 2 4" xfId="4747" xr:uid="{00000000-0005-0000-0000-00007D120000}"/>
    <cellStyle name="Comma 2 5 3 2 2 5" xfId="4748" xr:uid="{00000000-0005-0000-0000-00007E120000}"/>
    <cellStyle name="Comma 2 5 3 2 3" xfId="4749" xr:uid="{00000000-0005-0000-0000-00007F120000}"/>
    <cellStyle name="Comma 2 5 3 2 3 2" xfId="4750" xr:uid="{00000000-0005-0000-0000-000080120000}"/>
    <cellStyle name="Comma 2 5 3 2 3 3" xfId="4751" xr:uid="{00000000-0005-0000-0000-000081120000}"/>
    <cellStyle name="Comma 2 5 3 2 3 4" xfId="4752" xr:uid="{00000000-0005-0000-0000-000082120000}"/>
    <cellStyle name="Comma 2 5 3 2 4" xfId="4753" xr:uid="{00000000-0005-0000-0000-000083120000}"/>
    <cellStyle name="Comma 2 5 3 2 5" xfId="4754" xr:uid="{00000000-0005-0000-0000-000084120000}"/>
    <cellStyle name="Comma 2 5 3 2 6" xfId="4755" xr:uid="{00000000-0005-0000-0000-000085120000}"/>
    <cellStyle name="Comma 2 5 3 3" xfId="4756" xr:uid="{00000000-0005-0000-0000-000086120000}"/>
    <cellStyle name="Comma 2 5 3 3 2" xfId="4757" xr:uid="{00000000-0005-0000-0000-000087120000}"/>
    <cellStyle name="Comma 2 5 3 3 2 2" xfId="4758" xr:uid="{00000000-0005-0000-0000-000088120000}"/>
    <cellStyle name="Comma 2 5 3 3 2 2 2" xfId="4759" xr:uid="{00000000-0005-0000-0000-000089120000}"/>
    <cellStyle name="Comma 2 5 3 3 2 2 3" xfId="4760" xr:uid="{00000000-0005-0000-0000-00008A120000}"/>
    <cellStyle name="Comma 2 5 3 3 2 2 4" xfId="4761" xr:uid="{00000000-0005-0000-0000-00008B120000}"/>
    <cellStyle name="Comma 2 5 3 3 2 3" xfId="4762" xr:uid="{00000000-0005-0000-0000-00008C120000}"/>
    <cellStyle name="Comma 2 5 3 3 2 4" xfId="4763" xr:uid="{00000000-0005-0000-0000-00008D120000}"/>
    <cellStyle name="Comma 2 5 3 3 2 5" xfId="4764" xr:uid="{00000000-0005-0000-0000-00008E120000}"/>
    <cellStyle name="Comma 2 5 3 3 3" xfId="4765" xr:uid="{00000000-0005-0000-0000-00008F120000}"/>
    <cellStyle name="Comma 2 5 3 3 3 2" xfId="4766" xr:uid="{00000000-0005-0000-0000-000090120000}"/>
    <cellStyle name="Comma 2 5 3 3 3 3" xfId="4767" xr:uid="{00000000-0005-0000-0000-000091120000}"/>
    <cellStyle name="Comma 2 5 3 3 3 4" xfId="4768" xr:uid="{00000000-0005-0000-0000-000092120000}"/>
    <cellStyle name="Comma 2 5 3 3 4" xfId="4769" xr:uid="{00000000-0005-0000-0000-000093120000}"/>
    <cellStyle name="Comma 2 5 3 3 5" xfId="4770" xr:uid="{00000000-0005-0000-0000-000094120000}"/>
    <cellStyle name="Comma 2 5 3 3 6" xfId="4771" xr:uid="{00000000-0005-0000-0000-000095120000}"/>
    <cellStyle name="Comma 2 5 3 4" xfId="4772" xr:uid="{00000000-0005-0000-0000-000096120000}"/>
    <cellStyle name="Comma 2 5 3 4 2" xfId="4773" xr:uid="{00000000-0005-0000-0000-000097120000}"/>
    <cellStyle name="Comma 2 5 3 4 2 2" xfId="4774" xr:uid="{00000000-0005-0000-0000-000098120000}"/>
    <cellStyle name="Comma 2 5 3 4 2 3" xfId="4775" xr:uid="{00000000-0005-0000-0000-000099120000}"/>
    <cellStyle name="Comma 2 5 3 4 2 4" xfId="4776" xr:uid="{00000000-0005-0000-0000-00009A120000}"/>
    <cellStyle name="Comma 2 5 3 4 3" xfId="4777" xr:uid="{00000000-0005-0000-0000-00009B120000}"/>
    <cellStyle name="Comma 2 5 3 4 4" xfId="4778" xr:uid="{00000000-0005-0000-0000-00009C120000}"/>
    <cellStyle name="Comma 2 5 3 4 5" xfId="4779" xr:uid="{00000000-0005-0000-0000-00009D120000}"/>
    <cellStyle name="Comma 2 5 3 5" xfId="4780" xr:uid="{00000000-0005-0000-0000-00009E120000}"/>
    <cellStyle name="Comma 2 5 3 5 2" xfId="4781" xr:uid="{00000000-0005-0000-0000-00009F120000}"/>
    <cellStyle name="Comma 2 5 3 5 3" xfId="4782" xr:uid="{00000000-0005-0000-0000-0000A0120000}"/>
    <cellStyle name="Comma 2 5 3 5 4" xfId="4783" xr:uid="{00000000-0005-0000-0000-0000A1120000}"/>
    <cellStyle name="Comma 2 5 3 6" xfId="4784" xr:uid="{00000000-0005-0000-0000-0000A2120000}"/>
    <cellStyle name="Comma 2 5 3 7" xfId="4785" xr:uid="{00000000-0005-0000-0000-0000A3120000}"/>
    <cellStyle name="Comma 2 5 3 8" xfId="4786" xr:uid="{00000000-0005-0000-0000-0000A4120000}"/>
    <cellStyle name="Comma 2 5 4" xfId="4787" xr:uid="{00000000-0005-0000-0000-0000A5120000}"/>
    <cellStyle name="Comma 2 5 4 2" xfId="4788" xr:uid="{00000000-0005-0000-0000-0000A6120000}"/>
    <cellStyle name="Comma 2 5 4 2 2" xfId="4789" xr:uid="{00000000-0005-0000-0000-0000A7120000}"/>
    <cellStyle name="Comma 2 5 4 2 2 2" xfId="4790" xr:uid="{00000000-0005-0000-0000-0000A8120000}"/>
    <cellStyle name="Comma 2 5 4 2 2 3" xfId="4791" xr:uid="{00000000-0005-0000-0000-0000A9120000}"/>
    <cellStyle name="Comma 2 5 4 2 2 4" xfId="4792" xr:uid="{00000000-0005-0000-0000-0000AA120000}"/>
    <cellStyle name="Comma 2 5 4 2 3" xfId="4793" xr:uid="{00000000-0005-0000-0000-0000AB120000}"/>
    <cellStyle name="Comma 2 5 4 2 4" xfId="4794" xr:uid="{00000000-0005-0000-0000-0000AC120000}"/>
    <cellStyle name="Comma 2 5 4 2 5" xfId="4795" xr:uid="{00000000-0005-0000-0000-0000AD120000}"/>
    <cellStyle name="Comma 2 5 4 3" xfId="4796" xr:uid="{00000000-0005-0000-0000-0000AE120000}"/>
    <cellStyle name="Comma 2 5 4 3 2" xfId="4797" xr:uid="{00000000-0005-0000-0000-0000AF120000}"/>
    <cellStyle name="Comma 2 5 4 3 3" xfId="4798" xr:uid="{00000000-0005-0000-0000-0000B0120000}"/>
    <cellStyle name="Comma 2 5 4 3 4" xfId="4799" xr:uid="{00000000-0005-0000-0000-0000B1120000}"/>
    <cellStyle name="Comma 2 5 4 4" xfId="4800" xr:uid="{00000000-0005-0000-0000-0000B2120000}"/>
    <cellStyle name="Comma 2 5 4 5" xfId="4801" xr:uid="{00000000-0005-0000-0000-0000B3120000}"/>
    <cellStyle name="Comma 2 5 4 6" xfId="4802" xr:uid="{00000000-0005-0000-0000-0000B4120000}"/>
    <cellStyle name="Comma 2 5 5" xfId="4803" xr:uid="{00000000-0005-0000-0000-0000B5120000}"/>
    <cellStyle name="Comma 2 5 5 2" xfId="4804" xr:uid="{00000000-0005-0000-0000-0000B6120000}"/>
    <cellStyle name="Comma 2 5 5 2 2" xfId="4805" xr:uid="{00000000-0005-0000-0000-0000B7120000}"/>
    <cellStyle name="Comma 2 5 5 2 2 2" xfId="4806" xr:uid="{00000000-0005-0000-0000-0000B8120000}"/>
    <cellStyle name="Comma 2 5 5 2 2 3" xfId="4807" xr:uid="{00000000-0005-0000-0000-0000B9120000}"/>
    <cellStyle name="Comma 2 5 5 2 2 4" xfId="4808" xr:uid="{00000000-0005-0000-0000-0000BA120000}"/>
    <cellStyle name="Comma 2 5 5 2 3" xfId="4809" xr:uid="{00000000-0005-0000-0000-0000BB120000}"/>
    <cellStyle name="Comma 2 5 5 2 4" xfId="4810" xr:uid="{00000000-0005-0000-0000-0000BC120000}"/>
    <cellStyle name="Comma 2 5 5 2 5" xfId="4811" xr:uid="{00000000-0005-0000-0000-0000BD120000}"/>
    <cellStyle name="Comma 2 5 5 3" xfId="4812" xr:uid="{00000000-0005-0000-0000-0000BE120000}"/>
    <cellStyle name="Comma 2 5 5 3 2" xfId="4813" xr:uid="{00000000-0005-0000-0000-0000BF120000}"/>
    <cellStyle name="Comma 2 5 5 3 3" xfId="4814" xr:uid="{00000000-0005-0000-0000-0000C0120000}"/>
    <cellStyle name="Comma 2 5 5 3 4" xfId="4815" xr:uid="{00000000-0005-0000-0000-0000C1120000}"/>
    <cellStyle name="Comma 2 5 5 4" xfId="4816" xr:uid="{00000000-0005-0000-0000-0000C2120000}"/>
    <cellStyle name="Comma 2 5 5 5" xfId="4817" xr:uid="{00000000-0005-0000-0000-0000C3120000}"/>
    <cellStyle name="Comma 2 5 5 6" xfId="4818" xr:uid="{00000000-0005-0000-0000-0000C4120000}"/>
    <cellStyle name="Comma 2 5 6" xfId="4819" xr:uid="{00000000-0005-0000-0000-0000C5120000}"/>
    <cellStyle name="Comma 2 5 7" xfId="4820" xr:uid="{00000000-0005-0000-0000-0000C6120000}"/>
    <cellStyle name="Comma 2 5 7 2" xfId="4821" xr:uid="{00000000-0005-0000-0000-0000C7120000}"/>
    <cellStyle name="Comma 2 5 7 2 2" xfId="4822" xr:uid="{00000000-0005-0000-0000-0000C8120000}"/>
    <cellStyle name="Comma 2 5 7 2 3" xfId="4823" xr:uid="{00000000-0005-0000-0000-0000C9120000}"/>
    <cellStyle name="Comma 2 5 7 2 4" xfId="4824" xr:uid="{00000000-0005-0000-0000-0000CA120000}"/>
    <cellStyle name="Comma 2 5 7 3" xfId="4825" xr:uid="{00000000-0005-0000-0000-0000CB120000}"/>
    <cellStyle name="Comma 2 5 7 4" xfId="4826" xr:uid="{00000000-0005-0000-0000-0000CC120000}"/>
    <cellStyle name="Comma 2 5 7 5" xfId="4827" xr:uid="{00000000-0005-0000-0000-0000CD120000}"/>
    <cellStyle name="Comma 2 5 8" xfId="4828" xr:uid="{00000000-0005-0000-0000-0000CE120000}"/>
    <cellStyle name="Comma 2 5 8 2" xfId="4829" xr:uid="{00000000-0005-0000-0000-0000CF120000}"/>
    <cellStyle name="Comma 2 5 8 3" xfId="4830" xr:uid="{00000000-0005-0000-0000-0000D0120000}"/>
    <cellStyle name="Comma 2 5 8 4" xfId="4831" xr:uid="{00000000-0005-0000-0000-0000D1120000}"/>
    <cellStyle name="Comma 2 5 9" xfId="4832" xr:uid="{00000000-0005-0000-0000-0000D2120000}"/>
    <cellStyle name="Comma 2 50" xfId="4833" xr:uid="{00000000-0005-0000-0000-0000D3120000}"/>
    <cellStyle name="Comma 2 51" xfId="4834" xr:uid="{00000000-0005-0000-0000-0000D4120000}"/>
    <cellStyle name="Comma 2 52" xfId="4835" xr:uid="{00000000-0005-0000-0000-0000D5120000}"/>
    <cellStyle name="Comma 2 53" xfId="4836" xr:uid="{00000000-0005-0000-0000-0000D6120000}"/>
    <cellStyle name="Comma 2 54" xfId="4837" xr:uid="{00000000-0005-0000-0000-0000D7120000}"/>
    <cellStyle name="Comma 2 55" xfId="4838" xr:uid="{00000000-0005-0000-0000-0000D8120000}"/>
    <cellStyle name="Comma 2 56" xfId="4839" xr:uid="{00000000-0005-0000-0000-0000D9120000}"/>
    <cellStyle name="Comma 2 57" xfId="4840" xr:uid="{00000000-0005-0000-0000-0000DA120000}"/>
    <cellStyle name="Comma 2 58" xfId="4841" xr:uid="{00000000-0005-0000-0000-0000DB120000}"/>
    <cellStyle name="Comma 2 59" xfId="4842" xr:uid="{00000000-0005-0000-0000-0000DC120000}"/>
    <cellStyle name="Comma 2 6" xfId="4843" xr:uid="{00000000-0005-0000-0000-0000DD120000}"/>
    <cellStyle name="Comma 2 6 10" xfId="4844" xr:uid="{00000000-0005-0000-0000-0000DE120000}"/>
    <cellStyle name="Comma 2 6 11" xfId="4845" xr:uid="{00000000-0005-0000-0000-0000DF120000}"/>
    <cellStyle name="Comma 2 6 2" xfId="4846" xr:uid="{00000000-0005-0000-0000-0000E0120000}"/>
    <cellStyle name="Comma 2 6 2 2" xfId="4847" xr:uid="{00000000-0005-0000-0000-0000E1120000}"/>
    <cellStyle name="Comma 2 6 2 3" xfId="4848" xr:uid="{00000000-0005-0000-0000-0000E2120000}"/>
    <cellStyle name="Comma 2 6 3" xfId="4849" xr:uid="{00000000-0005-0000-0000-0000E3120000}"/>
    <cellStyle name="Comma 2 6 3 2" xfId="4850" xr:uid="{00000000-0005-0000-0000-0000E4120000}"/>
    <cellStyle name="Comma 2 6 3 2 2" xfId="4851" xr:uid="{00000000-0005-0000-0000-0000E5120000}"/>
    <cellStyle name="Comma 2 6 3 2 2 2" xfId="4852" xr:uid="{00000000-0005-0000-0000-0000E6120000}"/>
    <cellStyle name="Comma 2 6 3 2 2 2 2" xfId="4853" xr:uid="{00000000-0005-0000-0000-0000E7120000}"/>
    <cellStyle name="Comma 2 6 3 2 2 2 3" xfId="4854" xr:uid="{00000000-0005-0000-0000-0000E8120000}"/>
    <cellStyle name="Comma 2 6 3 2 2 2 4" xfId="4855" xr:uid="{00000000-0005-0000-0000-0000E9120000}"/>
    <cellStyle name="Comma 2 6 3 2 2 3" xfId="4856" xr:uid="{00000000-0005-0000-0000-0000EA120000}"/>
    <cellStyle name="Comma 2 6 3 2 2 4" xfId="4857" xr:uid="{00000000-0005-0000-0000-0000EB120000}"/>
    <cellStyle name="Comma 2 6 3 2 2 5" xfId="4858" xr:uid="{00000000-0005-0000-0000-0000EC120000}"/>
    <cellStyle name="Comma 2 6 3 2 3" xfId="4859" xr:uid="{00000000-0005-0000-0000-0000ED120000}"/>
    <cellStyle name="Comma 2 6 3 2 3 2" xfId="4860" xr:uid="{00000000-0005-0000-0000-0000EE120000}"/>
    <cellStyle name="Comma 2 6 3 2 3 3" xfId="4861" xr:uid="{00000000-0005-0000-0000-0000EF120000}"/>
    <cellStyle name="Comma 2 6 3 2 3 4" xfId="4862" xr:uid="{00000000-0005-0000-0000-0000F0120000}"/>
    <cellStyle name="Comma 2 6 3 2 4" xfId="4863" xr:uid="{00000000-0005-0000-0000-0000F1120000}"/>
    <cellStyle name="Comma 2 6 3 2 5" xfId="4864" xr:uid="{00000000-0005-0000-0000-0000F2120000}"/>
    <cellStyle name="Comma 2 6 3 2 6" xfId="4865" xr:uid="{00000000-0005-0000-0000-0000F3120000}"/>
    <cellStyle name="Comma 2 6 3 3" xfId="4866" xr:uid="{00000000-0005-0000-0000-0000F4120000}"/>
    <cellStyle name="Comma 2 6 3 3 2" xfId="4867" xr:uid="{00000000-0005-0000-0000-0000F5120000}"/>
    <cellStyle name="Comma 2 6 3 3 2 2" xfId="4868" xr:uid="{00000000-0005-0000-0000-0000F6120000}"/>
    <cellStyle name="Comma 2 6 3 3 2 2 2" xfId="4869" xr:uid="{00000000-0005-0000-0000-0000F7120000}"/>
    <cellStyle name="Comma 2 6 3 3 2 2 3" xfId="4870" xr:uid="{00000000-0005-0000-0000-0000F8120000}"/>
    <cellStyle name="Comma 2 6 3 3 2 2 4" xfId="4871" xr:uid="{00000000-0005-0000-0000-0000F9120000}"/>
    <cellStyle name="Comma 2 6 3 3 2 3" xfId="4872" xr:uid="{00000000-0005-0000-0000-0000FA120000}"/>
    <cellStyle name="Comma 2 6 3 3 2 4" xfId="4873" xr:uid="{00000000-0005-0000-0000-0000FB120000}"/>
    <cellStyle name="Comma 2 6 3 3 2 5" xfId="4874" xr:uid="{00000000-0005-0000-0000-0000FC120000}"/>
    <cellStyle name="Comma 2 6 3 3 3" xfId="4875" xr:uid="{00000000-0005-0000-0000-0000FD120000}"/>
    <cellStyle name="Comma 2 6 3 3 3 2" xfId="4876" xr:uid="{00000000-0005-0000-0000-0000FE120000}"/>
    <cellStyle name="Comma 2 6 3 3 3 3" xfId="4877" xr:uid="{00000000-0005-0000-0000-0000FF120000}"/>
    <cellStyle name="Comma 2 6 3 3 3 4" xfId="4878" xr:uid="{00000000-0005-0000-0000-000000130000}"/>
    <cellStyle name="Comma 2 6 3 3 4" xfId="4879" xr:uid="{00000000-0005-0000-0000-000001130000}"/>
    <cellStyle name="Comma 2 6 3 3 5" xfId="4880" xr:uid="{00000000-0005-0000-0000-000002130000}"/>
    <cellStyle name="Comma 2 6 3 3 6" xfId="4881" xr:uid="{00000000-0005-0000-0000-000003130000}"/>
    <cellStyle name="Comma 2 6 3 4" xfId="4882" xr:uid="{00000000-0005-0000-0000-000004130000}"/>
    <cellStyle name="Comma 2 6 3 4 2" xfId="4883" xr:uid="{00000000-0005-0000-0000-000005130000}"/>
    <cellStyle name="Comma 2 6 3 4 2 2" xfId="4884" xr:uid="{00000000-0005-0000-0000-000006130000}"/>
    <cellStyle name="Comma 2 6 3 4 2 3" xfId="4885" xr:uid="{00000000-0005-0000-0000-000007130000}"/>
    <cellStyle name="Comma 2 6 3 4 2 4" xfId="4886" xr:uid="{00000000-0005-0000-0000-000008130000}"/>
    <cellStyle name="Comma 2 6 3 4 3" xfId="4887" xr:uid="{00000000-0005-0000-0000-000009130000}"/>
    <cellStyle name="Comma 2 6 3 4 4" xfId="4888" xr:uid="{00000000-0005-0000-0000-00000A130000}"/>
    <cellStyle name="Comma 2 6 3 4 5" xfId="4889" xr:uid="{00000000-0005-0000-0000-00000B130000}"/>
    <cellStyle name="Comma 2 6 3 5" xfId="4890" xr:uid="{00000000-0005-0000-0000-00000C130000}"/>
    <cellStyle name="Comma 2 6 3 5 2" xfId="4891" xr:uid="{00000000-0005-0000-0000-00000D130000}"/>
    <cellStyle name="Comma 2 6 3 5 3" xfId="4892" xr:uid="{00000000-0005-0000-0000-00000E130000}"/>
    <cellStyle name="Comma 2 6 3 5 4" xfId="4893" xr:uid="{00000000-0005-0000-0000-00000F130000}"/>
    <cellStyle name="Comma 2 6 3 6" xfId="4894" xr:uid="{00000000-0005-0000-0000-000010130000}"/>
    <cellStyle name="Comma 2 6 3 7" xfId="4895" xr:uid="{00000000-0005-0000-0000-000011130000}"/>
    <cellStyle name="Comma 2 6 3 8" xfId="4896" xr:uid="{00000000-0005-0000-0000-000012130000}"/>
    <cellStyle name="Comma 2 6 4" xfId="4897" xr:uid="{00000000-0005-0000-0000-000013130000}"/>
    <cellStyle name="Comma 2 6 4 2" xfId="4898" xr:uid="{00000000-0005-0000-0000-000014130000}"/>
    <cellStyle name="Comma 2 6 4 2 2" xfId="4899" xr:uid="{00000000-0005-0000-0000-000015130000}"/>
    <cellStyle name="Comma 2 6 4 2 2 2" xfId="4900" xr:uid="{00000000-0005-0000-0000-000016130000}"/>
    <cellStyle name="Comma 2 6 4 2 2 3" xfId="4901" xr:uid="{00000000-0005-0000-0000-000017130000}"/>
    <cellStyle name="Comma 2 6 4 2 2 4" xfId="4902" xr:uid="{00000000-0005-0000-0000-000018130000}"/>
    <cellStyle name="Comma 2 6 4 2 3" xfId="4903" xr:uid="{00000000-0005-0000-0000-000019130000}"/>
    <cellStyle name="Comma 2 6 4 2 4" xfId="4904" xr:uid="{00000000-0005-0000-0000-00001A130000}"/>
    <cellStyle name="Comma 2 6 4 2 5" xfId="4905" xr:uid="{00000000-0005-0000-0000-00001B130000}"/>
    <cellStyle name="Comma 2 6 4 3" xfId="4906" xr:uid="{00000000-0005-0000-0000-00001C130000}"/>
    <cellStyle name="Comma 2 6 4 3 2" xfId="4907" xr:uid="{00000000-0005-0000-0000-00001D130000}"/>
    <cellStyle name="Comma 2 6 4 3 3" xfId="4908" xr:uid="{00000000-0005-0000-0000-00001E130000}"/>
    <cellStyle name="Comma 2 6 4 3 4" xfId="4909" xr:uid="{00000000-0005-0000-0000-00001F130000}"/>
    <cellStyle name="Comma 2 6 4 4" xfId="4910" xr:uid="{00000000-0005-0000-0000-000020130000}"/>
    <cellStyle name="Comma 2 6 4 5" xfId="4911" xr:uid="{00000000-0005-0000-0000-000021130000}"/>
    <cellStyle name="Comma 2 6 4 6" xfId="4912" xr:uid="{00000000-0005-0000-0000-000022130000}"/>
    <cellStyle name="Comma 2 6 5" xfId="4913" xr:uid="{00000000-0005-0000-0000-000023130000}"/>
    <cellStyle name="Comma 2 6 5 2" xfId="4914" xr:uid="{00000000-0005-0000-0000-000024130000}"/>
    <cellStyle name="Comma 2 6 5 2 2" xfId="4915" xr:uid="{00000000-0005-0000-0000-000025130000}"/>
    <cellStyle name="Comma 2 6 5 2 2 2" xfId="4916" xr:uid="{00000000-0005-0000-0000-000026130000}"/>
    <cellStyle name="Comma 2 6 5 2 2 3" xfId="4917" xr:uid="{00000000-0005-0000-0000-000027130000}"/>
    <cellStyle name="Comma 2 6 5 2 2 4" xfId="4918" xr:uid="{00000000-0005-0000-0000-000028130000}"/>
    <cellStyle name="Comma 2 6 5 2 3" xfId="4919" xr:uid="{00000000-0005-0000-0000-000029130000}"/>
    <cellStyle name="Comma 2 6 5 2 4" xfId="4920" xr:uid="{00000000-0005-0000-0000-00002A130000}"/>
    <cellStyle name="Comma 2 6 5 2 5" xfId="4921" xr:uid="{00000000-0005-0000-0000-00002B130000}"/>
    <cellStyle name="Comma 2 6 5 3" xfId="4922" xr:uid="{00000000-0005-0000-0000-00002C130000}"/>
    <cellStyle name="Comma 2 6 5 3 2" xfId="4923" xr:uid="{00000000-0005-0000-0000-00002D130000}"/>
    <cellStyle name="Comma 2 6 5 3 3" xfId="4924" xr:uid="{00000000-0005-0000-0000-00002E130000}"/>
    <cellStyle name="Comma 2 6 5 3 4" xfId="4925" xr:uid="{00000000-0005-0000-0000-00002F130000}"/>
    <cellStyle name="Comma 2 6 5 4" xfId="4926" xr:uid="{00000000-0005-0000-0000-000030130000}"/>
    <cellStyle name="Comma 2 6 5 5" xfId="4927" xr:uid="{00000000-0005-0000-0000-000031130000}"/>
    <cellStyle name="Comma 2 6 5 6" xfId="4928" xr:uid="{00000000-0005-0000-0000-000032130000}"/>
    <cellStyle name="Comma 2 6 6" xfId="4929" xr:uid="{00000000-0005-0000-0000-000033130000}"/>
    <cellStyle name="Comma 2 6 7" xfId="4930" xr:uid="{00000000-0005-0000-0000-000034130000}"/>
    <cellStyle name="Comma 2 6 7 2" xfId="4931" xr:uid="{00000000-0005-0000-0000-000035130000}"/>
    <cellStyle name="Comma 2 6 7 2 2" xfId="4932" xr:uid="{00000000-0005-0000-0000-000036130000}"/>
    <cellStyle name="Comma 2 6 7 2 3" xfId="4933" xr:uid="{00000000-0005-0000-0000-000037130000}"/>
    <cellStyle name="Comma 2 6 7 2 4" xfId="4934" xr:uid="{00000000-0005-0000-0000-000038130000}"/>
    <cellStyle name="Comma 2 6 7 3" xfId="4935" xr:uid="{00000000-0005-0000-0000-000039130000}"/>
    <cellStyle name="Comma 2 6 7 4" xfId="4936" xr:uid="{00000000-0005-0000-0000-00003A130000}"/>
    <cellStyle name="Comma 2 6 7 5" xfId="4937" xr:uid="{00000000-0005-0000-0000-00003B130000}"/>
    <cellStyle name="Comma 2 6 8" xfId="4938" xr:uid="{00000000-0005-0000-0000-00003C130000}"/>
    <cellStyle name="Comma 2 6 8 2" xfId="4939" xr:uid="{00000000-0005-0000-0000-00003D130000}"/>
    <cellStyle name="Comma 2 6 8 3" xfId="4940" xr:uid="{00000000-0005-0000-0000-00003E130000}"/>
    <cellStyle name="Comma 2 6 8 4" xfId="4941" xr:uid="{00000000-0005-0000-0000-00003F130000}"/>
    <cellStyle name="Comma 2 6 9" xfId="4942" xr:uid="{00000000-0005-0000-0000-000040130000}"/>
    <cellStyle name="Comma 2 60" xfId="4943" xr:uid="{00000000-0005-0000-0000-000041130000}"/>
    <cellStyle name="Comma 2 61" xfId="4944" xr:uid="{00000000-0005-0000-0000-000042130000}"/>
    <cellStyle name="Comma 2 62" xfId="4945" xr:uid="{00000000-0005-0000-0000-000043130000}"/>
    <cellStyle name="Comma 2 63" xfId="4946" xr:uid="{00000000-0005-0000-0000-000044130000}"/>
    <cellStyle name="Comma 2 64" xfId="4947" xr:uid="{00000000-0005-0000-0000-000045130000}"/>
    <cellStyle name="Comma 2 65" xfId="4948" xr:uid="{00000000-0005-0000-0000-000046130000}"/>
    <cellStyle name="Comma 2 66" xfId="4949" xr:uid="{00000000-0005-0000-0000-000047130000}"/>
    <cellStyle name="Comma 2 67" xfId="4950" xr:uid="{00000000-0005-0000-0000-000048130000}"/>
    <cellStyle name="Comma 2 68" xfId="4951" xr:uid="{00000000-0005-0000-0000-000049130000}"/>
    <cellStyle name="Comma 2 69" xfId="4952" xr:uid="{00000000-0005-0000-0000-00004A130000}"/>
    <cellStyle name="Comma 2 7" xfId="4953" xr:uid="{00000000-0005-0000-0000-00004B130000}"/>
    <cellStyle name="Comma 2 7 2" xfId="4954" xr:uid="{00000000-0005-0000-0000-00004C130000}"/>
    <cellStyle name="Comma 2 7 2 2" xfId="4955" xr:uid="{00000000-0005-0000-0000-00004D130000}"/>
    <cellStyle name="Comma 2 7 2 2 2" xfId="4956" xr:uid="{00000000-0005-0000-0000-00004E130000}"/>
    <cellStyle name="Comma 2 7 2 2 3" xfId="4957" xr:uid="{00000000-0005-0000-0000-00004F130000}"/>
    <cellStyle name="Comma 2 7 2 2 4" xfId="4958" xr:uid="{00000000-0005-0000-0000-000050130000}"/>
    <cellStyle name="Comma 2 7 2 3" xfId="4959" xr:uid="{00000000-0005-0000-0000-000051130000}"/>
    <cellStyle name="Comma 2 7 2 3 2" xfId="4960" xr:uid="{00000000-0005-0000-0000-000052130000}"/>
    <cellStyle name="Comma 2 7 2 3 3" xfId="4961" xr:uid="{00000000-0005-0000-0000-000053130000}"/>
    <cellStyle name="Comma 2 7 2 3 4" xfId="4962" xr:uid="{00000000-0005-0000-0000-000054130000}"/>
    <cellStyle name="Comma 2 7 2 4" xfId="4963" xr:uid="{00000000-0005-0000-0000-000055130000}"/>
    <cellStyle name="Comma 2 7 2 4 2" xfId="4964" xr:uid="{00000000-0005-0000-0000-000056130000}"/>
    <cellStyle name="Comma 2 7 2 4 3" xfId="4965" xr:uid="{00000000-0005-0000-0000-000057130000}"/>
    <cellStyle name="Comma 2 7 2 4 4" xfId="4966" xr:uid="{00000000-0005-0000-0000-000058130000}"/>
    <cellStyle name="Comma 2 7 2 5" xfId="4967" xr:uid="{00000000-0005-0000-0000-000059130000}"/>
    <cellStyle name="Comma 2 7 2 6" xfId="4968" xr:uid="{00000000-0005-0000-0000-00005A130000}"/>
    <cellStyle name="Comma 2 7 3" xfId="4969" xr:uid="{00000000-0005-0000-0000-00005B130000}"/>
    <cellStyle name="Comma 2 7 4" xfId="4970" xr:uid="{00000000-0005-0000-0000-00005C130000}"/>
    <cellStyle name="Comma 2 7 5" xfId="4971" xr:uid="{00000000-0005-0000-0000-00005D130000}"/>
    <cellStyle name="Comma 2 7 6" xfId="4972" xr:uid="{00000000-0005-0000-0000-00005E130000}"/>
    <cellStyle name="Comma 2 7 7" xfId="4973" xr:uid="{00000000-0005-0000-0000-00005F130000}"/>
    <cellStyle name="Comma 2 7 7 2" xfId="4974" xr:uid="{00000000-0005-0000-0000-000060130000}"/>
    <cellStyle name="Comma 2 7 7 3" xfId="4975" xr:uid="{00000000-0005-0000-0000-000061130000}"/>
    <cellStyle name="Comma 2 7 7 4" xfId="4976" xr:uid="{00000000-0005-0000-0000-000062130000}"/>
    <cellStyle name="Comma 2 70" xfId="4977" xr:uid="{00000000-0005-0000-0000-000063130000}"/>
    <cellStyle name="Comma 2 71" xfId="4978" xr:uid="{00000000-0005-0000-0000-000064130000}"/>
    <cellStyle name="Comma 2 72" xfId="4979" xr:uid="{00000000-0005-0000-0000-000065130000}"/>
    <cellStyle name="Comma 2 73" xfId="4980" xr:uid="{00000000-0005-0000-0000-000066130000}"/>
    <cellStyle name="Comma 2 74" xfId="4981" xr:uid="{00000000-0005-0000-0000-000067130000}"/>
    <cellStyle name="Comma 2 75" xfId="4982" xr:uid="{00000000-0005-0000-0000-000068130000}"/>
    <cellStyle name="Comma 2 76" xfId="4983" xr:uid="{00000000-0005-0000-0000-000069130000}"/>
    <cellStyle name="Comma 2 77" xfId="4984" xr:uid="{00000000-0005-0000-0000-00006A130000}"/>
    <cellStyle name="Comma 2 78" xfId="4985" xr:uid="{00000000-0005-0000-0000-00006B130000}"/>
    <cellStyle name="Comma 2 79" xfId="4986" xr:uid="{00000000-0005-0000-0000-00006C130000}"/>
    <cellStyle name="Comma 2 8" xfId="4987" xr:uid="{00000000-0005-0000-0000-00006D130000}"/>
    <cellStyle name="Comma 2 8 2" xfId="4988" xr:uid="{00000000-0005-0000-0000-00006E130000}"/>
    <cellStyle name="Comma 2 8 2 2" xfId="4989" xr:uid="{00000000-0005-0000-0000-00006F130000}"/>
    <cellStyle name="Comma 2 8 2 3" xfId="4990" xr:uid="{00000000-0005-0000-0000-000070130000}"/>
    <cellStyle name="Comma 2 8 3" xfId="4991" xr:uid="{00000000-0005-0000-0000-000071130000}"/>
    <cellStyle name="Comma 2 8 3 2" xfId="4992" xr:uid="{00000000-0005-0000-0000-000072130000}"/>
    <cellStyle name="Comma 2 8 4" xfId="4993" xr:uid="{00000000-0005-0000-0000-000073130000}"/>
    <cellStyle name="Comma 2 8 5" xfId="4994" xr:uid="{00000000-0005-0000-0000-000074130000}"/>
    <cellStyle name="Comma 2 8 6" xfId="4995" xr:uid="{00000000-0005-0000-0000-000075130000}"/>
    <cellStyle name="Comma 2 8 6 2" xfId="4996" xr:uid="{00000000-0005-0000-0000-000076130000}"/>
    <cellStyle name="Comma 2 8 6 3" xfId="4997" xr:uid="{00000000-0005-0000-0000-000077130000}"/>
    <cellStyle name="Comma 2 8 6 4" xfId="4998" xr:uid="{00000000-0005-0000-0000-000078130000}"/>
    <cellStyle name="Comma 2 80" xfId="4999" xr:uid="{00000000-0005-0000-0000-000079130000}"/>
    <cellStyle name="Comma 2 81" xfId="5000" xr:uid="{00000000-0005-0000-0000-00007A130000}"/>
    <cellStyle name="Comma 2 82" xfId="5001" xr:uid="{00000000-0005-0000-0000-00007B130000}"/>
    <cellStyle name="Comma 2 83" xfId="5002" xr:uid="{00000000-0005-0000-0000-00007C130000}"/>
    <cellStyle name="Comma 2 84" xfId="5003" xr:uid="{00000000-0005-0000-0000-00007D130000}"/>
    <cellStyle name="Comma 2 85" xfId="5004" xr:uid="{00000000-0005-0000-0000-00007E130000}"/>
    <cellStyle name="Comma 2 86" xfId="5005" xr:uid="{00000000-0005-0000-0000-00007F130000}"/>
    <cellStyle name="Comma 2 87" xfId="5006" xr:uid="{00000000-0005-0000-0000-000080130000}"/>
    <cellStyle name="Comma 2 88" xfId="5007" xr:uid="{00000000-0005-0000-0000-000081130000}"/>
    <cellStyle name="Comma 2 89" xfId="5008" xr:uid="{00000000-0005-0000-0000-000082130000}"/>
    <cellStyle name="Comma 2 9" xfId="5009" xr:uid="{00000000-0005-0000-0000-000083130000}"/>
    <cellStyle name="Comma 2 9 2" xfId="5010" xr:uid="{00000000-0005-0000-0000-000084130000}"/>
    <cellStyle name="Comma 2 9 2 2" xfId="5011" xr:uid="{00000000-0005-0000-0000-000085130000}"/>
    <cellStyle name="Comma 2 9 3" xfId="5012" xr:uid="{00000000-0005-0000-0000-000086130000}"/>
    <cellStyle name="Comma 2 9 4" xfId="5013" xr:uid="{00000000-0005-0000-0000-000087130000}"/>
    <cellStyle name="Comma 2 9 5" xfId="5014" xr:uid="{00000000-0005-0000-0000-000088130000}"/>
    <cellStyle name="Comma 2 9 5 2" xfId="5015" xr:uid="{00000000-0005-0000-0000-000089130000}"/>
    <cellStyle name="Comma 2 9 5 3" xfId="5016" xr:uid="{00000000-0005-0000-0000-00008A130000}"/>
    <cellStyle name="Comma 2 9 5 4" xfId="5017" xr:uid="{00000000-0005-0000-0000-00008B130000}"/>
    <cellStyle name="Comma 2 90" xfId="5018" xr:uid="{00000000-0005-0000-0000-00008C130000}"/>
    <cellStyle name="Comma 2 91" xfId="5019" xr:uid="{00000000-0005-0000-0000-00008D130000}"/>
    <cellStyle name="Comma 2 92" xfId="5020" xr:uid="{00000000-0005-0000-0000-00008E130000}"/>
    <cellStyle name="Comma 2 93" xfId="5021" xr:uid="{00000000-0005-0000-0000-00008F130000}"/>
    <cellStyle name="Comma 2 94" xfId="5022" xr:uid="{00000000-0005-0000-0000-000090130000}"/>
    <cellStyle name="Comma 2 95" xfId="5023" xr:uid="{00000000-0005-0000-0000-000091130000}"/>
    <cellStyle name="Comma 2 96" xfId="5024" xr:uid="{00000000-0005-0000-0000-000092130000}"/>
    <cellStyle name="Comma 2 97" xfId="5025" xr:uid="{00000000-0005-0000-0000-000093130000}"/>
    <cellStyle name="Comma 2 98" xfId="5026" xr:uid="{00000000-0005-0000-0000-000094130000}"/>
    <cellStyle name="Comma 2 99" xfId="5027" xr:uid="{00000000-0005-0000-0000-000095130000}"/>
    <cellStyle name="Comma 20" xfId="5028" xr:uid="{00000000-0005-0000-0000-000096130000}"/>
    <cellStyle name="Comma 20 10" xfId="5029" xr:uid="{00000000-0005-0000-0000-000097130000}"/>
    <cellStyle name="Comma 20 11" xfId="5030" xr:uid="{00000000-0005-0000-0000-000098130000}"/>
    <cellStyle name="Comma 20 12" xfId="5031" xr:uid="{00000000-0005-0000-0000-000099130000}"/>
    <cellStyle name="Comma 20 2" xfId="5032" xr:uid="{00000000-0005-0000-0000-00009A130000}"/>
    <cellStyle name="Comma 20 2 2" xfId="5033" xr:uid="{00000000-0005-0000-0000-00009B130000}"/>
    <cellStyle name="Comma 20 2 3" xfId="5034" xr:uid="{00000000-0005-0000-0000-00009C130000}"/>
    <cellStyle name="Comma 20 2 4" xfId="5035" xr:uid="{00000000-0005-0000-0000-00009D130000}"/>
    <cellStyle name="Comma 20 2 5" xfId="5036" xr:uid="{00000000-0005-0000-0000-00009E130000}"/>
    <cellStyle name="Comma 20 2 6" xfId="5037" xr:uid="{00000000-0005-0000-0000-00009F130000}"/>
    <cellStyle name="Comma 20 2 7" xfId="5038" xr:uid="{00000000-0005-0000-0000-0000A0130000}"/>
    <cellStyle name="Comma 20 3" xfId="5039" xr:uid="{00000000-0005-0000-0000-0000A1130000}"/>
    <cellStyle name="Comma 20 3 2" xfId="5040" xr:uid="{00000000-0005-0000-0000-0000A2130000}"/>
    <cellStyle name="Comma 20 3 3" xfId="5041" xr:uid="{00000000-0005-0000-0000-0000A3130000}"/>
    <cellStyle name="Comma 20 3 4" xfId="5042" xr:uid="{00000000-0005-0000-0000-0000A4130000}"/>
    <cellStyle name="Comma 20 3 5" xfId="5043" xr:uid="{00000000-0005-0000-0000-0000A5130000}"/>
    <cellStyle name="Comma 20 3 6" xfId="5044" xr:uid="{00000000-0005-0000-0000-0000A6130000}"/>
    <cellStyle name="Comma 20 4" xfId="5045" xr:uid="{00000000-0005-0000-0000-0000A7130000}"/>
    <cellStyle name="Comma 20 4 2" xfId="5046" xr:uid="{00000000-0005-0000-0000-0000A8130000}"/>
    <cellStyle name="Comma 20 4 3" xfId="5047" xr:uid="{00000000-0005-0000-0000-0000A9130000}"/>
    <cellStyle name="Comma 20 4 4" xfId="5048" xr:uid="{00000000-0005-0000-0000-0000AA130000}"/>
    <cellStyle name="Comma 20 4 5" xfId="5049" xr:uid="{00000000-0005-0000-0000-0000AB130000}"/>
    <cellStyle name="Comma 20 4 6" xfId="5050" xr:uid="{00000000-0005-0000-0000-0000AC130000}"/>
    <cellStyle name="Comma 20 5" xfId="5051" xr:uid="{00000000-0005-0000-0000-0000AD130000}"/>
    <cellStyle name="Comma 20 5 2" xfId="5052" xr:uid="{00000000-0005-0000-0000-0000AE130000}"/>
    <cellStyle name="Comma 20 5 3" xfId="5053" xr:uid="{00000000-0005-0000-0000-0000AF130000}"/>
    <cellStyle name="Comma 20 5 4" xfId="5054" xr:uid="{00000000-0005-0000-0000-0000B0130000}"/>
    <cellStyle name="Comma 20 5 5" xfId="5055" xr:uid="{00000000-0005-0000-0000-0000B1130000}"/>
    <cellStyle name="Comma 20 5 6" xfId="5056" xr:uid="{00000000-0005-0000-0000-0000B2130000}"/>
    <cellStyle name="Comma 20 6" xfId="5057" xr:uid="{00000000-0005-0000-0000-0000B3130000}"/>
    <cellStyle name="Comma 20 7" xfId="5058" xr:uid="{00000000-0005-0000-0000-0000B4130000}"/>
    <cellStyle name="Comma 20 8" xfId="5059" xr:uid="{00000000-0005-0000-0000-0000B5130000}"/>
    <cellStyle name="Comma 20 9" xfId="5060" xr:uid="{00000000-0005-0000-0000-0000B6130000}"/>
    <cellStyle name="Comma 21" xfId="5061" xr:uid="{00000000-0005-0000-0000-0000B7130000}"/>
    <cellStyle name="Comma 21 2" xfId="5062" xr:uid="{00000000-0005-0000-0000-0000B8130000}"/>
    <cellStyle name="Comma 21 2 2" xfId="5063" xr:uid="{00000000-0005-0000-0000-0000B9130000}"/>
    <cellStyle name="Comma 21 3" xfId="5064" xr:uid="{00000000-0005-0000-0000-0000BA130000}"/>
    <cellStyle name="Comma 22" xfId="5065" xr:uid="{00000000-0005-0000-0000-0000BB130000}"/>
    <cellStyle name="Comma 22 2" xfId="5066" xr:uid="{00000000-0005-0000-0000-0000BC130000}"/>
    <cellStyle name="Comma 22 2 2" xfId="5067" xr:uid="{00000000-0005-0000-0000-0000BD130000}"/>
    <cellStyle name="Comma 22 3" xfId="5068" xr:uid="{00000000-0005-0000-0000-0000BE130000}"/>
    <cellStyle name="Comma 23" xfId="5069" xr:uid="{00000000-0005-0000-0000-0000BF130000}"/>
    <cellStyle name="Comma 23 2" xfId="5070" xr:uid="{00000000-0005-0000-0000-0000C0130000}"/>
    <cellStyle name="Comma 24" xfId="5071" xr:uid="{00000000-0005-0000-0000-0000C1130000}"/>
    <cellStyle name="Comma 24 2" xfId="5072" xr:uid="{00000000-0005-0000-0000-0000C2130000}"/>
    <cellStyle name="Comma 25" xfId="5073" xr:uid="{00000000-0005-0000-0000-0000C3130000}"/>
    <cellStyle name="Comma 25 2" xfId="5074" xr:uid="{00000000-0005-0000-0000-0000C4130000}"/>
    <cellStyle name="Comma 26" xfId="5075" xr:uid="{00000000-0005-0000-0000-0000C5130000}"/>
    <cellStyle name="Comma 26 2" xfId="5076" xr:uid="{00000000-0005-0000-0000-0000C6130000}"/>
    <cellStyle name="Comma 26 2 2" xfId="5077" xr:uid="{00000000-0005-0000-0000-0000C7130000}"/>
    <cellStyle name="Comma 26 3" xfId="5078" xr:uid="{00000000-0005-0000-0000-0000C8130000}"/>
    <cellStyle name="Comma 26 4" xfId="5079" xr:uid="{00000000-0005-0000-0000-0000C9130000}"/>
    <cellStyle name="Comma 27" xfId="5080" xr:uid="{00000000-0005-0000-0000-0000CA130000}"/>
    <cellStyle name="Comma 27 2" xfId="5081" xr:uid="{00000000-0005-0000-0000-0000CB130000}"/>
    <cellStyle name="Comma 27 2 2" xfId="5082" xr:uid="{00000000-0005-0000-0000-0000CC130000}"/>
    <cellStyle name="Comma 27 3" xfId="5083" xr:uid="{00000000-0005-0000-0000-0000CD130000}"/>
    <cellStyle name="Comma 27 4" xfId="5084" xr:uid="{00000000-0005-0000-0000-0000CE130000}"/>
    <cellStyle name="Comma 28" xfId="5085" xr:uid="{00000000-0005-0000-0000-0000CF130000}"/>
    <cellStyle name="Comma 28 2" xfId="5086" xr:uid="{00000000-0005-0000-0000-0000D0130000}"/>
    <cellStyle name="Comma 28 2 2" xfId="5087" xr:uid="{00000000-0005-0000-0000-0000D1130000}"/>
    <cellStyle name="Comma 28 3" xfId="5088" xr:uid="{00000000-0005-0000-0000-0000D2130000}"/>
    <cellStyle name="Comma 28 4" xfId="5089" xr:uid="{00000000-0005-0000-0000-0000D3130000}"/>
    <cellStyle name="Comma 29" xfId="5090" xr:uid="{00000000-0005-0000-0000-0000D4130000}"/>
    <cellStyle name="Comma 29 2" xfId="5091" xr:uid="{00000000-0005-0000-0000-0000D5130000}"/>
    <cellStyle name="Comma 29 2 2" xfId="5092" xr:uid="{00000000-0005-0000-0000-0000D6130000}"/>
    <cellStyle name="Comma 29 3" xfId="5093" xr:uid="{00000000-0005-0000-0000-0000D7130000}"/>
    <cellStyle name="Comma 29 4" xfId="5094" xr:uid="{00000000-0005-0000-0000-0000D8130000}"/>
    <cellStyle name="Comma 3" xfId="2" xr:uid="{00000000-0005-0000-0000-0000D9130000}"/>
    <cellStyle name="Comma 3 10" xfId="5095" xr:uid="{00000000-0005-0000-0000-0000DA130000}"/>
    <cellStyle name="Comma 3 10 2" xfId="5096" xr:uid="{00000000-0005-0000-0000-0000DB130000}"/>
    <cellStyle name="Comma 3 10 3" xfId="5097" xr:uid="{00000000-0005-0000-0000-0000DC130000}"/>
    <cellStyle name="Comma 3 10 4" xfId="5098" xr:uid="{00000000-0005-0000-0000-0000DD130000}"/>
    <cellStyle name="Comma 3 11" xfId="5099" xr:uid="{00000000-0005-0000-0000-0000DE130000}"/>
    <cellStyle name="Comma 3 11 2" xfId="5100" xr:uid="{00000000-0005-0000-0000-0000DF130000}"/>
    <cellStyle name="Comma 3 12" xfId="5101" xr:uid="{00000000-0005-0000-0000-0000E0130000}"/>
    <cellStyle name="Comma 3 12 2" xfId="5102" xr:uid="{00000000-0005-0000-0000-0000E1130000}"/>
    <cellStyle name="Comma 3 13" xfId="5103" xr:uid="{00000000-0005-0000-0000-0000E2130000}"/>
    <cellStyle name="Comma 3 13 2" xfId="5104" xr:uid="{00000000-0005-0000-0000-0000E3130000}"/>
    <cellStyle name="Comma 3 14" xfId="5105" xr:uid="{00000000-0005-0000-0000-0000E4130000}"/>
    <cellStyle name="Comma 3 14 2" xfId="5106" xr:uid="{00000000-0005-0000-0000-0000E5130000}"/>
    <cellStyle name="Comma 3 15" xfId="5107" xr:uid="{00000000-0005-0000-0000-0000E6130000}"/>
    <cellStyle name="Comma 3 15 2" xfId="5108" xr:uid="{00000000-0005-0000-0000-0000E7130000}"/>
    <cellStyle name="Comma 3 16" xfId="5109" xr:uid="{00000000-0005-0000-0000-0000E8130000}"/>
    <cellStyle name="Comma 3 16 2" xfId="5110" xr:uid="{00000000-0005-0000-0000-0000E9130000}"/>
    <cellStyle name="Comma 3 17" xfId="5111" xr:uid="{00000000-0005-0000-0000-0000EA130000}"/>
    <cellStyle name="Comma 3 17 2" xfId="5112" xr:uid="{00000000-0005-0000-0000-0000EB130000}"/>
    <cellStyle name="Comma 3 18" xfId="5113" xr:uid="{00000000-0005-0000-0000-0000EC130000}"/>
    <cellStyle name="Comma 3 18 2" xfId="5114" xr:uid="{00000000-0005-0000-0000-0000ED130000}"/>
    <cellStyle name="Comma 3 19" xfId="5115" xr:uid="{00000000-0005-0000-0000-0000EE130000}"/>
    <cellStyle name="Comma 3 19 2" xfId="5116" xr:uid="{00000000-0005-0000-0000-0000EF130000}"/>
    <cellStyle name="Comma 3 2" xfId="5117" xr:uid="{00000000-0005-0000-0000-0000F0130000}"/>
    <cellStyle name="Comma 3 2 2" xfId="5118" xr:uid="{00000000-0005-0000-0000-0000F1130000}"/>
    <cellStyle name="Comma 3 2 2 2" xfId="5119" xr:uid="{00000000-0005-0000-0000-0000F2130000}"/>
    <cellStyle name="Comma 3 2 2 2 2" xfId="5120" xr:uid="{00000000-0005-0000-0000-0000F3130000}"/>
    <cellStyle name="Comma 3 2 2 3" xfId="5121" xr:uid="{00000000-0005-0000-0000-0000F4130000}"/>
    <cellStyle name="Comma 3 2 2 3 2" xfId="5122" xr:uid="{00000000-0005-0000-0000-0000F5130000}"/>
    <cellStyle name="Comma 3 2 3" xfId="5123" xr:uid="{00000000-0005-0000-0000-0000F6130000}"/>
    <cellStyle name="Comma 3 2 3 2" xfId="5124" xr:uid="{00000000-0005-0000-0000-0000F7130000}"/>
    <cellStyle name="Comma 3 2 4" xfId="5125" xr:uid="{00000000-0005-0000-0000-0000F8130000}"/>
    <cellStyle name="Comma 3 2 5" xfId="5126" xr:uid="{00000000-0005-0000-0000-0000F9130000}"/>
    <cellStyle name="Comma 3 2 5 2" xfId="5127" xr:uid="{00000000-0005-0000-0000-0000FA130000}"/>
    <cellStyle name="Comma 3 2 5 2 2" xfId="5128" xr:uid="{00000000-0005-0000-0000-0000FB130000}"/>
    <cellStyle name="Comma 3 2 5 2 2 2" xfId="5129" xr:uid="{00000000-0005-0000-0000-0000FC130000}"/>
    <cellStyle name="Comma 3 2 5 2 2 3" xfId="5130" xr:uid="{00000000-0005-0000-0000-0000FD130000}"/>
    <cellStyle name="Comma 3 2 5 2 2 4" xfId="5131" xr:uid="{00000000-0005-0000-0000-0000FE130000}"/>
    <cellStyle name="Comma 3 2 5 2 3" xfId="5132" xr:uid="{00000000-0005-0000-0000-0000FF130000}"/>
    <cellStyle name="Comma 3 2 5 2 4" xfId="5133" xr:uid="{00000000-0005-0000-0000-000000140000}"/>
    <cellStyle name="Comma 3 2 5 2 5" xfId="5134" xr:uid="{00000000-0005-0000-0000-000001140000}"/>
    <cellStyle name="Comma 3 2 5 3" xfId="5135" xr:uid="{00000000-0005-0000-0000-000002140000}"/>
    <cellStyle name="Comma 3 2 5 3 2" xfId="5136" xr:uid="{00000000-0005-0000-0000-000003140000}"/>
    <cellStyle name="Comma 3 2 5 3 3" xfId="5137" xr:uid="{00000000-0005-0000-0000-000004140000}"/>
    <cellStyle name="Comma 3 2 5 3 4" xfId="5138" xr:uid="{00000000-0005-0000-0000-000005140000}"/>
    <cellStyle name="Comma 3 2 5 4" xfId="5139" xr:uid="{00000000-0005-0000-0000-000006140000}"/>
    <cellStyle name="Comma 3 2 5 5" xfId="5140" xr:uid="{00000000-0005-0000-0000-000007140000}"/>
    <cellStyle name="Comma 3 2 5 6" xfId="5141" xr:uid="{00000000-0005-0000-0000-000008140000}"/>
    <cellStyle name="Comma 3 2 6" xfId="5142" xr:uid="{00000000-0005-0000-0000-000009140000}"/>
    <cellStyle name="Comma 3 2 7" xfId="23916" xr:uid="{AA8C016A-3685-4D2C-BD24-B5108E10F262}"/>
    <cellStyle name="Comma 3 20" xfId="5143" xr:uid="{00000000-0005-0000-0000-00000A140000}"/>
    <cellStyle name="Comma 3 20 2" xfId="5144" xr:uid="{00000000-0005-0000-0000-00000B140000}"/>
    <cellStyle name="Comma 3 21" xfId="5145" xr:uid="{00000000-0005-0000-0000-00000C140000}"/>
    <cellStyle name="Comma 3 21 2" xfId="5146" xr:uid="{00000000-0005-0000-0000-00000D140000}"/>
    <cellStyle name="Comma 3 22" xfId="5147" xr:uid="{00000000-0005-0000-0000-00000E140000}"/>
    <cellStyle name="Comma 3 22 2" xfId="5148" xr:uid="{00000000-0005-0000-0000-00000F140000}"/>
    <cellStyle name="Comma 3 23" xfId="5149" xr:uid="{00000000-0005-0000-0000-000010140000}"/>
    <cellStyle name="Comma 3 23 2" xfId="5150" xr:uid="{00000000-0005-0000-0000-000011140000}"/>
    <cellStyle name="Comma 3 24" xfId="5151" xr:uid="{00000000-0005-0000-0000-000012140000}"/>
    <cellStyle name="Comma 3 24 2" xfId="5152" xr:uid="{00000000-0005-0000-0000-000013140000}"/>
    <cellStyle name="Comma 3 25" xfId="5153" xr:uid="{00000000-0005-0000-0000-000014140000}"/>
    <cellStyle name="Comma 3 25 2" xfId="5154" xr:uid="{00000000-0005-0000-0000-000015140000}"/>
    <cellStyle name="Comma 3 26" xfId="5155" xr:uid="{00000000-0005-0000-0000-000016140000}"/>
    <cellStyle name="Comma 3 26 2" xfId="5156" xr:uid="{00000000-0005-0000-0000-000017140000}"/>
    <cellStyle name="Comma 3 27" xfId="5157" xr:uid="{00000000-0005-0000-0000-000018140000}"/>
    <cellStyle name="Comma 3 27 2" xfId="5158" xr:uid="{00000000-0005-0000-0000-000019140000}"/>
    <cellStyle name="Comma 3 28" xfId="5159" xr:uid="{00000000-0005-0000-0000-00001A140000}"/>
    <cellStyle name="Comma 3 28 2" xfId="5160" xr:uid="{00000000-0005-0000-0000-00001B140000}"/>
    <cellStyle name="Comma 3 29" xfId="5161" xr:uid="{00000000-0005-0000-0000-00001C140000}"/>
    <cellStyle name="Comma 3 29 2" xfId="5162" xr:uid="{00000000-0005-0000-0000-00001D140000}"/>
    <cellStyle name="Comma 3 3" xfId="5163" xr:uid="{00000000-0005-0000-0000-00001E140000}"/>
    <cellStyle name="Comma 3 3 2" xfId="5164" xr:uid="{00000000-0005-0000-0000-00001F140000}"/>
    <cellStyle name="Comma 3 3 3" xfId="5165" xr:uid="{00000000-0005-0000-0000-000020140000}"/>
    <cellStyle name="Comma 3 3 4" xfId="5166" xr:uid="{00000000-0005-0000-0000-000021140000}"/>
    <cellStyle name="Comma 3 30" xfId="5167" xr:uid="{00000000-0005-0000-0000-000022140000}"/>
    <cellStyle name="Comma 3 30 2" xfId="5168" xr:uid="{00000000-0005-0000-0000-000023140000}"/>
    <cellStyle name="Comma 3 31" xfId="5169" xr:uid="{00000000-0005-0000-0000-000024140000}"/>
    <cellStyle name="Comma 3 31 2" xfId="5170" xr:uid="{00000000-0005-0000-0000-000025140000}"/>
    <cellStyle name="Comma 3 32" xfId="5171" xr:uid="{00000000-0005-0000-0000-000026140000}"/>
    <cellStyle name="Comma 3 32 2" xfId="5172" xr:uid="{00000000-0005-0000-0000-000027140000}"/>
    <cellStyle name="Comma 3 33" xfId="5173" xr:uid="{00000000-0005-0000-0000-000028140000}"/>
    <cellStyle name="Comma 3 33 2" xfId="5174" xr:uid="{00000000-0005-0000-0000-000029140000}"/>
    <cellStyle name="Comma 3 34" xfId="5175" xr:uid="{00000000-0005-0000-0000-00002A140000}"/>
    <cellStyle name="Comma 3 34 2" xfId="5176" xr:uid="{00000000-0005-0000-0000-00002B140000}"/>
    <cellStyle name="Comma 3 35" xfId="5177" xr:uid="{00000000-0005-0000-0000-00002C140000}"/>
    <cellStyle name="Comma 3 35 2" xfId="5178" xr:uid="{00000000-0005-0000-0000-00002D140000}"/>
    <cellStyle name="Comma 3 36" xfId="5179" xr:uid="{00000000-0005-0000-0000-00002E140000}"/>
    <cellStyle name="Comma 3 36 2" xfId="5180" xr:uid="{00000000-0005-0000-0000-00002F140000}"/>
    <cellStyle name="Comma 3 37" xfId="5181" xr:uid="{00000000-0005-0000-0000-000030140000}"/>
    <cellStyle name="Comma 3 37 2" xfId="5182" xr:uid="{00000000-0005-0000-0000-000031140000}"/>
    <cellStyle name="Comma 3 38" xfId="5183" xr:uid="{00000000-0005-0000-0000-000032140000}"/>
    <cellStyle name="Comma 3 38 2" xfId="5184" xr:uid="{00000000-0005-0000-0000-000033140000}"/>
    <cellStyle name="Comma 3 39" xfId="5185" xr:uid="{00000000-0005-0000-0000-000034140000}"/>
    <cellStyle name="Comma 3 39 2" xfId="5186" xr:uid="{00000000-0005-0000-0000-000035140000}"/>
    <cellStyle name="Comma 3 4" xfId="5187" xr:uid="{00000000-0005-0000-0000-000036140000}"/>
    <cellStyle name="Comma 3 4 2" xfId="5188" xr:uid="{00000000-0005-0000-0000-000037140000}"/>
    <cellStyle name="Comma 3 4 3" xfId="5189" xr:uid="{00000000-0005-0000-0000-000038140000}"/>
    <cellStyle name="Comma 3 40" xfId="5190" xr:uid="{00000000-0005-0000-0000-000039140000}"/>
    <cellStyle name="Comma 3 40 2" xfId="5191" xr:uid="{00000000-0005-0000-0000-00003A140000}"/>
    <cellStyle name="Comma 3 41" xfId="5192" xr:uid="{00000000-0005-0000-0000-00003B140000}"/>
    <cellStyle name="Comma 3 41 2" xfId="5193" xr:uid="{00000000-0005-0000-0000-00003C140000}"/>
    <cellStyle name="Comma 3 42" xfId="5194" xr:uid="{00000000-0005-0000-0000-00003D140000}"/>
    <cellStyle name="Comma 3 42 2" xfId="5195" xr:uid="{00000000-0005-0000-0000-00003E140000}"/>
    <cellStyle name="Comma 3 43" xfId="5196" xr:uid="{00000000-0005-0000-0000-00003F140000}"/>
    <cellStyle name="Comma 3 43 2" xfId="5197" xr:uid="{00000000-0005-0000-0000-000040140000}"/>
    <cellStyle name="Comma 3 44" xfId="5198" xr:uid="{00000000-0005-0000-0000-000041140000}"/>
    <cellStyle name="Comma 3 44 2" xfId="5199" xr:uid="{00000000-0005-0000-0000-000042140000}"/>
    <cellStyle name="Comma 3 45" xfId="5200" xr:uid="{00000000-0005-0000-0000-000043140000}"/>
    <cellStyle name="Comma 3 45 2" xfId="5201" xr:uid="{00000000-0005-0000-0000-000044140000}"/>
    <cellStyle name="Comma 3 46" xfId="5202" xr:uid="{00000000-0005-0000-0000-000045140000}"/>
    <cellStyle name="Comma 3 46 2" xfId="5203" xr:uid="{00000000-0005-0000-0000-000046140000}"/>
    <cellStyle name="Comma 3 47" xfId="5204" xr:uid="{00000000-0005-0000-0000-000047140000}"/>
    <cellStyle name="Comma 3 47 2" xfId="5205" xr:uid="{00000000-0005-0000-0000-000048140000}"/>
    <cellStyle name="Comma 3 48" xfId="5206" xr:uid="{00000000-0005-0000-0000-000049140000}"/>
    <cellStyle name="Comma 3 48 2" xfId="5207" xr:uid="{00000000-0005-0000-0000-00004A140000}"/>
    <cellStyle name="Comma 3 49" xfId="5208" xr:uid="{00000000-0005-0000-0000-00004B140000}"/>
    <cellStyle name="Comma 3 49 2" xfId="5209" xr:uid="{00000000-0005-0000-0000-00004C140000}"/>
    <cellStyle name="Comma 3 5" xfId="5210" xr:uid="{00000000-0005-0000-0000-00004D140000}"/>
    <cellStyle name="Comma 3 5 2" xfId="5211" xr:uid="{00000000-0005-0000-0000-00004E140000}"/>
    <cellStyle name="Comma 3 5 3" xfId="5212" xr:uid="{00000000-0005-0000-0000-00004F140000}"/>
    <cellStyle name="Comma 3 50" xfId="5213" xr:uid="{00000000-0005-0000-0000-000050140000}"/>
    <cellStyle name="Comma 3 50 2" xfId="5214" xr:uid="{00000000-0005-0000-0000-000051140000}"/>
    <cellStyle name="Comma 3 51" xfId="5215" xr:uid="{00000000-0005-0000-0000-000052140000}"/>
    <cellStyle name="Comma 3 51 2" xfId="5216" xr:uid="{00000000-0005-0000-0000-000053140000}"/>
    <cellStyle name="Comma 3 51 2 2" xfId="5217" xr:uid="{00000000-0005-0000-0000-000054140000}"/>
    <cellStyle name="Comma 3 52" xfId="5218" xr:uid="{00000000-0005-0000-0000-000055140000}"/>
    <cellStyle name="Comma 3 52 2" xfId="5219" xr:uid="{00000000-0005-0000-0000-000056140000}"/>
    <cellStyle name="Comma 3 52 2 2" xfId="5220" xr:uid="{00000000-0005-0000-0000-000057140000}"/>
    <cellStyle name="Comma 3 52 2 2 2" xfId="5221" xr:uid="{00000000-0005-0000-0000-000058140000}"/>
    <cellStyle name="Comma 3 52 2 2 2 2" xfId="5222" xr:uid="{00000000-0005-0000-0000-000059140000}"/>
    <cellStyle name="Comma 3 52 2 2 2 3" xfId="5223" xr:uid="{00000000-0005-0000-0000-00005A140000}"/>
    <cellStyle name="Comma 3 52 2 2 2 4" xfId="5224" xr:uid="{00000000-0005-0000-0000-00005B140000}"/>
    <cellStyle name="Comma 3 52 2 2 3" xfId="5225" xr:uid="{00000000-0005-0000-0000-00005C140000}"/>
    <cellStyle name="Comma 3 52 2 2 4" xfId="5226" xr:uid="{00000000-0005-0000-0000-00005D140000}"/>
    <cellStyle name="Comma 3 52 2 2 5" xfId="5227" xr:uid="{00000000-0005-0000-0000-00005E140000}"/>
    <cellStyle name="Comma 3 52 2 3" xfId="5228" xr:uid="{00000000-0005-0000-0000-00005F140000}"/>
    <cellStyle name="Comma 3 52 2 4" xfId="5229" xr:uid="{00000000-0005-0000-0000-000060140000}"/>
    <cellStyle name="Comma 3 52 2 4 2" xfId="5230" xr:uid="{00000000-0005-0000-0000-000061140000}"/>
    <cellStyle name="Comma 3 52 2 4 3" xfId="5231" xr:uid="{00000000-0005-0000-0000-000062140000}"/>
    <cellStyle name="Comma 3 52 2 4 4" xfId="5232" xr:uid="{00000000-0005-0000-0000-000063140000}"/>
    <cellStyle name="Comma 3 52 2 5" xfId="5233" xr:uid="{00000000-0005-0000-0000-000064140000}"/>
    <cellStyle name="Comma 3 52 2 6" xfId="5234" xr:uid="{00000000-0005-0000-0000-000065140000}"/>
    <cellStyle name="Comma 3 52 2 7" xfId="5235" xr:uid="{00000000-0005-0000-0000-000066140000}"/>
    <cellStyle name="Comma 3 53" xfId="5236" xr:uid="{00000000-0005-0000-0000-000067140000}"/>
    <cellStyle name="Comma 3 53 2" xfId="5237" xr:uid="{00000000-0005-0000-0000-000068140000}"/>
    <cellStyle name="Comma 3 54" xfId="5238" xr:uid="{00000000-0005-0000-0000-000069140000}"/>
    <cellStyle name="Comma 3 54 2" xfId="5239" xr:uid="{00000000-0005-0000-0000-00006A140000}"/>
    <cellStyle name="Comma 3 55" xfId="5240" xr:uid="{00000000-0005-0000-0000-00006B140000}"/>
    <cellStyle name="Comma 3 55 2" xfId="5241" xr:uid="{00000000-0005-0000-0000-00006C140000}"/>
    <cellStyle name="Comma 3 56" xfId="5242" xr:uid="{00000000-0005-0000-0000-00006D140000}"/>
    <cellStyle name="Comma 3 56 2" xfId="5243" xr:uid="{00000000-0005-0000-0000-00006E140000}"/>
    <cellStyle name="Comma 3 57" xfId="5244" xr:uid="{00000000-0005-0000-0000-00006F140000}"/>
    <cellStyle name="Comma 3 57 2" xfId="5245" xr:uid="{00000000-0005-0000-0000-000070140000}"/>
    <cellStyle name="Comma 3 58" xfId="5246" xr:uid="{00000000-0005-0000-0000-000071140000}"/>
    <cellStyle name="Comma 3 58 2" xfId="5247" xr:uid="{00000000-0005-0000-0000-000072140000}"/>
    <cellStyle name="Comma 3 59" xfId="5248" xr:uid="{00000000-0005-0000-0000-000073140000}"/>
    <cellStyle name="Comma 3 59 2" xfId="5249" xr:uid="{00000000-0005-0000-0000-000074140000}"/>
    <cellStyle name="Comma 3 6" xfId="5250" xr:uid="{00000000-0005-0000-0000-000075140000}"/>
    <cellStyle name="Comma 3 6 2" xfId="5251" xr:uid="{00000000-0005-0000-0000-000076140000}"/>
    <cellStyle name="Comma 3 6 3" xfId="5252" xr:uid="{00000000-0005-0000-0000-000077140000}"/>
    <cellStyle name="Comma 3 60" xfId="5253" xr:uid="{00000000-0005-0000-0000-000078140000}"/>
    <cellStyle name="Comma 3 60 2" xfId="5254" xr:uid="{00000000-0005-0000-0000-000079140000}"/>
    <cellStyle name="Comma 3 61" xfId="5255" xr:uid="{00000000-0005-0000-0000-00007A140000}"/>
    <cellStyle name="Comma 3 61 2" xfId="5256" xr:uid="{00000000-0005-0000-0000-00007B140000}"/>
    <cellStyle name="Comma 3 62" xfId="5257" xr:uid="{00000000-0005-0000-0000-00007C140000}"/>
    <cellStyle name="Comma 3 62 2" xfId="5258" xr:uid="{00000000-0005-0000-0000-00007D140000}"/>
    <cellStyle name="Comma 3 63" xfId="5259" xr:uid="{00000000-0005-0000-0000-00007E140000}"/>
    <cellStyle name="Comma 3 63 2" xfId="5260" xr:uid="{00000000-0005-0000-0000-00007F140000}"/>
    <cellStyle name="Comma 3 64" xfId="5261" xr:uid="{00000000-0005-0000-0000-000080140000}"/>
    <cellStyle name="Comma 3 64 2" xfId="5262" xr:uid="{00000000-0005-0000-0000-000081140000}"/>
    <cellStyle name="Comma 3 65" xfId="5263" xr:uid="{00000000-0005-0000-0000-000082140000}"/>
    <cellStyle name="Comma 3 65 2" xfId="5264" xr:uid="{00000000-0005-0000-0000-000083140000}"/>
    <cellStyle name="Comma 3 66" xfId="5265" xr:uid="{00000000-0005-0000-0000-000084140000}"/>
    <cellStyle name="Comma 3 66 2" xfId="5266" xr:uid="{00000000-0005-0000-0000-000085140000}"/>
    <cellStyle name="Comma 3 67" xfId="5267" xr:uid="{00000000-0005-0000-0000-000086140000}"/>
    <cellStyle name="Comma 3 67 2" xfId="5268" xr:uid="{00000000-0005-0000-0000-000087140000}"/>
    <cellStyle name="Comma 3 68" xfId="5269" xr:uid="{00000000-0005-0000-0000-000088140000}"/>
    <cellStyle name="Comma 3 68 2" xfId="5270" xr:uid="{00000000-0005-0000-0000-000089140000}"/>
    <cellStyle name="Comma 3 69" xfId="5271" xr:uid="{00000000-0005-0000-0000-00008A140000}"/>
    <cellStyle name="Comma 3 69 2" xfId="5272" xr:uid="{00000000-0005-0000-0000-00008B140000}"/>
    <cellStyle name="Comma 3 7" xfId="5273" xr:uid="{00000000-0005-0000-0000-00008C140000}"/>
    <cellStyle name="Comma 3 7 2" xfId="5274" xr:uid="{00000000-0005-0000-0000-00008D140000}"/>
    <cellStyle name="Comma 3 7 3" xfId="5275" xr:uid="{00000000-0005-0000-0000-00008E140000}"/>
    <cellStyle name="Comma 3 7 4" xfId="5276" xr:uid="{00000000-0005-0000-0000-00008F140000}"/>
    <cellStyle name="Comma 3 70" xfId="5277" xr:uid="{00000000-0005-0000-0000-000090140000}"/>
    <cellStyle name="Comma 3 70 2" xfId="5278" xr:uid="{00000000-0005-0000-0000-000091140000}"/>
    <cellStyle name="Comma 3 71" xfId="5279" xr:uid="{00000000-0005-0000-0000-000092140000}"/>
    <cellStyle name="Comma 3 71 2" xfId="5280" xr:uid="{00000000-0005-0000-0000-000093140000}"/>
    <cellStyle name="Comma 3 72" xfId="5281" xr:uid="{00000000-0005-0000-0000-000094140000}"/>
    <cellStyle name="Comma 3 72 2" xfId="5282" xr:uid="{00000000-0005-0000-0000-000095140000}"/>
    <cellStyle name="Comma 3 73" xfId="5283" xr:uid="{00000000-0005-0000-0000-000096140000}"/>
    <cellStyle name="Comma 3 73 2" xfId="5284" xr:uid="{00000000-0005-0000-0000-000097140000}"/>
    <cellStyle name="Comma 3 74" xfId="5285" xr:uid="{00000000-0005-0000-0000-000098140000}"/>
    <cellStyle name="Comma 3 74 2" xfId="5286" xr:uid="{00000000-0005-0000-0000-000099140000}"/>
    <cellStyle name="Comma 3 75" xfId="5287" xr:uid="{00000000-0005-0000-0000-00009A140000}"/>
    <cellStyle name="Comma 3 75 2" xfId="5288" xr:uid="{00000000-0005-0000-0000-00009B140000}"/>
    <cellStyle name="Comma 3 76" xfId="5289" xr:uid="{00000000-0005-0000-0000-00009C140000}"/>
    <cellStyle name="Comma 3 76 2" xfId="5290" xr:uid="{00000000-0005-0000-0000-00009D140000}"/>
    <cellStyle name="Comma 3 77" xfId="5291" xr:uid="{00000000-0005-0000-0000-00009E140000}"/>
    <cellStyle name="Comma 3 77 2" xfId="5292" xr:uid="{00000000-0005-0000-0000-00009F140000}"/>
    <cellStyle name="Comma 3 78" xfId="5293" xr:uid="{00000000-0005-0000-0000-0000A0140000}"/>
    <cellStyle name="Comma 3 78 2" xfId="5294" xr:uid="{00000000-0005-0000-0000-0000A1140000}"/>
    <cellStyle name="Comma 3 79" xfId="5295" xr:uid="{00000000-0005-0000-0000-0000A2140000}"/>
    <cellStyle name="Comma 3 79 2" xfId="5296" xr:uid="{00000000-0005-0000-0000-0000A3140000}"/>
    <cellStyle name="Comma 3 8" xfId="5297" xr:uid="{00000000-0005-0000-0000-0000A4140000}"/>
    <cellStyle name="Comma 3 8 2" xfId="5298" xr:uid="{00000000-0005-0000-0000-0000A5140000}"/>
    <cellStyle name="Comma 3 8 3" xfId="5299" xr:uid="{00000000-0005-0000-0000-0000A6140000}"/>
    <cellStyle name="Comma 3 8 4" xfId="5300" xr:uid="{00000000-0005-0000-0000-0000A7140000}"/>
    <cellStyle name="Comma 3 80" xfId="5301" xr:uid="{00000000-0005-0000-0000-0000A8140000}"/>
    <cellStyle name="Comma 3 80 2" xfId="5302" xr:uid="{00000000-0005-0000-0000-0000A9140000}"/>
    <cellStyle name="Comma 3 81" xfId="5303" xr:uid="{00000000-0005-0000-0000-0000AA140000}"/>
    <cellStyle name="Comma 3 81 2" xfId="5304" xr:uid="{00000000-0005-0000-0000-0000AB140000}"/>
    <cellStyle name="Comma 3 82" xfId="5305" xr:uid="{00000000-0005-0000-0000-0000AC140000}"/>
    <cellStyle name="Comma 3 82 2" xfId="5306" xr:uid="{00000000-0005-0000-0000-0000AD140000}"/>
    <cellStyle name="Comma 3 83" xfId="5307" xr:uid="{00000000-0005-0000-0000-0000AE140000}"/>
    <cellStyle name="Comma 3 84" xfId="5308" xr:uid="{00000000-0005-0000-0000-0000AF140000}"/>
    <cellStyle name="Comma 3 85" xfId="23854" xr:uid="{637E50E4-0E5D-40D2-A5CE-FD6B953E6D6C}"/>
    <cellStyle name="Comma 3 9" xfId="5309" xr:uid="{00000000-0005-0000-0000-0000B0140000}"/>
    <cellStyle name="Comma 3 9 2" xfId="5310" xr:uid="{00000000-0005-0000-0000-0000B1140000}"/>
    <cellStyle name="Comma 3 9 2 2" xfId="5311" xr:uid="{00000000-0005-0000-0000-0000B2140000}"/>
    <cellStyle name="Comma 30" xfId="5312" xr:uid="{00000000-0005-0000-0000-0000B3140000}"/>
    <cellStyle name="Comma 30 2" xfId="5313" xr:uid="{00000000-0005-0000-0000-0000B4140000}"/>
    <cellStyle name="Comma 31" xfId="5314" xr:uid="{00000000-0005-0000-0000-0000B5140000}"/>
    <cellStyle name="Comma 31 2" xfId="5315" xr:uid="{00000000-0005-0000-0000-0000B6140000}"/>
    <cellStyle name="Comma 31 2 2" xfId="5316" xr:uid="{00000000-0005-0000-0000-0000B7140000}"/>
    <cellStyle name="Comma 31 3" xfId="5317" xr:uid="{00000000-0005-0000-0000-0000B8140000}"/>
    <cellStyle name="Comma 32" xfId="5318" xr:uid="{00000000-0005-0000-0000-0000B9140000}"/>
    <cellStyle name="Comma 32 2" xfId="5319" xr:uid="{00000000-0005-0000-0000-0000BA140000}"/>
    <cellStyle name="Comma 33" xfId="5320" xr:uid="{00000000-0005-0000-0000-0000BB140000}"/>
    <cellStyle name="Comma 33 2" xfId="5321" xr:uid="{00000000-0005-0000-0000-0000BC140000}"/>
    <cellStyle name="Comma 34" xfId="5322" xr:uid="{00000000-0005-0000-0000-0000BD140000}"/>
    <cellStyle name="Comma 34 10" xfId="5323" xr:uid="{00000000-0005-0000-0000-0000BE140000}"/>
    <cellStyle name="Comma 34 2" xfId="5324" xr:uid="{00000000-0005-0000-0000-0000BF140000}"/>
    <cellStyle name="Comma 34 2 2" xfId="5325" xr:uid="{00000000-0005-0000-0000-0000C0140000}"/>
    <cellStyle name="Comma 34 2 2 2" xfId="5326" xr:uid="{00000000-0005-0000-0000-0000C1140000}"/>
    <cellStyle name="Comma 34 2 2 2 2" xfId="5327" xr:uid="{00000000-0005-0000-0000-0000C2140000}"/>
    <cellStyle name="Comma 34 2 2 2 2 2" xfId="5328" xr:uid="{00000000-0005-0000-0000-0000C3140000}"/>
    <cellStyle name="Comma 34 2 2 2 2 3" xfId="5329" xr:uid="{00000000-0005-0000-0000-0000C4140000}"/>
    <cellStyle name="Comma 34 2 2 2 2 4" xfId="5330" xr:uid="{00000000-0005-0000-0000-0000C5140000}"/>
    <cellStyle name="Comma 34 2 2 2 3" xfId="5331" xr:uid="{00000000-0005-0000-0000-0000C6140000}"/>
    <cellStyle name="Comma 34 2 2 2 4" xfId="5332" xr:uid="{00000000-0005-0000-0000-0000C7140000}"/>
    <cellStyle name="Comma 34 2 2 2 5" xfId="5333" xr:uid="{00000000-0005-0000-0000-0000C8140000}"/>
    <cellStyle name="Comma 34 2 2 3" xfId="5334" xr:uid="{00000000-0005-0000-0000-0000C9140000}"/>
    <cellStyle name="Comma 34 2 2 4" xfId="5335" xr:uid="{00000000-0005-0000-0000-0000CA140000}"/>
    <cellStyle name="Comma 34 2 2 4 2" xfId="5336" xr:uid="{00000000-0005-0000-0000-0000CB140000}"/>
    <cellStyle name="Comma 34 2 2 4 3" xfId="5337" xr:uid="{00000000-0005-0000-0000-0000CC140000}"/>
    <cellStyle name="Comma 34 2 2 4 4" xfId="5338" xr:uid="{00000000-0005-0000-0000-0000CD140000}"/>
    <cellStyle name="Comma 34 2 2 5" xfId="5339" xr:uid="{00000000-0005-0000-0000-0000CE140000}"/>
    <cellStyle name="Comma 34 2 2 6" xfId="5340" xr:uid="{00000000-0005-0000-0000-0000CF140000}"/>
    <cellStyle name="Comma 34 2 2 7" xfId="5341" xr:uid="{00000000-0005-0000-0000-0000D0140000}"/>
    <cellStyle name="Comma 34 2 3" xfId="5342" xr:uid="{00000000-0005-0000-0000-0000D1140000}"/>
    <cellStyle name="Comma 34 2 3 2" xfId="5343" xr:uid="{00000000-0005-0000-0000-0000D2140000}"/>
    <cellStyle name="Comma 34 2 3 2 2" xfId="5344" xr:uid="{00000000-0005-0000-0000-0000D3140000}"/>
    <cellStyle name="Comma 34 2 3 2 2 2" xfId="5345" xr:uid="{00000000-0005-0000-0000-0000D4140000}"/>
    <cellStyle name="Comma 34 2 3 2 2 3" xfId="5346" xr:uid="{00000000-0005-0000-0000-0000D5140000}"/>
    <cellStyle name="Comma 34 2 3 2 2 4" xfId="5347" xr:uid="{00000000-0005-0000-0000-0000D6140000}"/>
    <cellStyle name="Comma 34 2 3 2 3" xfId="5348" xr:uid="{00000000-0005-0000-0000-0000D7140000}"/>
    <cellStyle name="Comma 34 2 3 2 4" xfId="5349" xr:uid="{00000000-0005-0000-0000-0000D8140000}"/>
    <cellStyle name="Comma 34 2 3 2 5" xfId="5350" xr:uid="{00000000-0005-0000-0000-0000D9140000}"/>
    <cellStyle name="Comma 34 2 3 3" xfId="5351" xr:uid="{00000000-0005-0000-0000-0000DA140000}"/>
    <cellStyle name="Comma 34 2 3 3 2" xfId="5352" xr:uid="{00000000-0005-0000-0000-0000DB140000}"/>
    <cellStyle name="Comma 34 2 3 3 3" xfId="5353" xr:uid="{00000000-0005-0000-0000-0000DC140000}"/>
    <cellStyle name="Comma 34 2 3 3 4" xfId="5354" xr:uid="{00000000-0005-0000-0000-0000DD140000}"/>
    <cellStyle name="Comma 34 2 3 4" xfId="5355" xr:uid="{00000000-0005-0000-0000-0000DE140000}"/>
    <cellStyle name="Comma 34 2 3 5" xfId="5356" xr:uid="{00000000-0005-0000-0000-0000DF140000}"/>
    <cellStyle name="Comma 34 2 3 6" xfId="5357" xr:uid="{00000000-0005-0000-0000-0000E0140000}"/>
    <cellStyle name="Comma 34 2 4" xfId="5358" xr:uid="{00000000-0005-0000-0000-0000E1140000}"/>
    <cellStyle name="Comma 34 2 4 2" xfId="5359" xr:uid="{00000000-0005-0000-0000-0000E2140000}"/>
    <cellStyle name="Comma 34 2 4 2 2" xfId="5360" xr:uid="{00000000-0005-0000-0000-0000E3140000}"/>
    <cellStyle name="Comma 34 2 4 2 3" xfId="5361" xr:uid="{00000000-0005-0000-0000-0000E4140000}"/>
    <cellStyle name="Comma 34 2 4 2 4" xfId="5362" xr:uid="{00000000-0005-0000-0000-0000E5140000}"/>
    <cellStyle name="Comma 34 2 4 3" xfId="5363" xr:uid="{00000000-0005-0000-0000-0000E6140000}"/>
    <cellStyle name="Comma 34 2 4 4" xfId="5364" xr:uid="{00000000-0005-0000-0000-0000E7140000}"/>
    <cellStyle name="Comma 34 2 4 5" xfId="5365" xr:uid="{00000000-0005-0000-0000-0000E8140000}"/>
    <cellStyle name="Comma 34 2 5" xfId="5366" xr:uid="{00000000-0005-0000-0000-0000E9140000}"/>
    <cellStyle name="Comma 34 2 6" xfId="5367" xr:uid="{00000000-0005-0000-0000-0000EA140000}"/>
    <cellStyle name="Comma 34 2 6 2" xfId="5368" xr:uid="{00000000-0005-0000-0000-0000EB140000}"/>
    <cellStyle name="Comma 34 2 6 3" xfId="5369" xr:uid="{00000000-0005-0000-0000-0000EC140000}"/>
    <cellStyle name="Comma 34 2 6 4" xfId="5370" xr:uid="{00000000-0005-0000-0000-0000ED140000}"/>
    <cellStyle name="Comma 34 2 7" xfId="5371" xr:uid="{00000000-0005-0000-0000-0000EE140000}"/>
    <cellStyle name="Comma 34 2 8" xfId="5372" xr:uid="{00000000-0005-0000-0000-0000EF140000}"/>
    <cellStyle name="Comma 34 2 9" xfId="5373" xr:uid="{00000000-0005-0000-0000-0000F0140000}"/>
    <cellStyle name="Comma 34 3" xfId="5374" xr:uid="{00000000-0005-0000-0000-0000F1140000}"/>
    <cellStyle name="Comma 34 3 2" xfId="5375" xr:uid="{00000000-0005-0000-0000-0000F2140000}"/>
    <cellStyle name="Comma 34 3 2 2" xfId="5376" xr:uid="{00000000-0005-0000-0000-0000F3140000}"/>
    <cellStyle name="Comma 34 3 2 2 2" xfId="5377" xr:uid="{00000000-0005-0000-0000-0000F4140000}"/>
    <cellStyle name="Comma 34 3 2 2 3" xfId="5378" xr:uid="{00000000-0005-0000-0000-0000F5140000}"/>
    <cellStyle name="Comma 34 3 2 2 4" xfId="5379" xr:uid="{00000000-0005-0000-0000-0000F6140000}"/>
    <cellStyle name="Comma 34 3 2 3" xfId="5380" xr:uid="{00000000-0005-0000-0000-0000F7140000}"/>
    <cellStyle name="Comma 34 3 2 4" xfId="5381" xr:uid="{00000000-0005-0000-0000-0000F8140000}"/>
    <cellStyle name="Comma 34 3 2 5" xfId="5382" xr:uid="{00000000-0005-0000-0000-0000F9140000}"/>
    <cellStyle name="Comma 34 3 3" xfId="5383" xr:uid="{00000000-0005-0000-0000-0000FA140000}"/>
    <cellStyle name="Comma 34 3 4" xfId="5384" xr:uid="{00000000-0005-0000-0000-0000FB140000}"/>
    <cellStyle name="Comma 34 3 4 2" xfId="5385" xr:uid="{00000000-0005-0000-0000-0000FC140000}"/>
    <cellStyle name="Comma 34 3 4 3" xfId="5386" xr:uid="{00000000-0005-0000-0000-0000FD140000}"/>
    <cellStyle name="Comma 34 3 4 4" xfId="5387" xr:uid="{00000000-0005-0000-0000-0000FE140000}"/>
    <cellStyle name="Comma 34 3 5" xfId="5388" xr:uid="{00000000-0005-0000-0000-0000FF140000}"/>
    <cellStyle name="Comma 34 3 6" xfId="5389" xr:uid="{00000000-0005-0000-0000-000000150000}"/>
    <cellStyle name="Comma 34 3 7" xfId="5390" xr:uid="{00000000-0005-0000-0000-000001150000}"/>
    <cellStyle name="Comma 34 4" xfId="5391" xr:uid="{00000000-0005-0000-0000-000002150000}"/>
    <cellStyle name="Comma 34 4 2" xfId="5392" xr:uid="{00000000-0005-0000-0000-000003150000}"/>
    <cellStyle name="Comma 34 4 2 2" xfId="5393" xr:uid="{00000000-0005-0000-0000-000004150000}"/>
    <cellStyle name="Comma 34 4 2 2 2" xfId="5394" xr:uid="{00000000-0005-0000-0000-000005150000}"/>
    <cellStyle name="Comma 34 4 2 2 3" xfId="5395" xr:uid="{00000000-0005-0000-0000-000006150000}"/>
    <cellStyle name="Comma 34 4 2 2 4" xfId="5396" xr:uid="{00000000-0005-0000-0000-000007150000}"/>
    <cellStyle name="Comma 34 4 2 3" xfId="5397" xr:uid="{00000000-0005-0000-0000-000008150000}"/>
    <cellStyle name="Comma 34 4 2 4" xfId="5398" xr:uid="{00000000-0005-0000-0000-000009150000}"/>
    <cellStyle name="Comma 34 4 2 5" xfId="5399" xr:uid="{00000000-0005-0000-0000-00000A150000}"/>
    <cellStyle name="Comma 34 4 3" xfId="5400" xr:uid="{00000000-0005-0000-0000-00000B150000}"/>
    <cellStyle name="Comma 34 4 3 2" xfId="5401" xr:uid="{00000000-0005-0000-0000-00000C150000}"/>
    <cellStyle name="Comma 34 4 3 3" xfId="5402" xr:uid="{00000000-0005-0000-0000-00000D150000}"/>
    <cellStyle name="Comma 34 4 3 4" xfId="5403" xr:uid="{00000000-0005-0000-0000-00000E150000}"/>
    <cellStyle name="Comma 34 4 4" xfId="5404" xr:uid="{00000000-0005-0000-0000-00000F150000}"/>
    <cellStyle name="Comma 34 4 5" xfId="5405" xr:uid="{00000000-0005-0000-0000-000010150000}"/>
    <cellStyle name="Comma 34 4 6" xfId="5406" xr:uid="{00000000-0005-0000-0000-000011150000}"/>
    <cellStyle name="Comma 34 5" xfId="5407" xr:uid="{00000000-0005-0000-0000-000012150000}"/>
    <cellStyle name="Comma 34 6" xfId="5408" xr:uid="{00000000-0005-0000-0000-000013150000}"/>
    <cellStyle name="Comma 34 6 2" xfId="5409" xr:uid="{00000000-0005-0000-0000-000014150000}"/>
    <cellStyle name="Comma 34 6 2 2" xfId="5410" xr:uid="{00000000-0005-0000-0000-000015150000}"/>
    <cellStyle name="Comma 34 6 2 3" xfId="5411" xr:uid="{00000000-0005-0000-0000-000016150000}"/>
    <cellStyle name="Comma 34 6 2 4" xfId="5412" xr:uid="{00000000-0005-0000-0000-000017150000}"/>
    <cellStyle name="Comma 34 6 3" xfId="5413" xr:uid="{00000000-0005-0000-0000-000018150000}"/>
    <cellStyle name="Comma 34 6 4" xfId="5414" xr:uid="{00000000-0005-0000-0000-000019150000}"/>
    <cellStyle name="Comma 34 6 5" xfId="5415" xr:uid="{00000000-0005-0000-0000-00001A150000}"/>
    <cellStyle name="Comma 34 7" xfId="5416" xr:uid="{00000000-0005-0000-0000-00001B150000}"/>
    <cellStyle name="Comma 34 7 2" xfId="5417" xr:uid="{00000000-0005-0000-0000-00001C150000}"/>
    <cellStyle name="Comma 34 7 3" xfId="5418" xr:uid="{00000000-0005-0000-0000-00001D150000}"/>
    <cellStyle name="Comma 34 7 4" xfId="5419" xr:uid="{00000000-0005-0000-0000-00001E150000}"/>
    <cellStyle name="Comma 34 8" xfId="5420" xr:uid="{00000000-0005-0000-0000-00001F150000}"/>
    <cellStyle name="Comma 34 9" xfId="5421" xr:uid="{00000000-0005-0000-0000-000020150000}"/>
    <cellStyle name="Comma 35" xfId="5422" xr:uid="{00000000-0005-0000-0000-000021150000}"/>
    <cellStyle name="Comma 35 2" xfId="5423" xr:uid="{00000000-0005-0000-0000-000022150000}"/>
    <cellStyle name="Comma 35 2 2" xfId="5424" xr:uid="{00000000-0005-0000-0000-000023150000}"/>
    <cellStyle name="Comma 35 2 2 2" xfId="5425" xr:uid="{00000000-0005-0000-0000-000024150000}"/>
    <cellStyle name="Comma 35 2 2 3" xfId="5426" xr:uid="{00000000-0005-0000-0000-000025150000}"/>
    <cellStyle name="Comma 35 2 2 3 2" xfId="5427" xr:uid="{00000000-0005-0000-0000-000026150000}"/>
    <cellStyle name="Comma 35 2 2 3 3" xfId="5428" xr:uid="{00000000-0005-0000-0000-000027150000}"/>
    <cellStyle name="Comma 35 2 2 3 4" xfId="5429" xr:uid="{00000000-0005-0000-0000-000028150000}"/>
    <cellStyle name="Comma 35 2 2 4" xfId="5430" xr:uid="{00000000-0005-0000-0000-000029150000}"/>
    <cellStyle name="Comma 35 2 2 5" xfId="5431" xr:uid="{00000000-0005-0000-0000-00002A150000}"/>
    <cellStyle name="Comma 35 2 2 6" xfId="5432" xr:uid="{00000000-0005-0000-0000-00002B150000}"/>
    <cellStyle name="Comma 35 2 3" xfId="5433" xr:uid="{00000000-0005-0000-0000-00002C150000}"/>
    <cellStyle name="Comma 35 2 4" xfId="5434" xr:uid="{00000000-0005-0000-0000-00002D150000}"/>
    <cellStyle name="Comma 35 2 4 2" xfId="5435" xr:uid="{00000000-0005-0000-0000-00002E150000}"/>
    <cellStyle name="Comma 35 2 4 3" xfId="5436" xr:uid="{00000000-0005-0000-0000-00002F150000}"/>
    <cellStyle name="Comma 35 2 4 4" xfId="5437" xr:uid="{00000000-0005-0000-0000-000030150000}"/>
    <cellStyle name="Comma 35 2 5" xfId="5438" xr:uid="{00000000-0005-0000-0000-000031150000}"/>
    <cellStyle name="Comma 35 2 6" xfId="5439" xr:uid="{00000000-0005-0000-0000-000032150000}"/>
    <cellStyle name="Comma 35 2 7" xfId="5440" xr:uid="{00000000-0005-0000-0000-000033150000}"/>
    <cellStyle name="Comma 35 3" xfId="5441" xr:uid="{00000000-0005-0000-0000-000034150000}"/>
    <cellStyle name="Comma 35 4" xfId="5442" xr:uid="{00000000-0005-0000-0000-000035150000}"/>
    <cellStyle name="Comma 35 4 2" xfId="5443" xr:uid="{00000000-0005-0000-0000-000036150000}"/>
    <cellStyle name="Comma 35 4 2 2" xfId="5444" xr:uid="{00000000-0005-0000-0000-000037150000}"/>
    <cellStyle name="Comma 35 4 2 3" xfId="5445" xr:uid="{00000000-0005-0000-0000-000038150000}"/>
    <cellStyle name="Comma 35 4 2 4" xfId="5446" xr:uid="{00000000-0005-0000-0000-000039150000}"/>
    <cellStyle name="Comma 35 4 3" xfId="5447" xr:uid="{00000000-0005-0000-0000-00003A150000}"/>
    <cellStyle name="Comma 35 4 4" xfId="5448" xr:uid="{00000000-0005-0000-0000-00003B150000}"/>
    <cellStyle name="Comma 35 4 5" xfId="5449" xr:uid="{00000000-0005-0000-0000-00003C150000}"/>
    <cellStyle name="Comma 35 5" xfId="5450" xr:uid="{00000000-0005-0000-0000-00003D150000}"/>
    <cellStyle name="Comma 35 5 2" xfId="5451" xr:uid="{00000000-0005-0000-0000-00003E150000}"/>
    <cellStyle name="Comma 35 5 3" xfId="5452" xr:uid="{00000000-0005-0000-0000-00003F150000}"/>
    <cellStyle name="Comma 35 5 4" xfId="5453" xr:uid="{00000000-0005-0000-0000-000040150000}"/>
    <cellStyle name="Comma 35 6" xfId="5454" xr:uid="{00000000-0005-0000-0000-000041150000}"/>
    <cellStyle name="Comma 35 7" xfId="5455" xr:uid="{00000000-0005-0000-0000-000042150000}"/>
    <cellStyle name="Comma 35 8" xfId="5456" xr:uid="{00000000-0005-0000-0000-000043150000}"/>
    <cellStyle name="Comma 36" xfId="5457" xr:uid="{00000000-0005-0000-0000-000044150000}"/>
    <cellStyle name="Comma 36 2" xfId="5458" xr:uid="{00000000-0005-0000-0000-000045150000}"/>
    <cellStyle name="Comma 36 2 2" xfId="5459" xr:uid="{00000000-0005-0000-0000-000046150000}"/>
    <cellStyle name="Comma 36 3" xfId="5460" xr:uid="{00000000-0005-0000-0000-000047150000}"/>
    <cellStyle name="Comma 37" xfId="5461" xr:uid="{00000000-0005-0000-0000-000048150000}"/>
    <cellStyle name="Comma 37 2" xfId="5462" xr:uid="{00000000-0005-0000-0000-000049150000}"/>
    <cellStyle name="Comma 37 2 2" xfId="5463" xr:uid="{00000000-0005-0000-0000-00004A150000}"/>
    <cellStyle name="Comma 37 3" xfId="5464" xr:uid="{00000000-0005-0000-0000-00004B150000}"/>
    <cellStyle name="Comma 38" xfId="5465" xr:uid="{00000000-0005-0000-0000-00004C150000}"/>
    <cellStyle name="Comma 38 2" xfId="5466" xr:uid="{00000000-0005-0000-0000-00004D150000}"/>
    <cellStyle name="Comma 38 2 2" xfId="5467" xr:uid="{00000000-0005-0000-0000-00004E150000}"/>
    <cellStyle name="Comma 38 3" xfId="5468" xr:uid="{00000000-0005-0000-0000-00004F150000}"/>
    <cellStyle name="Comma 39" xfId="5469" xr:uid="{00000000-0005-0000-0000-000050150000}"/>
    <cellStyle name="Comma 39 2" xfId="5470" xr:uid="{00000000-0005-0000-0000-000051150000}"/>
    <cellStyle name="Comma 39 2 2" xfId="5471" xr:uid="{00000000-0005-0000-0000-000052150000}"/>
    <cellStyle name="Comma 39 3" xfId="5472" xr:uid="{00000000-0005-0000-0000-000053150000}"/>
    <cellStyle name="Comma 4" xfId="10" xr:uid="{00000000-0005-0000-0000-000054150000}"/>
    <cellStyle name="Comma 4 2" xfId="5473" xr:uid="{00000000-0005-0000-0000-000055150000}"/>
    <cellStyle name="Comma 4 2 2" xfId="5474" xr:uid="{00000000-0005-0000-0000-000056150000}"/>
    <cellStyle name="Comma 4 2 2 2" xfId="5475" xr:uid="{00000000-0005-0000-0000-000057150000}"/>
    <cellStyle name="Comma 4 3" xfId="5476" xr:uid="{00000000-0005-0000-0000-000058150000}"/>
    <cellStyle name="Comma 4 3 2" xfId="5477" xr:uid="{00000000-0005-0000-0000-000059150000}"/>
    <cellStyle name="Comma 4 4" xfId="5478" xr:uid="{00000000-0005-0000-0000-00005A150000}"/>
    <cellStyle name="Comma 40" xfId="5479" xr:uid="{00000000-0005-0000-0000-00005B150000}"/>
    <cellStyle name="Comma 40 2" xfId="5480" xr:uid="{00000000-0005-0000-0000-00005C150000}"/>
    <cellStyle name="Comma 40 2 2" xfId="5481" xr:uid="{00000000-0005-0000-0000-00005D150000}"/>
    <cellStyle name="Comma 40 3" xfId="5482" xr:uid="{00000000-0005-0000-0000-00005E150000}"/>
    <cellStyle name="Comma 41" xfId="5483" xr:uid="{00000000-0005-0000-0000-00005F150000}"/>
    <cellStyle name="Comma 41 2" xfId="5484" xr:uid="{00000000-0005-0000-0000-000060150000}"/>
    <cellStyle name="Comma 41 2 2" xfId="5485" xr:uid="{00000000-0005-0000-0000-000061150000}"/>
    <cellStyle name="Comma 41 3" xfId="5486" xr:uid="{00000000-0005-0000-0000-000062150000}"/>
    <cellStyle name="Comma 42" xfId="5487" xr:uid="{00000000-0005-0000-0000-000063150000}"/>
    <cellStyle name="Comma 42 2" xfId="5488" xr:uid="{00000000-0005-0000-0000-000064150000}"/>
    <cellStyle name="Comma 42 2 2" xfId="5489" xr:uid="{00000000-0005-0000-0000-000065150000}"/>
    <cellStyle name="Comma 42 3" xfId="5490" xr:uid="{00000000-0005-0000-0000-000066150000}"/>
    <cellStyle name="Comma 43" xfId="5491" xr:uid="{00000000-0005-0000-0000-000067150000}"/>
    <cellStyle name="Comma 43 2" xfId="5492" xr:uid="{00000000-0005-0000-0000-000068150000}"/>
    <cellStyle name="Comma 43 2 2" xfId="5493" xr:uid="{00000000-0005-0000-0000-000069150000}"/>
    <cellStyle name="Comma 43 3" xfId="5494" xr:uid="{00000000-0005-0000-0000-00006A150000}"/>
    <cellStyle name="Comma 44" xfId="5495" xr:uid="{00000000-0005-0000-0000-00006B150000}"/>
    <cellStyle name="Comma 44 2" xfId="5496" xr:uid="{00000000-0005-0000-0000-00006C150000}"/>
    <cellStyle name="Comma 44 2 2" xfId="5497" xr:uid="{00000000-0005-0000-0000-00006D150000}"/>
    <cellStyle name="Comma 44 3" xfId="5498" xr:uid="{00000000-0005-0000-0000-00006E150000}"/>
    <cellStyle name="Comma 45" xfId="5499" xr:uid="{00000000-0005-0000-0000-00006F150000}"/>
    <cellStyle name="Comma 45 2" xfId="5500" xr:uid="{00000000-0005-0000-0000-000070150000}"/>
    <cellStyle name="Comma 45 2 2" xfId="5501" xr:uid="{00000000-0005-0000-0000-000071150000}"/>
    <cellStyle name="Comma 45 3" xfId="5502" xr:uid="{00000000-0005-0000-0000-000072150000}"/>
    <cellStyle name="Comma 46" xfId="5503" xr:uid="{00000000-0005-0000-0000-000073150000}"/>
    <cellStyle name="Comma 46 2" xfId="5504" xr:uid="{00000000-0005-0000-0000-000074150000}"/>
    <cellStyle name="Comma 46 2 2" xfId="5505" xr:uid="{00000000-0005-0000-0000-000075150000}"/>
    <cellStyle name="Comma 46 3" xfId="5506" xr:uid="{00000000-0005-0000-0000-000076150000}"/>
    <cellStyle name="Comma 47" xfId="5507" xr:uid="{00000000-0005-0000-0000-000077150000}"/>
    <cellStyle name="Comma 47 2" xfId="5508" xr:uid="{00000000-0005-0000-0000-000078150000}"/>
    <cellStyle name="Comma 47 2 2" xfId="5509" xr:uid="{00000000-0005-0000-0000-000079150000}"/>
    <cellStyle name="Comma 47 3" xfId="5510" xr:uid="{00000000-0005-0000-0000-00007A150000}"/>
    <cellStyle name="Comma 48" xfId="5511" xr:uid="{00000000-0005-0000-0000-00007B150000}"/>
    <cellStyle name="Comma 48 2" xfId="5512" xr:uid="{00000000-0005-0000-0000-00007C150000}"/>
    <cellStyle name="Comma 48 2 2" xfId="5513" xr:uid="{00000000-0005-0000-0000-00007D150000}"/>
    <cellStyle name="Comma 48 3" xfId="5514" xr:uid="{00000000-0005-0000-0000-00007E150000}"/>
    <cellStyle name="Comma 49" xfId="5515" xr:uid="{00000000-0005-0000-0000-00007F150000}"/>
    <cellStyle name="Comma 49 10" xfId="5516" xr:uid="{00000000-0005-0000-0000-000080150000}"/>
    <cellStyle name="Comma 49 11" xfId="5517" xr:uid="{00000000-0005-0000-0000-000081150000}"/>
    <cellStyle name="Comma 49 12" xfId="5518" xr:uid="{00000000-0005-0000-0000-000082150000}"/>
    <cellStyle name="Comma 49 2" xfId="5519" xr:uid="{00000000-0005-0000-0000-000083150000}"/>
    <cellStyle name="Comma 49 2 10" xfId="5520" xr:uid="{00000000-0005-0000-0000-000084150000}"/>
    <cellStyle name="Comma 49 2 2" xfId="5521" xr:uid="{00000000-0005-0000-0000-000085150000}"/>
    <cellStyle name="Comma 49 2 2 2" xfId="5522" xr:uid="{00000000-0005-0000-0000-000086150000}"/>
    <cellStyle name="Comma 49 2 2 2 2" xfId="5523" xr:uid="{00000000-0005-0000-0000-000087150000}"/>
    <cellStyle name="Comma 49 2 2 2 2 2" xfId="5524" xr:uid="{00000000-0005-0000-0000-000088150000}"/>
    <cellStyle name="Comma 49 2 2 2 2 2 2" xfId="5525" xr:uid="{00000000-0005-0000-0000-000089150000}"/>
    <cellStyle name="Comma 49 2 2 2 2 2 3" xfId="5526" xr:uid="{00000000-0005-0000-0000-00008A150000}"/>
    <cellStyle name="Comma 49 2 2 2 2 2 4" xfId="5527" xr:uid="{00000000-0005-0000-0000-00008B150000}"/>
    <cellStyle name="Comma 49 2 2 2 2 3" xfId="5528" xr:uid="{00000000-0005-0000-0000-00008C150000}"/>
    <cellStyle name="Comma 49 2 2 2 2 4" xfId="5529" xr:uid="{00000000-0005-0000-0000-00008D150000}"/>
    <cellStyle name="Comma 49 2 2 2 2 5" xfId="5530" xr:uid="{00000000-0005-0000-0000-00008E150000}"/>
    <cellStyle name="Comma 49 2 2 2 3" xfId="5531" xr:uid="{00000000-0005-0000-0000-00008F150000}"/>
    <cellStyle name="Comma 49 2 2 2 3 2" xfId="5532" xr:uid="{00000000-0005-0000-0000-000090150000}"/>
    <cellStyle name="Comma 49 2 2 2 3 3" xfId="5533" xr:uid="{00000000-0005-0000-0000-000091150000}"/>
    <cellStyle name="Comma 49 2 2 2 3 4" xfId="5534" xr:uid="{00000000-0005-0000-0000-000092150000}"/>
    <cellStyle name="Comma 49 2 2 2 4" xfId="5535" xr:uid="{00000000-0005-0000-0000-000093150000}"/>
    <cellStyle name="Comma 49 2 2 2 5" xfId="5536" xr:uid="{00000000-0005-0000-0000-000094150000}"/>
    <cellStyle name="Comma 49 2 2 2 6" xfId="5537" xr:uid="{00000000-0005-0000-0000-000095150000}"/>
    <cellStyle name="Comma 49 2 2 3" xfId="5538" xr:uid="{00000000-0005-0000-0000-000096150000}"/>
    <cellStyle name="Comma 49 2 2 3 2" xfId="5539" xr:uid="{00000000-0005-0000-0000-000097150000}"/>
    <cellStyle name="Comma 49 2 2 3 2 2" xfId="5540" xr:uid="{00000000-0005-0000-0000-000098150000}"/>
    <cellStyle name="Comma 49 2 2 3 2 2 2" xfId="5541" xr:uid="{00000000-0005-0000-0000-000099150000}"/>
    <cellStyle name="Comma 49 2 2 3 2 2 3" xfId="5542" xr:uid="{00000000-0005-0000-0000-00009A150000}"/>
    <cellStyle name="Comma 49 2 2 3 2 2 4" xfId="5543" xr:uid="{00000000-0005-0000-0000-00009B150000}"/>
    <cellStyle name="Comma 49 2 2 3 2 3" xfId="5544" xr:uid="{00000000-0005-0000-0000-00009C150000}"/>
    <cellStyle name="Comma 49 2 2 3 2 4" xfId="5545" xr:uid="{00000000-0005-0000-0000-00009D150000}"/>
    <cellStyle name="Comma 49 2 2 3 2 5" xfId="5546" xr:uid="{00000000-0005-0000-0000-00009E150000}"/>
    <cellStyle name="Comma 49 2 2 3 3" xfId="5547" xr:uid="{00000000-0005-0000-0000-00009F150000}"/>
    <cellStyle name="Comma 49 2 2 3 3 2" xfId="5548" xr:uid="{00000000-0005-0000-0000-0000A0150000}"/>
    <cellStyle name="Comma 49 2 2 3 3 3" xfId="5549" xr:uid="{00000000-0005-0000-0000-0000A1150000}"/>
    <cellStyle name="Comma 49 2 2 3 3 4" xfId="5550" xr:uid="{00000000-0005-0000-0000-0000A2150000}"/>
    <cellStyle name="Comma 49 2 2 3 4" xfId="5551" xr:uid="{00000000-0005-0000-0000-0000A3150000}"/>
    <cellStyle name="Comma 49 2 2 3 5" xfId="5552" xr:uid="{00000000-0005-0000-0000-0000A4150000}"/>
    <cellStyle name="Comma 49 2 2 3 6" xfId="5553" xr:uid="{00000000-0005-0000-0000-0000A5150000}"/>
    <cellStyle name="Comma 49 2 2 4" xfId="5554" xr:uid="{00000000-0005-0000-0000-0000A6150000}"/>
    <cellStyle name="Comma 49 2 2 4 2" xfId="5555" xr:uid="{00000000-0005-0000-0000-0000A7150000}"/>
    <cellStyle name="Comma 49 2 2 4 2 2" xfId="5556" xr:uid="{00000000-0005-0000-0000-0000A8150000}"/>
    <cellStyle name="Comma 49 2 2 4 2 3" xfId="5557" xr:uid="{00000000-0005-0000-0000-0000A9150000}"/>
    <cellStyle name="Comma 49 2 2 4 2 4" xfId="5558" xr:uid="{00000000-0005-0000-0000-0000AA150000}"/>
    <cellStyle name="Comma 49 2 2 4 3" xfId="5559" xr:uid="{00000000-0005-0000-0000-0000AB150000}"/>
    <cellStyle name="Comma 49 2 2 4 4" xfId="5560" xr:uid="{00000000-0005-0000-0000-0000AC150000}"/>
    <cellStyle name="Comma 49 2 2 4 5" xfId="5561" xr:uid="{00000000-0005-0000-0000-0000AD150000}"/>
    <cellStyle name="Comma 49 2 2 5" xfId="5562" xr:uid="{00000000-0005-0000-0000-0000AE150000}"/>
    <cellStyle name="Comma 49 2 2 5 2" xfId="5563" xr:uid="{00000000-0005-0000-0000-0000AF150000}"/>
    <cellStyle name="Comma 49 2 2 5 3" xfId="5564" xr:uid="{00000000-0005-0000-0000-0000B0150000}"/>
    <cellStyle name="Comma 49 2 2 5 4" xfId="5565" xr:uid="{00000000-0005-0000-0000-0000B1150000}"/>
    <cellStyle name="Comma 49 2 2 6" xfId="5566" xr:uid="{00000000-0005-0000-0000-0000B2150000}"/>
    <cellStyle name="Comma 49 2 2 7" xfId="5567" xr:uid="{00000000-0005-0000-0000-0000B3150000}"/>
    <cellStyle name="Comma 49 2 2 8" xfId="5568" xr:uid="{00000000-0005-0000-0000-0000B4150000}"/>
    <cellStyle name="Comma 49 2 3" xfId="5569" xr:uid="{00000000-0005-0000-0000-0000B5150000}"/>
    <cellStyle name="Comma 49 2 3 2" xfId="5570" xr:uid="{00000000-0005-0000-0000-0000B6150000}"/>
    <cellStyle name="Comma 49 2 3 2 2" xfId="5571" xr:uid="{00000000-0005-0000-0000-0000B7150000}"/>
    <cellStyle name="Comma 49 2 3 2 2 2" xfId="5572" xr:uid="{00000000-0005-0000-0000-0000B8150000}"/>
    <cellStyle name="Comma 49 2 3 2 2 2 2" xfId="5573" xr:uid="{00000000-0005-0000-0000-0000B9150000}"/>
    <cellStyle name="Comma 49 2 3 2 2 2 3" xfId="5574" xr:uid="{00000000-0005-0000-0000-0000BA150000}"/>
    <cellStyle name="Comma 49 2 3 2 2 2 4" xfId="5575" xr:uid="{00000000-0005-0000-0000-0000BB150000}"/>
    <cellStyle name="Comma 49 2 3 2 2 3" xfId="5576" xr:uid="{00000000-0005-0000-0000-0000BC150000}"/>
    <cellStyle name="Comma 49 2 3 2 2 4" xfId="5577" xr:uid="{00000000-0005-0000-0000-0000BD150000}"/>
    <cellStyle name="Comma 49 2 3 2 2 5" xfId="5578" xr:uid="{00000000-0005-0000-0000-0000BE150000}"/>
    <cellStyle name="Comma 49 2 3 2 3" xfId="5579" xr:uid="{00000000-0005-0000-0000-0000BF150000}"/>
    <cellStyle name="Comma 49 2 3 2 3 2" xfId="5580" xr:uid="{00000000-0005-0000-0000-0000C0150000}"/>
    <cellStyle name="Comma 49 2 3 2 3 3" xfId="5581" xr:uid="{00000000-0005-0000-0000-0000C1150000}"/>
    <cellStyle name="Comma 49 2 3 2 3 4" xfId="5582" xr:uid="{00000000-0005-0000-0000-0000C2150000}"/>
    <cellStyle name="Comma 49 2 3 2 4" xfId="5583" xr:uid="{00000000-0005-0000-0000-0000C3150000}"/>
    <cellStyle name="Comma 49 2 3 2 5" xfId="5584" xr:uid="{00000000-0005-0000-0000-0000C4150000}"/>
    <cellStyle name="Comma 49 2 3 2 6" xfId="5585" xr:uid="{00000000-0005-0000-0000-0000C5150000}"/>
    <cellStyle name="Comma 49 2 3 3" xfId="5586" xr:uid="{00000000-0005-0000-0000-0000C6150000}"/>
    <cellStyle name="Comma 49 2 3 3 2" xfId="5587" xr:uid="{00000000-0005-0000-0000-0000C7150000}"/>
    <cellStyle name="Comma 49 2 3 3 2 2" xfId="5588" xr:uid="{00000000-0005-0000-0000-0000C8150000}"/>
    <cellStyle name="Comma 49 2 3 3 2 2 2" xfId="5589" xr:uid="{00000000-0005-0000-0000-0000C9150000}"/>
    <cellStyle name="Comma 49 2 3 3 2 2 3" xfId="5590" xr:uid="{00000000-0005-0000-0000-0000CA150000}"/>
    <cellStyle name="Comma 49 2 3 3 2 2 4" xfId="5591" xr:uid="{00000000-0005-0000-0000-0000CB150000}"/>
    <cellStyle name="Comma 49 2 3 3 2 3" xfId="5592" xr:uid="{00000000-0005-0000-0000-0000CC150000}"/>
    <cellStyle name="Comma 49 2 3 3 2 4" xfId="5593" xr:uid="{00000000-0005-0000-0000-0000CD150000}"/>
    <cellStyle name="Comma 49 2 3 3 2 5" xfId="5594" xr:uid="{00000000-0005-0000-0000-0000CE150000}"/>
    <cellStyle name="Comma 49 2 3 3 3" xfId="5595" xr:uid="{00000000-0005-0000-0000-0000CF150000}"/>
    <cellStyle name="Comma 49 2 3 3 3 2" xfId="5596" xr:uid="{00000000-0005-0000-0000-0000D0150000}"/>
    <cellStyle name="Comma 49 2 3 3 3 3" xfId="5597" xr:uid="{00000000-0005-0000-0000-0000D1150000}"/>
    <cellStyle name="Comma 49 2 3 3 3 4" xfId="5598" xr:uid="{00000000-0005-0000-0000-0000D2150000}"/>
    <cellStyle name="Comma 49 2 3 3 4" xfId="5599" xr:uid="{00000000-0005-0000-0000-0000D3150000}"/>
    <cellStyle name="Comma 49 2 3 3 5" xfId="5600" xr:uid="{00000000-0005-0000-0000-0000D4150000}"/>
    <cellStyle name="Comma 49 2 3 3 6" xfId="5601" xr:uid="{00000000-0005-0000-0000-0000D5150000}"/>
    <cellStyle name="Comma 49 2 3 4" xfId="5602" xr:uid="{00000000-0005-0000-0000-0000D6150000}"/>
    <cellStyle name="Comma 49 2 3 4 2" xfId="5603" xr:uid="{00000000-0005-0000-0000-0000D7150000}"/>
    <cellStyle name="Comma 49 2 3 4 2 2" xfId="5604" xr:uid="{00000000-0005-0000-0000-0000D8150000}"/>
    <cellStyle name="Comma 49 2 3 4 2 3" xfId="5605" xr:uid="{00000000-0005-0000-0000-0000D9150000}"/>
    <cellStyle name="Comma 49 2 3 4 2 4" xfId="5606" xr:uid="{00000000-0005-0000-0000-0000DA150000}"/>
    <cellStyle name="Comma 49 2 3 4 3" xfId="5607" xr:uid="{00000000-0005-0000-0000-0000DB150000}"/>
    <cellStyle name="Comma 49 2 3 4 4" xfId="5608" xr:uid="{00000000-0005-0000-0000-0000DC150000}"/>
    <cellStyle name="Comma 49 2 3 4 5" xfId="5609" xr:uid="{00000000-0005-0000-0000-0000DD150000}"/>
    <cellStyle name="Comma 49 2 3 5" xfId="5610" xr:uid="{00000000-0005-0000-0000-0000DE150000}"/>
    <cellStyle name="Comma 49 2 3 5 2" xfId="5611" xr:uid="{00000000-0005-0000-0000-0000DF150000}"/>
    <cellStyle name="Comma 49 2 3 5 3" xfId="5612" xr:uid="{00000000-0005-0000-0000-0000E0150000}"/>
    <cellStyle name="Comma 49 2 3 5 4" xfId="5613" xr:uid="{00000000-0005-0000-0000-0000E1150000}"/>
    <cellStyle name="Comma 49 2 3 6" xfId="5614" xr:uid="{00000000-0005-0000-0000-0000E2150000}"/>
    <cellStyle name="Comma 49 2 3 7" xfId="5615" xr:uid="{00000000-0005-0000-0000-0000E3150000}"/>
    <cellStyle name="Comma 49 2 3 8" xfId="5616" xr:uid="{00000000-0005-0000-0000-0000E4150000}"/>
    <cellStyle name="Comma 49 2 4" xfId="5617" xr:uid="{00000000-0005-0000-0000-0000E5150000}"/>
    <cellStyle name="Comma 49 2 4 2" xfId="5618" xr:uid="{00000000-0005-0000-0000-0000E6150000}"/>
    <cellStyle name="Comma 49 2 4 2 2" xfId="5619" xr:uid="{00000000-0005-0000-0000-0000E7150000}"/>
    <cellStyle name="Comma 49 2 4 2 2 2" xfId="5620" xr:uid="{00000000-0005-0000-0000-0000E8150000}"/>
    <cellStyle name="Comma 49 2 4 2 2 3" xfId="5621" xr:uid="{00000000-0005-0000-0000-0000E9150000}"/>
    <cellStyle name="Comma 49 2 4 2 2 4" xfId="5622" xr:uid="{00000000-0005-0000-0000-0000EA150000}"/>
    <cellStyle name="Comma 49 2 4 2 3" xfId="5623" xr:uid="{00000000-0005-0000-0000-0000EB150000}"/>
    <cellStyle name="Comma 49 2 4 2 4" xfId="5624" xr:uid="{00000000-0005-0000-0000-0000EC150000}"/>
    <cellStyle name="Comma 49 2 4 2 5" xfId="5625" xr:uid="{00000000-0005-0000-0000-0000ED150000}"/>
    <cellStyle name="Comma 49 2 4 3" xfId="5626" xr:uid="{00000000-0005-0000-0000-0000EE150000}"/>
    <cellStyle name="Comma 49 2 4 3 2" xfId="5627" xr:uid="{00000000-0005-0000-0000-0000EF150000}"/>
    <cellStyle name="Comma 49 2 4 3 3" xfId="5628" xr:uid="{00000000-0005-0000-0000-0000F0150000}"/>
    <cellStyle name="Comma 49 2 4 3 4" xfId="5629" xr:uid="{00000000-0005-0000-0000-0000F1150000}"/>
    <cellStyle name="Comma 49 2 4 4" xfId="5630" xr:uid="{00000000-0005-0000-0000-0000F2150000}"/>
    <cellStyle name="Comma 49 2 4 5" xfId="5631" xr:uid="{00000000-0005-0000-0000-0000F3150000}"/>
    <cellStyle name="Comma 49 2 4 6" xfId="5632" xr:uid="{00000000-0005-0000-0000-0000F4150000}"/>
    <cellStyle name="Comma 49 2 5" xfId="5633" xr:uid="{00000000-0005-0000-0000-0000F5150000}"/>
    <cellStyle name="Comma 49 2 5 2" xfId="5634" xr:uid="{00000000-0005-0000-0000-0000F6150000}"/>
    <cellStyle name="Comma 49 2 5 2 2" xfId="5635" xr:uid="{00000000-0005-0000-0000-0000F7150000}"/>
    <cellStyle name="Comma 49 2 5 2 2 2" xfId="5636" xr:uid="{00000000-0005-0000-0000-0000F8150000}"/>
    <cellStyle name="Comma 49 2 5 2 2 3" xfId="5637" xr:uid="{00000000-0005-0000-0000-0000F9150000}"/>
    <cellStyle name="Comma 49 2 5 2 2 4" xfId="5638" xr:uid="{00000000-0005-0000-0000-0000FA150000}"/>
    <cellStyle name="Comma 49 2 5 2 3" xfId="5639" xr:uid="{00000000-0005-0000-0000-0000FB150000}"/>
    <cellStyle name="Comma 49 2 5 2 4" xfId="5640" xr:uid="{00000000-0005-0000-0000-0000FC150000}"/>
    <cellStyle name="Comma 49 2 5 2 5" xfId="5641" xr:uid="{00000000-0005-0000-0000-0000FD150000}"/>
    <cellStyle name="Comma 49 2 5 3" xfId="5642" xr:uid="{00000000-0005-0000-0000-0000FE150000}"/>
    <cellStyle name="Comma 49 2 5 3 2" xfId="5643" xr:uid="{00000000-0005-0000-0000-0000FF150000}"/>
    <cellStyle name="Comma 49 2 5 3 3" xfId="5644" xr:uid="{00000000-0005-0000-0000-000000160000}"/>
    <cellStyle name="Comma 49 2 5 3 4" xfId="5645" xr:uid="{00000000-0005-0000-0000-000001160000}"/>
    <cellStyle name="Comma 49 2 5 4" xfId="5646" xr:uid="{00000000-0005-0000-0000-000002160000}"/>
    <cellStyle name="Comma 49 2 5 5" xfId="5647" xr:uid="{00000000-0005-0000-0000-000003160000}"/>
    <cellStyle name="Comma 49 2 5 6" xfId="5648" xr:uid="{00000000-0005-0000-0000-000004160000}"/>
    <cellStyle name="Comma 49 2 6" xfId="5649" xr:uid="{00000000-0005-0000-0000-000005160000}"/>
    <cellStyle name="Comma 49 2 6 2" xfId="5650" xr:uid="{00000000-0005-0000-0000-000006160000}"/>
    <cellStyle name="Comma 49 2 6 2 2" xfId="5651" xr:uid="{00000000-0005-0000-0000-000007160000}"/>
    <cellStyle name="Comma 49 2 6 2 3" xfId="5652" xr:uid="{00000000-0005-0000-0000-000008160000}"/>
    <cellStyle name="Comma 49 2 6 2 4" xfId="5653" xr:uid="{00000000-0005-0000-0000-000009160000}"/>
    <cellStyle name="Comma 49 2 6 3" xfId="5654" xr:uid="{00000000-0005-0000-0000-00000A160000}"/>
    <cellStyle name="Comma 49 2 6 4" xfId="5655" xr:uid="{00000000-0005-0000-0000-00000B160000}"/>
    <cellStyle name="Comma 49 2 6 5" xfId="5656" xr:uid="{00000000-0005-0000-0000-00000C160000}"/>
    <cellStyle name="Comma 49 2 7" xfId="5657" xr:uid="{00000000-0005-0000-0000-00000D160000}"/>
    <cellStyle name="Comma 49 2 7 2" xfId="5658" xr:uid="{00000000-0005-0000-0000-00000E160000}"/>
    <cellStyle name="Comma 49 2 7 3" xfId="5659" xr:uid="{00000000-0005-0000-0000-00000F160000}"/>
    <cellStyle name="Comma 49 2 7 4" xfId="5660" xr:uid="{00000000-0005-0000-0000-000010160000}"/>
    <cellStyle name="Comma 49 2 8" xfId="5661" xr:uid="{00000000-0005-0000-0000-000011160000}"/>
    <cellStyle name="Comma 49 2 9" xfId="5662" xr:uid="{00000000-0005-0000-0000-000012160000}"/>
    <cellStyle name="Comma 49 3" xfId="5663" xr:uid="{00000000-0005-0000-0000-000013160000}"/>
    <cellStyle name="Comma 49 3 10" xfId="5664" xr:uid="{00000000-0005-0000-0000-000014160000}"/>
    <cellStyle name="Comma 49 3 2" xfId="5665" xr:uid="{00000000-0005-0000-0000-000015160000}"/>
    <cellStyle name="Comma 49 3 2 2" xfId="5666" xr:uid="{00000000-0005-0000-0000-000016160000}"/>
    <cellStyle name="Comma 49 3 2 2 2" xfId="5667" xr:uid="{00000000-0005-0000-0000-000017160000}"/>
    <cellStyle name="Comma 49 3 2 2 2 2" xfId="5668" xr:uid="{00000000-0005-0000-0000-000018160000}"/>
    <cellStyle name="Comma 49 3 2 2 2 2 2" xfId="5669" xr:uid="{00000000-0005-0000-0000-000019160000}"/>
    <cellStyle name="Comma 49 3 2 2 2 2 3" xfId="5670" xr:uid="{00000000-0005-0000-0000-00001A160000}"/>
    <cellStyle name="Comma 49 3 2 2 2 2 4" xfId="5671" xr:uid="{00000000-0005-0000-0000-00001B160000}"/>
    <cellStyle name="Comma 49 3 2 2 2 3" xfId="5672" xr:uid="{00000000-0005-0000-0000-00001C160000}"/>
    <cellStyle name="Comma 49 3 2 2 2 4" xfId="5673" xr:uid="{00000000-0005-0000-0000-00001D160000}"/>
    <cellStyle name="Comma 49 3 2 2 2 5" xfId="5674" xr:uid="{00000000-0005-0000-0000-00001E160000}"/>
    <cellStyle name="Comma 49 3 2 2 3" xfId="5675" xr:uid="{00000000-0005-0000-0000-00001F160000}"/>
    <cellStyle name="Comma 49 3 2 2 3 2" xfId="5676" xr:uid="{00000000-0005-0000-0000-000020160000}"/>
    <cellStyle name="Comma 49 3 2 2 3 3" xfId="5677" xr:uid="{00000000-0005-0000-0000-000021160000}"/>
    <cellStyle name="Comma 49 3 2 2 3 4" xfId="5678" xr:uid="{00000000-0005-0000-0000-000022160000}"/>
    <cellStyle name="Comma 49 3 2 2 4" xfId="5679" xr:uid="{00000000-0005-0000-0000-000023160000}"/>
    <cellStyle name="Comma 49 3 2 2 5" xfId="5680" xr:uid="{00000000-0005-0000-0000-000024160000}"/>
    <cellStyle name="Comma 49 3 2 2 6" xfId="5681" xr:uid="{00000000-0005-0000-0000-000025160000}"/>
    <cellStyle name="Comma 49 3 2 3" xfId="5682" xr:uid="{00000000-0005-0000-0000-000026160000}"/>
    <cellStyle name="Comma 49 3 2 3 2" xfId="5683" xr:uid="{00000000-0005-0000-0000-000027160000}"/>
    <cellStyle name="Comma 49 3 2 3 2 2" xfId="5684" xr:uid="{00000000-0005-0000-0000-000028160000}"/>
    <cellStyle name="Comma 49 3 2 3 2 2 2" xfId="5685" xr:uid="{00000000-0005-0000-0000-000029160000}"/>
    <cellStyle name="Comma 49 3 2 3 2 2 3" xfId="5686" xr:uid="{00000000-0005-0000-0000-00002A160000}"/>
    <cellStyle name="Comma 49 3 2 3 2 2 4" xfId="5687" xr:uid="{00000000-0005-0000-0000-00002B160000}"/>
    <cellStyle name="Comma 49 3 2 3 2 3" xfId="5688" xr:uid="{00000000-0005-0000-0000-00002C160000}"/>
    <cellStyle name="Comma 49 3 2 3 2 4" xfId="5689" xr:uid="{00000000-0005-0000-0000-00002D160000}"/>
    <cellStyle name="Comma 49 3 2 3 2 5" xfId="5690" xr:uid="{00000000-0005-0000-0000-00002E160000}"/>
    <cellStyle name="Comma 49 3 2 3 3" xfId="5691" xr:uid="{00000000-0005-0000-0000-00002F160000}"/>
    <cellStyle name="Comma 49 3 2 3 3 2" xfId="5692" xr:uid="{00000000-0005-0000-0000-000030160000}"/>
    <cellStyle name="Comma 49 3 2 3 3 3" xfId="5693" xr:uid="{00000000-0005-0000-0000-000031160000}"/>
    <cellStyle name="Comma 49 3 2 3 3 4" xfId="5694" xr:uid="{00000000-0005-0000-0000-000032160000}"/>
    <cellStyle name="Comma 49 3 2 3 4" xfId="5695" xr:uid="{00000000-0005-0000-0000-000033160000}"/>
    <cellStyle name="Comma 49 3 2 3 5" xfId="5696" xr:uid="{00000000-0005-0000-0000-000034160000}"/>
    <cellStyle name="Comma 49 3 2 3 6" xfId="5697" xr:uid="{00000000-0005-0000-0000-000035160000}"/>
    <cellStyle name="Comma 49 3 2 4" xfId="5698" xr:uid="{00000000-0005-0000-0000-000036160000}"/>
    <cellStyle name="Comma 49 3 2 4 2" xfId="5699" xr:uid="{00000000-0005-0000-0000-000037160000}"/>
    <cellStyle name="Comma 49 3 2 4 2 2" xfId="5700" xr:uid="{00000000-0005-0000-0000-000038160000}"/>
    <cellStyle name="Comma 49 3 2 4 2 3" xfId="5701" xr:uid="{00000000-0005-0000-0000-000039160000}"/>
    <cellStyle name="Comma 49 3 2 4 2 4" xfId="5702" xr:uid="{00000000-0005-0000-0000-00003A160000}"/>
    <cellStyle name="Comma 49 3 2 4 3" xfId="5703" xr:uid="{00000000-0005-0000-0000-00003B160000}"/>
    <cellStyle name="Comma 49 3 2 4 4" xfId="5704" xr:uid="{00000000-0005-0000-0000-00003C160000}"/>
    <cellStyle name="Comma 49 3 2 4 5" xfId="5705" xr:uid="{00000000-0005-0000-0000-00003D160000}"/>
    <cellStyle name="Comma 49 3 2 5" xfId="5706" xr:uid="{00000000-0005-0000-0000-00003E160000}"/>
    <cellStyle name="Comma 49 3 2 5 2" xfId="5707" xr:uid="{00000000-0005-0000-0000-00003F160000}"/>
    <cellStyle name="Comma 49 3 2 5 3" xfId="5708" xr:uid="{00000000-0005-0000-0000-000040160000}"/>
    <cellStyle name="Comma 49 3 2 5 4" xfId="5709" xr:uid="{00000000-0005-0000-0000-000041160000}"/>
    <cellStyle name="Comma 49 3 2 6" xfId="5710" xr:uid="{00000000-0005-0000-0000-000042160000}"/>
    <cellStyle name="Comma 49 3 2 7" xfId="5711" xr:uid="{00000000-0005-0000-0000-000043160000}"/>
    <cellStyle name="Comma 49 3 2 8" xfId="5712" xr:uid="{00000000-0005-0000-0000-000044160000}"/>
    <cellStyle name="Comma 49 3 3" xfId="5713" xr:uid="{00000000-0005-0000-0000-000045160000}"/>
    <cellStyle name="Comma 49 3 3 2" xfId="5714" xr:uid="{00000000-0005-0000-0000-000046160000}"/>
    <cellStyle name="Comma 49 3 3 2 2" xfId="5715" xr:uid="{00000000-0005-0000-0000-000047160000}"/>
    <cellStyle name="Comma 49 3 3 2 2 2" xfId="5716" xr:uid="{00000000-0005-0000-0000-000048160000}"/>
    <cellStyle name="Comma 49 3 3 2 2 2 2" xfId="5717" xr:uid="{00000000-0005-0000-0000-000049160000}"/>
    <cellStyle name="Comma 49 3 3 2 2 2 3" xfId="5718" xr:uid="{00000000-0005-0000-0000-00004A160000}"/>
    <cellStyle name="Comma 49 3 3 2 2 2 4" xfId="5719" xr:uid="{00000000-0005-0000-0000-00004B160000}"/>
    <cellStyle name="Comma 49 3 3 2 2 3" xfId="5720" xr:uid="{00000000-0005-0000-0000-00004C160000}"/>
    <cellStyle name="Comma 49 3 3 2 2 4" xfId="5721" xr:uid="{00000000-0005-0000-0000-00004D160000}"/>
    <cellStyle name="Comma 49 3 3 2 2 5" xfId="5722" xr:uid="{00000000-0005-0000-0000-00004E160000}"/>
    <cellStyle name="Comma 49 3 3 2 3" xfId="5723" xr:uid="{00000000-0005-0000-0000-00004F160000}"/>
    <cellStyle name="Comma 49 3 3 2 3 2" xfId="5724" xr:uid="{00000000-0005-0000-0000-000050160000}"/>
    <cellStyle name="Comma 49 3 3 2 3 3" xfId="5725" xr:uid="{00000000-0005-0000-0000-000051160000}"/>
    <cellStyle name="Comma 49 3 3 2 3 4" xfId="5726" xr:uid="{00000000-0005-0000-0000-000052160000}"/>
    <cellStyle name="Comma 49 3 3 2 4" xfId="5727" xr:uid="{00000000-0005-0000-0000-000053160000}"/>
    <cellStyle name="Comma 49 3 3 2 5" xfId="5728" xr:uid="{00000000-0005-0000-0000-000054160000}"/>
    <cellStyle name="Comma 49 3 3 2 6" xfId="5729" xr:uid="{00000000-0005-0000-0000-000055160000}"/>
    <cellStyle name="Comma 49 3 3 3" xfId="5730" xr:uid="{00000000-0005-0000-0000-000056160000}"/>
    <cellStyle name="Comma 49 3 3 3 2" xfId="5731" xr:uid="{00000000-0005-0000-0000-000057160000}"/>
    <cellStyle name="Comma 49 3 3 3 2 2" xfId="5732" xr:uid="{00000000-0005-0000-0000-000058160000}"/>
    <cellStyle name="Comma 49 3 3 3 2 2 2" xfId="5733" xr:uid="{00000000-0005-0000-0000-000059160000}"/>
    <cellStyle name="Comma 49 3 3 3 2 2 3" xfId="5734" xr:uid="{00000000-0005-0000-0000-00005A160000}"/>
    <cellStyle name="Comma 49 3 3 3 2 2 4" xfId="5735" xr:uid="{00000000-0005-0000-0000-00005B160000}"/>
    <cellStyle name="Comma 49 3 3 3 2 3" xfId="5736" xr:uid="{00000000-0005-0000-0000-00005C160000}"/>
    <cellStyle name="Comma 49 3 3 3 2 4" xfId="5737" xr:uid="{00000000-0005-0000-0000-00005D160000}"/>
    <cellStyle name="Comma 49 3 3 3 2 5" xfId="5738" xr:uid="{00000000-0005-0000-0000-00005E160000}"/>
    <cellStyle name="Comma 49 3 3 3 3" xfId="5739" xr:uid="{00000000-0005-0000-0000-00005F160000}"/>
    <cellStyle name="Comma 49 3 3 3 3 2" xfId="5740" xr:uid="{00000000-0005-0000-0000-000060160000}"/>
    <cellStyle name="Comma 49 3 3 3 3 3" xfId="5741" xr:uid="{00000000-0005-0000-0000-000061160000}"/>
    <cellStyle name="Comma 49 3 3 3 3 4" xfId="5742" xr:uid="{00000000-0005-0000-0000-000062160000}"/>
    <cellStyle name="Comma 49 3 3 3 4" xfId="5743" xr:uid="{00000000-0005-0000-0000-000063160000}"/>
    <cellStyle name="Comma 49 3 3 3 5" xfId="5744" xr:uid="{00000000-0005-0000-0000-000064160000}"/>
    <cellStyle name="Comma 49 3 3 3 6" xfId="5745" xr:uid="{00000000-0005-0000-0000-000065160000}"/>
    <cellStyle name="Comma 49 3 3 4" xfId="5746" xr:uid="{00000000-0005-0000-0000-000066160000}"/>
    <cellStyle name="Comma 49 3 3 4 2" xfId="5747" xr:uid="{00000000-0005-0000-0000-000067160000}"/>
    <cellStyle name="Comma 49 3 3 4 2 2" xfId="5748" xr:uid="{00000000-0005-0000-0000-000068160000}"/>
    <cellStyle name="Comma 49 3 3 4 2 3" xfId="5749" xr:uid="{00000000-0005-0000-0000-000069160000}"/>
    <cellStyle name="Comma 49 3 3 4 2 4" xfId="5750" xr:uid="{00000000-0005-0000-0000-00006A160000}"/>
    <cellStyle name="Comma 49 3 3 4 3" xfId="5751" xr:uid="{00000000-0005-0000-0000-00006B160000}"/>
    <cellStyle name="Comma 49 3 3 4 4" xfId="5752" xr:uid="{00000000-0005-0000-0000-00006C160000}"/>
    <cellStyle name="Comma 49 3 3 4 5" xfId="5753" xr:uid="{00000000-0005-0000-0000-00006D160000}"/>
    <cellStyle name="Comma 49 3 3 5" xfId="5754" xr:uid="{00000000-0005-0000-0000-00006E160000}"/>
    <cellStyle name="Comma 49 3 3 5 2" xfId="5755" xr:uid="{00000000-0005-0000-0000-00006F160000}"/>
    <cellStyle name="Comma 49 3 3 5 3" xfId="5756" xr:uid="{00000000-0005-0000-0000-000070160000}"/>
    <cellStyle name="Comma 49 3 3 5 4" xfId="5757" xr:uid="{00000000-0005-0000-0000-000071160000}"/>
    <cellStyle name="Comma 49 3 3 6" xfId="5758" xr:uid="{00000000-0005-0000-0000-000072160000}"/>
    <cellStyle name="Comma 49 3 3 7" xfId="5759" xr:uid="{00000000-0005-0000-0000-000073160000}"/>
    <cellStyle name="Comma 49 3 3 8" xfId="5760" xr:uid="{00000000-0005-0000-0000-000074160000}"/>
    <cellStyle name="Comma 49 3 4" xfId="5761" xr:uid="{00000000-0005-0000-0000-000075160000}"/>
    <cellStyle name="Comma 49 3 4 2" xfId="5762" xr:uid="{00000000-0005-0000-0000-000076160000}"/>
    <cellStyle name="Comma 49 3 4 2 2" xfId="5763" xr:uid="{00000000-0005-0000-0000-000077160000}"/>
    <cellStyle name="Comma 49 3 4 2 2 2" xfId="5764" xr:uid="{00000000-0005-0000-0000-000078160000}"/>
    <cellStyle name="Comma 49 3 4 2 2 3" xfId="5765" xr:uid="{00000000-0005-0000-0000-000079160000}"/>
    <cellStyle name="Comma 49 3 4 2 2 4" xfId="5766" xr:uid="{00000000-0005-0000-0000-00007A160000}"/>
    <cellStyle name="Comma 49 3 4 2 3" xfId="5767" xr:uid="{00000000-0005-0000-0000-00007B160000}"/>
    <cellStyle name="Comma 49 3 4 2 4" xfId="5768" xr:uid="{00000000-0005-0000-0000-00007C160000}"/>
    <cellStyle name="Comma 49 3 4 2 5" xfId="5769" xr:uid="{00000000-0005-0000-0000-00007D160000}"/>
    <cellStyle name="Comma 49 3 4 3" xfId="5770" xr:uid="{00000000-0005-0000-0000-00007E160000}"/>
    <cellStyle name="Comma 49 3 4 3 2" xfId="5771" xr:uid="{00000000-0005-0000-0000-00007F160000}"/>
    <cellStyle name="Comma 49 3 4 3 3" xfId="5772" xr:uid="{00000000-0005-0000-0000-000080160000}"/>
    <cellStyle name="Comma 49 3 4 3 4" xfId="5773" xr:uid="{00000000-0005-0000-0000-000081160000}"/>
    <cellStyle name="Comma 49 3 4 4" xfId="5774" xr:uid="{00000000-0005-0000-0000-000082160000}"/>
    <cellStyle name="Comma 49 3 4 5" xfId="5775" xr:uid="{00000000-0005-0000-0000-000083160000}"/>
    <cellStyle name="Comma 49 3 4 6" xfId="5776" xr:uid="{00000000-0005-0000-0000-000084160000}"/>
    <cellStyle name="Comma 49 3 5" xfId="5777" xr:uid="{00000000-0005-0000-0000-000085160000}"/>
    <cellStyle name="Comma 49 3 5 2" xfId="5778" xr:uid="{00000000-0005-0000-0000-000086160000}"/>
    <cellStyle name="Comma 49 3 5 2 2" xfId="5779" xr:uid="{00000000-0005-0000-0000-000087160000}"/>
    <cellStyle name="Comma 49 3 5 2 2 2" xfId="5780" xr:uid="{00000000-0005-0000-0000-000088160000}"/>
    <cellStyle name="Comma 49 3 5 2 2 3" xfId="5781" xr:uid="{00000000-0005-0000-0000-000089160000}"/>
    <cellStyle name="Comma 49 3 5 2 2 4" xfId="5782" xr:uid="{00000000-0005-0000-0000-00008A160000}"/>
    <cellStyle name="Comma 49 3 5 2 3" xfId="5783" xr:uid="{00000000-0005-0000-0000-00008B160000}"/>
    <cellStyle name="Comma 49 3 5 2 4" xfId="5784" xr:uid="{00000000-0005-0000-0000-00008C160000}"/>
    <cellStyle name="Comma 49 3 5 2 5" xfId="5785" xr:uid="{00000000-0005-0000-0000-00008D160000}"/>
    <cellStyle name="Comma 49 3 5 3" xfId="5786" xr:uid="{00000000-0005-0000-0000-00008E160000}"/>
    <cellStyle name="Comma 49 3 5 3 2" xfId="5787" xr:uid="{00000000-0005-0000-0000-00008F160000}"/>
    <cellStyle name="Comma 49 3 5 3 3" xfId="5788" xr:uid="{00000000-0005-0000-0000-000090160000}"/>
    <cellStyle name="Comma 49 3 5 3 4" xfId="5789" xr:uid="{00000000-0005-0000-0000-000091160000}"/>
    <cellStyle name="Comma 49 3 5 4" xfId="5790" xr:uid="{00000000-0005-0000-0000-000092160000}"/>
    <cellStyle name="Comma 49 3 5 5" xfId="5791" xr:uid="{00000000-0005-0000-0000-000093160000}"/>
    <cellStyle name="Comma 49 3 5 6" xfId="5792" xr:uid="{00000000-0005-0000-0000-000094160000}"/>
    <cellStyle name="Comma 49 3 6" xfId="5793" xr:uid="{00000000-0005-0000-0000-000095160000}"/>
    <cellStyle name="Comma 49 3 6 2" xfId="5794" xr:uid="{00000000-0005-0000-0000-000096160000}"/>
    <cellStyle name="Comma 49 3 6 2 2" xfId="5795" xr:uid="{00000000-0005-0000-0000-000097160000}"/>
    <cellStyle name="Comma 49 3 6 2 3" xfId="5796" xr:uid="{00000000-0005-0000-0000-000098160000}"/>
    <cellStyle name="Comma 49 3 6 2 4" xfId="5797" xr:uid="{00000000-0005-0000-0000-000099160000}"/>
    <cellStyle name="Comma 49 3 6 3" xfId="5798" xr:uid="{00000000-0005-0000-0000-00009A160000}"/>
    <cellStyle name="Comma 49 3 6 4" xfId="5799" xr:uid="{00000000-0005-0000-0000-00009B160000}"/>
    <cellStyle name="Comma 49 3 6 5" xfId="5800" xr:uid="{00000000-0005-0000-0000-00009C160000}"/>
    <cellStyle name="Comma 49 3 7" xfId="5801" xr:uid="{00000000-0005-0000-0000-00009D160000}"/>
    <cellStyle name="Comma 49 3 7 2" xfId="5802" xr:uid="{00000000-0005-0000-0000-00009E160000}"/>
    <cellStyle name="Comma 49 3 7 3" xfId="5803" xr:uid="{00000000-0005-0000-0000-00009F160000}"/>
    <cellStyle name="Comma 49 3 7 4" xfId="5804" xr:uid="{00000000-0005-0000-0000-0000A0160000}"/>
    <cellStyle name="Comma 49 3 8" xfId="5805" xr:uid="{00000000-0005-0000-0000-0000A1160000}"/>
    <cellStyle name="Comma 49 3 9" xfId="5806" xr:uid="{00000000-0005-0000-0000-0000A2160000}"/>
    <cellStyle name="Comma 49 4" xfId="5807" xr:uid="{00000000-0005-0000-0000-0000A3160000}"/>
    <cellStyle name="Comma 49 4 2" xfId="5808" xr:uid="{00000000-0005-0000-0000-0000A4160000}"/>
    <cellStyle name="Comma 49 4 2 2" xfId="5809" xr:uid="{00000000-0005-0000-0000-0000A5160000}"/>
    <cellStyle name="Comma 49 4 2 2 2" xfId="5810" xr:uid="{00000000-0005-0000-0000-0000A6160000}"/>
    <cellStyle name="Comma 49 4 2 2 2 2" xfId="5811" xr:uid="{00000000-0005-0000-0000-0000A7160000}"/>
    <cellStyle name="Comma 49 4 2 2 2 3" xfId="5812" xr:uid="{00000000-0005-0000-0000-0000A8160000}"/>
    <cellStyle name="Comma 49 4 2 2 2 4" xfId="5813" xr:uid="{00000000-0005-0000-0000-0000A9160000}"/>
    <cellStyle name="Comma 49 4 2 2 3" xfId="5814" xr:uid="{00000000-0005-0000-0000-0000AA160000}"/>
    <cellStyle name="Comma 49 4 2 2 4" xfId="5815" xr:uid="{00000000-0005-0000-0000-0000AB160000}"/>
    <cellStyle name="Comma 49 4 2 2 5" xfId="5816" xr:uid="{00000000-0005-0000-0000-0000AC160000}"/>
    <cellStyle name="Comma 49 4 2 3" xfId="5817" xr:uid="{00000000-0005-0000-0000-0000AD160000}"/>
    <cellStyle name="Comma 49 4 2 3 2" xfId="5818" xr:uid="{00000000-0005-0000-0000-0000AE160000}"/>
    <cellStyle name="Comma 49 4 2 3 3" xfId="5819" xr:uid="{00000000-0005-0000-0000-0000AF160000}"/>
    <cellStyle name="Comma 49 4 2 3 4" xfId="5820" xr:uid="{00000000-0005-0000-0000-0000B0160000}"/>
    <cellStyle name="Comma 49 4 2 4" xfId="5821" xr:uid="{00000000-0005-0000-0000-0000B1160000}"/>
    <cellStyle name="Comma 49 4 2 5" xfId="5822" xr:uid="{00000000-0005-0000-0000-0000B2160000}"/>
    <cellStyle name="Comma 49 4 2 6" xfId="5823" xr:uid="{00000000-0005-0000-0000-0000B3160000}"/>
    <cellStyle name="Comma 49 4 3" xfId="5824" xr:uid="{00000000-0005-0000-0000-0000B4160000}"/>
    <cellStyle name="Comma 49 4 3 2" xfId="5825" xr:uid="{00000000-0005-0000-0000-0000B5160000}"/>
    <cellStyle name="Comma 49 4 3 2 2" xfId="5826" xr:uid="{00000000-0005-0000-0000-0000B6160000}"/>
    <cellStyle name="Comma 49 4 3 2 2 2" xfId="5827" xr:uid="{00000000-0005-0000-0000-0000B7160000}"/>
    <cellStyle name="Comma 49 4 3 2 2 3" xfId="5828" xr:uid="{00000000-0005-0000-0000-0000B8160000}"/>
    <cellStyle name="Comma 49 4 3 2 2 4" xfId="5829" xr:uid="{00000000-0005-0000-0000-0000B9160000}"/>
    <cellStyle name="Comma 49 4 3 2 3" xfId="5830" xr:uid="{00000000-0005-0000-0000-0000BA160000}"/>
    <cellStyle name="Comma 49 4 3 2 4" xfId="5831" xr:uid="{00000000-0005-0000-0000-0000BB160000}"/>
    <cellStyle name="Comma 49 4 3 2 5" xfId="5832" xr:uid="{00000000-0005-0000-0000-0000BC160000}"/>
    <cellStyle name="Comma 49 4 3 3" xfId="5833" xr:uid="{00000000-0005-0000-0000-0000BD160000}"/>
    <cellStyle name="Comma 49 4 3 3 2" xfId="5834" xr:uid="{00000000-0005-0000-0000-0000BE160000}"/>
    <cellStyle name="Comma 49 4 3 3 3" xfId="5835" xr:uid="{00000000-0005-0000-0000-0000BF160000}"/>
    <cellStyle name="Comma 49 4 3 3 4" xfId="5836" xr:uid="{00000000-0005-0000-0000-0000C0160000}"/>
    <cellStyle name="Comma 49 4 3 4" xfId="5837" xr:uid="{00000000-0005-0000-0000-0000C1160000}"/>
    <cellStyle name="Comma 49 4 3 5" xfId="5838" xr:uid="{00000000-0005-0000-0000-0000C2160000}"/>
    <cellStyle name="Comma 49 4 3 6" xfId="5839" xr:uid="{00000000-0005-0000-0000-0000C3160000}"/>
    <cellStyle name="Comma 49 4 4" xfId="5840" xr:uid="{00000000-0005-0000-0000-0000C4160000}"/>
    <cellStyle name="Comma 49 4 4 2" xfId="5841" xr:uid="{00000000-0005-0000-0000-0000C5160000}"/>
    <cellStyle name="Comma 49 4 4 2 2" xfId="5842" xr:uid="{00000000-0005-0000-0000-0000C6160000}"/>
    <cellStyle name="Comma 49 4 4 2 3" xfId="5843" xr:uid="{00000000-0005-0000-0000-0000C7160000}"/>
    <cellStyle name="Comma 49 4 4 2 4" xfId="5844" xr:uid="{00000000-0005-0000-0000-0000C8160000}"/>
    <cellStyle name="Comma 49 4 4 3" xfId="5845" xr:uid="{00000000-0005-0000-0000-0000C9160000}"/>
    <cellStyle name="Comma 49 4 4 4" xfId="5846" xr:uid="{00000000-0005-0000-0000-0000CA160000}"/>
    <cellStyle name="Comma 49 4 4 5" xfId="5847" xr:uid="{00000000-0005-0000-0000-0000CB160000}"/>
    <cellStyle name="Comma 49 4 5" xfId="5848" xr:uid="{00000000-0005-0000-0000-0000CC160000}"/>
    <cellStyle name="Comma 49 4 5 2" xfId="5849" xr:uid="{00000000-0005-0000-0000-0000CD160000}"/>
    <cellStyle name="Comma 49 4 5 3" xfId="5850" xr:uid="{00000000-0005-0000-0000-0000CE160000}"/>
    <cellStyle name="Comma 49 4 5 4" xfId="5851" xr:uid="{00000000-0005-0000-0000-0000CF160000}"/>
    <cellStyle name="Comma 49 4 6" xfId="5852" xr:uid="{00000000-0005-0000-0000-0000D0160000}"/>
    <cellStyle name="Comma 49 4 7" xfId="5853" xr:uid="{00000000-0005-0000-0000-0000D1160000}"/>
    <cellStyle name="Comma 49 4 8" xfId="5854" xr:uid="{00000000-0005-0000-0000-0000D2160000}"/>
    <cellStyle name="Comma 49 5" xfId="5855" xr:uid="{00000000-0005-0000-0000-0000D3160000}"/>
    <cellStyle name="Comma 49 5 2" xfId="5856" xr:uid="{00000000-0005-0000-0000-0000D4160000}"/>
    <cellStyle name="Comma 49 5 2 2" xfId="5857" xr:uid="{00000000-0005-0000-0000-0000D5160000}"/>
    <cellStyle name="Comma 49 5 2 2 2" xfId="5858" xr:uid="{00000000-0005-0000-0000-0000D6160000}"/>
    <cellStyle name="Comma 49 5 2 2 2 2" xfId="5859" xr:uid="{00000000-0005-0000-0000-0000D7160000}"/>
    <cellStyle name="Comma 49 5 2 2 2 3" xfId="5860" xr:uid="{00000000-0005-0000-0000-0000D8160000}"/>
    <cellStyle name="Comma 49 5 2 2 2 4" xfId="5861" xr:uid="{00000000-0005-0000-0000-0000D9160000}"/>
    <cellStyle name="Comma 49 5 2 2 3" xfId="5862" xr:uid="{00000000-0005-0000-0000-0000DA160000}"/>
    <cellStyle name="Comma 49 5 2 2 4" xfId="5863" xr:uid="{00000000-0005-0000-0000-0000DB160000}"/>
    <cellStyle name="Comma 49 5 2 2 5" xfId="5864" xr:uid="{00000000-0005-0000-0000-0000DC160000}"/>
    <cellStyle name="Comma 49 5 2 3" xfId="5865" xr:uid="{00000000-0005-0000-0000-0000DD160000}"/>
    <cellStyle name="Comma 49 5 2 3 2" xfId="5866" xr:uid="{00000000-0005-0000-0000-0000DE160000}"/>
    <cellStyle name="Comma 49 5 2 3 3" xfId="5867" xr:uid="{00000000-0005-0000-0000-0000DF160000}"/>
    <cellStyle name="Comma 49 5 2 3 4" xfId="5868" xr:uid="{00000000-0005-0000-0000-0000E0160000}"/>
    <cellStyle name="Comma 49 5 2 4" xfId="5869" xr:uid="{00000000-0005-0000-0000-0000E1160000}"/>
    <cellStyle name="Comma 49 5 2 5" xfId="5870" xr:uid="{00000000-0005-0000-0000-0000E2160000}"/>
    <cellStyle name="Comma 49 5 2 6" xfId="5871" xr:uid="{00000000-0005-0000-0000-0000E3160000}"/>
    <cellStyle name="Comma 49 5 3" xfId="5872" xr:uid="{00000000-0005-0000-0000-0000E4160000}"/>
    <cellStyle name="Comma 49 5 3 2" xfId="5873" xr:uid="{00000000-0005-0000-0000-0000E5160000}"/>
    <cellStyle name="Comma 49 5 3 2 2" xfId="5874" xr:uid="{00000000-0005-0000-0000-0000E6160000}"/>
    <cellStyle name="Comma 49 5 3 2 2 2" xfId="5875" xr:uid="{00000000-0005-0000-0000-0000E7160000}"/>
    <cellStyle name="Comma 49 5 3 2 2 3" xfId="5876" xr:uid="{00000000-0005-0000-0000-0000E8160000}"/>
    <cellStyle name="Comma 49 5 3 2 2 4" xfId="5877" xr:uid="{00000000-0005-0000-0000-0000E9160000}"/>
    <cellStyle name="Comma 49 5 3 2 3" xfId="5878" xr:uid="{00000000-0005-0000-0000-0000EA160000}"/>
    <cellStyle name="Comma 49 5 3 2 4" xfId="5879" xr:uid="{00000000-0005-0000-0000-0000EB160000}"/>
    <cellStyle name="Comma 49 5 3 2 5" xfId="5880" xr:uid="{00000000-0005-0000-0000-0000EC160000}"/>
    <cellStyle name="Comma 49 5 3 3" xfId="5881" xr:uid="{00000000-0005-0000-0000-0000ED160000}"/>
    <cellStyle name="Comma 49 5 3 3 2" xfId="5882" xr:uid="{00000000-0005-0000-0000-0000EE160000}"/>
    <cellStyle name="Comma 49 5 3 3 3" xfId="5883" xr:uid="{00000000-0005-0000-0000-0000EF160000}"/>
    <cellStyle name="Comma 49 5 3 3 4" xfId="5884" xr:uid="{00000000-0005-0000-0000-0000F0160000}"/>
    <cellStyle name="Comma 49 5 3 4" xfId="5885" xr:uid="{00000000-0005-0000-0000-0000F1160000}"/>
    <cellStyle name="Comma 49 5 3 5" xfId="5886" xr:uid="{00000000-0005-0000-0000-0000F2160000}"/>
    <cellStyle name="Comma 49 5 3 6" xfId="5887" xr:uid="{00000000-0005-0000-0000-0000F3160000}"/>
    <cellStyle name="Comma 49 5 4" xfId="5888" xr:uid="{00000000-0005-0000-0000-0000F4160000}"/>
    <cellStyle name="Comma 49 5 4 2" xfId="5889" xr:uid="{00000000-0005-0000-0000-0000F5160000}"/>
    <cellStyle name="Comma 49 5 4 2 2" xfId="5890" xr:uid="{00000000-0005-0000-0000-0000F6160000}"/>
    <cellStyle name="Comma 49 5 4 2 3" xfId="5891" xr:uid="{00000000-0005-0000-0000-0000F7160000}"/>
    <cellStyle name="Comma 49 5 4 2 4" xfId="5892" xr:uid="{00000000-0005-0000-0000-0000F8160000}"/>
    <cellStyle name="Comma 49 5 4 3" xfId="5893" xr:uid="{00000000-0005-0000-0000-0000F9160000}"/>
    <cellStyle name="Comma 49 5 4 4" xfId="5894" xr:uid="{00000000-0005-0000-0000-0000FA160000}"/>
    <cellStyle name="Comma 49 5 4 5" xfId="5895" xr:uid="{00000000-0005-0000-0000-0000FB160000}"/>
    <cellStyle name="Comma 49 5 5" xfId="5896" xr:uid="{00000000-0005-0000-0000-0000FC160000}"/>
    <cellStyle name="Comma 49 5 5 2" xfId="5897" xr:uid="{00000000-0005-0000-0000-0000FD160000}"/>
    <cellStyle name="Comma 49 5 5 3" xfId="5898" xr:uid="{00000000-0005-0000-0000-0000FE160000}"/>
    <cellStyle name="Comma 49 5 5 4" xfId="5899" xr:uid="{00000000-0005-0000-0000-0000FF160000}"/>
    <cellStyle name="Comma 49 5 6" xfId="5900" xr:uid="{00000000-0005-0000-0000-000000170000}"/>
    <cellStyle name="Comma 49 5 7" xfId="5901" xr:uid="{00000000-0005-0000-0000-000001170000}"/>
    <cellStyle name="Comma 49 5 8" xfId="5902" xr:uid="{00000000-0005-0000-0000-000002170000}"/>
    <cellStyle name="Comma 49 6" xfId="5903" xr:uid="{00000000-0005-0000-0000-000003170000}"/>
    <cellStyle name="Comma 49 6 2" xfId="5904" xr:uid="{00000000-0005-0000-0000-000004170000}"/>
    <cellStyle name="Comma 49 6 2 2" xfId="5905" xr:uid="{00000000-0005-0000-0000-000005170000}"/>
    <cellStyle name="Comma 49 6 2 2 2" xfId="5906" xr:uid="{00000000-0005-0000-0000-000006170000}"/>
    <cellStyle name="Comma 49 6 2 2 3" xfId="5907" xr:uid="{00000000-0005-0000-0000-000007170000}"/>
    <cellStyle name="Comma 49 6 2 2 4" xfId="5908" xr:uid="{00000000-0005-0000-0000-000008170000}"/>
    <cellStyle name="Comma 49 6 2 3" xfId="5909" xr:uid="{00000000-0005-0000-0000-000009170000}"/>
    <cellStyle name="Comma 49 6 2 4" xfId="5910" xr:uid="{00000000-0005-0000-0000-00000A170000}"/>
    <cellStyle name="Comma 49 6 2 5" xfId="5911" xr:uid="{00000000-0005-0000-0000-00000B170000}"/>
    <cellStyle name="Comma 49 6 3" xfId="5912" xr:uid="{00000000-0005-0000-0000-00000C170000}"/>
    <cellStyle name="Comma 49 6 3 2" xfId="5913" xr:uid="{00000000-0005-0000-0000-00000D170000}"/>
    <cellStyle name="Comma 49 6 3 3" xfId="5914" xr:uid="{00000000-0005-0000-0000-00000E170000}"/>
    <cellStyle name="Comma 49 6 3 4" xfId="5915" xr:uid="{00000000-0005-0000-0000-00000F170000}"/>
    <cellStyle name="Comma 49 6 4" xfId="5916" xr:uid="{00000000-0005-0000-0000-000010170000}"/>
    <cellStyle name="Comma 49 6 5" xfId="5917" xr:uid="{00000000-0005-0000-0000-000011170000}"/>
    <cellStyle name="Comma 49 6 6" xfId="5918" xr:uid="{00000000-0005-0000-0000-000012170000}"/>
    <cellStyle name="Comma 49 7" xfId="5919" xr:uid="{00000000-0005-0000-0000-000013170000}"/>
    <cellStyle name="Comma 49 7 2" xfId="5920" xr:uid="{00000000-0005-0000-0000-000014170000}"/>
    <cellStyle name="Comma 49 7 2 2" xfId="5921" xr:uid="{00000000-0005-0000-0000-000015170000}"/>
    <cellStyle name="Comma 49 7 2 2 2" xfId="5922" xr:uid="{00000000-0005-0000-0000-000016170000}"/>
    <cellStyle name="Comma 49 7 2 2 3" xfId="5923" xr:uid="{00000000-0005-0000-0000-000017170000}"/>
    <cellStyle name="Comma 49 7 2 2 4" xfId="5924" xr:uid="{00000000-0005-0000-0000-000018170000}"/>
    <cellStyle name="Comma 49 7 2 3" xfId="5925" xr:uid="{00000000-0005-0000-0000-000019170000}"/>
    <cellStyle name="Comma 49 7 2 4" xfId="5926" xr:uid="{00000000-0005-0000-0000-00001A170000}"/>
    <cellStyle name="Comma 49 7 2 5" xfId="5927" xr:uid="{00000000-0005-0000-0000-00001B170000}"/>
    <cellStyle name="Comma 49 7 3" xfId="5928" xr:uid="{00000000-0005-0000-0000-00001C170000}"/>
    <cellStyle name="Comma 49 7 3 2" xfId="5929" xr:uid="{00000000-0005-0000-0000-00001D170000}"/>
    <cellStyle name="Comma 49 7 3 3" xfId="5930" xr:uid="{00000000-0005-0000-0000-00001E170000}"/>
    <cellStyle name="Comma 49 7 3 4" xfId="5931" xr:uid="{00000000-0005-0000-0000-00001F170000}"/>
    <cellStyle name="Comma 49 7 4" xfId="5932" xr:uid="{00000000-0005-0000-0000-000020170000}"/>
    <cellStyle name="Comma 49 7 5" xfId="5933" xr:uid="{00000000-0005-0000-0000-000021170000}"/>
    <cellStyle name="Comma 49 7 6" xfId="5934" xr:uid="{00000000-0005-0000-0000-000022170000}"/>
    <cellStyle name="Comma 49 8" xfId="5935" xr:uid="{00000000-0005-0000-0000-000023170000}"/>
    <cellStyle name="Comma 49 8 2" xfId="5936" xr:uid="{00000000-0005-0000-0000-000024170000}"/>
    <cellStyle name="Comma 49 8 2 2" xfId="5937" xr:uid="{00000000-0005-0000-0000-000025170000}"/>
    <cellStyle name="Comma 49 8 2 3" xfId="5938" xr:uid="{00000000-0005-0000-0000-000026170000}"/>
    <cellStyle name="Comma 49 8 2 4" xfId="5939" xr:uid="{00000000-0005-0000-0000-000027170000}"/>
    <cellStyle name="Comma 49 8 3" xfId="5940" xr:uid="{00000000-0005-0000-0000-000028170000}"/>
    <cellStyle name="Comma 49 8 4" xfId="5941" xr:uid="{00000000-0005-0000-0000-000029170000}"/>
    <cellStyle name="Comma 49 8 5" xfId="5942" xr:uid="{00000000-0005-0000-0000-00002A170000}"/>
    <cellStyle name="Comma 49 9" xfId="5943" xr:uid="{00000000-0005-0000-0000-00002B170000}"/>
    <cellStyle name="Comma 49 9 2" xfId="5944" xr:uid="{00000000-0005-0000-0000-00002C170000}"/>
    <cellStyle name="Comma 49 9 3" xfId="5945" xr:uid="{00000000-0005-0000-0000-00002D170000}"/>
    <cellStyle name="Comma 49 9 4" xfId="5946" xr:uid="{00000000-0005-0000-0000-00002E170000}"/>
    <cellStyle name="Comma 5" xfId="5947" xr:uid="{00000000-0005-0000-0000-00002F170000}"/>
    <cellStyle name="Comma 5 2" xfId="5948" xr:uid="{00000000-0005-0000-0000-000030170000}"/>
    <cellStyle name="Comma 5 2 2" xfId="5949" xr:uid="{00000000-0005-0000-0000-000031170000}"/>
    <cellStyle name="Comma 5 2 2 2" xfId="5950" xr:uid="{00000000-0005-0000-0000-000032170000}"/>
    <cellStyle name="Comma 5 2 3" xfId="5951" xr:uid="{00000000-0005-0000-0000-000033170000}"/>
    <cellStyle name="Comma 5 2 3 2" xfId="5952" xr:uid="{00000000-0005-0000-0000-000034170000}"/>
    <cellStyle name="Comma 5 3" xfId="5953" xr:uid="{00000000-0005-0000-0000-000035170000}"/>
    <cellStyle name="Comma 5 3 2" xfId="5954" xr:uid="{00000000-0005-0000-0000-000036170000}"/>
    <cellStyle name="Comma 5 4" xfId="5955" xr:uid="{00000000-0005-0000-0000-000037170000}"/>
    <cellStyle name="Comma 5 5" xfId="23855" xr:uid="{030B7243-28DE-436F-981C-E16A300402BE}"/>
    <cellStyle name="Comma 50" xfId="5956" xr:uid="{00000000-0005-0000-0000-000038170000}"/>
    <cellStyle name="Comma 50 2" xfId="5957" xr:uid="{00000000-0005-0000-0000-000039170000}"/>
    <cellStyle name="Comma 51" xfId="5958" xr:uid="{00000000-0005-0000-0000-00003A170000}"/>
    <cellStyle name="Comma 51 2" xfId="5959" xr:uid="{00000000-0005-0000-0000-00003B170000}"/>
    <cellStyle name="Comma 51 2 2" xfId="5960" xr:uid="{00000000-0005-0000-0000-00003C170000}"/>
    <cellStyle name="Comma 52" xfId="5961" xr:uid="{00000000-0005-0000-0000-00003D170000}"/>
    <cellStyle name="Comma 52 2" xfId="5962" xr:uid="{00000000-0005-0000-0000-00003E170000}"/>
    <cellStyle name="Comma 53" xfId="5963" xr:uid="{00000000-0005-0000-0000-00003F170000}"/>
    <cellStyle name="Comma 53 10" xfId="5964" xr:uid="{00000000-0005-0000-0000-000040170000}"/>
    <cellStyle name="Comma 53 11" xfId="5965" xr:uid="{00000000-0005-0000-0000-000041170000}"/>
    <cellStyle name="Comma 53 12" xfId="5966" xr:uid="{00000000-0005-0000-0000-000042170000}"/>
    <cellStyle name="Comma 53 2" xfId="5967" xr:uid="{00000000-0005-0000-0000-000043170000}"/>
    <cellStyle name="Comma 53 2 10" xfId="5968" xr:uid="{00000000-0005-0000-0000-000044170000}"/>
    <cellStyle name="Comma 53 2 2" xfId="5969" xr:uid="{00000000-0005-0000-0000-000045170000}"/>
    <cellStyle name="Comma 53 2 2 2" xfId="5970" xr:uid="{00000000-0005-0000-0000-000046170000}"/>
    <cellStyle name="Comma 53 2 2 2 2" xfId="5971" xr:uid="{00000000-0005-0000-0000-000047170000}"/>
    <cellStyle name="Comma 53 2 2 2 2 2" xfId="5972" xr:uid="{00000000-0005-0000-0000-000048170000}"/>
    <cellStyle name="Comma 53 2 2 2 2 2 2" xfId="5973" xr:uid="{00000000-0005-0000-0000-000049170000}"/>
    <cellStyle name="Comma 53 2 2 2 2 2 3" xfId="5974" xr:uid="{00000000-0005-0000-0000-00004A170000}"/>
    <cellStyle name="Comma 53 2 2 2 2 2 4" xfId="5975" xr:uid="{00000000-0005-0000-0000-00004B170000}"/>
    <cellStyle name="Comma 53 2 2 2 2 3" xfId="5976" xr:uid="{00000000-0005-0000-0000-00004C170000}"/>
    <cellStyle name="Comma 53 2 2 2 2 4" xfId="5977" xr:uid="{00000000-0005-0000-0000-00004D170000}"/>
    <cellStyle name="Comma 53 2 2 2 2 5" xfId="5978" xr:uid="{00000000-0005-0000-0000-00004E170000}"/>
    <cellStyle name="Comma 53 2 2 2 3" xfId="5979" xr:uid="{00000000-0005-0000-0000-00004F170000}"/>
    <cellStyle name="Comma 53 2 2 2 3 2" xfId="5980" xr:uid="{00000000-0005-0000-0000-000050170000}"/>
    <cellStyle name="Comma 53 2 2 2 3 3" xfId="5981" xr:uid="{00000000-0005-0000-0000-000051170000}"/>
    <cellStyle name="Comma 53 2 2 2 3 4" xfId="5982" xr:uid="{00000000-0005-0000-0000-000052170000}"/>
    <cellStyle name="Comma 53 2 2 2 4" xfId="5983" xr:uid="{00000000-0005-0000-0000-000053170000}"/>
    <cellStyle name="Comma 53 2 2 2 5" xfId="5984" xr:uid="{00000000-0005-0000-0000-000054170000}"/>
    <cellStyle name="Comma 53 2 2 2 6" xfId="5985" xr:uid="{00000000-0005-0000-0000-000055170000}"/>
    <cellStyle name="Comma 53 2 2 3" xfId="5986" xr:uid="{00000000-0005-0000-0000-000056170000}"/>
    <cellStyle name="Comma 53 2 2 3 2" xfId="5987" xr:uid="{00000000-0005-0000-0000-000057170000}"/>
    <cellStyle name="Comma 53 2 2 3 2 2" xfId="5988" xr:uid="{00000000-0005-0000-0000-000058170000}"/>
    <cellStyle name="Comma 53 2 2 3 2 2 2" xfId="5989" xr:uid="{00000000-0005-0000-0000-000059170000}"/>
    <cellStyle name="Comma 53 2 2 3 2 2 3" xfId="5990" xr:uid="{00000000-0005-0000-0000-00005A170000}"/>
    <cellStyle name="Comma 53 2 2 3 2 2 4" xfId="5991" xr:uid="{00000000-0005-0000-0000-00005B170000}"/>
    <cellStyle name="Comma 53 2 2 3 2 3" xfId="5992" xr:uid="{00000000-0005-0000-0000-00005C170000}"/>
    <cellStyle name="Comma 53 2 2 3 2 4" xfId="5993" xr:uid="{00000000-0005-0000-0000-00005D170000}"/>
    <cellStyle name="Comma 53 2 2 3 2 5" xfId="5994" xr:uid="{00000000-0005-0000-0000-00005E170000}"/>
    <cellStyle name="Comma 53 2 2 3 3" xfId="5995" xr:uid="{00000000-0005-0000-0000-00005F170000}"/>
    <cellStyle name="Comma 53 2 2 3 3 2" xfId="5996" xr:uid="{00000000-0005-0000-0000-000060170000}"/>
    <cellStyle name="Comma 53 2 2 3 3 3" xfId="5997" xr:uid="{00000000-0005-0000-0000-000061170000}"/>
    <cellStyle name="Comma 53 2 2 3 3 4" xfId="5998" xr:uid="{00000000-0005-0000-0000-000062170000}"/>
    <cellStyle name="Comma 53 2 2 3 4" xfId="5999" xr:uid="{00000000-0005-0000-0000-000063170000}"/>
    <cellStyle name="Comma 53 2 2 3 5" xfId="6000" xr:uid="{00000000-0005-0000-0000-000064170000}"/>
    <cellStyle name="Comma 53 2 2 3 6" xfId="6001" xr:uid="{00000000-0005-0000-0000-000065170000}"/>
    <cellStyle name="Comma 53 2 2 4" xfId="6002" xr:uid="{00000000-0005-0000-0000-000066170000}"/>
    <cellStyle name="Comma 53 2 2 4 2" xfId="6003" xr:uid="{00000000-0005-0000-0000-000067170000}"/>
    <cellStyle name="Comma 53 2 2 4 2 2" xfId="6004" xr:uid="{00000000-0005-0000-0000-000068170000}"/>
    <cellStyle name="Comma 53 2 2 4 2 3" xfId="6005" xr:uid="{00000000-0005-0000-0000-000069170000}"/>
    <cellStyle name="Comma 53 2 2 4 2 4" xfId="6006" xr:uid="{00000000-0005-0000-0000-00006A170000}"/>
    <cellStyle name="Comma 53 2 2 4 3" xfId="6007" xr:uid="{00000000-0005-0000-0000-00006B170000}"/>
    <cellStyle name="Comma 53 2 2 4 4" xfId="6008" xr:uid="{00000000-0005-0000-0000-00006C170000}"/>
    <cellStyle name="Comma 53 2 2 4 5" xfId="6009" xr:uid="{00000000-0005-0000-0000-00006D170000}"/>
    <cellStyle name="Comma 53 2 2 5" xfId="6010" xr:uid="{00000000-0005-0000-0000-00006E170000}"/>
    <cellStyle name="Comma 53 2 2 5 2" xfId="6011" xr:uid="{00000000-0005-0000-0000-00006F170000}"/>
    <cellStyle name="Comma 53 2 2 5 3" xfId="6012" xr:uid="{00000000-0005-0000-0000-000070170000}"/>
    <cellStyle name="Comma 53 2 2 5 4" xfId="6013" xr:uid="{00000000-0005-0000-0000-000071170000}"/>
    <cellStyle name="Comma 53 2 2 6" xfId="6014" xr:uid="{00000000-0005-0000-0000-000072170000}"/>
    <cellStyle name="Comma 53 2 2 7" xfId="6015" xr:uid="{00000000-0005-0000-0000-000073170000}"/>
    <cellStyle name="Comma 53 2 2 8" xfId="6016" xr:uid="{00000000-0005-0000-0000-000074170000}"/>
    <cellStyle name="Comma 53 2 3" xfId="6017" xr:uid="{00000000-0005-0000-0000-000075170000}"/>
    <cellStyle name="Comma 53 2 3 2" xfId="6018" xr:uid="{00000000-0005-0000-0000-000076170000}"/>
    <cellStyle name="Comma 53 2 3 2 2" xfId="6019" xr:uid="{00000000-0005-0000-0000-000077170000}"/>
    <cellStyle name="Comma 53 2 3 2 2 2" xfId="6020" xr:uid="{00000000-0005-0000-0000-000078170000}"/>
    <cellStyle name="Comma 53 2 3 2 2 2 2" xfId="6021" xr:uid="{00000000-0005-0000-0000-000079170000}"/>
    <cellStyle name="Comma 53 2 3 2 2 2 3" xfId="6022" xr:uid="{00000000-0005-0000-0000-00007A170000}"/>
    <cellStyle name="Comma 53 2 3 2 2 2 4" xfId="6023" xr:uid="{00000000-0005-0000-0000-00007B170000}"/>
    <cellStyle name="Comma 53 2 3 2 2 3" xfId="6024" xr:uid="{00000000-0005-0000-0000-00007C170000}"/>
    <cellStyle name="Comma 53 2 3 2 2 4" xfId="6025" xr:uid="{00000000-0005-0000-0000-00007D170000}"/>
    <cellStyle name="Comma 53 2 3 2 2 5" xfId="6026" xr:uid="{00000000-0005-0000-0000-00007E170000}"/>
    <cellStyle name="Comma 53 2 3 2 3" xfId="6027" xr:uid="{00000000-0005-0000-0000-00007F170000}"/>
    <cellStyle name="Comma 53 2 3 2 3 2" xfId="6028" xr:uid="{00000000-0005-0000-0000-000080170000}"/>
    <cellStyle name="Comma 53 2 3 2 3 3" xfId="6029" xr:uid="{00000000-0005-0000-0000-000081170000}"/>
    <cellStyle name="Comma 53 2 3 2 3 4" xfId="6030" xr:uid="{00000000-0005-0000-0000-000082170000}"/>
    <cellStyle name="Comma 53 2 3 2 4" xfId="6031" xr:uid="{00000000-0005-0000-0000-000083170000}"/>
    <cellStyle name="Comma 53 2 3 2 5" xfId="6032" xr:uid="{00000000-0005-0000-0000-000084170000}"/>
    <cellStyle name="Comma 53 2 3 2 6" xfId="6033" xr:uid="{00000000-0005-0000-0000-000085170000}"/>
    <cellStyle name="Comma 53 2 3 3" xfId="6034" xr:uid="{00000000-0005-0000-0000-000086170000}"/>
    <cellStyle name="Comma 53 2 3 3 2" xfId="6035" xr:uid="{00000000-0005-0000-0000-000087170000}"/>
    <cellStyle name="Comma 53 2 3 3 2 2" xfId="6036" xr:uid="{00000000-0005-0000-0000-000088170000}"/>
    <cellStyle name="Comma 53 2 3 3 2 2 2" xfId="6037" xr:uid="{00000000-0005-0000-0000-000089170000}"/>
    <cellStyle name="Comma 53 2 3 3 2 2 3" xfId="6038" xr:uid="{00000000-0005-0000-0000-00008A170000}"/>
    <cellStyle name="Comma 53 2 3 3 2 2 4" xfId="6039" xr:uid="{00000000-0005-0000-0000-00008B170000}"/>
    <cellStyle name="Comma 53 2 3 3 2 3" xfId="6040" xr:uid="{00000000-0005-0000-0000-00008C170000}"/>
    <cellStyle name="Comma 53 2 3 3 2 4" xfId="6041" xr:uid="{00000000-0005-0000-0000-00008D170000}"/>
    <cellStyle name="Comma 53 2 3 3 2 5" xfId="6042" xr:uid="{00000000-0005-0000-0000-00008E170000}"/>
    <cellStyle name="Comma 53 2 3 3 3" xfId="6043" xr:uid="{00000000-0005-0000-0000-00008F170000}"/>
    <cellStyle name="Comma 53 2 3 3 3 2" xfId="6044" xr:uid="{00000000-0005-0000-0000-000090170000}"/>
    <cellStyle name="Comma 53 2 3 3 3 3" xfId="6045" xr:uid="{00000000-0005-0000-0000-000091170000}"/>
    <cellStyle name="Comma 53 2 3 3 3 4" xfId="6046" xr:uid="{00000000-0005-0000-0000-000092170000}"/>
    <cellStyle name="Comma 53 2 3 3 4" xfId="6047" xr:uid="{00000000-0005-0000-0000-000093170000}"/>
    <cellStyle name="Comma 53 2 3 3 5" xfId="6048" xr:uid="{00000000-0005-0000-0000-000094170000}"/>
    <cellStyle name="Comma 53 2 3 3 6" xfId="6049" xr:uid="{00000000-0005-0000-0000-000095170000}"/>
    <cellStyle name="Comma 53 2 3 4" xfId="6050" xr:uid="{00000000-0005-0000-0000-000096170000}"/>
    <cellStyle name="Comma 53 2 3 4 2" xfId="6051" xr:uid="{00000000-0005-0000-0000-000097170000}"/>
    <cellStyle name="Comma 53 2 3 4 2 2" xfId="6052" xr:uid="{00000000-0005-0000-0000-000098170000}"/>
    <cellStyle name="Comma 53 2 3 4 2 3" xfId="6053" xr:uid="{00000000-0005-0000-0000-000099170000}"/>
    <cellStyle name="Comma 53 2 3 4 2 4" xfId="6054" xr:uid="{00000000-0005-0000-0000-00009A170000}"/>
    <cellStyle name="Comma 53 2 3 4 3" xfId="6055" xr:uid="{00000000-0005-0000-0000-00009B170000}"/>
    <cellStyle name="Comma 53 2 3 4 4" xfId="6056" xr:uid="{00000000-0005-0000-0000-00009C170000}"/>
    <cellStyle name="Comma 53 2 3 4 5" xfId="6057" xr:uid="{00000000-0005-0000-0000-00009D170000}"/>
    <cellStyle name="Comma 53 2 3 5" xfId="6058" xr:uid="{00000000-0005-0000-0000-00009E170000}"/>
    <cellStyle name="Comma 53 2 3 5 2" xfId="6059" xr:uid="{00000000-0005-0000-0000-00009F170000}"/>
    <cellStyle name="Comma 53 2 3 5 3" xfId="6060" xr:uid="{00000000-0005-0000-0000-0000A0170000}"/>
    <cellStyle name="Comma 53 2 3 5 4" xfId="6061" xr:uid="{00000000-0005-0000-0000-0000A1170000}"/>
    <cellStyle name="Comma 53 2 3 6" xfId="6062" xr:uid="{00000000-0005-0000-0000-0000A2170000}"/>
    <cellStyle name="Comma 53 2 3 7" xfId="6063" xr:uid="{00000000-0005-0000-0000-0000A3170000}"/>
    <cellStyle name="Comma 53 2 3 8" xfId="6064" xr:uid="{00000000-0005-0000-0000-0000A4170000}"/>
    <cellStyle name="Comma 53 2 4" xfId="6065" xr:uid="{00000000-0005-0000-0000-0000A5170000}"/>
    <cellStyle name="Comma 53 2 4 2" xfId="6066" xr:uid="{00000000-0005-0000-0000-0000A6170000}"/>
    <cellStyle name="Comma 53 2 4 2 2" xfId="6067" xr:uid="{00000000-0005-0000-0000-0000A7170000}"/>
    <cellStyle name="Comma 53 2 4 2 2 2" xfId="6068" xr:uid="{00000000-0005-0000-0000-0000A8170000}"/>
    <cellStyle name="Comma 53 2 4 2 2 3" xfId="6069" xr:uid="{00000000-0005-0000-0000-0000A9170000}"/>
    <cellStyle name="Comma 53 2 4 2 2 4" xfId="6070" xr:uid="{00000000-0005-0000-0000-0000AA170000}"/>
    <cellStyle name="Comma 53 2 4 2 3" xfId="6071" xr:uid="{00000000-0005-0000-0000-0000AB170000}"/>
    <cellStyle name="Comma 53 2 4 2 4" xfId="6072" xr:uid="{00000000-0005-0000-0000-0000AC170000}"/>
    <cellStyle name="Comma 53 2 4 2 5" xfId="6073" xr:uid="{00000000-0005-0000-0000-0000AD170000}"/>
    <cellStyle name="Comma 53 2 4 3" xfId="6074" xr:uid="{00000000-0005-0000-0000-0000AE170000}"/>
    <cellStyle name="Comma 53 2 4 3 2" xfId="6075" xr:uid="{00000000-0005-0000-0000-0000AF170000}"/>
    <cellStyle name="Comma 53 2 4 3 3" xfId="6076" xr:uid="{00000000-0005-0000-0000-0000B0170000}"/>
    <cellStyle name="Comma 53 2 4 3 4" xfId="6077" xr:uid="{00000000-0005-0000-0000-0000B1170000}"/>
    <cellStyle name="Comma 53 2 4 4" xfId="6078" xr:uid="{00000000-0005-0000-0000-0000B2170000}"/>
    <cellStyle name="Comma 53 2 4 5" xfId="6079" xr:uid="{00000000-0005-0000-0000-0000B3170000}"/>
    <cellStyle name="Comma 53 2 4 6" xfId="6080" xr:uid="{00000000-0005-0000-0000-0000B4170000}"/>
    <cellStyle name="Comma 53 2 5" xfId="6081" xr:uid="{00000000-0005-0000-0000-0000B5170000}"/>
    <cellStyle name="Comma 53 2 5 2" xfId="6082" xr:uid="{00000000-0005-0000-0000-0000B6170000}"/>
    <cellStyle name="Comma 53 2 5 2 2" xfId="6083" xr:uid="{00000000-0005-0000-0000-0000B7170000}"/>
    <cellStyle name="Comma 53 2 5 2 2 2" xfId="6084" xr:uid="{00000000-0005-0000-0000-0000B8170000}"/>
    <cellStyle name="Comma 53 2 5 2 2 3" xfId="6085" xr:uid="{00000000-0005-0000-0000-0000B9170000}"/>
    <cellStyle name="Comma 53 2 5 2 2 4" xfId="6086" xr:uid="{00000000-0005-0000-0000-0000BA170000}"/>
    <cellStyle name="Comma 53 2 5 2 3" xfId="6087" xr:uid="{00000000-0005-0000-0000-0000BB170000}"/>
    <cellStyle name="Comma 53 2 5 2 4" xfId="6088" xr:uid="{00000000-0005-0000-0000-0000BC170000}"/>
    <cellStyle name="Comma 53 2 5 2 5" xfId="6089" xr:uid="{00000000-0005-0000-0000-0000BD170000}"/>
    <cellStyle name="Comma 53 2 5 3" xfId="6090" xr:uid="{00000000-0005-0000-0000-0000BE170000}"/>
    <cellStyle name="Comma 53 2 5 3 2" xfId="6091" xr:uid="{00000000-0005-0000-0000-0000BF170000}"/>
    <cellStyle name="Comma 53 2 5 3 3" xfId="6092" xr:uid="{00000000-0005-0000-0000-0000C0170000}"/>
    <cellStyle name="Comma 53 2 5 3 4" xfId="6093" xr:uid="{00000000-0005-0000-0000-0000C1170000}"/>
    <cellStyle name="Comma 53 2 5 4" xfId="6094" xr:uid="{00000000-0005-0000-0000-0000C2170000}"/>
    <cellStyle name="Comma 53 2 5 5" xfId="6095" xr:uid="{00000000-0005-0000-0000-0000C3170000}"/>
    <cellStyle name="Comma 53 2 5 6" xfId="6096" xr:uid="{00000000-0005-0000-0000-0000C4170000}"/>
    <cellStyle name="Comma 53 2 6" xfId="6097" xr:uid="{00000000-0005-0000-0000-0000C5170000}"/>
    <cellStyle name="Comma 53 2 6 2" xfId="6098" xr:uid="{00000000-0005-0000-0000-0000C6170000}"/>
    <cellStyle name="Comma 53 2 6 2 2" xfId="6099" xr:uid="{00000000-0005-0000-0000-0000C7170000}"/>
    <cellStyle name="Comma 53 2 6 2 3" xfId="6100" xr:uid="{00000000-0005-0000-0000-0000C8170000}"/>
    <cellStyle name="Comma 53 2 6 2 4" xfId="6101" xr:uid="{00000000-0005-0000-0000-0000C9170000}"/>
    <cellStyle name="Comma 53 2 6 3" xfId="6102" xr:uid="{00000000-0005-0000-0000-0000CA170000}"/>
    <cellStyle name="Comma 53 2 6 4" xfId="6103" xr:uid="{00000000-0005-0000-0000-0000CB170000}"/>
    <cellStyle name="Comma 53 2 6 5" xfId="6104" xr:uid="{00000000-0005-0000-0000-0000CC170000}"/>
    <cellStyle name="Comma 53 2 7" xfId="6105" xr:uid="{00000000-0005-0000-0000-0000CD170000}"/>
    <cellStyle name="Comma 53 2 7 2" xfId="6106" xr:uid="{00000000-0005-0000-0000-0000CE170000}"/>
    <cellStyle name="Comma 53 2 7 3" xfId="6107" xr:uid="{00000000-0005-0000-0000-0000CF170000}"/>
    <cellStyle name="Comma 53 2 7 4" xfId="6108" xr:uid="{00000000-0005-0000-0000-0000D0170000}"/>
    <cellStyle name="Comma 53 2 8" xfId="6109" xr:uid="{00000000-0005-0000-0000-0000D1170000}"/>
    <cellStyle name="Comma 53 2 9" xfId="6110" xr:uid="{00000000-0005-0000-0000-0000D2170000}"/>
    <cellStyle name="Comma 53 3" xfId="6111" xr:uid="{00000000-0005-0000-0000-0000D3170000}"/>
    <cellStyle name="Comma 53 3 10" xfId="6112" xr:uid="{00000000-0005-0000-0000-0000D4170000}"/>
    <cellStyle name="Comma 53 3 2" xfId="6113" xr:uid="{00000000-0005-0000-0000-0000D5170000}"/>
    <cellStyle name="Comma 53 3 2 2" xfId="6114" xr:uid="{00000000-0005-0000-0000-0000D6170000}"/>
    <cellStyle name="Comma 53 3 2 2 2" xfId="6115" xr:uid="{00000000-0005-0000-0000-0000D7170000}"/>
    <cellStyle name="Comma 53 3 2 2 2 2" xfId="6116" xr:uid="{00000000-0005-0000-0000-0000D8170000}"/>
    <cellStyle name="Comma 53 3 2 2 2 2 2" xfId="6117" xr:uid="{00000000-0005-0000-0000-0000D9170000}"/>
    <cellStyle name="Comma 53 3 2 2 2 2 3" xfId="6118" xr:uid="{00000000-0005-0000-0000-0000DA170000}"/>
    <cellStyle name="Comma 53 3 2 2 2 2 4" xfId="6119" xr:uid="{00000000-0005-0000-0000-0000DB170000}"/>
    <cellStyle name="Comma 53 3 2 2 2 3" xfId="6120" xr:uid="{00000000-0005-0000-0000-0000DC170000}"/>
    <cellStyle name="Comma 53 3 2 2 2 4" xfId="6121" xr:uid="{00000000-0005-0000-0000-0000DD170000}"/>
    <cellStyle name="Comma 53 3 2 2 2 5" xfId="6122" xr:uid="{00000000-0005-0000-0000-0000DE170000}"/>
    <cellStyle name="Comma 53 3 2 2 3" xfId="6123" xr:uid="{00000000-0005-0000-0000-0000DF170000}"/>
    <cellStyle name="Comma 53 3 2 2 3 2" xfId="6124" xr:uid="{00000000-0005-0000-0000-0000E0170000}"/>
    <cellStyle name="Comma 53 3 2 2 3 3" xfId="6125" xr:uid="{00000000-0005-0000-0000-0000E1170000}"/>
    <cellStyle name="Comma 53 3 2 2 3 4" xfId="6126" xr:uid="{00000000-0005-0000-0000-0000E2170000}"/>
    <cellStyle name="Comma 53 3 2 2 4" xfId="6127" xr:uid="{00000000-0005-0000-0000-0000E3170000}"/>
    <cellStyle name="Comma 53 3 2 2 5" xfId="6128" xr:uid="{00000000-0005-0000-0000-0000E4170000}"/>
    <cellStyle name="Comma 53 3 2 2 6" xfId="6129" xr:uid="{00000000-0005-0000-0000-0000E5170000}"/>
    <cellStyle name="Comma 53 3 2 3" xfId="6130" xr:uid="{00000000-0005-0000-0000-0000E6170000}"/>
    <cellStyle name="Comma 53 3 2 3 2" xfId="6131" xr:uid="{00000000-0005-0000-0000-0000E7170000}"/>
    <cellStyle name="Comma 53 3 2 3 2 2" xfId="6132" xr:uid="{00000000-0005-0000-0000-0000E8170000}"/>
    <cellStyle name="Comma 53 3 2 3 2 2 2" xfId="6133" xr:uid="{00000000-0005-0000-0000-0000E9170000}"/>
    <cellStyle name="Comma 53 3 2 3 2 2 3" xfId="6134" xr:uid="{00000000-0005-0000-0000-0000EA170000}"/>
    <cellStyle name="Comma 53 3 2 3 2 2 4" xfId="6135" xr:uid="{00000000-0005-0000-0000-0000EB170000}"/>
    <cellStyle name="Comma 53 3 2 3 2 3" xfId="6136" xr:uid="{00000000-0005-0000-0000-0000EC170000}"/>
    <cellStyle name="Comma 53 3 2 3 2 4" xfId="6137" xr:uid="{00000000-0005-0000-0000-0000ED170000}"/>
    <cellStyle name="Comma 53 3 2 3 2 5" xfId="6138" xr:uid="{00000000-0005-0000-0000-0000EE170000}"/>
    <cellStyle name="Comma 53 3 2 3 3" xfId="6139" xr:uid="{00000000-0005-0000-0000-0000EF170000}"/>
    <cellStyle name="Comma 53 3 2 3 3 2" xfId="6140" xr:uid="{00000000-0005-0000-0000-0000F0170000}"/>
    <cellStyle name="Comma 53 3 2 3 3 3" xfId="6141" xr:uid="{00000000-0005-0000-0000-0000F1170000}"/>
    <cellStyle name="Comma 53 3 2 3 3 4" xfId="6142" xr:uid="{00000000-0005-0000-0000-0000F2170000}"/>
    <cellStyle name="Comma 53 3 2 3 4" xfId="6143" xr:uid="{00000000-0005-0000-0000-0000F3170000}"/>
    <cellStyle name="Comma 53 3 2 3 5" xfId="6144" xr:uid="{00000000-0005-0000-0000-0000F4170000}"/>
    <cellStyle name="Comma 53 3 2 3 6" xfId="6145" xr:uid="{00000000-0005-0000-0000-0000F5170000}"/>
    <cellStyle name="Comma 53 3 2 4" xfId="6146" xr:uid="{00000000-0005-0000-0000-0000F6170000}"/>
    <cellStyle name="Comma 53 3 2 4 2" xfId="6147" xr:uid="{00000000-0005-0000-0000-0000F7170000}"/>
    <cellStyle name="Comma 53 3 2 4 2 2" xfId="6148" xr:uid="{00000000-0005-0000-0000-0000F8170000}"/>
    <cellStyle name="Comma 53 3 2 4 2 3" xfId="6149" xr:uid="{00000000-0005-0000-0000-0000F9170000}"/>
    <cellStyle name="Comma 53 3 2 4 2 4" xfId="6150" xr:uid="{00000000-0005-0000-0000-0000FA170000}"/>
    <cellStyle name="Comma 53 3 2 4 3" xfId="6151" xr:uid="{00000000-0005-0000-0000-0000FB170000}"/>
    <cellStyle name="Comma 53 3 2 4 4" xfId="6152" xr:uid="{00000000-0005-0000-0000-0000FC170000}"/>
    <cellStyle name="Comma 53 3 2 4 5" xfId="6153" xr:uid="{00000000-0005-0000-0000-0000FD170000}"/>
    <cellStyle name="Comma 53 3 2 5" xfId="6154" xr:uid="{00000000-0005-0000-0000-0000FE170000}"/>
    <cellStyle name="Comma 53 3 2 5 2" xfId="6155" xr:uid="{00000000-0005-0000-0000-0000FF170000}"/>
    <cellStyle name="Comma 53 3 2 5 3" xfId="6156" xr:uid="{00000000-0005-0000-0000-000000180000}"/>
    <cellStyle name="Comma 53 3 2 5 4" xfId="6157" xr:uid="{00000000-0005-0000-0000-000001180000}"/>
    <cellStyle name="Comma 53 3 2 6" xfId="6158" xr:uid="{00000000-0005-0000-0000-000002180000}"/>
    <cellStyle name="Comma 53 3 2 7" xfId="6159" xr:uid="{00000000-0005-0000-0000-000003180000}"/>
    <cellStyle name="Comma 53 3 2 8" xfId="6160" xr:uid="{00000000-0005-0000-0000-000004180000}"/>
    <cellStyle name="Comma 53 3 3" xfId="6161" xr:uid="{00000000-0005-0000-0000-000005180000}"/>
    <cellStyle name="Comma 53 3 3 2" xfId="6162" xr:uid="{00000000-0005-0000-0000-000006180000}"/>
    <cellStyle name="Comma 53 3 3 2 2" xfId="6163" xr:uid="{00000000-0005-0000-0000-000007180000}"/>
    <cellStyle name="Comma 53 3 3 2 2 2" xfId="6164" xr:uid="{00000000-0005-0000-0000-000008180000}"/>
    <cellStyle name="Comma 53 3 3 2 2 2 2" xfId="6165" xr:uid="{00000000-0005-0000-0000-000009180000}"/>
    <cellStyle name="Comma 53 3 3 2 2 2 3" xfId="6166" xr:uid="{00000000-0005-0000-0000-00000A180000}"/>
    <cellStyle name="Comma 53 3 3 2 2 2 4" xfId="6167" xr:uid="{00000000-0005-0000-0000-00000B180000}"/>
    <cellStyle name="Comma 53 3 3 2 2 3" xfId="6168" xr:uid="{00000000-0005-0000-0000-00000C180000}"/>
    <cellStyle name="Comma 53 3 3 2 2 4" xfId="6169" xr:uid="{00000000-0005-0000-0000-00000D180000}"/>
    <cellStyle name="Comma 53 3 3 2 2 5" xfId="6170" xr:uid="{00000000-0005-0000-0000-00000E180000}"/>
    <cellStyle name="Comma 53 3 3 2 3" xfId="6171" xr:uid="{00000000-0005-0000-0000-00000F180000}"/>
    <cellStyle name="Comma 53 3 3 2 3 2" xfId="6172" xr:uid="{00000000-0005-0000-0000-000010180000}"/>
    <cellStyle name="Comma 53 3 3 2 3 3" xfId="6173" xr:uid="{00000000-0005-0000-0000-000011180000}"/>
    <cellStyle name="Comma 53 3 3 2 3 4" xfId="6174" xr:uid="{00000000-0005-0000-0000-000012180000}"/>
    <cellStyle name="Comma 53 3 3 2 4" xfId="6175" xr:uid="{00000000-0005-0000-0000-000013180000}"/>
    <cellStyle name="Comma 53 3 3 2 5" xfId="6176" xr:uid="{00000000-0005-0000-0000-000014180000}"/>
    <cellStyle name="Comma 53 3 3 2 6" xfId="6177" xr:uid="{00000000-0005-0000-0000-000015180000}"/>
    <cellStyle name="Comma 53 3 3 3" xfId="6178" xr:uid="{00000000-0005-0000-0000-000016180000}"/>
    <cellStyle name="Comma 53 3 3 3 2" xfId="6179" xr:uid="{00000000-0005-0000-0000-000017180000}"/>
    <cellStyle name="Comma 53 3 3 3 2 2" xfId="6180" xr:uid="{00000000-0005-0000-0000-000018180000}"/>
    <cellStyle name="Comma 53 3 3 3 2 2 2" xfId="6181" xr:uid="{00000000-0005-0000-0000-000019180000}"/>
    <cellStyle name="Comma 53 3 3 3 2 2 3" xfId="6182" xr:uid="{00000000-0005-0000-0000-00001A180000}"/>
    <cellStyle name="Comma 53 3 3 3 2 2 4" xfId="6183" xr:uid="{00000000-0005-0000-0000-00001B180000}"/>
    <cellStyle name="Comma 53 3 3 3 2 3" xfId="6184" xr:uid="{00000000-0005-0000-0000-00001C180000}"/>
    <cellStyle name="Comma 53 3 3 3 2 4" xfId="6185" xr:uid="{00000000-0005-0000-0000-00001D180000}"/>
    <cellStyle name="Comma 53 3 3 3 2 5" xfId="6186" xr:uid="{00000000-0005-0000-0000-00001E180000}"/>
    <cellStyle name="Comma 53 3 3 3 3" xfId="6187" xr:uid="{00000000-0005-0000-0000-00001F180000}"/>
    <cellStyle name="Comma 53 3 3 3 3 2" xfId="6188" xr:uid="{00000000-0005-0000-0000-000020180000}"/>
    <cellStyle name="Comma 53 3 3 3 3 3" xfId="6189" xr:uid="{00000000-0005-0000-0000-000021180000}"/>
    <cellStyle name="Comma 53 3 3 3 3 4" xfId="6190" xr:uid="{00000000-0005-0000-0000-000022180000}"/>
    <cellStyle name="Comma 53 3 3 3 4" xfId="6191" xr:uid="{00000000-0005-0000-0000-000023180000}"/>
    <cellStyle name="Comma 53 3 3 3 5" xfId="6192" xr:uid="{00000000-0005-0000-0000-000024180000}"/>
    <cellStyle name="Comma 53 3 3 3 6" xfId="6193" xr:uid="{00000000-0005-0000-0000-000025180000}"/>
    <cellStyle name="Comma 53 3 3 4" xfId="6194" xr:uid="{00000000-0005-0000-0000-000026180000}"/>
    <cellStyle name="Comma 53 3 3 4 2" xfId="6195" xr:uid="{00000000-0005-0000-0000-000027180000}"/>
    <cellStyle name="Comma 53 3 3 4 2 2" xfId="6196" xr:uid="{00000000-0005-0000-0000-000028180000}"/>
    <cellStyle name="Comma 53 3 3 4 2 3" xfId="6197" xr:uid="{00000000-0005-0000-0000-000029180000}"/>
    <cellStyle name="Comma 53 3 3 4 2 4" xfId="6198" xr:uid="{00000000-0005-0000-0000-00002A180000}"/>
    <cellStyle name="Comma 53 3 3 4 3" xfId="6199" xr:uid="{00000000-0005-0000-0000-00002B180000}"/>
    <cellStyle name="Comma 53 3 3 4 4" xfId="6200" xr:uid="{00000000-0005-0000-0000-00002C180000}"/>
    <cellStyle name="Comma 53 3 3 4 5" xfId="6201" xr:uid="{00000000-0005-0000-0000-00002D180000}"/>
    <cellStyle name="Comma 53 3 3 5" xfId="6202" xr:uid="{00000000-0005-0000-0000-00002E180000}"/>
    <cellStyle name="Comma 53 3 3 5 2" xfId="6203" xr:uid="{00000000-0005-0000-0000-00002F180000}"/>
    <cellStyle name="Comma 53 3 3 5 3" xfId="6204" xr:uid="{00000000-0005-0000-0000-000030180000}"/>
    <cellStyle name="Comma 53 3 3 5 4" xfId="6205" xr:uid="{00000000-0005-0000-0000-000031180000}"/>
    <cellStyle name="Comma 53 3 3 6" xfId="6206" xr:uid="{00000000-0005-0000-0000-000032180000}"/>
    <cellStyle name="Comma 53 3 3 7" xfId="6207" xr:uid="{00000000-0005-0000-0000-000033180000}"/>
    <cellStyle name="Comma 53 3 3 8" xfId="6208" xr:uid="{00000000-0005-0000-0000-000034180000}"/>
    <cellStyle name="Comma 53 3 4" xfId="6209" xr:uid="{00000000-0005-0000-0000-000035180000}"/>
    <cellStyle name="Comma 53 3 4 2" xfId="6210" xr:uid="{00000000-0005-0000-0000-000036180000}"/>
    <cellStyle name="Comma 53 3 4 2 2" xfId="6211" xr:uid="{00000000-0005-0000-0000-000037180000}"/>
    <cellStyle name="Comma 53 3 4 2 2 2" xfId="6212" xr:uid="{00000000-0005-0000-0000-000038180000}"/>
    <cellStyle name="Comma 53 3 4 2 2 3" xfId="6213" xr:uid="{00000000-0005-0000-0000-000039180000}"/>
    <cellStyle name="Comma 53 3 4 2 2 4" xfId="6214" xr:uid="{00000000-0005-0000-0000-00003A180000}"/>
    <cellStyle name="Comma 53 3 4 2 3" xfId="6215" xr:uid="{00000000-0005-0000-0000-00003B180000}"/>
    <cellStyle name="Comma 53 3 4 2 4" xfId="6216" xr:uid="{00000000-0005-0000-0000-00003C180000}"/>
    <cellStyle name="Comma 53 3 4 2 5" xfId="6217" xr:uid="{00000000-0005-0000-0000-00003D180000}"/>
    <cellStyle name="Comma 53 3 4 3" xfId="6218" xr:uid="{00000000-0005-0000-0000-00003E180000}"/>
    <cellStyle name="Comma 53 3 4 3 2" xfId="6219" xr:uid="{00000000-0005-0000-0000-00003F180000}"/>
    <cellStyle name="Comma 53 3 4 3 3" xfId="6220" xr:uid="{00000000-0005-0000-0000-000040180000}"/>
    <cellStyle name="Comma 53 3 4 3 4" xfId="6221" xr:uid="{00000000-0005-0000-0000-000041180000}"/>
    <cellStyle name="Comma 53 3 4 4" xfId="6222" xr:uid="{00000000-0005-0000-0000-000042180000}"/>
    <cellStyle name="Comma 53 3 4 5" xfId="6223" xr:uid="{00000000-0005-0000-0000-000043180000}"/>
    <cellStyle name="Comma 53 3 4 6" xfId="6224" xr:uid="{00000000-0005-0000-0000-000044180000}"/>
    <cellStyle name="Comma 53 3 5" xfId="6225" xr:uid="{00000000-0005-0000-0000-000045180000}"/>
    <cellStyle name="Comma 53 3 5 2" xfId="6226" xr:uid="{00000000-0005-0000-0000-000046180000}"/>
    <cellStyle name="Comma 53 3 5 2 2" xfId="6227" xr:uid="{00000000-0005-0000-0000-000047180000}"/>
    <cellStyle name="Comma 53 3 5 2 2 2" xfId="6228" xr:uid="{00000000-0005-0000-0000-000048180000}"/>
    <cellStyle name="Comma 53 3 5 2 2 3" xfId="6229" xr:uid="{00000000-0005-0000-0000-000049180000}"/>
    <cellStyle name="Comma 53 3 5 2 2 4" xfId="6230" xr:uid="{00000000-0005-0000-0000-00004A180000}"/>
    <cellStyle name="Comma 53 3 5 2 3" xfId="6231" xr:uid="{00000000-0005-0000-0000-00004B180000}"/>
    <cellStyle name="Comma 53 3 5 2 4" xfId="6232" xr:uid="{00000000-0005-0000-0000-00004C180000}"/>
    <cellStyle name="Comma 53 3 5 2 5" xfId="6233" xr:uid="{00000000-0005-0000-0000-00004D180000}"/>
    <cellStyle name="Comma 53 3 5 3" xfId="6234" xr:uid="{00000000-0005-0000-0000-00004E180000}"/>
    <cellStyle name="Comma 53 3 5 3 2" xfId="6235" xr:uid="{00000000-0005-0000-0000-00004F180000}"/>
    <cellStyle name="Comma 53 3 5 3 3" xfId="6236" xr:uid="{00000000-0005-0000-0000-000050180000}"/>
    <cellStyle name="Comma 53 3 5 3 4" xfId="6237" xr:uid="{00000000-0005-0000-0000-000051180000}"/>
    <cellStyle name="Comma 53 3 5 4" xfId="6238" xr:uid="{00000000-0005-0000-0000-000052180000}"/>
    <cellStyle name="Comma 53 3 5 5" xfId="6239" xr:uid="{00000000-0005-0000-0000-000053180000}"/>
    <cellStyle name="Comma 53 3 5 6" xfId="6240" xr:uid="{00000000-0005-0000-0000-000054180000}"/>
    <cellStyle name="Comma 53 3 6" xfId="6241" xr:uid="{00000000-0005-0000-0000-000055180000}"/>
    <cellStyle name="Comma 53 3 6 2" xfId="6242" xr:uid="{00000000-0005-0000-0000-000056180000}"/>
    <cellStyle name="Comma 53 3 6 2 2" xfId="6243" xr:uid="{00000000-0005-0000-0000-000057180000}"/>
    <cellStyle name="Comma 53 3 6 2 3" xfId="6244" xr:uid="{00000000-0005-0000-0000-000058180000}"/>
    <cellStyle name="Comma 53 3 6 2 4" xfId="6245" xr:uid="{00000000-0005-0000-0000-000059180000}"/>
    <cellStyle name="Comma 53 3 6 3" xfId="6246" xr:uid="{00000000-0005-0000-0000-00005A180000}"/>
    <cellStyle name="Comma 53 3 6 4" xfId="6247" xr:uid="{00000000-0005-0000-0000-00005B180000}"/>
    <cellStyle name="Comma 53 3 6 5" xfId="6248" xr:uid="{00000000-0005-0000-0000-00005C180000}"/>
    <cellStyle name="Comma 53 3 7" xfId="6249" xr:uid="{00000000-0005-0000-0000-00005D180000}"/>
    <cellStyle name="Comma 53 3 7 2" xfId="6250" xr:uid="{00000000-0005-0000-0000-00005E180000}"/>
    <cellStyle name="Comma 53 3 7 3" xfId="6251" xr:uid="{00000000-0005-0000-0000-00005F180000}"/>
    <cellStyle name="Comma 53 3 7 4" xfId="6252" xr:uid="{00000000-0005-0000-0000-000060180000}"/>
    <cellStyle name="Comma 53 3 8" xfId="6253" xr:uid="{00000000-0005-0000-0000-000061180000}"/>
    <cellStyle name="Comma 53 3 9" xfId="6254" xr:uid="{00000000-0005-0000-0000-000062180000}"/>
    <cellStyle name="Comma 53 4" xfId="6255" xr:uid="{00000000-0005-0000-0000-000063180000}"/>
    <cellStyle name="Comma 53 4 2" xfId="6256" xr:uid="{00000000-0005-0000-0000-000064180000}"/>
    <cellStyle name="Comma 53 4 2 2" xfId="6257" xr:uid="{00000000-0005-0000-0000-000065180000}"/>
    <cellStyle name="Comma 53 4 2 2 2" xfId="6258" xr:uid="{00000000-0005-0000-0000-000066180000}"/>
    <cellStyle name="Comma 53 4 2 2 2 2" xfId="6259" xr:uid="{00000000-0005-0000-0000-000067180000}"/>
    <cellStyle name="Comma 53 4 2 2 2 3" xfId="6260" xr:uid="{00000000-0005-0000-0000-000068180000}"/>
    <cellStyle name="Comma 53 4 2 2 2 4" xfId="6261" xr:uid="{00000000-0005-0000-0000-000069180000}"/>
    <cellStyle name="Comma 53 4 2 2 3" xfId="6262" xr:uid="{00000000-0005-0000-0000-00006A180000}"/>
    <cellStyle name="Comma 53 4 2 2 4" xfId="6263" xr:uid="{00000000-0005-0000-0000-00006B180000}"/>
    <cellStyle name="Comma 53 4 2 2 5" xfId="6264" xr:uid="{00000000-0005-0000-0000-00006C180000}"/>
    <cellStyle name="Comma 53 4 2 3" xfId="6265" xr:uid="{00000000-0005-0000-0000-00006D180000}"/>
    <cellStyle name="Comma 53 4 2 3 2" xfId="6266" xr:uid="{00000000-0005-0000-0000-00006E180000}"/>
    <cellStyle name="Comma 53 4 2 3 3" xfId="6267" xr:uid="{00000000-0005-0000-0000-00006F180000}"/>
    <cellStyle name="Comma 53 4 2 3 4" xfId="6268" xr:uid="{00000000-0005-0000-0000-000070180000}"/>
    <cellStyle name="Comma 53 4 2 4" xfId="6269" xr:uid="{00000000-0005-0000-0000-000071180000}"/>
    <cellStyle name="Comma 53 4 2 5" xfId="6270" xr:uid="{00000000-0005-0000-0000-000072180000}"/>
    <cellStyle name="Comma 53 4 2 6" xfId="6271" xr:uid="{00000000-0005-0000-0000-000073180000}"/>
    <cellStyle name="Comma 53 4 3" xfId="6272" xr:uid="{00000000-0005-0000-0000-000074180000}"/>
    <cellStyle name="Comma 53 4 3 2" xfId="6273" xr:uid="{00000000-0005-0000-0000-000075180000}"/>
    <cellStyle name="Comma 53 4 3 2 2" xfId="6274" xr:uid="{00000000-0005-0000-0000-000076180000}"/>
    <cellStyle name="Comma 53 4 3 2 2 2" xfId="6275" xr:uid="{00000000-0005-0000-0000-000077180000}"/>
    <cellStyle name="Comma 53 4 3 2 2 3" xfId="6276" xr:uid="{00000000-0005-0000-0000-000078180000}"/>
    <cellStyle name="Comma 53 4 3 2 2 4" xfId="6277" xr:uid="{00000000-0005-0000-0000-000079180000}"/>
    <cellStyle name="Comma 53 4 3 2 3" xfId="6278" xr:uid="{00000000-0005-0000-0000-00007A180000}"/>
    <cellStyle name="Comma 53 4 3 2 4" xfId="6279" xr:uid="{00000000-0005-0000-0000-00007B180000}"/>
    <cellStyle name="Comma 53 4 3 2 5" xfId="6280" xr:uid="{00000000-0005-0000-0000-00007C180000}"/>
    <cellStyle name="Comma 53 4 3 3" xfId="6281" xr:uid="{00000000-0005-0000-0000-00007D180000}"/>
    <cellStyle name="Comma 53 4 3 3 2" xfId="6282" xr:uid="{00000000-0005-0000-0000-00007E180000}"/>
    <cellStyle name="Comma 53 4 3 3 3" xfId="6283" xr:uid="{00000000-0005-0000-0000-00007F180000}"/>
    <cellStyle name="Comma 53 4 3 3 4" xfId="6284" xr:uid="{00000000-0005-0000-0000-000080180000}"/>
    <cellStyle name="Comma 53 4 3 4" xfId="6285" xr:uid="{00000000-0005-0000-0000-000081180000}"/>
    <cellStyle name="Comma 53 4 3 5" xfId="6286" xr:uid="{00000000-0005-0000-0000-000082180000}"/>
    <cellStyle name="Comma 53 4 3 6" xfId="6287" xr:uid="{00000000-0005-0000-0000-000083180000}"/>
    <cellStyle name="Comma 53 4 4" xfId="6288" xr:uid="{00000000-0005-0000-0000-000084180000}"/>
    <cellStyle name="Comma 53 4 4 2" xfId="6289" xr:uid="{00000000-0005-0000-0000-000085180000}"/>
    <cellStyle name="Comma 53 4 4 2 2" xfId="6290" xr:uid="{00000000-0005-0000-0000-000086180000}"/>
    <cellStyle name="Comma 53 4 4 2 3" xfId="6291" xr:uid="{00000000-0005-0000-0000-000087180000}"/>
    <cellStyle name="Comma 53 4 4 2 4" xfId="6292" xr:uid="{00000000-0005-0000-0000-000088180000}"/>
    <cellStyle name="Comma 53 4 4 3" xfId="6293" xr:uid="{00000000-0005-0000-0000-000089180000}"/>
    <cellStyle name="Comma 53 4 4 4" xfId="6294" xr:uid="{00000000-0005-0000-0000-00008A180000}"/>
    <cellStyle name="Comma 53 4 4 5" xfId="6295" xr:uid="{00000000-0005-0000-0000-00008B180000}"/>
    <cellStyle name="Comma 53 4 5" xfId="6296" xr:uid="{00000000-0005-0000-0000-00008C180000}"/>
    <cellStyle name="Comma 53 4 5 2" xfId="6297" xr:uid="{00000000-0005-0000-0000-00008D180000}"/>
    <cellStyle name="Comma 53 4 5 3" xfId="6298" xr:uid="{00000000-0005-0000-0000-00008E180000}"/>
    <cellStyle name="Comma 53 4 5 4" xfId="6299" xr:uid="{00000000-0005-0000-0000-00008F180000}"/>
    <cellStyle name="Comma 53 4 6" xfId="6300" xr:uid="{00000000-0005-0000-0000-000090180000}"/>
    <cellStyle name="Comma 53 4 7" xfId="6301" xr:uid="{00000000-0005-0000-0000-000091180000}"/>
    <cellStyle name="Comma 53 4 8" xfId="6302" xr:uid="{00000000-0005-0000-0000-000092180000}"/>
    <cellStyle name="Comma 53 5" xfId="6303" xr:uid="{00000000-0005-0000-0000-000093180000}"/>
    <cellStyle name="Comma 53 5 2" xfId="6304" xr:uid="{00000000-0005-0000-0000-000094180000}"/>
    <cellStyle name="Comma 53 5 2 2" xfId="6305" xr:uid="{00000000-0005-0000-0000-000095180000}"/>
    <cellStyle name="Comma 53 5 2 2 2" xfId="6306" xr:uid="{00000000-0005-0000-0000-000096180000}"/>
    <cellStyle name="Comma 53 5 2 2 2 2" xfId="6307" xr:uid="{00000000-0005-0000-0000-000097180000}"/>
    <cellStyle name="Comma 53 5 2 2 2 3" xfId="6308" xr:uid="{00000000-0005-0000-0000-000098180000}"/>
    <cellStyle name="Comma 53 5 2 2 2 4" xfId="6309" xr:uid="{00000000-0005-0000-0000-000099180000}"/>
    <cellStyle name="Comma 53 5 2 2 3" xfId="6310" xr:uid="{00000000-0005-0000-0000-00009A180000}"/>
    <cellStyle name="Comma 53 5 2 2 4" xfId="6311" xr:uid="{00000000-0005-0000-0000-00009B180000}"/>
    <cellStyle name="Comma 53 5 2 2 5" xfId="6312" xr:uid="{00000000-0005-0000-0000-00009C180000}"/>
    <cellStyle name="Comma 53 5 2 3" xfId="6313" xr:uid="{00000000-0005-0000-0000-00009D180000}"/>
    <cellStyle name="Comma 53 5 2 3 2" xfId="6314" xr:uid="{00000000-0005-0000-0000-00009E180000}"/>
    <cellStyle name="Comma 53 5 2 3 3" xfId="6315" xr:uid="{00000000-0005-0000-0000-00009F180000}"/>
    <cellStyle name="Comma 53 5 2 3 4" xfId="6316" xr:uid="{00000000-0005-0000-0000-0000A0180000}"/>
    <cellStyle name="Comma 53 5 2 4" xfId="6317" xr:uid="{00000000-0005-0000-0000-0000A1180000}"/>
    <cellStyle name="Comma 53 5 2 5" xfId="6318" xr:uid="{00000000-0005-0000-0000-0000A2180000}"/>
    <cellStyle name="Comma 53 5 2 6" xfId="6319" xr:uid="{00000000-0005-0000-0000-0000A3180000}"/>
    <cellStyle name="Comma 53 5 3" xfId="6320" xr:uid="{00000000-0005-0000-0000-0000A4180000}"/>
    <cellStyle name="Comma 53 5 3 2" xfId="6321" xr:uid="{00000000-0005-0000-0000-0000A5180000}"/>
    <cellStyle name="Comma 53 5 3 2 2" xfId="6322" xr:uid="{00000000-0005-0000-0000-0000A6180000}"/>
    <cellStyle name="Comma 53 5 3 2 2 2" xfId="6323" xr:uid="{00000000-0005-0000-0000-0000A7180000}"/>
    <cellStyle name="Comma 53 5 3 2 2 3" xfId="6324" xr:uid="{00000000-0005-0000-0000-0000A8180000}"/>
    <cellStyle name="Comma 53 5 3 2 2 4" xfId="6325" xr:uid="{00000000-0005-0000-0000-0000A9180000}"/>
    <cellStyle name="Comma 53 5 3 2 3" xfId="6326" xr:uid="{00000000-0005-0000-0000-0000AA180000}"/>
    <cellStyle name="Comma 53 5 3 2 4" xfId="6327" xr:uid="{00000000-0005-0000-0000-0000AB180000}"/>
    <cellStyle name="Comma 53 5 3 2 5" xfId="6328" xr:uid="{00000000-0005-0000-0000-0000AC180000}"/>
    <cellStyle name="Comma 53 5 3 3" xfId="6329" xr:uid="{00000000-0005-0000-0000-0000AD180000}"/>
    <cellStyle name="Comma 53 5 3 3 2" xfId="6330" xr:uid="{00000000-0005-0000-0000-0000AE180000}"/>
    <cellStyle name="Comma 53 5 3 3 3" xfId="6331" xr:uid="{00000000-0005-0000-0000-0000AF180000}"/>
    <cellStyle name="Comma 53 5 3 3 4" xfId="6332" xr:uid="{00000000-0005-0000-0000-0000B0180000}"/>
    <cellStyle name="Comma 53 5 3 4" xfId="6333" xr:uid="{00000000-0005-0000-0000-0000B1180000}"/>
    <cellStyle name="Comma 53 5 3 5" xfId="6334" xr:uid="{00000000-0005-0000-0000-0000B2180000}"/>
    <cellStyle name="Comma 53 5 3 6" xfId="6335" xr:uid="{00000000-0005-0000-0000-0000B3180000}"/>
    <cellStyle name="Comma 53 5 4" xfId="6336" xr:uid="{00000000-0005-0000-0000-0000B4180000}"/>
    <cellStyle name="Comma 53 5 4 2" xfId="6337" xr:uid="{00000000-0005-0000-0000-0000B5180000}"/>
    <cellStyle name="Comma 53 5 4 2 2" xfId="6338" xr:uid="{00000000-0005-0000-0000-0000B6180000}"/>
    <cellStyle name="Comma 53 5 4 2 3" xfId="6339" xr:uid="{00000000-0005-0000-0000-0000B7180000}"/>
    <cellStyle name="Comma 53 5 4 2 4" xfId="6340" xr:uid="{00000000-0005-0000-0000-0000B8180000}"/>
    <cellStyle name="Comma 53 5 4 3" xfId="6341" xr:uid="{00000000-0005-0000-0000-0000B9180000}"/>
    <cellStyle name="Comma 53 5 4 4" xfId="6342" xr:uid="{00000000-0005-0000-0000-0000BA180000}"/>
    <cellStyle name="Comma 53 5 4 5" xfId="6343" xr:uid="{00000000-0005-0000-0000-0000BB180000}"/>
    <cellStyle name="Comma 53 5 5" xfId="6344" xr:uid="{00000000-0005-0000-0000-0000BC180000}"/>
    <cellStyle name="Comma 53 5 5 2" xfId="6345" xr:uid="{00000000-0005-0000-0000-0000BD180000}"/>
    <cellStyle name="Comma 53 5 5 3" xfId="6346" xr:uid="{00000000-0005-0000-0000-0000BE180000}"/>
    <cellStyle name="Comma 53 5 5 4" xfId="6347" xr:uid="{00000000-0005-0000-0000-0000BF180000}"/>
    <cellStyle name="Comma 53 5 6" xfId="6348" xr:uid="{00000000-0005-0000-0000-0000C0180000}"/>
    <cellStyle name="Comma 53 5 7" xfId="6349" xr:uid="{00000000-0005-0000-0000-0000C1180000}"/>
    <cellStyle name="Comma 53 5 8" xfId="6350" xr:uid="{00000000-0005-0000-0000-0000C2180000}"/>
    <cellStyle name="Comma 53 6" xfId="6351" xr:uid="{00000000-0005-0000-0000-0000C3180000}"/>
    <cellStyle name="Comma 53 6 2" xfId="6352" xr:uid="{00000000-0005-0000-0000-0000C4180000}"/>
    <cellStyle name="Comma 53 6 2 2" xfId="6353" xr:uid="{00000000-0005-0000-0000-0000C5180000}"/>
    <cellStyle name="Comma 53 6 2 2 2" xfId="6354" xr:uid="{00000000-0005-0000-0000-0000C6180000}"/>
    <cellStyle name="Comma 53 6 2 2 3" xfId="6355" xr:uid="{00000000-0005-0000-0000-0000C7180000}"/>
    <cellStyle name="Comma 53 6 2 2 4" xfId="6356" xr:uid="{00000000-0005-0000-0000-0000C8180000}"/>
    <cellStyle name="Comma 53 6 2 3" xfId="6357" xr:uid="{00000000-0005-0000-0000-0000C9180000}"/>
    <cellStyle name="Comma 53 6 2 4" xfId="6358" xr:uid="{00000000-0005-0000-0000-0000CA180000}"/>
    <cellStyle name="Comma 53 6 2 5" xfId="6359" xr:uid="{00000000-0005-0000-0000-0000CB180000}"/>
    <cellStyle name="Comma 53 6 3" xfId="6360" xr:uid="{00000000-0005-0000-0000-0000CC180000}"/>
    <cellStyle name="Comma 53 6 3 2" xfId="6361" xr:uid="{00000000-0005-0000-0000-0000CD180000}"/>
    <cellStyle name="Comma 53 6 3 3" xfId="6362" xr:uid="{00000000-0005-0000-0000-0000CE180000}"/>
    <cellStyle name="Comma 53 6 3 4" xfId="6363" xr:uid="{00000000-0005-0000-0000-0000CF180000}"/>
    <cellStyle name="Comma 53 6 4" xfId="6364" xr:uid="{00000000-0005-0000-0000-0000D0180000}"/>
    <cellStyle name="Comma 53 6 5" xfId="6365" xr:uid="{00000000-0005-0000-0000-0000D1180000}"/>
    <cellStyle name="Comma 53 6 6" xfId="6366" xr:uid="{00000000-0005-0000-0000-0000D2180000}"/>
    <cellStyle name="Comma 53 7" xfId="6367" xr:uid="{00000000-0005-0000-0000-0000D3180000}"/>
    <cellStyle name="Comma 53 7 2" xfId="6368" xr:uid="{00000000-0005-0000-0000-0000D4180000}"/>
    <cellStyle name="Comma 53 7 2 2" xfId="6369" xr:uid="{00000000-0005-0000-0000-0000D5180000}"/>
    <cellStyle name="Comma 53 7 2 2 2" xfId="6370" xr:uid="{00000000-0005-0000-0000-0000D6180000}"/>
    <cellStyle name="Comma 53 7 2 2 3" xfId="6371" xr:uid="{00000000-0005-0000-0000-0000D7180000}"/>
    <cellStyle name="Comma 53 7 2 2 4" xfId="6372" xr:uid="{00000000-0005-0000-0000-0000D8180000}"/>
    <cellStyle name="Comma 53 7 2 3" xfId="6373" xr:uid="{00000000-0005-0000-0000-0000D9180000}"/>
    <cellStyle name="Comma 53 7 2 4" xfId="6374" xr:uid="{00000000-0005-0000-0000-0000DA180000}"/>
    <cellStyle name="Comma 53 7 2 5" xfId="6375" xr:uid="{00000000-0005-0000-0000-0000DB180000}"/>
    <cellStyle name="Comma 53 7 3" xfId="6376" xr:uid="{00000000-0005-0000-0000-0000DC180000}"/>
    <cellStyle name="Comma 53 7 3 2" xfId="6377" xr:uid="{00000000-0005-0000-0000-0000DD180000}"/>
    <cellStyle name="Comma 53 7 3 3" xfId="6378" xr:uid="{00000000-0005-0000-0000-0000DE180000}"/>
    <cellStyle name="Comma 53 7 3 4" xfId="6379" xr:uid="{00000000-0005-0000-0000-0000DF180000}"/>
    <cellStyle name="Comma 53 7 4" xfId="6380" xr:uid="{00000000-0005-0000-0000-0000E0180000}"/>
    <cellStyle name="Comma 53 7 5" xfId="6381" xr:uid="{00000000-0005-0000-0000-0000E1180000}"/>
    <cellStyle name="Comma 53 7 6" xfId="6382" xr:uid="{00000000-0005-0000-0000-0000E2180000}"/>
    <cellStyle name="Comma 53 8" xfId="6383" xr:uid="{00000000-0005-0000-0000-0000E3180000}"/>
    <cellStyle name="Comma 53 8 2" xfId="6384" xr:uid="{00000000-0005-0000-0000-0000E4180000}"/>
    <cellStyle name="Comma 53 8 2 2" xfId="6385" xr:uid="{00000000-0005-0000-0000-0000E5180000}"/>
    <cellStyle name="Comma 53 8 2 3" xfId="6386" xr:uid="{00000000-0005-0000-0000-0000E6180000}"/>
    <cellStyle name="Comma 53 8 2 4" xfId="6387" xr:uid="{00000000-0005-0000-0000-0000E7180000}"/>
    <cellStyle name="Comma 53 8 3" xfId="6388" xr:uid="{00000000-0005-0000-0000-0000E8180000}"/>
    <cellStyle name="Comma 53 8 4" xfId="6389" xr:uid="{00000000-0005-0000-0000-0000E9180000}"/>
    <cellStyle name="Comma 53 8 5" xfId="6390" xr:uid="{00000000-0005-0000-0000-0000EA180000}"/>
    <cellStyle name="Comma 53 9" xfId="6391" xr:uid="{00000000-0005-0000-0000-0000EB180000}"/>
    <cellStyle name="Comma 53 9 2" xfId="6392" xr:uid="{00000000-0005-0000-0000-0000EC180000}"/>
    <cellStyle name="Comma 53 9 3" xfId="6393" xr:uid="{00000000-0005-0000-0000-0000ED180000}"/>
    <cellStyle name="Comma 53 9 4" xfId="6394" xr:uid="{00000000-0005-0000-0000-0000EE180000}"/>
    <cellStyle name="Comma 54" xfId="6395" xr:uid="{00000000-0005-0000-0000-0000EF180000}"/>
    <cellStyle name="Comma 54 10" xfId="6396" xr:uid="{00000000-0005-0000-0000-0000F0180000}"/>
    <cellStyle name="Comma 54 11" xfId="6397" xr:uid="{00000000-0005-0000-0000-0000F1180000}"/>
    <cellStyle name="Comma 54 12" xfId="6398" xr:uid="{00000000-0005-0000-0000-0000F2180000}"/>
    <cellStyle name="Comma 54 2" xfId="6399" xr:uid="{00000000-0005-0000-0000-0000F3180000}"/>
    <cellStyle name="Comma 54 2 10" xfId="6400" xr:uid="{00000000-0005-0000-0000-0000F4180000}"/>
    <cellStyle name="Comma 54 2 2" xfId="6401" xr:uid="{00000000-0005-0000-0000-0000F5180000}"/>
    <cellStyle name="Comma 54 2 2 2" xfId="6402" xr:uid="{00000000-0005-0000-0000-0000F6180000}"/>
    <cellStyle name="Comma 54 2 2 2 2" xfId="6403" xr:uid="{00000000-0005-0000-0000-0000F7180000}"/>
    <cellStyle name="Comma 54 2 2 2 2 2" xfId="6404" xr:uid="{00000000-0005-0000-0000-0000F8180000}"/>
    <cellStyle name="Comma 54 2 2 2 2 2 2" xfId="6405" xr:uid="{00000000-0005-0000-0000-0000F9180000}"/>
    <cellStyle name="Comma 54 2 2 2 2 2 3" xfId="6406" xr:uid="{00000000-0005-0000-0000-0000FA180000}"/>
    <cellStyle name="Comma 54 2 2 2 2 2 4" xfId="6407" xr:uid="{00000000-0005-0000-0000-0000FB180000}"/>
    <cellStyle name="Comma 54 2 2 2 2 3" xfId="6408" xr:uid="{00000000-0005-0000-0000-0000FC180000}"/>
    <cellStyle name="Comma 54 2 2 2 2 4" xfId="6409" xr:uid="{00000000-0005-0000-0000-0000FD180000}"/>
    <cellStyle name="Comma 54 2 2 2 2 5" xfId="6410" xr:uid="{00000000-0005-0000-0000-0000FE180000}"/>
    <cellStyle name="Comma 54 2 2 2 3" xfId="6411" xr:uid="{00000000-0005-0000-0000-0000FF180000}"/>
    <cellStyle name="Comma 54 2 2 2 3 2" xfId="6412" xr:uid="{00000000-0005-0000-0000-000000190000}"/>
    <cellStyle name="Comma 54 2 2 2 3 3" xfId="6413" xr:uid="{00000000-0005-0000-0000-000001190000}"/>
    <cellStyle name="Comma 54 2 2 2 3 4" xfId="6414" xr:uid="{00000000-0005-0000-0000-000002190000}"/>
    <cellStyle name="Comma 54 2 2 2 4" xfId="6415" xr:uid="{00000000-0005-0000-0000-000003190000}"/>
    <cellStyle name="Comma 54 2 2 2 5" xfId="6416" xr:uid="{00000000-0005-0000-0000-000004190000}"/>
    <cellStyle name="Comma 54 2 2 2 6" xfId="6417" xr:uid="{00000000-0005-0000-0000-000005190000}"/>
    <cellStyle name="Comma 54 2 2 3" xfId="6418" xr:uid="{00000000-0005-0000-0000-000006190000}"/>
    <cellStyle name="Comma 54 2 2 3 2" xfId="6419" xr:uid="{00000000-0005-0000-0000-000007190000}"/>
    <cellStyle name="Comma 54 2 2 3 2 2" xfId="6420" xr:uid="{00000000-0005-0000-0000-000008190000}"/>
    <cellStyle name="Comma 54 2 2 3 2 2 2" xfId="6421" xr:uid="{00000000-0005-0000-0000-000009190000}"/>
    <cellStyle name="Comma 54 2 2 3 2 2 3" xfId="6422" xr:uid="{00000000-0005-0000-0000-00000A190000}"/>
    <cellStyle name="Comma 54 2 2 3 2 2 4" xfId="6423" xr:uid="{00000000-0005-0000-0000-00000B190000}"/>
    <cellStyle name="Comma 54 2 2 3 2 3" xfId="6424" xr:uid="{00000000-0005-0000-0000-00000C190000}"/>
    <cellStyle name="Comma 54 2 2 3 2 4" xfId="6425" xr:uid="{00000000-0005-0000-0000-00000D190000}"/>
    <cellStyle name="Comma 54 2 2 3 2 5" xfId="6426" xr:uid="{00000000-0005-0000-0000-00000E190000}"/>
    <cellStyle name="Comma 54 2 2 3 3" xfId="6427" xr:uid="{00000000-0005-0000-0000-00000F190000}"/>
    <cellStyle name="Comma 54 2 2 3 3 2" xfId="6428" xr:uid="{00000000-0005-0000-0000-000010190000}"/>
    <cellStyle name="Comma 54 2 2 3 3 3" xfId="6429" xr:uid="{00000000-0005-0000-0000-000011190000}"/>
    <cellStyle name="Comma 54 2 2 3 3 4" xfId="6430" xr:uid="{00000000-0005-0000-0000-000012190000}"/>
    <cellStyle name="Comma 54 2 2 3 4" xfId="6431" xr:uid="{00000000-0005-0000-0000-000013190000}"/>
    <cellStyle name="Comma 54 2 2 3 5" xfId="6432" xr:uid="{00000000-0005-0000-0000-000014190000}"/>
    <cellStyle name="Comma 54 2 2 3 6" xfId="6433" xr:uid="{00000000-0005-0000-0000-000015190000}"/>
    <cellStyle name="Comma 54 2 2 4" xfId="6434" xr:uid="{00000000-0005-0000-0000-000016190000}"/>
    <cellStyle name="Comma 54 2 2 4 2" xfId="6435" xr:uid="{00000000-0005-0000-0000-000017190000}"/>
    <cellStyle name="Comma 54 2 2 4 2 2" xfId="6436" xr:uid="{00000000-0005-0000-0000-000018190000}"/>
    <cellStyle name="Comma 54 2 2 4 2 3" xfId="6437" xr:uid="{00000000-0005-0000-0000-000019190000}"/>
    <cellStyle name="Comma 54 2 2 4 2 4" xfId="6438" xr:uid="{00000000-0005-0000-0000-00001A190000}"/>
    <cellStyle name="Comma 54 2 2 4 3" xfId="6439" xr:uid="{00000000-0005-0000-0000-00001B190000}"/>
    <cellStyle name="Comma 54 2 2 4 4" xfId="6440" xr:uid="{00000000-0005-0000-0000-00001C190000}"/>
    <cellStyle name="Comma 54 2 2 4 5" xfId="6441" xr:uid="{00000000-0005-0000-0000-00001D190000}"/>
    <cellStyle name="Comma 54 2 2 5" xfId="6442" xr:uid="{00000000-0005-0000-0000-00001E190000}"/>
    <cellStyle name="Comma 54 2 2 5 2" xfId="6443" xr:uid="{00000000-0005-0000-0000-00001F190000}"/>
    <cellStyle name="Comma 54 2 2 5 3" xfId="6444" xr:uid="{00000000-0005-0000-0000-000020190000}"/>
    <cellStyle name="Comma 54 2 2 5 4" xfId="6445" xr:uid="{00000000-0005-0000-0000-000021190000}"/>
    <cellStyle name="Comma 54 2 2 6" xfId="6446" xr:uid="{00000000-0005-0000-0000-000022190000}"/>
    <cellStyle name="Comma 54 2 2 7" xfId="6447" xr:uid="{00000000-0005-0000-0000-000023190000}"/>
    <cellStyle name="Comma 54 2 2 8" xfId="6448" xr:uid="{00000000-0005-0000-0000-000024190000}"/>
    <cellStyle name="Comma 54 2 3" xfId="6449" xr:uid="{00000000-0005-0000-0000-000025190000}"/>
    <cellStyle name="Comma 54 2 3 2" xfId="6450" xr:uid="{00000000-0005-0000-0000-000026190000}"/>
    <cellStyle name="Comma 54 2 3 2 2" xfId="6451" xr:uid="{00000000-0005-0000-0000-000027190000}"/>
    <cellStyle name="Comma 54 2 3 2 2 2" xfId="6452" xr:uid="{00000000-0005-0000-0000-000028190000}"/>
    <cellStyle name="Comma 54 2 3 2 2 2 2" xfId="6453" xr:uid="{00000000-0005-0000-0000-000029190000}"/>
    <cellStyle name="Comma 54 2 3 2 2 2 3" xfId="6454" xr:uid="{00000000-0005-0000-0000-00002A190000}"/>
    <cellStyle name="Comma 54 2 3 2 2 2 4" xfId="6455" xr:uid="{00000000-0005-0000-0000-00002B190000}"/>
    <cellStyle name="Comma 54 2 3 2 2 3" xfId="6456" xr:uid="{00000000-0005-0000-0000-00002C190000}"/>
    <cellStyle name="Comma 54 2 3 2 2 4" xfId="6457" xr:uid="{00000000-0005-0000-0000-00002D190000}"/>
    <cellStyle name="Comma 54 2 3 2 2 5" xfId="6458" xr:uid="{00000000-0005-0000-0000-00002E190000}"/>
    <cellStyle name="Comma 54 2 3 2 3" xfId="6459" xr:uid="{00000000-0005-0000-0000-00002F190000}"/>
    <cellStyle name="Comma 54 2 3 2 3 2" xfId="6460" xr:uid="{00000000-0005-0000-0000-000030190000}"/>
    <cellStyle name="Comma 54 2 3 2 3 3" xfId="6461" xr:uid="{00000000-0005-0000-0000-000031190000}"/>
    <cellStyle name="Comma 54 2 3 2 3 4" xfId="6462" xr:uid="{00000000-0005-0000-0000-000032190000}"/>
    <cellStyle name="Comma 54 2 3 2 4" xfId="6463" xr:uid="{00000000-0005-0000-0000-000033190000}"/>
    <cellStyle name="Comma 54 2 3 2 5" xfId="6464" xr:uid="{00000000-0005-0000-0000-000034190000}"/>
    <cellStyle name="Comma 54 2 3 2 6" xfId="6465" xr:uid="{00000000-0005-0000-0000-000035190000}"/>
    <cellStyle name="Comma 54 2 3 3" xfId="6466" xr:uid="{00000000-0005-0000-0000-000036190000}"/>
    <cellStyle name="Comma 54 2 3 3 2" xfId="6467" xr:uid="{00000000-0005-0000-0000-000037190000}"/>
    <cellStyle name="Comma 54 2 3 3 2 2" xfId="6468" xr:uid="{00000000-0005-0000-0000-000038190000}"/>
    <cellStyle name="Comma 54 2 3 3 2 2 2" xfId="6469" xr:uid="{00000000-0005-0000-0000-000039190000}"/>
    <cellStyle name="Comma 54 2 3 3 2 2 3" xfId="6470" xr:uid="{00000000-0005-0000-0000-00003A190000}"/>
    <cellStyle name="Comma 54 2 3 3 2 2 4" xfId="6471" xr:uid="{00000000-0005-0000-0000-00003B190000}"/>
    <cellStyle name="Comma 54 2 3 3 2 3" xfId="6472" xr:uid="{00000000-0005-0000-0000-00003C190000}"/>
    <cellStyle name="Comma 54 2 3 3 2 4" xfId="6473" xr:uid="{00000000-0005-0000-0000-00003D190000}"/>
    <cellStyle name="Comma 54 2 3 3 2 5" xfId="6474" xr:uid="{00000000-0005-0000-0000-00003E190000}"/>
    <cellStyle name="Comma 54 2 3 3 3" xfId="6475" xr:uid="{00000000-0005-0000-0000-00003F190000}"/>
    <cellStyle name="Comma 54 2 3 3 3 2" xfId="6476" xr:uid="{00000000-0005-0000-0000-000040190000}"/>
    <cellStyle name="Comma 54 2 3 3 3 3" xfId="6477" xr:uid="{00000000-0005-0000-0000-000041190000}"/>
    <cellStyle name="Comma 54 2 3 3 3 4" xfId="6478" xr:uid="{00000000-0005-0000-0000-000042190000}"/>
    <cellStyle name="Comma 54 2 3 3 4" xfId="6479" xr:uid="{00000000-0005-0000-0000-000043190000}"/>
    <cellStyle name="Comma 54 2 3 3 5" xfId="6480" xr:uid="{00000000-0005-0000-0000-000044190000}"/>
    <cellStyle name="Comma 54 2 3 3 6" xfId="6481" xr:uid="{00000000-0005-0000-0000-000045190000}"/>
    <cellStyle name="Comma 54 2 3 4" xfId="6482" xr:uid="{00000000-0005-0000-0000-000046190000}"/>
    <cellStyle name="Comma 54 2 3 4 2" xfId="6483" xr:uid="{00000000-0005-0000-0000-000047190000}"/>
    <cellStyle name="Comma 54 2 3 4 2 2" xfId="6484" xr:uid="{00000000-0005-0000-0000-000048190000}"/>
    <cellStyle name="Comma 54 2 3 4 2 3" xfId="6485" xr:uid="{00000000-0005-0000-0000-000049190000}"/>
    <cellStyle name="Comma 54 2 3 4 2 4" xfId="6486" xr:uid="{00000000-0005-0000-0000-00004A190000}"/>
    <cellStyle name="Comma 54 2 3 4 3" xfId="6487" xr:uid="{00000000-0005-0000-0000-00004B190000}"/>
    <cellStyle name="Comma 54 2 3 4 4" xfId="6488" xr:uid="{00000000-0005-0000-0000-00004C190000}"/>
    <cellStyle name="Comma 54 2 3 4 5" xfId="6489" xr:uid="{00000000-0005-0000-0000-00004D190000}"/>
    <cellStyle name="Comma 54 2 3 5" xfId="6490" xr:uid="{00000000-0005-0000-0000-00004E190000}"/>
    <cellStyle name="Comma 54 2 3 5 2" xfId="6491" xr:uid="{00000000-0005-0000-0000-00004F190000}"/>
    <cellStyle name="Comma 54 2 3 5 3" xfId="6492" xr:uid="{00000000-0005-0000-0000-000050190000}"/>
    <cellStyle name="Comma 54 2 3 5 4" xfId="6493" xr:uid="{00000000-0005-0000-0000-000051190000}"/>
    <cellStyle name="Comma 54 2 3 6" xfId="6494" xr:uid="{00000000-0005-0000-0000-000052190000}"/>
    <cellStyle name="Comma 54 2 3 7" xfId="6495" xr:uid="{00000000-0005-0000-0000-000053190000}"/>
    <cellStyle name="Comma 54 2 3 8" xfId="6496" xr:uid="{00000000-0005-0000-0000-000054190000}"/>
    <cellStyle name="Comma 54 2 4" xfId="6497" xr:uid="{00000000-0005-0000-0000-000055190000}"/>
    <cellStyle name="Comma 54 2 4 2" xfId="6498" xr:uid="{00000000-0005-0000-0000-000056190000}"/>
    <cellStyle name="Comma 54 2 4 2 2" xfId="6499" xr:uid="{00000000-0005-0000-0000-000057190000}"/>
    <cellStyle name="Comma 54 2 4 2 2 2" xfId="6500" xr:uid="{00000000-0005-0000-0000-000058190000}"/>
    <cellStyle name="Comma 54 2 4 2 2 3" xfId="6501" xr:uid="{00000000-0005-0000-0000-000059190000}"/>
    <cellStyle name="Comma 54 2 4 2 2 4" xfId="6502" xr:uid="{00000000-0005-0000-0000-00005A190000}"/>
    <cellStyle name="Comma 54 2 4 2 3" xfId="6503" xr:uid="{00000000-0005-0000-0000-00005B190000}"/>
    <cellStyle name="Comma 54 2 4 2 4" xfId="6504" xr:uid="{00000000-0005-0000-0000-00005C190000}"/>
    <cellStyle name="Comma 54 2 4 2 5" xfId="6505" xr:uid="{00000000-0005-0000-0000-00005D190000}"/>
    <cellStyle name="Comma 54 2 4 3" xfId="6506" xr:uid="{00000000-0005-0000-0000-00005E190000}"/>
    <cellStyle name="Comma 54 2 4 3 2" xfId="6507" xr:uid="{00000000-0005-0000-0000-00005F190000}"/>
    <cellStyle name="Comma 54 2 4 3 3" xfId="6508" xr:uid="{00000000-0005-0000-0000-000060190000}"/>
    <cellStyle name="Comma 54 2 4 3 4" xfId="6509" xr:uid="{00000000-0005-0000-0000-000061190000}"/>
    <cellStyle name="Comma 54 2 4 4" xfId="6510" xr:uid="{00000000-0005-0000-0000-000062190000}"/>
    <cellStyle name="Comma 54 2 4 5" xfId="6511" xr:uid="{00000000-0005-0000-0000-000063190000}"/>
    <cellStyle name="Comma 54 2 4 6" xfId="6512" xr:uid="{00000000-0005-0000-0000-000064190000}"/>
    <cellStyle name="Comma 54 2 5" xfId="6513" xr:uid="{00000000-0005-0000-0000-000065190000}"/>
    <cellStyle name="Comma 54 2 5 2" xfId="6514" xr:uid="{00000000-0005-0000-0000-000066190000}"/>
    <cellStyle name="Comma 54 2 5 2 2" xfId="6515" xr:uid="{00000000-0005-0000-0000-000067190000}"/>
    <cellStyle name="Comma 54 2 5 2 2 2" xfId="6516" xr:uid="{00000000-0005-0000-0000-000068190000}"/>
    <cellStyle name="Comma 54 2 5 2 2 3" xfId="6517" xr:uid="{00000000-0005-0000-0000-000069190000}"/>
    <cellStyle name="Comma 54 2 5 2 2 4" xfId="6518" xr:uid="{00000000-0005-0000-0000-00006A190000}"/>
    <cellStyle name="Comma 54 2 5 2 3" xfId="6519" xr:uid="{00000000-0005-0000-0000-00006B190000}"/>
    <cellStyle name="Comma 54 2 5 2 4" xfId="6520" xr:uid="{00000000-0005-0000-0000-00006C190000}"/>
    <cellStyle name="Comma 54 2 5 2 5" xfId="6521" xr:uid="{00000000-0005-0000-0000-00006D190000}"/>
    <cellStyle name="Comma 54 2 5 3" xfId="6522" xr:uid="{00000000-0005-0000-0000-00006E190000}"/>
    <cellStyle name="Comma 54 2 5 3 2" xfId="6523" xr:uid="{00000000-0005-0000-0000-00006F190000}"/>
    <cellStyle name="Comma 54 2 5 3 3" xfId="6524" xr:uid="{00000000-0005-0000-0000-000070190000}"/>
    <cellStyle name="Comma 54 2 5 3 4" xfId="6525" xr:uid="{00000000-0005-0000-0000-000071190000}"/>
    <cellStyle name="Comma 54 2 5 4" xfId="6526" xr:uid="{00000000-0005-0000-0000-000072190000}"/>
    <cellStyle name="Comma 54 2 5 5" xfId="6527" xr:uid="{00000000-0005-0000-0000-000073190000}"/>
    <cellStyle name="Comma 54 2 5 6" xfId="6528" xr:uid="{00000000-0005-0000-0000-000074190000}"/>
    <cellStyle name="Comma 54 2 6" xfId="6529" xr:uid="{00000000-0005-0000-0000-000075190000}"/>
    <cellStyle name="Comma 54 2 6 2" xfId="6530" xr:uid="{00000000-0005-0000-0000-000076190000}"/>
    <cellStyle name="Comma 54 2 6 2 2" xfId="6531" xr:uid="{00000000-0005-0000-0000-000077190000}"/>
    <cellStyle name="Comma 54 2 6 2 3" xfId="6532" xr:uid="{00000000-0005-0000-0000-000078190000}"/>
    <cellStyle name="Comma 54 2 6 2 4" xfId="6533" xr:uid="{00000000-0005-0000-0000-000079190000}"/>
    <cellStyle name="Comma 54 2 6 3" xfId="6534" xr:uid="{00000000-0005-0000-0000-00007A190000}"/>
    <cellStyle name="Comma 54 2 6 4" xfId="6535" xr:uid="{00000000-0005-0000-0000-00007B190000}"/>
    <cellStyle name="Comma 54 2 6 5" xfId="6536" xr:uid="{00000000-0005-0000-0000-00007C190000}"/>
    <cellStyle name="Comma 54 2 7" xfId="6537" xr:uid="{00000000-0005-0000-0000-00007D190000}"/>
    <cellStyle name="Comma 54 2 7 2" xfId="6538" xr:uid="{00000000-0005-0000-0000-00007E190000}"/>
    <cellStyle name="Comma 54 2 7 3" xfId="6539" xr:uid="{00000000-0005-0000-0000-00007F190000}"/>
    <cellStyle name="Comma 54 2 7 4" xfId="6540" xr:uid="{00000000-0005-0000-0000-000080190000}"/>
    <cellStyle name="Comma 54 2 8" xfId="6541" xr:uid="{00000000-0005-0000-0000-000081190000}"/>
    <cellStyle name="Comma 54 2 9" xfId="6542" xr:uid="{00000000-0005-0000-0000-000082190000}"/>
    <cellStyle name="Comma 54 3" xfId="6543" xr:uid="{00000000-0005-0000-0000-000083190000}"/>
    <cellStyle name="Comma 54 3 10" xfId="6544" xr:uid="{00000000-0005-0000-0000-000084190000}"/>
    <cellStyle name="Comma 54 3 2" xfId="6545" xr:uid="{00000000-0005-0000-0000-000085190000}"/>
    <cellStyle name="Comma 54 3 2 2" xfId="6546" xr:uid="{00000000-0005-0000-0000-000086190000}"/>
    <cellStyle name="Comma 54 3 2 2 2" xfId="6547" xr:uid="{00000000-0005-0000-0000-000087190000}"/>
    <cellStyle name="Comma 54 3 2 2 2 2" xfId="6548" xr:uid="{00000000-0005-0000-0000-000088190000}"/>
    <cellStyle name="Comma 54 3 2 2 2 2 2" xfId="6549" xr:uid="{00000000-0005-0000-0000-000089190000}"/>
    <cellStyle name="Comma 54 3 2 2 2 2 3" xfId="6550" xr:uid="{00000000-0005-0000-0000-00008A190000}"/>
    <cellStyle name="Comma 54 3 2 2 2 2 4" xfId="6551" xr:uid="{00000000-0005-0000-0000-00008B190000}"/>
    <cellStyle name="Comma 54 3 2 2 2 3" xfId="6552" xr:uid="{00000000-0005-0000-0000-00008C190000}"/>
    <cellStyle name="Comma 54 3 2 2 2 4" xfId="6553" xr:uid="{00000000-0005-0000-0000-00008D190000}"/>
    <cellStyle name="Comma 54 3 2 2 2 5" xfId="6554" xr:uid="{00000000-0005-0000-0000-00008E190000}"/>
    <cellStyle name="Comma 54 3 2 2 3" xfId="6555" xr:uid="{00000000-0005-0000-0000-00008F190000}"/>
    <cellStyle name="Comma 54 3 2 2 3 2" xfId="6556" xr:uid="{00000000-0005-0000-0000-000090190000}"/>
    <cellStyle name="Comma 54 3 2 2 3 3" xfId="6557" xr:uid="{00000000-0005-0000-0000-000091190000}"/>
    <cellStyle name="Comma 54 3 2 2 3 4" xfId="6558" xr:uid="{00000000-0005-0000-0000-000092190000}"/>
    <cellStyle name="Comma 54 3 2 2 4" xfId="6559" xr:uid="{00000000-0005-0000-0000-000093190000}"/>
    <cellStyle name="Comma 54 3 2 2 5" xfId="6560" xr:uid="{00000000-0005-0000-0000-000094190000}"/>
    <cellStyle name="Comma 54 3 2 2 6" xfId="6561" xr:uid="{00000000-0005-0000-0000-000095190000}"/>
    <cellStyle name="Comma 54 3 2 3" xfId="6562" xr:uid="{00000000-0005-0000-0000-000096190000}"/>
    <cellStyle name="Comma 54 3 2 3 2" xfId="6563" xr:uid="{00000000-0005-0000-0000-000097190000}"/>
    <cellStyle name="Comma 54 3 2 3 2 2" xfId="6564" xr:uid="{00000000-0005-0000-0000-000098190000}"/>
    <cellStyle name="Comma 54 3 2 3 2 2 2" xfId="6565" xr:uid="{00000000-0005-0000-0000-000099190000}"/>
    <cellStyle name="Comma 54 3 2 3 2 2 3" xfId="6566" xr:uid="{00000000-0005-0000-0000-00009A190000}"/>
    <cellStyle name="Comma 54 3 2 3 2 2 4" xfId="6567" xr:uid="{00000000-0005-0000-0000-00009B190000}"/>
    <cellStyle name="Comma 54 3 2 3 2 3" xfId="6568" xr:uid="{00000000-0005-0000-0000-00009C190000}"/>
    <cellStyle name="Comma 54 3 2 3 2 4" xfId="6569" xr:uid="{00000000-0005-0000-0000-00009D190000}"/>
    <cellStyle name="Comma 54 3 2 3 2 5" xfId="6570" xr:uid="{00000000-0005-0000-0000-00009E190000}"/>
    <cellStyle name="Comma 54 3 2 3 3" xfId="6571" xr:uid="{00000000-0005-0000-0000-00009F190000}"/>
    <cellStyle name="Comma 54 3 2 3 3 2" xfId="6572" xr:uid="{00000000-0005-0000-0000-0000A0190000}"/>
    <cellStyle name="Comma 54 3 2 3 3 3" xfId="6573" xr:uid="{00000000-0005-0000-0000-0000A1190000}"/>
    <cellStyle name="Comma 54 3 2 3 3 4" xfId="6574" xr:uid="{00000000-0005-0000-0000-0000A2190000}"/>
    <cellStyle name="Comma 54 3 2 3 4" xfId="6575" xr:uid="{00000000-0005-0000-0000-0000A3190000}"/>
    <cellStyle name="Comma 54 3 2 3 5" xfId="6576" xr:uid="{00000000-0005-0000-0000-0000A4190000}"/>
    <cellStyle name="Comma 54 3 2 3 6" xfId="6577" xr:uid="{00000000-0005-0000-0000-0000A5190000}"/>
    <cellStyle name="Comma 54 3 2 4" xfId="6578" xr:uid="{00000000-0005-0000-0000-0000A6190000}"/>
    <cellStyle name="Comma 54 3 2 4 2" xfId="6579" xr:uid="{00000000-0005-0000-0000-0000A7190000}"/>
    <cellStyle name="Comma 54 3 2 4 2 2" xfId="6580" xr:uid="{00000000-0005-0000-0000-0000A8190000}"/>
    <cellStyle name="Comma 54 3 2 4 2 3" xfId="6581" xr:uid="{00000000-0005-0000-0000-0000A9190000}"/>
    <cellStyle name="Comma 54 3 2 4 2 4" xfId="6582" xr:uid="{00000000-0005-0000-0000-0000AA190000}"/>
    <cellStyle name="Comma 54 3 2 4 3" xfId="6583" xr:uid="{00000000-0005-0000-0000-0000AB190000}"/>
    <cellStyle name="Comma 54 3 2 4 4" xfId="6584" xr:uid="{00000000-0005-0000-0000-0000AC190000}"/>
    <cellStyle name="Comma 54 3 2 4 5" xfId="6585" xr:uid="{00000000-0005-0000-0000-0000AD190000}"/>
    <cellStyle name="Comma 54 3 2 5" xfId="6586" xr:uid="{00000000-0005-0000-0000-0000AE190000}"/>
    <cellStyle name="Comma 54 3 2 5 2" xfId="6587" xr:uid="{00000000-0005-0000-0000-0000AF190000}"/>
    <cellStyle name="Comma 54 3 2 5 3" xfId="6588" xr:uid="{00000000-0005-0000-0000-0000B0190000}"/>
    <cellStyle name="Comma 54 3 2 5 4" xfId="6589" xr:uid="{00000000-0005-0000-0000-0000B1190000}"/>
    <cellStyle name="Comma 54 3 2 6" xfId="6590" xr:uid="{00000000-0005-0000-0000-0000B2190000}"/>
    <cellStyle name="Comma 54 3 2 7" xfId="6591" xr:uid="{00000000-0005-0000-0000-0000B3190000}"/>
    <cellStyle name="Comma 54 3 2 8" xfId="6592" xr:uid="{00000000-0005-0000-0000-0000B4190000}"/>
    <cellStyle name="Comma 54 3 3" xfId="6593" xr:uid="{00000000-0005-0000-0000-0000B5190000}"/>
    <cellStyle name="Comma 54 3 3 2" xfId="6594" xr:uid="{00000000-0005-0000-0000-0000B6190000}"/>
    <cellStyle name="Comma 54 3 3 2 2" xfId="6595" xr:uid="{00000000-0005-0000-0000-0000B7190000}"/>
    <cellStyle name="Comma 54 3 3 2 2 2" xfId="6596" xr:uid="{00000000-0005-0000-0000-0000B8190000}"/>
    <cellStyle name="Comma 54 3 3 2 2 2 2" xfId="6597" xr:uid="{00000000-0005-0000-0000-0000B9190000}"/>
    <cellStyle name="Comma 54 3 3 2 2 2 3" xfId="6598" xr:uid="{00000000-0005-0000-0000-0000BA190000}"/>
    <cellStyle name="Comma 54 3 3 2 2 2 4" xfId="6599" xr:uid="{00000000-0005-0000-0000-0000BB190000}"/>
    <cellStyle name="Comma 54 3 3 2 2 3" xfId="6600" xr:uid="{00000000-0005-0000-0000-0000BC190000}"/>
    <cellStyle name="Comma 54 3 3 2 2 4" xfId="6601" xr:uid="{00000000-0005-0000-0000-0000BD190000}"/>
    <cellStyle name="Comma 54 3 3 2 2 5" xfId="6602" xr:uid="{00000000-0005-0000-0000-0000BE190000}"/>
    <cellStyle name="Comma 54 3 3 2 3" xfId="6603" xr:uid="{00000000-0005-0000-0000-0000BF190000}"/>
    <cellStyle name="Comma 54 3 3 2 3 2" xfId="6604" xr:uid="{00000000-0005-0000-0000-0000C0190000}"/>
    <cellStyle name="Comma 54 3 3 2 3 3" xfId="6605" xr:uid="{00000000-0005-0000-0000-0000C1190000}"/>
    <cellStyle name="Comma 54 3 3 2 3 4" xfId="6606" xr:uid="{00000000-0005-0000-0000-0000C2190000}"/>
    <cellStyle name="Comma 54 3 3 2 4" xfId="6607" xr:uid="{00000000-0005-0000-0000-0000C3190000}"/>
    <cellStyle name="Comma 54 3 3 2 5" xfId="6608" xr:uid="{00000000-0005-0000-0000-0000C4190000}"/>
    <cellStyle name="Comma 54 3 3 2 6" xfId="6609" xr:uid="{00000000-0005-0000-0000-0000C5190000}"/>
    <cellStyle name="Comma 54 3 3 3" xfId="6610" xr:uid="{00000000-0005-0000-0000-0000C6190000}"/>
    <cellStyle name="Comma 54 3 3 3 2" xfId="6611" xr:uid="{00000000-0005-0000-0000-0000C7190000}"/>
    <cellStyle name="Comma 54 3 3 3 2 2" xfId="6612" xr:uid="{00000000-0005-0000-0000-0000C8190000}"/>
    <cellStyle name="Comma 54 3 3 3 2 2 2" xfId="6613" xr:uid="{00000000-0005-0000-0000-0000C9190000}"/>
    <cellStyle name="Comma 54 3 3 3 2 2 3" xfId="6614" xr:uid="{00000000-0005-0000-0000-0000CA190000}"/>
    <cellStyle name="Comma 54 3 3 3 2 2 4" xfId="6615" xr:uid="{00000000-0005-0000-0000-0000CB190000}"/>
    <cellStyle name="Comma 54 3 3 3 2 3" xfId="6616" xr:uid="{00000000-0005-0000-0000-0000CC190000}"/>
    <cellStyle name="Comma 54 3 3 3 2 4" xfId="6617" xr:uid="{00000000-0005-0000-0000-0000CD190000}"/>
    <cellStyle name="Comma 54 3 3 3 2 5" xfId="6618" xr:uid="{00000000-0005-0000-0000-0000CE190000}"/>
    <cellStyle name="Comma 54 3 3 3 3" xfId="6619" xr:uid="{00000000-0005-0000-0000-0000CF190000}"/>
    <cellStyle name="Comma 54 3 3 3 3 2" xfId="6620" xr:uid="{00000000-0005-0000-0000-0000D0190000}"/>
    <cellStyle name="Comma 54 3 3 3 3 3" xfId="6621" xr:uid="{00000000-0005-0000-0000-0000D1190000}"/>
    <cellStyle name="Comma 54 3 3 3 3 4" xfId="6622" xr:uid="{00000000-0005-0000-0000-0000D2190000}"/>
    <cellStyle name="Comma 54 3 3 3 4" xfId="6623" xr:uid="{00000000-0005-0000-0000-0000D3190000}"/>
    <cellStyle name="Comma 54 3 3 3 5" xfId="6624" xr:uid="{00000000-0005-0000-0000-0000D4190000}"/>
    <cellStyle name="Comma 54 3 3 3 6" xfId="6625" xr:uid="{00000000-0005-0000-0000-0000D5190000}"/>
    <cellStyle name="Comma 54 3 3 4" xfId="6626" xr:uid="{00000000-0005-0000-0000-0000D6190000}"/>
    <cellStyle name="Comma 54 3 3 4 2" xfId="6627" xr:uid="{00000000-0005-0000-0000-0000D7190000}"/>
    <cellStyle name="Comma 54 3 3 4 2 2" xfId="6628" xr:uid="{00000000-0005-0000-0000-0000D8190000}"/>
    <cellStyle name="Comma 54 3 3 4 2 3" xfId="6629" xr:uid="{00000000-0005-0000-0000-0000D9190000}"/>
    <cellStyle name="Comma 54 3 3 4 2 4" xfId="6630" xr:uid="{00000000-0005-0000-0000-0000DA190000}"/>
    <cellStyle name="Comma 54 3 3 4 3" xfId="6631" xr:uid="{00000000-0005-0000-0000-0000DB190000}"/>
    <cellStyle name="Comma 54 3 3 4 4" xfId="6632" xr:uid="{00000000-0005-0000-0000-0000DC190000}"/>
    <cellStyle name="Comma 54 3 3 4 5" xfId="6633" xr:uid="{00000000-0005-0000-0000-0000DD190000}"/>
    <cellStyle name="Comma 54 3 3 5" xfId="6634" xr:uid="{00000000-0005-0000-0000-0000DE190000}"/>
    <cellStyle name="Comma 54 3 3 5 2" xfId="6635" xr:uid="{00000000-0005-0000-0000-0000DF190000}"/>
    <cellStyle name="Comma 54 3 3 5 3" xfId="6636" xr:uid="{00000000-0005-0000-0000-0000E0190000}"/>
    <cellStyle name="Comma 54 3 3 5 4" xfId="6637" xr:uid="{00000000-0005-0000-0000-0000E1190000}"/>
    <cellStyle name="Comma 54 3 3 6" xfId="6638" xr:uid="{00000000-0005-0000-0000-0000E2190000}"/>
    <cellStyle name="Comma 54 3 3 7" xfId="6639" xr:uid="{00000000-0005-0000-0000-0000E3190000}"/>
    <cellStyle name="Comma 54 3 3 8" xfId="6640" xr:uid="{00000000-0005-0000-0000-0000E4190000}"/>
    <cellStyle name="Comma 54 3 4" xfId="6641" xr:uid="{00000000-0005-0000-0000-0000E5190000}"/>
    <cellStyle name="Comma 54 3 4 2" xfId="6642" xr:uid="{00000000-0005-0000-0000-0000E6190000}"/>
    <cellStyle name="Comma 54 3 4 2 2" xfId="6643" xr:uid="{00000000-0005-0000-0000-0000E7190000}"/>
    <cellStyle name="Comma 54 3 4 2 2 2" xfId="6644" xr:uid="{00000000-0005-0000-0000-0000E8190000}"/>
    <cellStyle name="Comma 54 3 4 2 2 3" xfId="6645" xr:uid="{00000000-0005-0000-0000-0000E9190000}"/>
    <cellStyle name="Comma 54 3 4 2 2 4" xfId="6646" xr:uid="{00000000-0005-0000-0000-0000EA190000}"/>
    <cellStyle name="Comma 54 3 4 2 3" xfId="6647" xr:uid="{00000000-0005-0000-0000-0000EB190000}"/>
    <cellStyle name="Comma 54 3 4 2 4" xfId="6648" xr:uid="{00000000-0005-0000-0000-0000EC190000}"/>
    <cellStyle name="Comma 54 3 4 2 5" xfId="6649" xr:uid="{00000000-0005-0000-0000-0000ED190000}"/>
    <cellStyle name="Comma 54 3 4 3" xfId="6650" xr:uid="{00000000-0005-0000-0000-0000EE190000}"/>
    <cellStyle name="Comma 54 3 4 3 2" xfId="6651" xr:uid="{00000000-0005-0000-0000-0000EF190000}"/>
    <cellStyle name="Comma 54 3 4 3 3" xfId="6652" xr:uid="{00000000-0005-0000-0000-0000F0190000}"/>
    <cellStyle name="Comma 54 3 4 3 4" xfId="6653" xr:uid="{00000000-0005-0000-0000-0000F1190000}"/>
    <cellStyle name="Comma 54 3 4 4" xfId="6654" xr:uid="{00000000-0005-0000-0000-0000F2190000}"/>
    <cellStyle name="Comma 54 3 4 5" xfId="6655" xr:uid="{00000000-0005-0000-0000-0000F3190000}"/>
    <cellStyle name="Comma 54 3 4 6" xfId="6656" xr:uid="{00000000-0005-0000-0000-0000F4190000}"/>
    <cellStyle name="Comma 54 3 5" xfId="6657" xr:uid="{00000000-0005-0000-0000-0000F5190000}"/>
    <cellStyle name="Comma 54 3 5 2" xfId="6658" xr:uid="{00000000-0005-0000-0000-0000F6190000}"/>
    <cellStyle name="Comma 54 3 5 2 2" xfId="6659" xr:uid="{00000000-0005-0000-0000-0000F7190000}"/>
    <cellStyle name="Comma 54 3 5 2 2 2" xfId="6660" xr:uid="{00000000-0005-0000-0000-0000F8190000}"/>
    <cellStyle name="Comma 54 3 5 2 2 3" xfId="6661" xr:uid="{00000000-0005-0000-0000-0000F9190000}"/>
    <cellStyle name="Comma 54 3 5 2 2 4" xfId="6662" xr:uid="{00000000-0005-0000-0000-0000FA190000}"/>
    <cellStyle name="Comma 54 3 5 2 3" xfId="6663" xr:uid="{00000000-0005-0000-0000-0000FB190000}"/>
    <cellStyle name="Comma 54 3 5 2 4" xfId="6664" xr:uid="{00000000-0005-0000-0000-0000FC190000}"/>
    <cellStyle name="Comma 54 3 5 2 5" xfId="6665" xr:uid="{00000000-0005-0000-0000-0000FD190000}"/>
    <cellStyle name="Comma 54 3 5 3" xfId="6666" xr:uid="{00000000-0005-0000-0000-0000FE190000}"/>
    <cellStyle name="Comma 54 3 5 3 2" xfId="6667" xr:uid="{00000000-0005-0000-0000-0000FF190000}"/>
    <cellStyle name="Comma 54 3 5 3 3" xfId="6668" xr:uid="{00000000-0005-0000-0000-0000001A0000}"/>
    <cellStyle name="Comma 54 3 5 3 4" xfId="6669" xr:uid="{00000000-0005-0000-0000-0000011A0000}"/>
    <cellStyle name="Comma 54 3 5 4" xfId="6670" xr:uid="{00000000-0005-0000-0000-0000021A0000}"/>
    <cellStyle name="Comma 54 3 5 5" xfId="6671" xr:uid="{00000000-0005-0000-0000-0000031A0000}"/>
    <cellStyle name="Comma 54 3 5 6" xfId="6672" xr:uid="{00000000-0005-0000-0000-0000041A0000}"/>
    <cellStyle name="Comma 54 3 6" xfId="6673" xr:uid="{00000000-0005-0000-0000-0000051A0000}"/>
    <cellStyle name="Comma 54 3 6 2" xfId="6674" xr:uid="{00000000-0005-0000-0000-0000061A0000}"/>
    <cellStyle name="Comma 54 3 6 2 2" xfId="6675" xr:uid="{00000000-0005-0000-0000-0000071A0000}"/>
    <cellStyle name="Comma 54 3 6 2 3" xfId="6676" xr:uid="{00000000-0005-0000-0000-0000081A0000}"/>
    <cellStyle name="Comma 54 3 6 2 4" xfId="6677" xr:uid="{00000000-0005-0000-0000-0000091A0000}"/>
    <cellStyle name="Comma 54 3 6 3" xfId="6678" xr:uid="{00000000-0005-0000-0000-00000A1A0000}"/>
    <cellStyle name="Comma 54 3 6 4" xfId="6679" xr:uid="{00000000-0005-0000-0000-00000B1A0000}"/>
    <cellStyle name="Comma 54 3 6 5" xfId="6680" xr:uid="{00000000-0005-0000-0000-00000C1A0000}"/>
    <cellStyle name="Comma 54 3 7" xfId="6681" xr:uid="{00000000-0005-0000-0000-00000D1A0000}"/>
    <cellStyle name="Comma 54 3 7 2" xfId="6682" xr:uid="{00000000-0005-0000-0000-00000E1A0000}"/>
    <cellStyle name="Comma 54 3 7 3" xfId="6683" xr:uid="{00000000-0005-0000-0000-00000F1A0000}"/>
    <cellStyle name="Comma 54 3 7 4" xfId="6684" xr:uid="{00000000-0005-0000-0000-0000101A0000}"/>
    <cellStyle name="Comma 54 3 8" xfId="6685" xr:uid="{00000000-0005-0000-0000-0000111A0000}"/>
    <cellStyle name="Comma 54 3 9" xfId="6686" xr:uid="{00000000-0005-0000-0000-0000121A0000}"/>
    <cellStyle name="Comma 54 4" xfId="6687" xr:uid="{00000000-0005-0000-0000-0000131A0000}"/>
    <cellStyle name="Comma 54 4 2" xfId="6688" xr:uid="{00000000-0005-0000-0000-0000141A0000}"/>
    <cellStyle name="Comma 54 4 2 2" xfId="6689" xr:uid="{00000000-0005-0000-0000-0000151A0000}"/>
    <cellStyle name="Comma 54 4 2 2 2" xfId="6690" xr:uid="{00000000-0005-0000-0000-0000161A0000}"/>
    <cellStyle name="Comma 54 4 2 2 2 2" xfId="6691" xr:uid="{00000000-0005-0000-0000-0000171A0000}"/>
    <cellStyle name="Comma 54 4 2 2 2 3" xfId="6692" xr:uid="{00000000-0005-0000-0000-0000181A0000}"/>
    <cellStyle name="Comma 54 4 2 2 2 4" xfId="6693" xr:uid="{00000000-0005-0000-0000-0000191A0000}"/>
    <cellStyle name="Comma 54 4 2 2 3" xfId="6694" xr:uid="{00000000-0005-0000-0000-00001A1A0000}"/>
    <cellStyle name="Comma 54 4 2 2 4" xfId="6695" xr:uid="{00000000-0005-0000-0000-00001B1A0000}"/>
    <cellStyle name="Comma 54 4 2 2 5" xfId="6696" xr:uid="{00000000-0005-0000-0000-00001C1A0000}"/>
    <cellStyle name="Comma 54 4 2 3" xfId="6697" xr:uid="{00000000-0005-0000-0000-00001D1A0000}"/>
    <cellStyle name="Comma 54 4 2 3 2" xfId="6698" xr:uid="{00000000-0005-0000-0000-00001E1A0000}"/>
    <cellStyle name="Comma 54 4 2 3 3" xfId="6699" xr:uid="{00000000-0005-0000-0000-00001F1A0000}"/>
    <cellStyle name="Comma 54 4 2 3 4" xfId="6700" xr:uid="{00000000-0005-0000-0000-0000201A0000}"/>
    <cellStyle name="Comma 54 4 2 4" xfId="6701" xr:uid="{00000000-0005-0000-0000-0000211A0000}"/>
    <cellStyle name="Comma 54 4 2 5" xfId="6702" xr:uid="{00000000-0005-0000-0000-0000221A0000}"/>
    <cellStyle name="Comma 54 4 2 6" xfId="6703" xr:uid="{00000000-0005-0000-0000-0000231A0000}"/>
    <cellStyle name="Comma 54 4 3" xfId="6704" xr:uid="{00000000-0005-0000-0000-0000241A0000}"/>
    <cellStyle name="Comma 54 4 3 2" xfId="6705" xr:uid="{00000000-0005-0000-0000-0000251A0000}"/>
    <cellStyle name="Comma 54 4 3 2 2" xfId="6706" xr:uid="{00000000-0005-0000-0000-0000261A0000}"/>
    <cellStyle name="Comma 54 4 3 2 2 2" xfId="6707" xr:uid="{00000000-0005-0000-0000-0000271A0000}"/>
    <cellStyle name="Comma 54 4 3 2 2 3" xfId="6708" xr:uid="{00000000-0005-0000-0000-0000281A0000}"/>
    <cellStyle name="Comma 54 4 3 2 2 4" xfId="6709" xr:uid="{00000000-0005-0000-0000-0000291A0000}"/>
    <cellStyle name="Comma 54 4 3 2 3" xfId="6710" xr:uid="{00000000-0005-0000-0000-00002A1A0000}"/>
    <cellStyle name="Comma 54 4 3 2 4" xfId="6711" xr:uid="{00000000-0005-0000-0000-00002B1A0000}"/>
    <cellStyle name="Comma 54 4 3 2 5" xfId="6712" xr:uid="{00000000-0005-0000-0000-00002C1A0000}"/>
    <cellStyle name="Comma 54 4 3 3" xfId="6713" xr:uid="{00000000-0005-0000-0000-00002D1A0000}"/>
    <cellStyle name="Comma 54 4 3 3 2" xfId="6714" xr:uid="{00000000-0005-0000-0000-00002E1A0000}"/>
    <cellStyle name="Comma 54 4 3 3 3" xfId="6715" xr:uid="{00000000-0005-0000-0000-00002F1A0000}"/>
    <cellStyle name="Comma 54 4 3 3 4" xfId="6716" xr:uid="{00000000-0005-0000-0000-0000301A0000}"/>
    <cellStyle name="Comma 54 4 3 4" xfId="6717" xr:uid="{00000000-0005-0000-0000-0000311A0000}"/>
    <cellStyle name="Comma 54 4 3 5" xfId="6718" xr:uid="{00000000-0005-0000-0000-0000321A0000}"/>
    <cellStyle name="Comma 54 4 3 6" xfId="6719" xr:uid="{00000000-0005-0000-0000-0000331A0000}"/>
    <cellStyle name="Comma 54 4 4" xfId="6720" xr:uid="{00000000-0005-0000-0000-0000341A0000}"/>
    <cellStyle name="Comma 54 4 4 2" xfId="6721" xr:uid="{00000000-0005-0000-0000-0000351A0000}"/>
    <cellStyle name="Comma 54 4 4 2 2" xfId="6722" xr:uid="{00000000-0005-0000-0000-0000361A0000}"/>
    <cellStyle name="Comma 54 4 4 2 3" xfId="6723" xr:uid="{00000000-0005-0000-0000-0000371A0000}"/>
    <cellStyle name="Comma 54 4 4 2 4" xfId="6724" xr:uid="{00000000-0005-0000-0000-0000381A0000}"/>
    <cellStyle name="Comma 54 4 4 3" xfId="6725" xr:uid="{00000000-0005-0000-0000-0000391A0000}"/>
    <cellStyle name="Comma 54 4 4 4" xfId="6726" xr:uid="{00000000-0005-0000-0000-00003A1A0000}"/>
    <cellStyle name="Comma 54 4 4 5" xfId="6727" xr:uid="{00000000-0005-0000-0000-00003B1A0000}"/>
    <cellStyle name="Comma 54 4 5" xfId="6728" xr:uid="{00000000-0005-0000-0000-00003C1A0000}"/>
    <cellStyle name="Comma 54 4 5 2" xfId="6729" xr:uid="{00000000-0005-0000-0000-00003D1A0000}"/>
    <cellStyle name="Comma 54 4 5 3" xfId="6730" xr:uid="{00000000-0005-0000-0000-00003E1A0000}"/>
    <cellStyle name="Comma 54 4 5 4" xfId="6731" xr:uid="{00000000-0005-0000-0000-00003F1A0000}"/>
    <cellStyle name="Comma 54 4 6" xfId="6732" xr:uid="{00000000-0005-0000-0000-0000401A0000}"/>
    <cellStyle name="Comma 54 4 7" xfId="6733" xr:uid="{00000000-0005-0000-0000-0000411A0000}"/>
    <cellStyle name="Comma 54 4 8" xfId="6734" xr:uid="{00000000-0005-0000-0000-0000421A0000}"/>
    <cellStyle name="Comma 54 5" xfId="6735" xr:uid="{00000000-0005-0000-0000-0000431A0000}"/>
    <cellStyle name="Comma 54 5 2" xfId="6736" xr:uid="{00000000-0005-0000-0000-0000441A0000}"/>
    <cellStyle name="Comma 54 5 2 2" xfId="6737" xr:uid="{00000000-0005-0000-0000-0000451A0000}"/>
    <cellStyle name="Comma 54 5 2 2 2" xfId="6738" xr:uid="{00000000-0005-0000-0000-0000461A0000}"/>
    <cellStyle name="Comma 54 5 2 2 2 2" xfId="6739" xr:uid="{00000000-0005-0000-0000-0000471A0000}"/>
    <cellStyle name="Comma 54 5 2 2 2 3" xfId="6740" xr:uid="{00000000-0005-0000-0000-0000481A0000}"/>
    <cellStyle name="Comma 54 5 2 2 2 4" xfId="6741" xr:uid="{00000000-0005-0000-0000-0000491A0000}"/>
    <cellStyle name="Comma 54 5 2 2 3" xfId="6742" xr:uid="{00000000-0005-0000-0000-00004A1A0000}"/>
    <cellStyle name="Comma 54 5 2 2 4" xfId="6743" xr:uid="{00000000-0005-0000-0000-00004B1A0000}"/>
    <cellStyle name="Comma 54 5 2 2 5" xfId="6744" xr:uid="{00000000-0005-0000-0000-00004C1A0000}"/>
    <cellStyle name="Comma 54 5 2 3" xfId="6745" xr:uid="{00000000-0005-0000-0000-00004D1A0000}"/>
    <cellStyle name="Comma 54 5 2 3 2" xfId="6746" xr:uid="{00000000-0005-0000-0000-00004E1A0000}"/>
    <cellStyle name="Comma 54 5 2 3 3" xfId="6747" xr:uid="{00000000-0005-0000-0000-00004F1A0000}"/>
    <cellStyle name="Comma 54 5 2 3 4" xfId="6748" xr:uid="{00000000-0005-0000-0000-0000501A0000}"/>
    <cellStyle name="Comma 54 5 2 4" xfId="6749" xr:uid="{00000000-0005-0000-0000-0000511A0000}"/>
    <cellStyle name="Comma 54 5 2 5" xfId="6750" xr:uid="{00000000-0005-0000-0000-0000521A0000}"/>
    <cellStyle name="Comma 54 5 2 6" xfId="6751" xr:uid="{00000000-0005-0000-0000-0000531A0000}"/>
    <cellStyle name="Comma 54 5 3" xfId="6752" xr:uid="{00000000-0005-0000-0000-0000541A0000}"/>
    <cellStyle name="Comma 54 5 3 2" xfId="6753" xr:uid="{00000000-0005-0000-0000-0000551A0000}"/>
    <cellStyle name="Comma 54 5 3 2 2" xfId="6754" xr:uid="{00000000-0005-0000-0000-0000561A0000}"/>
    <cellStyle name="Comma 54 5 3 2 2 2" xfId="6755" xr:uid="{00000000-0005-0000-0000-0000571A0000}"/>
    <cellStyle name="Comma 54 5 3 2 2 3" xfId="6756" xr:uid="{00000000-0005-0000-0000-0000581A0000}"/>
    <cellStyle name="Comma 54 5 3 2 2 4" xfId="6757" xr:uid="{00000000-0005-0000-0000-0000591A0000}"/>
    <cellStyle name="Comma 54 5 3 2 3" xfId="6758" xr:uid="{00000000-0005-0000-0000-00005A1A0000}"/>
    <cellStyle name="Comma 54 5 3 2 4" xfId="6759" xr:uid="{00000000-0005-0000-0000-00005B1A0000}"/>
    <cellStyle name="Comma 54 5 3 2 5" xfId="6760" xr:uid="{00000000-0005-0000-0000-00005C1A0000}"/>
    <cellStyle name="Comma 54 5 3 3" xfId="6761" xr:uid="{00000000-0005-0000-0000-00005D1A0000}"/>
    <cellStyle name="Comma 54 5 3 3 2" xfId="6762" xr:uid="{00000000-0005-0000-0000-00005E1A0000}"/>
    <cellStyle name="Comma 54 5 3 3 3" xfId="6763" xr:uid="{00000000-0005-0000-0000-00005F1A0000}"/>
    <cellStyle name="Comma 54 5 3 3 4" xfId="6764" xr:uid="{00000000-0005-0000-0000-0000601A0000}"/>
    <cellStyle name="Comma 54 5 3 4" xfId="6765" xr:uid="{00000000-0005-0000-0000-0000611A0000}"/>
    <cellStyle name="Comma 54 5 3 5" xfId="6766" xr:uid="{00000000-0005-0000-0000-0000621A0000}"/>
    <cellStyle name="Comma 54 5 3 6" xfId="6767" xr:uid="{00000000-0005-0000-0000-0000631A0000}"/>
    <cellStyle name="Comma 54 5 4" xfId="6768" xr:uid="{00000000-0005-0000-0000-0000641A0000}"/>
    <cellStyle name="Comma 54 5 4 2" xfId="6769" xr:uid="{00000000-0005-0000-0000-0000651A0000}"/>
    <cellStyle name="Comma 54 5 4 2 2" xfId="6770" xr:uid="{00000000-0005-0000-0000-0000661A0000}"/>
    <cellStyle name="Comma 54 5 4 2 3" xfId="6771" xr:uid="{00000000-0005-0000-0000-0000671A0000}"/>
    <cellStyle name="Comma 54 5 4 2 4" xfId="6772" xr:uid="{00000000-0005-0000-0000-0000681A0000}"/>
    <cellStyle name="Comma 54 5 4 3" xfId="6773" xr:uid="{00000000-0005-0000-0000-0000691A0000}"/>
    <cellStyle name="Comma 54 5 4 4" xfId="6774" xr:uid="{00000000-0005-0000-0000-00006A1A0000}"/>
    <cellStyle name="Comma 54 5 4 5" xfId="6775" xr:uid="{00000000-0005-0000-0000-00006B1A0000}"/>
    <cellStyle name="Comma 54 5 5" xfId="6776" xr:uid="{00000000-0005-0000-0000-00006C1A0000}"/>
    <cellStyle name="Comma 54 5 5 2" xfId="6777" xr:uid="{00000000-0005-0000-0000-00006D1A0000}"/>
    <cellStyle name="Comma 54 5 5 3" xfId="6778" xr:uid="{00000000-0005-0000-0000-00006E1A0000}"/>
    <cellStyle name="Comma 54 5 5 4" xfId="6779" xr:uid="{00000000-0005-0000-0000-00006F1A0000}"/>
    <cellStyle name="Comma 54 5 6" xfId="6780" xr:uid="{00000000-0005-0000-0000-0000701A0000}"/>
    <cellStyle name="Comma 54 5 7" xfId="6781" xr:uid="{00000000-0005-0000-0000-0000711A0000}"/>
    <cellStyle name="Comma 54 5 8" xfId="6782" xr:uid="{00000000-0005-0000-0000-0000721A0000}"/>
    <cellStyle name="Comma 54 6" xfId="6783" xr:uid="{00000000-0005-0000-0000-0000731A0000}"/>
    <cellStyle name="Comma 54 6 2" xfId="6784" xr:uid="{00000000-0005-0000-0000-0000741A0000}"/>
    <cellStyle name="Comma 54 6 2 2" xfId="6785" xr:uid="{00000000-0005-0000-0000-0000751A0000}"/>
    <cellStyle name="Comma 54 6 2 2 2" xfId="6786" xr:uid="{00000000-0005-0000-0000-0000761A0000}"/>
    <cellStyle name="Comma 54 6 2 2 3" xfId="6787" xr:uid="{00000000-0005-0000-0000-0000771A0000}"/>
    <cellStyle name="Comma 54 6 2 2 4" xfId="6788" xr:uid="{00000000-0005-0000-0000-0000781A0000}"/>
    <cellStyle name="Comma 54 6 2 3" xfId="6789" xr:uid="{00000000-0005-0000-0000-0000791A0000}"/>
    <cellStyle name="Comma 54 6 2 4" xfId="6790" xr:uid="{00000000-0005-0000-0000-00007A1A0000}"/>
    <cellStyle name="Comma 54 6 2 5" xfId="6791" xr:uid="{00000000-0005-0000-0000-00007B1A0000}"/>
    <cellStyle name="Comma 54 6 3" xfId="6792" xr:uid="{00000000-0005-0000-0000-00007C1A0000}"/>
    <cellStyle name="Comma 54 6 3 2" xfId="6793" xr:uid="{00000000-0005-0000-0000-00007D1A0000}"/>
    <cellStyle name="Comma 54 6 3 3" xfId="6794" xr:uid="{00000000-0005-0000-0000-00007E1A0000}"/>
    <cellStyle name="Comma 54 6 3 4" xfId="6795" xr:uid="{00000000-0005-0000-0000-00007F1A0000}"/>
    <cellStyle name="Comma 54 6 4" xfId="6796" xr:uid="{00000000-0005-0000-0000-0000801A0000}"/>
    <cellStyle name="Comma 54 6 5" xfId="6797" xr:uid="{00000000-0005-0000-0000-0000811A0000}"/>
    <cellStyle name="Comma 54 6 6" xfId="6798" xr:uid="{00000000-0005-0000-0000-0000821A0000}"/>
    <cellStyle name="Comma 54 7" xfId="6799" xr:uid="{00000000-0005-0000-0000-0000831A0000}"/>
    <cellStyle name="Comma 54 7 2" xfId="6800" xr:uid="{00000000-0005-0000-0000-0000841A0000}"/>
    <cellStyle name="Comma 54 7 2 2" xfId="6801" xr:uid="{00000000-0005-0000-0000-0000851A0000}"/>
    <cellStyle name="Comma 54 7 2 2 2" xfId="6802" xr:uid="{00000000-0005-0000-0000-0000861A0000}"/>
    <cellStyle name="Comma 54 7 2 2 3" xfId="6803" xr:uid="{00000000-0005-0000-0000-0000871A0000}"/>
    <cellStyle name="Comma 54 7 2 2 4" xfId="6804" xr:uid="{00000000-0005-0000-0000-0000881A0000}"/>
    <cellStyle name="Comma 54 7 2 3" xfId="6805" xr:uid="{00000000-0005-0000-0000-0000891A0000}"/>
    <cellStyle name="Comma 54 7 2 4" xfId="6806" xr:uid="{00000000-0005-0000-0000-00008A1A0000}"/>
    <cellStyle name="Comma 54 7 2 5" xfId="6807" xr:uid="{00000000-0005-0000-0000-00008B1A0000}"/>
    <cellStyle name="Comma 54 7 3" xfId="6808" xr:uid="{00000000-0005-0000-0000-00008C1A0000}"/>
    <cellStyle name="Comma 54 7 3 2" xfId="6809" xr:uid="{00000000-0005-0000-0000-00008D1A0000}"/>
    <cellStyle name="Comma 54 7 3 3" xfId="6810" xr:uid="{00000000-0005-0000-0000-00008E1A0000}"/>
    <cellStyle name="Comma 54 7 3 4" xfId="6811" xr:uid="{00000000-0005-0000-0000-00008F1A0000}"/>
    <cellStyle name="Comma 54 7 4" xfId="6812" xr:uid="{00000000-0005-0000-0000-0000901A0000}"/>
    <cellStyle name="Comma 54 7 5" xfId="6813" xr:uid="{00000000-0005-0000-0000-0000911A0000}"/>
    <cellStyle name="Comma 54 7 6" xfId="6814" xr:uid="{00000000-0005-0000-0000-0000921A0000}"/>
    <cellStyle name="Comma 54 8" xfId="6815" xr:uid="{00000000-0005-0000-0000-0000931A0000}"/>
    <cellStyle name="Comma 54 8 2" xfId="6816" xr:uid="{00000000-0005-0000-0000-0000941A0000}"/>
    <cellStyle name="Comma 54 8 2 2" xfId="6817" xr:uid="{00000000-0005-0000-0000-0000951A0000}"/>
    <cellStyle name="Comma 54 8 2 3" xfId="6818" xr:uid="{00000000-0005-0000-0000-0000961A0000}"/>
    <cellStyle name="Comma 54 8 2 4" xfId="6819" xr:uid="{00000000-0005-0000-0000-0000971A0000}"/>
    <cellStyle name="Comma 54 8 3" xfId="6820" xr:uid="{00000000-0005-0000-0000-0000981A0000}"/>
    <cellStyle name="Comma 54 8 4" xfId="6821" xr:uid="{00000000-0005-0000-0000-0000991A0000}"/>
    <cellStyle name="Comma 54 8 5" xfId="6822" xr:uid="{00000000-0005-0000-0000-00009A1A0000}"/>
    <cellStyle name="Comma 54 9" xfId="6823" xr:uid="{00000000-0005-0000-0000-00009B1A0000}"/>
    <cellStyle name="Comma 54 9 2" xfId="6824" xr:uid="{00000000-0005-0000-0000-00009C1A0000}"/>
    <cellStyle name="Comma 54 9 3" xfId="6825" xr:uid="{00000000-0005-0000-0000-00009D1A0000}"/>
    <cellStyle name="Comma 54 9 4" xfId="6826" xr:uid="{00000000-0005-0000-0000-00009E1A0000}"/>
    <cellStyle name="Comma 55" xfId="6827" xr:uid="{00000000-0005-0000-0000-00009F1A0000}"/>
    <cellStyle name="Comma 55 10" xfId="6828" xr:uid="{00000000-0005-0000-0000-0000A01A0000}"/>
    <cellStyle name="Comma 55 11" xfId="6829" xr:uid="{00000000-0005-0000-0000-0000A11A0000}"/>
    <cellStyle name="Comma 55 12" xfId="6830" xr:uid="{00000000-0005-0000-0000-0000A21A0000}"/>
    <cellStyle name="Comma 55 2" xfId="6831" xr:uid="{00000000-0005-0000-0000-0000A31A0000}"/>
    <cellStyle name="Comma 55 2 10" xfId="6832" xr:uid="{00000000-0005-0000-0000-0000A41A0000}"/>
    <cellStyle name="Comma 55 2 2" xfId="6833" xr:uid="{00000000-0005-0000-0000-0000A51A0000}"/>
    <cellStyle name="Comma 55 2 2 2" xfId="6834" xr:uid="{00000000-0005-0000-0000-0000A61A0000}"/>
    <cellStyle name="Comma 55 2 2 2 2" xfId="6835" xr:uid="{00000000-0005-0000-0000-0000A71A0000}"/>
    <cellStyle name="Comma 55 2 2 2 2 2" xfId="6836" xr:uid="{00000000-0005-0000-0000-0000A81A0000}"/>
    <cellStyle name="Comma 55 2 2 2 2 2 2" xfId="6837" xr:uid="{00000000-0005-0000-0000-0000A91A0000}"/>
    <cellStyle name="Comma 55 2 2 2 2 2 3" xfId="6838" xr:uid="{00000000-0005-0000-0000-0000AA1A0000}"/>
    <cellStyle name="Comma 55 2 2 2 2 2 4" xfId="6839" xr:uid="{00000000-0005-0000-0000-0000AB1A0000}"/>
    <cellStyle name="Comma 55 2 2 2 2 3" xfId="6840" xr:uid="{00000000-0005-0000-0000-0000AC1A0000}"/>
    <cellStyle name="Comma 55 2 2 2 2 4" xfId="6841" xr:uid="{00000000-0005-0000-0000-0000AD1A0000}"/>
    <cellStyle name="Comma 55 2 2 2 2 5" xfId="6842" xr:uid="{00000000-0005-0000-0000-0000AE1A0000}"/>
    <cellStyle name="Comma 55 2 2 2 3" xfId="6843" xr:uid="{00000000-0005-0000-0000-0000AF1A0000}"/>
    <cellStyle name="Comma 55 2 2 2 3 2" xfId="6844" xr:uid="{00000000-0005-0000-0000-0000B01A0000}"/>
    <cellStyle name="Comma 55 2 2 2 3 3" xfId="6845" xr:uid="{00000000-0005-0000-0000-0000B11A0000}"/>
    <cellStyle name="Comma 55 2 2 2 3 4" xfId="6846" xr:uid="{00000000-0005-0000-0000-0000B21A0000}"/>
    <cellStyle name="Comma 55 2 2 2 4" xfId="6847" xr:uid="{00000000-0005-0000-0000-0000B31A0000}"/>
    <cellStyle name="Comma 55 2 2 2 5" xfId="6848" xr:uid="{00000000-0005-0000-0000-0000B41A0000}"/>
    <cellStyle name="Comma 55 2 2 2 6" xfId="6849" xr:uid="{00000000-0005-0000-0000-0000B51A0000}"/>
    <cellStyle name="Comma 55 2 2 3" xfId="6850" xr:uid="{00000000-0005-0000-0000-0000B61A0000}"/>
    <cellStyle name="Comma 55 2 2 3 2" xfId="6851" xr:uid="{00000000-0005-0000-0000-0000B71A0000}"/>
    <cellStyle name="Comma 55 2 2 3 2 2" xfId="6852" xr:uid="{00000000-0005-0000-0000-0000B81A0000}"/>
    <cellStyle name="Comma 55 2 2 3 2 2 2" xfId="6853" xr:uid="{00000000-0005-0000-0000-0000B91A0000}"/>
    <cellStyle name="Comma 55 2 2 3 2 2 3" xfId="6854" xr:uid="{00000000-0005-0000-0000-0000BA1A0000}"/>
    <cellStyle name="Comma 55 2 2 3 2 2 4" xfId="6855" xr:uid="{00000000-0005-0000-0000-0000BB1A0000}"/>
    <cellStyle name="Comma 55 2 2 3 2 3" xfId="6856" xr:uid="{00000000-0005-0000-0000-0000BC1A0000}"/>
    <cellStyle name="Comma 55 2 2 3 2 4" xfId="6857" xr:uid="{00000000-0005-0000-0000-0000BD1A0000}"/>
    <cellStyle name="Comma 55 2 2 3 2 5" xfId="6858" xr:uid="{00000000-0005-0000-0000-0000BE1A0000}"/>
    <cellStyle name="Comma 55 2 2 3 3" xfId="6859" xr:uid="{00000000-0005-0000-0000-0000BF1A0000}"/>
    <cellStyle name="Comma 55 2 2 3 3 2" xfId="6860" xr:uid="{00000000-0005-0000-0000-0000C01A0000}"/>
    <cellStyle name="Comma 55 2 2 3 3 3" xfId="6861" xr:uid="{00000000-0005-0000-0000-0000C11A0000}"/>
    <cellStyle name="Comma 55 2 2 3 3 4" xfId="6862" xr:uid="{00000000-0005-0000-0000-0000C21A0000}"/>
    <cellStyle name="Comma 55 2 2 3 4" xfId="6863" xr:uid="{00000000-0005-0000-0000-0000C31A0000}"/>
    <cellStyle name="Comma 55 2 2 3 5" xfId="6864" xr:uid="{00000000-0005-0000-0000-0000C41A0000}"/>
    <cellStyle name="Comma 55 2 2 3 6" xfId="6865" xr:uid="{00000000-0005-0000-0000-0000C51A0000}"/>
    <cellStyle name="Comma 55 2 2 4" xfId="6866" xr:uid="{00000000-0005-0000-0000-0000C61A0000}"/>
    <cellStyle name="Comma 55 2 2 4 2" xfId="6867" xr:uid="{00000000-0005-0000-0000-0000C71A0000}"/>
    <cellStyle name="Comma 55 2 2 4 2 2" xfId="6868" xr:uid="{00000000-0005-0000-0000-0000C81A0000}"/>
    <cellStyle name="Comma 55 2 2 4 2 3" xfId="6869" xr:uid="{00000000-0005-0000-0000-0000C91A0000}"/>
    <cellStyle name="Comma 55 2 2 4 2 4" xfId="6870" xr:uid="{00000000-0005-0000-0000-0000CA1A0000}"/>
    <cellStyle name="Comma 55 2 2 4 3" xfId="6871" xr:uid="{00000000-0005-0000-0000-0000CB1A0000}"/>
    <cellStyle name="Comma 55 2 2 4 4" xfId="6872" xr:uid="{00000000-0005-0000-0000-0000CC1A0000}"/>
    <cellStyle name="Comma 55 2 2 4 5" xfId="6873" xr:uid="{00000000-0005-0000-0000-0000CD1A0000}"/>
    <cellStyle name="Comma 55 2 2 5" xfId="6874" xr:uid="{00000000-0005-0000-0000-0000CE1A0000}"/>
    <cellStyle name="Comma 55 2 2 5 2" xfId="6875" xr:uid="{00000000-0005-0000-0000-0000CF1A0000}"/>
    <cellStyle name="Comma 55 2 2 5 3" xfId="6876" xr:uid="{00000000-0005-0000-0000-0000D01A0000}"/>
    <cellStyle name="Comma 55 2 2 5 4" xfId="6877" xr:uid="{00000000-0005-0000-0000-0000D11A0000}"/>
    <cellStyle name="Comma 55 2 2 6" xfId="6878" xr:uid="{00000000-0005-0000-0000-0000D21A0000}"/>
    <cellStyle name="Comma 55 2 2 7" xfId="6879" xr:uid="{00000000-0005-0000-0000-0000D31A0000}"/>
    <cellStyle name="Comma 55 2 2 8" xfId="6880" xr:uid="{00000000-0005-0000-0000-0000D41A0000}"/>
    <cellStyle name="Comma 55 2 3" xfId="6881" xr:uid="{00000000-0005-0000-0000-0000D51A0000}"/>
    <cellStyle name="Comma 55 2 3 2" xfId="6882" xr:uid="{00000000-0005-0000-0000-0000D61A0000}"/>
    <cellStyle name="Comma 55 2 3 2 2" xfId="6883" xr:uid="{00000000-0005-0000-0000-0000D71A0000}"/>
    <cellStyle name="Comma 55 2 3 2 2 2" xfId="6884" xr:uid="{00000000-0005-0000-0000-0000D81A0000}"/>
    <cellStyle name="Comma 55 2 3 2 2 2 2" xfId="6885" xr:uid="{00000000-0005-0000-0000-0000D91A0000}"/>
    <cellStyle name="Comma 55 2 3 2 2 2 3" xfId="6886" xr:uid="{00000000-0005-0000-0000-0000DA1A0000}"/>
    <cellStyle name="Comma 55 2 3 2 2 2 4" xfId="6887" xr:uid="{00000000-0005-0000-0000-0000DB1A0000}"/>
    <cellStyle name="Comma 55 2 3 2 2 3" xfId="6888" xr:uid="{00000000-0005-0000-0000-0000DC1A0000}"/>
    <cellStyle name="Comma 55 2 3 2 2 4" xfId="6889" xr:uid="{00000000-0005-0000-0000-0000DD1A0000}"/>
    <cellStyle name="Comma 55 2 3 2 2 5" xfId="6890" xr:uid="{00000000-0005-0000-0000-0000DE1A0000}"/>
    <cellStyle name="Comma 55 2 3 2 3" xfId="6891" xr:uid="{00000000-0005-0000-0000-0000DF1A0000}"/>
    <cellStyle name="Comma 55 2 3 2 3 2" xfId="6892" xr:uid="{00000000-0005-0000-0000-0000E01A0000}"/>
    <cellStyle name="Comma 55 2 3 2 3 3" xfId="6893" xr:uid="{00000000-0005-0000-0000-0000E11A0000}"/>
    <cellStyle name="Comma 55 2 3 2 3 4" xfId="6894" xr:uid="{00000000-0005-0000-0000-0000E21A0000}"/>
    <cellStyle name="Comma 55 2 3 2 4" xfId="6895" xr:uid="{00000000-0005-0000-0000-0000E31A0000}"/>
    <cellStyle name="Comma 55 2 3 2 5" xfId="6896" xr:uid="{00000000-0005-0000-0000-0000E41A0000}"/>
    <cellStyle name="Comma 55 2 3 2 6" xfId="6897" xr:uid="{00000000-0005-0000-0000-0000E51A0000}"/>
    <cellStyle name="Comma 55 2 3 3" xfId="6898" xr:uid="{00000000-0005-0000-0000-0000E61A0000}"/>
    <cellStyle name="Comma 55 2 3 3 2" xfId="6899" xr:uid="{00000000-0005-0000-0000-0000E71A0000}"/>
    <cellStyle name="Comma 55 2 3 3 2 2" xfId="6900" xr:uid="{00000000-0005-0000-0000-0000E81A0000}"/>
    <cellStyle name="Comma 55 2 3 3 2 2 2" xfId="6901" xr:uid="{00000000-0005-0000-0000-0000E91A0000}"/>
    <cellStyle name="Comma 55 2 3 3 2 2 3" xfId="6902" xr:uid="{00000000-0005-0000-0000-0000EA1A0000}"/>
    <cellStyle name="Comma 55 2 3 3 2 2 4" xfId="6903" xr:uid="{00000000-0005-0000-0000-0000EB1A0000}"/>
    <cellStyle name="Comma 55 2 3 3 2 3" xfId="6904" xr:uid="{00000000-0005-0000-0000-0000EC1A0000}"/>
    <cellStyle name="Comma 55 2 3 3 2 4" xfId="6905" xr:uid="{00000000-0005-0000-0000-0000ED1A0000}"/>
    <cellStyle name="Comma 55 2 3 3 2 5" xfId="6906" xr:uid="{00000000-0005-0000-0000-0000EE1A0000}"/>
    <cellStyle name="Comma 55 2 3 3 3" xfId="6907" xr:uid="{00000000-0005-0000-0000-0000EF1A0000}"/>
    <cellStyle name="Comma 55 2 3 3 3 2" xfId="6908" xr:uid="{00000000-0005-0000-0000-0000F01A0000}"/>
    <cellStyle name="Comma 55 2 3 3 3 3" xfId="6909" xr:uid="{00000000-0005-0000-0000-0000F11A0000}"/>
    <cellStyle name="Comma 55 2 3 3 3 4" xfId="6910" xr:uid="{00000000-0005-0000-0000-0000F21A0000}"/>
    <cellStyle name="Comma 55 2 3 3 4" xfId="6911" xr:uid="{00000000-0005-0000-0000-0000F31A0000}"/>
    <cellStyle name="Comma 55 2 3 3 5" xfId="6912" xr:uid="{00000000-0005-0000-0000-0000F41A0000}"/>
    <cellStyle name="Comma 55 2 3 3 6" xfId="6913" xr:uid="{00000000-0005-0000-0000-0000F51A0000}"/>
    <cellStyle name="Comma 55 2 3 4" xfId="6914" xr:uid="{00000000-0005-0000-0000-0000F61A0000}"/>
    <cellStyle name="Comma 55 2 3 4 2" xfId="6915" xr:uid="{00000000-0005-0000-0000-0000F71A0000}"/>
    <cellStyle name="Comma 55 2 3 4 2 2" xfId="6916" xr:uid="{00000000-0005-0000-0000-0000F81A0000}"/>
    <cellStyle name="Comma 55 2 3 4 2 3" xfId="6917" xr:uid="{00000000-0005-0000-0000-0000F91A0000}"/>
    <cellStyle name="Comma 55 2 3 4 2 4" xfId="6918" xr:uid="{00000000-0005-0000-0000-0000FA1A0000}"/>
    <cellStyle name="Comma 55 2 3 4 3" xfId="6919" xr:uid="{00000000-0005-0000-0000-0000FB1A0000}"/>
    <cellStyle name="Comma 55 2 3 4 4" xfId="6920" xr:uid="{00000000-0005-0000-0000-0000FC1A0000}"/>
    <cellStyle name="Comma 55 2 3 4 5" xfId="6921" xr:uid="{00000000-0005-0000-0000-0000FD1A0000}"/>
    <cellStyle name="Comma 55 2 3 5" xfId="6922" xr:uid="{00000000-0005-0000-0000-0000FE1A0000}"/>
    <cellStyle name="Comma 55 2 3 5 2" xfId="6923" xr:uid="{00000000-0005-0000-0000-0000FF1A0000}"/>
    <cellStyle name="Comma 55 2 3 5 3" xfId="6924" xr:uid="{00000000-0005-0000-0000-0000001B0000}"/>
    <cellStyle name="Comma 55 2 3 5 4" xfId="6925" xr:uid="{00000000-0005-0000-0000-0000011B0000}"/>
    <cellStyle name="Comma 55 2 3 6" xfId="6926" xr:uid="{00000000-0005-0000-0000-0000021B0000}"/>
    <cellStyle name="Comma 55 2 3 7" xfId="6927" xr:uid="{00000000-0005-0000-0000-0000031B0000}"/>
    <cellStyle name="Comma 55 2 3 8" xfId="6928" xr:uid="{00000000-0005-0000-0000-0000041B0000}"/>
    <cellStyle name="Comma 55 2 4" xfId="6929" xr:uid="{00000000-0005-0000-0000-0000051B0000}"/>
    <cellStyle name="Comma 55 2 4 2" xfId="6930" xr:uid="{00000000-0005-0000-0000-0000061B0000}"/>
    <cellStyle name="Comma 55 2 4 2 2" xfId="6931" xr:uid="{00000000-0005-0000-0000-0000071B0000}"/>
    <cellStyle name="Comma 55 2 4 2 2 2" xfId="6932" xr:uid="{00000000-0005-0000-0000-0000081B0000}"/>
    <cellStyle name="Comma 55 2 4 2 2 3" xfId="6933" xr:uid="{00000000-0005-0000-0000-0000091B0000}"/>
    <cellStyle name="Comma 55 2 4 2 2 4" xfId="6934" xr:uid="{00000000-0005-0000-0000-00000A1B0000}"/>
    <cellStyle name="Comma 55 2 4 2 3" xfId="6935" xr:uid="{00000000-0005-0000-0000-00000B1B0000}"/>
    <cellStyle name="Comma 55 2 4 2 4" xfId="6936" xr:uid="{00000000-0005-0000-0000-00000C1B0000}"/>
    <cellStyle name="Comma 55 2 4 2 5" xfId="6937" xr:uid="{00000000-0005-0000-0000-00000D1B0000}"/>
    <cellStyle name="Comma 55 2 4 3" xfId="6938" xr:uid="{00000000-0005-0000-0000-00000E1B0000}"/>
    <cellStyle name="Comma 55 2 4 3 2" xfId="6939" xr:uid="{00000000-0005-0000-0000-00000F1B0000}"/>
    <cellStyle name="Comma 55 2 4 3 3" xfId="6940" xr:uid="{00000000-0005-0000-0000-0000101B0000}"/>
    <cellStyle name="Comma 55 2 4 3 4" xfId="6941" xr:uid="{00000000-0005-0000-0000-0000111B0000}"/>
    <cellStyle name="Comma 55 2 4 4" xfId="6942" xr:uid="{00000000-0005-0000-0000-0000121B0000}"/>
    <cellStyle name="Comma 55 2 4 5" xfId="6943" xr:uid="{00000000-0005-0000-0000-0000131B0000}"/>
    <cellStyle name="Comma 55 2 4 6" xfId="6944" xr:uid="{00000000-0005-0000-0000-0000141B0000}"/>
    <cellStyle name="Comma 55 2 5" xfId="6945" xr:uid="{00000000-0005-0000-0000-0000151B0000}"/>
    <cellStyle name="Comma 55 2 5 2" xfId="6946" xr:uid="{00000000-0005-0000-0000-0000161B0000}"/>
    <cellStyle name="Comma 55 2 5 2 2" xfId="6947" xr:uid="{00000000-0005-0000-0000-0000171B0000}"/>
    <cellStyle name="Comma 55 2 5 2 2 2" xfId="6948" xr:uid="{00000000-0005-0000-0000-0000181B0000}"/>
    <cellStyle name="Comma 55 2 5 2 2 3" xfId="6949" xr:uid="{00000000-0005-0000-0000-0000191B0000}"/>
    <cellStyle name="Comma 55 2 5 2 2 4" xfId="6950" xr:uid="{00000000-0005-0000-0000-00001A1B0000}"/>
    <cellStyle name="Comma 55 2 5 2 3" xfId="6951" xr:uid="{00000000-0005-0000-0000-00001B1B0000}"/>
    <cellStyle name="Comma 55 2 5 2 4" xfId="6952" xr:uid="{00000000-0005-0000-0000-00001C1B0000}"/>
    <cellStyle name="Comma 55 2 5 2 5" xfId="6953" xr:uid="{00000000-0005-0000-0000-00001D1B0000}"/>
    <cellStyle name="Comma 55 2 5 3" xfId="6954" xr:uid="{00000000-0005-0000-0000-00001E1B0000}"/>
    <cellStyle name="Comma 55 2 5 3 2" xfId="6955" xr:uid="{00000000-0005-0000-0000-00001F1B0000}"/>
    <cellStyle name="Comma 55 2 5 3 3" xfId="6956" xr:uid="{00000000-0005-0000-0000-0000201B0000}"/>
    <cellStyle name="Comma 55 2 5 3 4" xfId="6957" xr:uid="{00000000-0005-0000-0000-0000211B0000}"/>
    <cellStyle name="Comma 55 2 5 4" xfId="6958" xr:uid="{00000000-0005-0000-0000-0000221B0000}"/>
    <cellStyle name="Comma 55 2 5 5" xfId="6959" xr:uid="{00000000-0005-0000-0000-0000231B0000}"/>
    <cellStyle name="Comma 55 2 5 6" xfId="6960" xr:uid="{00000000-0005-0000-0000-0000241B0000}"/>
    <cellStyle name="Comma 55 2 6" xfId="6961" xr:uid="{00000000-0005-0000-0000-0000251B0000}"/>
    <cellStyle name="Comma 55 2 6 2" xfId="6962" xr:uid="{00000000-0005-0000-0000-0000261B0000}"/>
    <cellStyle name="Comma 55 2 6 2 2" xfId="6963" xr:uid="{00000000-0005-0000-0000-0000271B0000}"/>
    <cellStyle name="Comma 55 2 6 2 3" xfId="6964" xr:uid="{00000000-0005-0000-0000-0000281B0000}"/>
    <cellStyle name="Comma 55 2 6 2 4" xfId="6965" xr:uid="{00000000-0005-0000-0000-0000291B0000}"/>
    <cellStyle name="Comma 55 2 6 3" xfId="6966" xr:uid="{00000000-0005-0000-0000-00002A1B0000}"/>
    <cellStyle name="Comma 55 2 6 4" xfId="6967" xr:uid="{00000000-0005-0000-0000-00002B1B0000}"/>
    <cellStyle name="Comma 55 2 6 5" xfId="6968" xr:uid="{00000000-0005-0000-0000-00002C1B0000}"/>
    <cellStyle name="Comma 55 2 7" xfId="6969" xr:uid="{00000000-0005-0000-0000-00002D1B0000}"/>
    <cellStyle name="Comma 55 2 7 2" xfId="6970" xr:uid="{00000000-0005-0000-0000-00002E1B0000}"/>
    <cellStyle name="Comma 55 2 7 3" xfId="6971" xr:uid="{00000000-0005-0000-0000-00002F1B0000}"/>
    <cellStyle name="Comma 55 2 7 4" xfId="6972" xr:uid="{00000000-0005-0000-0000-0000301B0000}"/>
    <cellStyle name="Comma 55 2 8" xfId="6973" xr:uid="{00000000-0005-0000-0000-0000311B0000}"/>
    <cellStyle name="Comma 55 2 9" xfId="6974" xr:uid="{00000000-0005-0000-0000-0000321B0000}"/>
    <cellStyle name="Comma 55 3" xfId="6975" xr:uid="{00000000-0005-0000-0000-0000331B0000}"/>
    <cellStyle name="Comma 55 3 10" xfId="6976" xr:uid="{00000000-0005-0000-0000-0000341B0000}"/>
    <cellStyle name="Comma 55 3 2" xfId="6977" xr:uid="{00000000-0005-0000-0000-0000351B0000}"/>
    <cellStyle name="Comma 55 3 2 2" xfId="6978" xr:uid="{00000000-0005-0000-0000-0000361B0000}"/>
    <cellStyle name="Comma 55 3 2 2 2" xfId="6979" xr:uid="{00000000-0005-0000-0000-0000371B0000}"/>
    <cellStyle name="Comma 55 3 2 2 2 2" xfId="6980" xr:uid="{00000000-0005-0000-0000-0000381B0000}"/>
    <cellStyle name="Comma 55 3 2 2 2 2 2" xfId="6981" xr:uid="{00000000-0005-0000-0000-0000391B0000}"/>
    <cellStyle name="Comma 55 3 2 2 2 2 3" xfId="6982" xr:uid="{00000000-0005-0000-0000-00003A1B0000}"/>
    <cellStyle name="Comma 55 3 2 2 2 2 4" xfId="6983" xr:uid="{00000000-0005-0000-0000-00003B1B0000}"/>
    <cellStyle name="Comma 55 3 2 2 2 3" xfId="6984" xr:uid="{00000000-0005-0000-0000-00003C1B0000}"/>
    <cellStyle name="Comma 55 3 2 2 2 4" xfId="6985" xr:uid="{00000000-0005-0000-0000-00003D1B0000}"/>
    <cellStyle name="Comma 55 3 2 2 2 5" xfId="6986" xr:uid="{00000000-0005-0000-0000-00003E1B0000}"/>
    <cellStyle name="Comma 55 3 2 2 3" xfId="6987" xr:uid="{00000000-0005-0000-0000-00003F1B0000}"/>
    <cellStyle name="Comma 55 3 2 2 3 2" xfId="6988" xr:uid="{00000000-0005-0000-0000-0000401B0000}"/>
    <cellStyle name="Comma 55 3 2 2 3 3" xfId="6989" xr:uid="{00000000-0005-0000-0000-0000411B0000}"/>
    <cellStyle name="Comma 55 3 2 2 3 4" xfId="6990" xr:uid="{00000000-0005-0000-0000-0000421B0000}"/>
    <cellStyle name="Comma 55 3 2 2 4" xfId="6991" xr:uid="{00000000-0005-0000-0000-0000431B0000}"/>
    <cellStyle name="Comma 55 3 2 2 5" xfId="6992" xr:uid="{00000000-0005-0000-0000-0000441B0000}"/>
    <cellStyle name="Comma 55 3 2 2 6" xfId="6993" xr:uid="{00000000-0005-0000-0000-0000451B0000}"/>
    <cellStyle name="Comma 55 3 2 3" xfId="6994" xr:uid="{00000000-0005-0000-0000-0000461B0000}"/>
    <cellStyle name="Comma 55 3 2 3 2" xfId="6995" xr:uid="{00000000-0005-0000-0000-0000471B0000}"/>
    <cellStyle name="Comma 55 3 2 3 2 2" xfId="6996" xr:uid="{00000000-0005-0000-0000-0000481B0000}"/>
    <cellStyle name="Comma 55 3 2 3 2 2 2" xfId="6997" xr:uid="{00000000-0005-0000-0000-0000491B0000}"/>
    <cellStyle name="Comma 55 3 2 3 2 2 3" xfId="6998" xr:uid="{00000000-0005-0000-0000-00004A1B0000}"/>
    <cellStyle name="Comma 55 3 2 3 2 2 4" xfId="6999" xr:uid="{00000000-0005-0000-0000-00004B1B0000}"/>
    <cellStyle name="Comma 55 3 2 3 2 3" xfId="7000" xr:uid="{00000000-0005-0000-0000-00004C1B0000}"/>
    <cellStyle name="Comma 55 3 2 3 2 4" xfId="7001" xr:uid="{00000000-0005-0000-0000-00004D1B0000}"/>
    <cellStyle name="Comma 55 3 2 3 2 5" xfId="7002" xr:uid="{00000000-0005-0000-0000-00004E1B0000}"/>
    <cellStyle name="Comma 55 3 2 3 3" xfId="7003" xr:uid="{00000000-0005-0000-0000-00004F1B0000}"/>
    <cellStyle name="Comma 55 3 2 3 3 2" xfId="7004" xr:uid="{00000000-0005-0000-0000-0000501B0000}"/>
    <cellStyle name="Comma 55 3 2 3 3 3" xfId="7005" xr:uid="{00000000-0005-0000-0000-0000511B0000}"/>
    <cellStyle name="Comma 55 3 2 3 3 4" xfId="7006" xr:uid="{00000000-0005-0000-0000-0000521B0000}"/>
    <cellStyle name="Comma 55 3 2 3 4" xfId="7007" xr:uid="{00000000-0005-0000-0000-0000531B0000}"/>
    <cellStyle name="Comma 55 3 2 3 5" xfId="7008" xr:uid="{00000000-0005-0000-0000-0000541B0000}"/>
    <cellStyle name="Comma 55 3 2 3 6" xfId="7009" xr:uid="{00000000-0005-0000-0000-0000551B0000}"/>
    <cellStyle name="Comma 55 3 2 4" xfId="7010" xr:uid="{00000000-0005-0000-0000-0000561B0000}"/>
    <cellStyle name="Comma 55 3 2 4 2" xfId="7011" xr:uid="{00000000-0005-0000-0000-0000571B0000}"/>
    <cellStyle name="Comma 55 3 2 4 2 2" xfId="7012" xr:uid="{00000000-0005-0000-0000-0000581B0000}"/>
    <cellStyle name="Comma 55 3 2 4 2 3" xfId="7013" xr:uid="{00000000-0005-0000-0000-0000591B0000}"/>
    <cellStyle name="Comma 55 3 2 4 2 4" xfId="7014" xr:uid="{00000000-0005-0000-0000-00005A1B0000}"/>
    <cellStyle name="Comma 55 3 2 4 3" xfId="7015" xr:uid="{00000000-0005-0000-0000-00005B1B0000}"/>
    <cellStyle name="Comma 55 3 2 4 4" xfId="7016" xr:uid="{00000000-0005-0000-0000-00005C1B0000}"/>
    <cellStyle name="Comma 55 3 2 4 5" xfId="7017" xr:uid="{00000000-0005-0000-0000-00005D1B0000}"/>
    <cellStyle name="Comma 55 3 2 5" xfId="7018" xr:uid="{00000000-0005-0000-0000-00005E1B0000}"/>
    <cellStyle name="Comma 55 3 2 5 2" xfId="7019" xr:uid="{00000000-0005-0000-0000-00005F1B0000}"/>
    <cellStyle name="Comma 55 3 2 5 3" xfId="7020" xr:uid="{00000000-0005-0000-0000-0000601B0000}"/>
    <cellStyle name="Comma 55 3 2 5 4" xfId="7021" xr:uid="{00000000-0005-0000-0000-0000611B0000}"/>
    <cellStyle name="Comma 55 3 2 6" xfId="7022" xr:uid="{00000000-0005-0000-0000-0000621B0000}"/>
    <cellStyle name="Comma 55 3 2 7" xfId="7023" xr:uid="{00000000-0005-0000-0000-0000631B0000}"/>
    <cellStyle name="Comma 55 3 2 8" xfId="7024" xr:uid="{00000000-0005-0000-0000-0000641B0000}"/>
    <cellStyle name="Comma 55 3 3" xfId="7025" xr:uid="{00000000-0005-0000-0000-0000651B0000}"/>
    <cellStyle name="Comma 55 3 3 2" xfId="7026" xr:uid="{00000000-0005-0000-0000-0000661B0000}"/>
    <cellStyle name="Comma 55 3 3 2 2" xfId="7027" xr:uid="{00000000-0005-0000-0000-0000671B0000}"/>
    <cellStyle name="Comma 55 3 3 2 2 2" xfId="7028" xr:uid="{00000000-0005-0000-0000-0000681B0000}"/>
    <cellStyle name="Comma 55 3 3 2 2 2 2" xfId="7029" xr:uid="{00000000-0005-0000-0000-0000691B0000}"/>
    <cellStyle name="Comma 55 3 3 2 2 2 3" xfId="7030" xr:uid="{00000000-0005-0000-0000-00006A1B0000}"/>
    <cellStyle name="Comma 55 3 3 2 2 2 4" xfId="7031" xr:uid="{00000000-0005-0000-0000-00006B1B0000}"/>
    <cellStyle name="Comma 55 3 3 2 2 3" xfId="7032" xr:uid="{00000000-0005-0000-0000-00006C1B0000}"/>
    <cellStyle name="Comma 55 3 3 2 2 4" xfId="7033" xr:uid="{00000000-0005-0000-0000-00006D1B0000}"/>
    <cellStyle name="Comma 55 3 3 2 2 5" xfId="7034" xr:uid="{00000000-0005-0000-0000-00006E1B0000}"/>
    <cellStyle name="Comma 55 3 3 2 3" xfId="7035" xr:uid="{00000000-0005-0000-0000-00006F1B0000}"/>
    <cellStyle name="Comma 55 3 3 2 3 2" xfId="7036" xr:uid="{00000000-0005-0000-0000-0000701B0000}"/>
    <cellStyle name="Comma 55 3 3 2 3 3" xfId="7037" xr:uid="{00000000-0005-0000-0000-0000711B0000}"/>
    <cellStyle name="Comma 55 3 3 2 3 4" xfId="7038" xr:uid="{00000000-0005-0000-0000-0000721B0000}"/>
    <cellStyle name="Comma 55 3 3 2 4" xfId="7039" xr:uid="{00000000-0005-0000-0000-0000731B0000}"/>
    <cellStyle name="Comma 55 3 3 2 5" xfId="7040" xr:uid="{00000000-0005-0000-0000-0000741B0000}"/>
    <cellStyle name="Comma 55 3 3 2 6" xfId="7041" xr:uid="{00000000-0005-0000-0000-0000751B0000}"/>
    <cellStyle name="Comma 55 3 3 3" xfId="7042" xr:uid="{00000000-0005-0000-0000-0000761B0000}"/>
    <cellStyle name="Comma 55 3 3 3 2" xfId="7043" xr:uid="{00000000-0005-0000-0000-0000771B0000}"/>
    <cellStyle name="Comma 55 3 3 3 2 2" xfId="7044" xr:uid="{00000000-0005-0000-0000-0000781B0000}"/>
    <cellStyle name="Comma 55 3 3 3 2 2 2" xfId="7045" xr:uid="{00000000-0005-0000-0000-0000791B0000}"/>
    <cellStyle name="Comma 55 3 3 3 2 2 3" xfId="7046" xr:uid="{00000000-0005-0000-0000-00007A1B0000}"/>
    <cellStyle name="Comma 55 3 3 3 2 2 4" xfId="7047" xr:uid="{00000000-0005-0000-0000-00007B1B0000}"/>
    <cellStyle name="Comma 55 3 3 3 2 3" xfId="7048" xr:uid="{00000000-0005-0000-0000-00007C1B0000}"/>
    <cellStyle name="Comma 55 3 3 3 2 4" xfId="7049" xr:uid="{00000000-0005-0000-0000-00007D1B0000}"/>
    <cellStyle name="Comma 55 3 3 3 2 5" xfId="7050" xr:uid="{00000000-0005-0000-0000-00007E1B0000}"/>
    <cellStyle name="Comma 55 3 3 3 3" xfId="7051" xr:uid="{00000000-0005-0000-0000-00007F1B0000}"/>
    <cellStyle name="Comma 55 3 3 3 3 2" xfId="7052" xr:uid="{00000000-0005-0000-0000-0000801B0000}"/>
    <cellStyle name="Comma 55 3 3 3 3 3" xfId="7053" xr:uid="{00000000-0005-0000-0000-0000811B0000}"/>
    <cellStyle name="Comma 55 3 3 3 3 4" xfId="7054" xr:uid="{00000000-0005-0000-0000-0000821B0000}"/>
    <cellStyle name="Comma 55 3 3 3 4" xfId="7055" xr:uid="{00000000-0005-0000-0000-0000831B0000}"/>
    <cellStyle name="Comma 55 3 3 3 5" xfId="7056" xr:uid="{00000000-0005-0000-0000-0000841B0000}"/>
    <cellStyle name="Comma 55 3 3 3 6" xfId="7057" xr:uid="{00000000-0005-0000-0000-0000851B0000}"/>
    <cellStyle name="Comma 55 3 3 4" xfId="7058" xr:uid="{00000000-0005-0000-0000-0000861B0000}"/>
    <cellStyle name="Comma 55 3 3 4 2" xfId="7059" xr:uid="{00000000-0005-0000-0000-0000871B0000}"/>
    <cellStyle name="Comma 55 3 3 4 2 2" xfId="7060" xr:uid="{00000000-0005-0000-0000-0000881B0000}"/>
    <cellStyle name="Comma 55 3 3 4 2 3" xfId="7061" xr:uid="{00000000-0005-0000-0000-0000891B0000}"/>
    <cellStyle name="Comma 55 3 3 4 2 4" xfId="7062" xr:uid="{00000000-0005-0000-0000-00008A1B0000}"/>
    <cellStyle name="Comma 55 3 3 4 3" xfId="7063" xr:uid="{00000000-0005-0000-0000-00008B1B0000}"/>
    <cellStyle name="Comma 55 3 3 4 4" xfId="7064" xr:uid="{00000000-0005-0000-0000-00008C1B0000}"/>
    <cellStyle name="Comma 55 3 3 4 5" xfId="7065" xr:uid="{00000000-0005-0000-0000-00008D1B0000}"/>
    <cellStyle name="Comma 55 3 3 5" xfId="7066" xr:uid="{00000000-0005-0000-0000-00008E1B0000}"/>
    <cellStyle name="Comma 55 3 3 5 2" xfId="7067" xr:uid="{00000000-0005-0000-0000-00008F1B0000}"/>
    <cellStyle name="Comma 55 3 3 5 3" xfId="7068" xr:uid="{00000000-0005-0000-0000-0000901B0000}"/>
    <cellStyle name="Comma 55 3 3 5 4" xfId="7069" xr:uid="{00000000-0005-0000-0000-0000911B0000}"/>
    <cellStyle name="Comma 55 3 3 6" xfId="7070" xr:uid="{00000000-0005-0000-0000-0000921B0000}"/>
    <cellStyle name="Comma 55 3 3 7" xfId="7071" xr:uid="{00000000-0005-0000-0000-0000931B0000}"/>
    <cellStyle name="Comma 55 3 3 8" xfId="7072" xr:uid="{00000000-0005-0000-0000-0000941B0000}"/>
    <cellStyle name="Comma 55 3 4" xfId="7073" xr:uid="{00000000-0005-0000-0000-0000951B0000}"/>
    <cellStyle name="Comma 55 3 4 2" xfId="7074" xr:uid="{00000000-0005-0000-0000-0000961B0000}"/>
    <cellStyle name="Comma 55 3 4 2 2" xfId="7075" xr:uid="{00000000-0005-0000-0000-0000971B0000}"/>
    <cellStyle name="Comma 55 3 4 2 2 2" xfId="7076" xr:uid="{00000000-0005-0000-0000-0000981B0000}"/>
    <cellStyle name="Comma 55 3 4 2 2 3" xfId="7077" xr:uid="{00000000-0005-0000-0000-0000991B0000}"/>
    <cellStyle name="Comma 55 3 4 2 2 4" xfId="7078" xr:uid="{00000000-0005-0000-0000-00009A1B0000}"/>
    <cellStyle name="Comma 55 3 4 2 3" xfId="7079" xr:uid="{00000000-0005-0000-0000-00009B1B0000}"/>
    <cellStyle name="Comma 55 3 4 2 4" xfId="7080" xr:uid="{00000000-0005-0000-0000-00009C1B0000}"/>
    <cellStyle name="Comma 55 3 4 2 5" xfId="7081" xr:uid="{00000000-0005-0000-0000-00009D1B0000}"/>
    <cellStyle name="Comma 55 3 4 3" xfId="7082" xr:uid="{00000000-0005-0000-0000-00009E1B0000}"/>
    <cellStyle name="Comma 55 3 4 3 2" xfId="7083" xr:uid="{00000000-0005-0000-0000-00009F1B0000}"/>
    <cellStyle name="Comma 55 3 4 3 3" xfId="7084" xr:uid="{00000000-0005-0000-0000-0000A01B0000}"/>
    <cellStyle name="Comma 55 3 4 3 4" xfId="7085" xr:uid="{00000000-0005-0000-0000-0000A11B0000}"/>
    <cellStyle name="Comma 55 3 4 4" xfId="7086" xr:uid="{00000000-0005-0000-0000-0000A21B0000}"/>
    <cellStyle name="Comma 55 3 4 5" xfId="7087" xr:uid="{00000000-0005-0000-0000-0000A31B0000}"/>
    <cellStyle name="Comma 55 3 4 6" xfId="7088" xr:uid="{00000000-0005-0000-0000-0000A41B0000}"/>
    <cellStyle name="Comma 55 3 5" xfId="7089" xr:uid="{00000000-0005-0000-0000-0000A51B0000}"/>
    <cellStyle name="Comma 55 3 5 2" xfId="7090" xr:uid="{00000000-0005-0000-0000-0000A61B0000}"/>
    <cellStyle name="Comma 55 3 5 2 2" xfId="7091" xr:uid="{00000000-0005-0000-0000-0000A71B0000}"/>
    <cellStyle name="Comma 55 3 5 2 2 2" xfId="7092" xr:uid="{00000000-0005-0000-0000-0000A81B0000}"/>
    <cellStyle name="Comma 55 3 5 2 2 3" xfId="7093" xr:uid="{00000000-0005-0000-0000-0000A91B0000}"/>
    <cellStyle name="Comma 55 3 5 2 2 4" xfId="7094" xr:uid="{00000000-0005-0000-0000-0000AA1B0000}"/>
    <cellStyle name="Comma 55 3 5 2 3" xfId="7095" xr:uid="{00000000-0005-0000-0000-0000AB1B0000}"/>
    <cellStyle name="Comma 55 3 5 2 4" xfId="7096" xr:uid="{00000000-0005-0000-0000-0000AC1B0000}"/>
    <cellStyle name="Comma 55 3 5 2 5" xfId="7097" xr:uid="{00000000-0005-0000-0000-0000AD1B0000}"/>
    <cellStyle name="Comma 55 3 5 3" xfId="7098" xr:uid="{00000000-0005-0000-0000-0000AE1B0000}"/>
    <cellStyle name="Comma 55 3 5 3 2" xfId="7099" xr:uid="{00000000-0005-0000-0000-0000AF1B0000}"/>
    <cellStyle name="Comma 55 3 5 3 3" xfId="7100" xr:uid="{00000000-0005-0000-0000-0000B01B0000}"/>
    <cellStyle name="Comma 55 3 5 3 4" xfId="7101" xr:uid="{00000000-0005-0000-0000-0000B11B0000}"/>
    <cellStyle name="Comma 55 3 5 4" xfId="7102" xr:uid="{00000000-0005-0000-0000-0000B21B0000}"/>
    <cellStyle name="Comma 55 3 5 5" xfId="7103" xr:uid="{00000000-0005-0000-0000-0000B31B0000}"/>
    <cellStyle name="Comma 55 3 5 6" xfId="7104" xr:uid="{00000000-0005-0000-0000-0000B41B0000}"/>
    <cellStyle name="Comma 55 3 6" xfId="7105" xr:uid="{00000000-0005-0000-0000-0000B51B0000}"/>
    <cellStyle name="Comma 55 3 6 2" xfId="7106" xr:uid="{00000000-0005-0000-0000-0000B61B0000}"/>
    <cellStyle name="Comma 55 3 6 2 2" xfId="7107" xr:uid="{00000000-0005-0000-0000-0000B71B0000}"/>
    <cellStyle name="Comma 55 3 6 2 3" xfId="7108" xr:uid="{00000000-0005-0000-0000-0000B81B0000}"/>
    <cellStyle name="Comma 55 3 6 2 4" xfId="7109" xr:uid="{00000000-0005-0000-0000-0000B91B0000}"/>
    <cellStyle name="Comma 55 3 6 3" xfId="7110" xr:uid="{00000000-0005-0000-0000-0000BA1B0000}"/>
    <cellStyle name="Comma 55 3 6 4" xfId="7111" xr:uid="{00000000-0005-0000-0000-0000BB1B0000}"/>
    <cellStyle name="Comma 55 3 6 5" xfId="7112" xr:uid="{00000000-0005-0000-0000-0000BC1B0000}"/>
    <cellStyle name="Comma 55 3 7" xfId="7113" xr:uid="{00000000-0005-0000-0000-0000BD1B0000}"/>
    <cellStyle name="Comma 55 3 7 2" xfId="7114" xr:uid="{00000000-0005-0000-0000-0000BE1B0000}"/>
    <cellStyle name="Comma 55 3 7 3" xfId="7115" xr:uid="{00000000-0005-0000-0000-0000BF1B0000}"/>
    <cellStyle name="Comma 55 3 7 4" xfId="7116" xr:uid="{00000000-0005-0000-0000-0000C01B0000}"/>
    <cellStyle name="Comma 55 3 8" xfId="7117" xr:uid="{00000000-0005-0000-0000-0000C11B0000}"/>
    <cellStyle name="Comma 55 3 9" xfId="7118" xr:uid="{00000000-0005-0000-0000-0000C21B0000}"/>
    <cellStyle name="Comma 55 4" xfId="7119" xr:uid="{00000000-0005-0000-0000-0000C31B0000}"/>
    <cellStyle name="Comma 55 4 2" xfId="7120" xr:uid="{00000000-0005-0000-0000-0000C41B0000}"/>
    <cellStyle name="Comma 55 4 2 2" xfId="7121" xr:uid="{00000000-0005-0000-0000-0000C51B0000}"/>
    <cellStyle name="Comma 55 4 2 2 2" xfId="7122" xr:uid="{00000000-0005-0000-0000-0000C61B0000}"/>
    <cellStyle name="Comma 55 4 2 2 2 2" xfId="7123" xr:uid="{00000000-0005-0000-0000-0000C71B0000}"/>
    <cellStyle name="Comma 55 4 2 2 2 3" xfId="7124" xr:uid="{00000000-0005-0000-0000-0000C81B0000}"/>
    <cellStyle name="Comma 55 4 2 2 2 4" xfId="7125" xr:uid="{00000000-0005-0000-0000-0000C91B0000}"/>
    <cellStyle name="Comma 55 4 2 2 3" xfId="7126" xr:uid="{00000000-0005-0000-0000-0000CA1B0000}"/>
    <cellStyle name="Comma 55 4 2 2 4" xfId="7127" xr:uid="{00000000-0005-0000-0000-0000CB1B0000}"/>
    <cellStyle name="Comma 55 4 2 2 5" xfId="7128" xr:uid="{00000000-0005-0000-0000-0000CC1B0000}"/>
    <cellStyle name="Comma 55 4 2 3" xfId="7129" xr:uid="{00000000-0005-0000-0000-0000CD1B0000}"/>
    <cellStyle name="Comma 55 4 2 3 2" xfId="7130" xr:uid="{00000000-0005-0000-0000-0000CE1B0000}"/>
    <cellStyle name="Comma 55 4 2 3 3" xfId="7131" xr:uid="{00000000-0005-0000-0000-0000CF1B0000}"/>
    <cellStyle name="Comma 55 4 2 3 4" xfId="7132" xr:uid="{00000000-0005-0000-0000-0000D01B0000}"/>
    <cellStyle name="Comma 55 4 2 4" xfId="7133" xr:uid="{00000000-0005-0000-0000-0000D11B0000}"/>
    <cellStyle name="Comma 55 4 2 5" xfId="7134" xr:uid="{00000000-0005-0000-0000-0000D21B0000}"/>
    <cellStyle name="Comma 55 4 2 6" xfId="7135" xr:uid="{00000000-0005-0000-0000-0000D31B0000}"/>
    <cellStyle name="Comma 55 4 3" xfId="7136" xr:uid="{00000000-0005-0000-0000-0000D41B0000}"/>
    <cellStyle name="Comma 55 4 3 2" xfId="7137" xr:uid="{00000000-0005-0000-0000-0000D51B0000}"/>
    <cellStyle name="Comma 55 4 3 2 2" xfId="7138" xr:uid="{00000000-0005-0000-0000-0000D61B0000}"/>
    <cellStyle name="Comma 55 4 3 2 2 2" xfId="7139" xr:uid="{00000000-0005-0000-0000-0000D71B0000}"/>
    <cellStyle name="Comma 55 4 3 2 2 3" xfId="7140" xr:uid="{00000000-0005-0000-0000-0000D81B0000}"/>
    <cellStyle name="Comma 55 4 3 2 2 4" xfId="7141" xr:uid="{00000000-0005-0000-0000-0000D91B0000}"/>
    <cellStyle name="Comma 55 4 3 2 3" xfId="7142" xr:uid="{00000000-0005-0000-0000-0000DA1B0000}"/>
    <cellStyle name="Comma 55 4 3 2 4" xfId="7143" xr:uid="{00000000-0005-0000-0000-0000DB1B0000}"/>
    <cellStyle name="Comma 55 4 3 2 5" xfId="7144" xr:uid="{00000000-0005-0000-0000-0000DC1B0000}"/>
    <cellStyle name="Comma 55 4 3 3" xfId="7145" xr:uid="{00000000-0005-0000-0000-0000DD1B0000}"/>
    <cellStyle name="Comma 55 4 3 3 2" xfId="7146" xr:uid="{00000000-0005-0000-0000-0000DE1B0000}"/>
    <cellStyle name="Comma 55 4 3 3 3" xfId="7147" xr:uid="{00000000-0005-0000-0000-0000DF1B0000}"/>
    <cellStyle name="Comma 55 4 3 3 4" xfId="7148" xr:uid="{00000000-0005-0000-0000-0000E01B0000}"/>
    <cellStyle name="Comma 55 4 3 4" xfId="7149" xr:uid="{00000000-0005-0000-0000-0000E11B0000}"/>
    <cellStyle name="Comma 55 4 3 5" xfId="7150" xr:uid="{00000000-0005-0000-0000-0000E21B0000}"/>
    <cellStyle name="Comma 55 4 3 6" xfId="7151" xr:uid="{00000000-0005-0000-0000-0000E31B0000}"/>
    <cellStyle name="Comma 55 4 4" xfId="7152" xr:uid="{00000000-0005-0000-0000-0000E41B0000}"/>
    <cellStyle name="Comma 55 4 4 2" xfId="7153" xr:uid="{00000000-0005-0000-0000-0000E51B0000}"/>
    <cellStyle name="Comma 55 4 4 2 2" xfId="7154" xr:uid="{00000000-0005-0000-0000-0000E61B0000}"/>
    <cellStyle name="Comma 55 4 4 2 3" xfId="7155" xr:uid="{00000000-0005-0000-0000-0000E71B0000}"/>
    <cellStyle name="Comma 55 4 4 2 4" xfId="7156" xr:uid="{00000000-0005-0000-0000-0000E81B0000}"/>
    <cellStyle name="Comma 55 4 4 3" xfId="7157" xr:uid="{00000000-0005-0000-0000-0000E91B0000}"/>
    <cellStyle name="Comma 55 4 4 4" xfId="7158" xr:uid="{00000000-0005-0000-0000-0000EA1B0000}"/>
    <cellStyle name="Comma 55 4 4 5" xfId="7159" xr:uid="{00000000-0005-0000-0000-0000EB1B0000}"/>
    <cellStyle name="Comma 55 4 5" xfId="7160" xr:uid="{00000000-0005-0000-0000-0000EC1B0000}"/>
    <cellStyle name="Comma 55 4 5 2" xfId="7161" xr:uid="{00000000-0005-0000-0000-0000ED1B0000}"/>
    <cellStyle name="Comma 55 4 5 3" xfId="7162" xr:uid="{00000000-0005-0000-0000-0000EE1B0000}"/>
    <cellStyle name="Comma 55 4 5 4" xfId="7163" xr:uid="{00000000-0005-0000-0000-0000EF1B0000}"/>
    <cellStyle name="Comma 55 4 6" xfId="7164" xr:uid="{00000000-0005-0000-0000-0000F01B0000}"/>
    <cellStyle name="Comma 55 4 7" xfId="7165" xr:uid="{00000000-0005-0000-0000-0000F11B0000}"/>
    <cellStyle name="Comma 55 4 8" xfId="7166" xr:uid="{00000000-0005-0000-0000-0000F21B0000}"/>
    <cellStyle name="Comma 55 5" xfId="7167" xr:uid="{00000000-0005-0000-0000-0000F31B0000}"/>
    <cellStyle name="Comma 55 5 2" xfId="7168" xr:uid="{00000000-0005-0000-0000-0000F41B0000}"/>
    <cellStyle name="Comma 55 5 2 2" xfId="7169" xr:uid="{00000000-0005-0000-0000-0000F51B0000}"/>
    <cellStyle name="Comma 55 5 2 2 2" xfId="7170" xr:uid="{00000000-0005-0000-0000-0000F61B0000}"/>
    <cellStyle name="Comma 55 5 2 2 2 2" xfId="7171" xr:uid="{00000000-0005-0000-0000-0000F71B0000}"/>
    <cellStyle name="Comma 55 5 2 2 2 3" xfId="7172" xr:uid="{00000000-0005-0000-0000-0000F81B0000}"/>
    <cellStyle name="Comma 55 5 2 2 2 4" xfId="7173" xr:uid="{00000000-0005-0000-0000-0000F91B0000}"/>
    <cellStyle name="Comma 55 5 2 2 3" xfId="7174" xr:uid="{00000000-0005-0000-0000-0000FA1B0000}"/>
    <cellStyle name="Comma 55 5 2 2 4" xfId="7175" xr:uid="{00000000-0005-0000-0000-0000FB1B0000}"/>
    <cellStyle name="Comma 55 5 2 2 5" xfId="7176" xr:uid="{00000000-0005-0000-0000-0000FC1B0000}"/>
    <cellStyle name="Comma 55 5 2 3" xfId="7177" xr:uid="{00000000-0005-0000-0000-0000FD1B0000}"/>
    <cellStyle name="Comma 55 5 2 3 2" xfId="7178" xr:uid="{00000000-0005-0000-0000-0000FE1B0000}"/>
    <cellStyle name="Comma 55 5 2 3 3" xfId="7179" xr:uid="{00000000-0005-0000-0000-0000FF1B0000}"/>
    <cellStyle name="Comma 55 5 2 3 4" xfId="7180" xr:uid="{00000000-0005-0000-0000-0000001C0000}"/>
    <cellStyle name="Comma 55 5 2 4" xfId="7181" xr:uid="{00000000-0005-0000-0000-0000011C0000}"/>
    <cellStyle name="Comma 55 5 2 5" xfId="7182" xr:uid="{00000000-0005-0000-0000-0000021C0000}"/>
    <cellStyle name="Comma 55 5 2 6" xfId="7183" xr:uid="{00000000-0005-0000-0000-0000031C0000}"/>
    <cellStyle name="Comma 55 5 3" xfId="7184" xr:uid="{00000000-0005-0000-0000-0000041C0000}"/>
    <cellStyle name="Comma 55 5 3 2" xfId="7185" xr:uid="{00000000-0005-0000-0000-0000051C0000}"/>
    <cellStyle name="Comma 55 5 3 2 2" xfId="7186" xr:uid="{00000000-0005-0000-0000-0000061C0000}"/>
    <cellStyle name="Comma 55 5 3 2 2 2" xfId="7187" xr:uid="{00000000-0005-0000-0000-0000071C0000}"/>
    <cellStyle name="Comma 55 5 3 2 2 3" xfId="7188" xr:uid="{00000000-0005-0000-0000-0000081C0000}"/>
    <cellStyle name="Comma 55 5 3 2 2 4" xfId="7189" xr:uid="{00000000-0005-0000-0000-0000091C0000}"/>
    <cellStyle name="Comma 55 5 3 2 3" xfId="7190" xr:uid="{00000000-0005-0000-0000-00000A1C0000}"/>
    <cellStyle name="Comma 55 5 3 2 4" xfId="7191" xr:uid="{00000000-0005-0000-0000-00000B1C0000}"/>
    <cellStyle name="Comma 55 5 3 2 5" xfId="7192" xr:uid="{00000000-0005-0000-0000-00000C1C0000}"/>
    <cellStyle name="Comma 55 5 3 3" xfId="7193" xr:uid="{00000000-0005-0000-0000-00000D1C0000}"/>
    <cellStyle name="Comma 55 5 3 3 2" xfId="7194" xr:uid="{00000000-0005-0000-0000-00000E1C0000}"/>
    <cellStyle name="Comma 55 5 3 3 3" xfId="7195" xr:uid="{00000000-0005-0000-0000-00000F1C0000}"/>
    <cellStyle name="Comma 55 5 3 3 4" xfId="7196" xr:uid="{00000000-0005-0000-0000-0000101C0000}"/>
    <cellStyle name="Comma 55 5 3 4" xfId="7197" xr:uid="{00000000-0005-0000-0000-0000111C0000}"/>
    <cellStyle name="Comma 55 5 3 5" xfId="7198" xr:uid="{00000000-0005-0000-0000-0000121C0000}"/>
    <cellStyle name="Comma 55 5 3 6" xfId="7199" xr:uid="{00000000-0005-0000-0000-0000131C0000}"/>
    <cellStyle name="Comma 55 5 4" xfId="7200" xr:uid="{00000000-0005-0000-0000-0000141C0000}"/>
    <cellStyle name="Comma 55 5 4 2" xfId="7201" xr:uid="{00000000-0005-0000-0000-0000151C0000}"/>
    <cellStyle name="Comma 55 5 4 2 2" xfId="7202" xr:uid="{00000000-0005-0000-0000-0000161C0000}"/>
    <cellStyle name="Comma 55 5 4 2 3" xfId="7203" xr:uid="{00000000-0005-0000-0000-0000171C0000}"/>
    <cellStyle name="Comma 55 5 4 2 4" xfId="7204" xr:uid="{00000000-0005-0000-0000-0000181C0000}"/>
    <cellStyle name="Comma 55 5 4 3" xfId="7205" xr:uid="{00000000-0005-0000-0000-0000191C0000}"/>
    <cellStyle name="Comma 55 5 4 4" xfId="7206" xr:uid="{00000000-0005-0000-0000-00001A1C0000}"/>
    <cellStyle name="Comma 55 5 4 5" xfId="7207" xr:uid="{00000000-0005-0000-0000-00001B1C0000}"/>
    <cellStyle name="Comma 55 5 5" xfId="7208" xr:uid="{00000000-0005-0000-0000-00001C1C0000}"/>
    <cellStyle name="Comma 55 5 5 2" xfId="7209" xr:uid="{00000000-0005-0000-0000-00001D1C0000}"/>
    <cellStyle name="Comma 55 5 5 3" xfId="7210" xr:uid="{00000000-0005-0000-0000-00001E1C0000}"/>
    <cellStyle name="Comma 55 5 5 4" xfId="7211" xr:uid="{00000000-0005-0000-0000-00001F1C0000}"/>
    <cellStyle name="Comma 55 5 6" xfId="7212" xr:uid="{00000000-0005-0000-0000-0000201C0000}"/>
    <cellStyle name="Comma 55 5 7" xfId="7213" xr:uid="{00000000-0005-0000-0000-0000211C0000}"/>
    <cellStyle name="Comma 55 5 8" xfId="7214" xr:uid="{00000000-0005-0000-0000-0000221C0000}"/>
    <cellStyle name="Comma 55 6" xfId="7215" xr:uid="{00000000-0005-0000-0000-0000231C0000}"/>
    <cellStyle name="Comma 55 6 2" xfId="7216" xr:uid="{00000000-0005-0000-0000-0000241C0000}"/>
    <cellStyle name="Comma 55 6 2 2" xfId="7217" xr:uid="{00000000-0005-0000-0000-0000251C0000}"/>
    <cellStyle name="Comma 55 6 2 2 2" xfId="7218" xr:uid="{00000000-0005-0000-0000-0000261C0000}"/>
    <cellStyle name="Comma 55 6 2 2 3" xfId="7219" xr:uid="{00000000-0005-0000-0000-0000271C0000}"/>
    <cellStyle name="Comma 55 6 2 2 4" xfId="7220" xr:uid="{00000000-0005-0000-0000-0000281C0000}"/>
    <cellStyle name="Comma 55 6 2 3" xfId="7221" xr:uid="{00000000-0005-0000-0000-0000291C0000}"/>
    <cellStyle name="Comma 55 6 2 4" xfId="7222" xr:uid="{00000000-0005-0000-0000-00002A1C0000}"/>
    <cellStyle name="Comma 55 6 2 5" xfId="7223" xr:uid="{00000000-0005-0000-0000-00002B1C0000}"/>
    <cellStyle name="Comma 55 6 3" xfId="7224" xr:uid="{00000000-0005-0000-0000-00002C1C0000}"/>
    <cellStyle name="Comma 55 6 3 2" xfId="7225" xr:uid="{00000000-0005-0000-0000-00002D1C0000}"/>
    <cellStyle name="Comma 55 6 3 3" xfId="7226" xr:uid="{00000000-0005-0000-0000-00002E1C0000}"/>
    <cellStyle name="Comma 55 6 3 4" xfId="7227" xr:uid="{00000000-0005-0000-0000-00002F1C0000}"/>
    <cellStyle name="Comma 55 6 4" xfId="7228" xr:uid="{00000000-0005-0000-0000-0000301C0000}"/>
    <cellStyle name="Comma 55 6 5" xfId="7229" xr:uid="{00000000-0005-0000-0000-0000311C0000}"/>
    <cellStyle name="Comma 55 6 6" xfId="7230" xr:uid="{00000000-0005-0000-0000-0000321C0000}"/>
    <cellStyle name="Comma 55 7" xfId="7231" xr:uid="{00000000-0005-0000-0000-0000331C0000}"/>
    <cellStyle name="Comma 55 7 2" xfId="7232" xr:uid="{00000000-0005-0000-0000-0000341C0000}"/>
    <cellStyle name="Comma 55 7 2 2" xfId="7233" xr:uid="{00000000-0005-0000-0000-0000351C0000}"/>
    <cellStyle name="Comma 55 7 2 2 2" xfId="7234" xr:uid="{00000000-0005-0000-0000-0000361C0000}"/>
    <cellStyle name="Comma 55 7 2 2 3" xfId="7235" xr:uid="{00000000-0005-0000-0000-0000371C0000}"/>
    <cellStyle name="Comma 55 7 2 2 4" xfId="7236" xr:uid="{00000000-0005-0000-0000-0000381C0000}"/>
    <cellStyle name="Comma 55 7 2 3" xfId="7237" xr:uid="{00000000-0005-0000-0000-0000391C0000}"/>
    <cellStyle name="Comma 55 7 2 4" xfId="7238" xr:uid="{00000000-0005-0000-0000-00003A1C0000}"/>
    <cellStyle name="Comma 55 7 2 5" xfId="7239" xr:uid="{00000000-0005-0000-0000-00003B1C0000}"/>
    <cellStyle name="Comma 55 7 3" xfId="7240" xr:uid="{00000000-0005-0000-0000-00003C1C0000}"/>
    <cellStyle name="Comma 55 7 3 2" xfId="7241" xr:uid="{00000000-0005-0000-0000-00003D1C0000}"/>
    <cellStyle name="Comma 55 7 3 3" xfId="7242" xr:uid="{00000000-0005-0000-0000-00003E1C0000}"/>
    <cellStyle name="Comma 55 7 3 4" xfId="7243" xr:uid="{00000000-0005-0000-0000-00003F1C0000}"/>
    <cellStyle name="Comma 55 7 4" xfId="7244" xr:uid="{00000000-0005-0000-0000-0000401C0000}"/>
    <cellStyle name="Comma 55 7 5" xfId="7245" xr:uid="{00000000-0005-0000-0000-0000411C0000}"/>
    <cellStyle name="Comma 55 7 6" xfId="7246" xr:uid="{00000000-0005-0000-0000-0000421C0000}"/>
    <cellStyle name="Comma 55 8" xfId="7247" xr:uid="{00000000-0005-0000-0000-0000431C0000}"/>
    <cellStyle name="Comma 55 8 2" xfId="7248" xr:uid="{00000000-0005-0000-0000-0000441C0000}"/>
    <cellStyle name="Comma 55 8 2 2" xfId="7249" xr:uid="{00000000-0005-0000-0000-0000451C0000}"/>
    <cellStyle name="Comma 55 8 2 3" xfId="7250" xr:uid="{00000000-0005-0000-0000-0000461C0000}"/>
    <cellStyle name="Comma 55 8 2 4" xfId="7251" xr:uid="{00000000-0005-0000-0000-0000471C0000}"/>
    <cellStyle name="Comma 55 8 3" xfId="7252" xr:uid="{00000000-0005-0000-0000-0000481C0000}"/>
    <cellStyle name="Comma 55 8 4" xfId="7253" xr:uid="{00000000-0005-0000-0000-0000491C0000}"/>
    <cellStyle name="Comma 55 8 5" xfId="7254" xr:uid="{00000000-0005-0000-0000-00004A1C0000}"/>
    <cellStyle name="Comma 55 9" xfId="7255" xr:uid="{00000000-0005-0000-0000-00004B1C0000}"/>
    <cellStyle name="Comma 55 9 2" xfId="7256" xr:uid="{00000000-0005-0000-0000-00004C1C0000}"/>
    <cellStyle name="Comma 55 9 3" xfId="7257" xr:uid="{00000000-0005-0000-0000-00004D1C0000}"/>
    <cellStyle name="Comma 55 9 4" xfId="7258" xr:uid="{00000000-0005-0000-0000-00004E1C0000}"/>
    <cellStyle name="Comma 56" xfId="7259" xr:uid="{00000000-0005-0000-0000-00004F1C0000}"/>
    <cellStyle name="Comma 56 10" xfId="7260" xr:uid="{00000000-0005-0000-0000-0000501C0000}"/>
    <cellStyle name="Comma 56 11" xfId="7261" xr:uid="{00000000-0005-0000-0000-0000511C0000}"/>
    <cellStyle name="Comma 56 12" xfId="7262" xr:uid="{00000000-0005-0000-0000-0000521C0000}"/>
    <cellStyle name="Comma 56 2" xfId="7263" xr:uid="{00000000-0005-0000-0000-0000531C0000}"/>
    <cellStyle name="Comma 56 2 10" xfId="7264" xr:uid="{00000000-0005-0000-0000-0000541C0000}"/>
    <cellStyle name="Comma 56 2 2" xfId="7265" xr:uid="{00000000-0005-0000-0000-0000551C0000}"/>
    <cellStyle name="Comma 56 2 2 2" xfId="7266" xr:uid="{00000000-0005-0000-0000-0000561C0000}"/>
    <cellStyle name="Comma 56 2 2 2 2" xfId="7267" xr:uid="{00000000-0005-0000-0000-0000571C0000}"/>
    <cellStyle name="Comma 56 2 2 2 2 2" xfId="7268" xr:uid="{00000000-0005-0000-0000-0000581C0000}"/>
    <cellStyle name="Comma 56 2 2 2 2 2 2" xfId="7269" xr:uid="{00000000-0005-0000-0000-0000591C0000}"/>
    <cellStyle name="Comma 56 2 2 2 2 2 3" xfId="7270" xr:uid="{00000000-0005-0000-0000-00005A1C0000}"/>
    <cellStyle name="Comma 56 2 2 2 2 2 4" xfId="7271" xr:uid="{00000000-0005-0000-0000-00005B1C0000}"/>
    <cellStyle name="Comma 56 2 2 2 2 3" xfId="7272" xr:uid="{00000000-0005-0000-0000-00005C1C0000}"/>
    <cellStyle name="Comma 56 2 2 2 2 4" xfId="7273" xr:uid="{00000000-0005-0000-0000-00005D1C0000}"/>
    <cellStyle name="Comma 56 2 2 2 2 5" xfId="7274" xr:uid="{00000000-0005-0000-0000-00005E1C0000}"/>
    <cellStyle name="Comma 56 2 2 2 3" xfId="7275" xr:uid="{00000000-0005-0000-0000-00005F1C0000}"/>
    <cellStyle name="Comma 56 2 2 2 3 2" xfId="7276" xr:uid="{00000000-0005-0000-0000-0000601C0000}"/>
    <cellStyle name="Comma 56 2 2 2 3 3" xfId="7277" xr:uid="{00000000-0005-0000-0000-0000611C0000}"/>
    <cellStyle name="Comma 56 2 2 2 3 4" xfId="7278" xr:uid="{00000000-0005-0000-0000-0000621C0000}"/>
    <cellStyle name="Comma 56 2 2 2 4" xfId="7279" xr:uid="{00000000-0005-0000-0000-0000631C0000}"/>
    <cellStyle name="Comma 56 2 2 2 5" xfId="7280" xr:uid="{00000000-0005-0000-0000-0000641C0000}"/>
    <cellStyle name="Comma 56 2 2 2 6" xfId="7281" xr:uid="{00000000-0005-0000-0000-0000651C0000}"/>
    <cellStyle name="Comma 56 2 2 3" xfId="7282" xr:uid="{00000000-0005-0000-0000-0000661C0000}"/>
    <cellStyle name="Comma 56 2 2 3 2" xfId="7283" xr:uid="{00000000-0005-0000-0000-0000671C0000}"/>
    <cellStyle name="Comma 56 2 2 3 2 2" xfId="7284" xr:uid="{00000000-0005-0000-0000-0000681C0000}"/>
    <cellStyle name="Comma 56 2 2 3 2 2 2" xfId="7285" xr:uid="{00000000-0005-0000-0000-0000691C0000}"/>
    <cellStyle name="Comma 56 2 2 3 2 2 3" xfId="7286" xr:uid="{00000000-0005-0000-0000-00006A1C0000}"/>
    <cellStyle name="Comma 56 2 2 3 2 2 4" xfId="7287" xr:uid="{00000000-0005-0000-0000-00006B1C0000}"/>
    <cellStyle name="Comma 56 2 2 3 2 3" xfId="7288" xr:uid="{00000000-0005-0000-0000-00006C1C0000}"/>
    <cellStyle name="Comma 56 2 2 3 2 4" xfId="7289" xr:uid="{00000000-0005-0000-0000-00006D1C0000}"/>
    <cellStyle name="Comma 56 2 2 3 2 5" xfId="7290" xr:uid="{00000000-0005-0000-0000-00006E1C0000}"/>
    <cellStyle name="Comma 56 2 2 3 3" xfId="7291" xr:uid="{00000000-0005-0000-0000-00006F1C0000}"/>
    <cellStyle name="Comma 56 2 2 3 3 2" xfId="7292" xr:uid="{00000000-0005-0000-0000-0000701C0000}"/>
    <cellStyle name="Comma 56 2 2 3 3 3" xfId="7293" xr:uid="{00000000-0005-0000-0000-0000711C0000}"/>
    <cellStyle name="Comma 56 2 2 3 3 4" xfId="7294" xr:uid="{00000000-0005-0000-0000-0000721C0000}"/>
    <cellStyle name="Comma 56 2 2 3 4" xfId="7295" xr:uid="{00000000-0005-0000-0000-0000731C0000}"/>
    <cellStyle name="Comma 56 2 2 3 5" xfId="7296" xr:uid="{00000000-0005-0000-0000-0000741C0000}"/>
    <cellStyle name="Comma 56 2 2 3 6" xfId="7297" xr:uid="{00000000-0005-0000-0000-0000751C0000}"/>
    <cellStyle name="Comma 56 2 2 4" xfId="7298" xr:uid="{00000000-0005-0000-0000-0000761C0000}"/>
    <cellStyle name="Comma 56 2 2 4 2" xfId="7299" xr:uid="{00000000-0005-0000-0000-0000771C0000}"/>
    <cellStyle name="Comma 56 2 2 4 2 2" xfId="7300" xr:uid="{00000000-0005-0000-0000-0000781C0000}"/>
    <cellStyle name="Comma 56 2 2 4 2 3" xfId="7301" xr:uid="{00000000-0005-0000-0000-0000791C0000}"/>
    <cellStyle name="Comma 56 2 2 4 2 4" xfId="7302" xr:uid="{00000000-0005-0000-0000-00007A1C0000}"/>
    <cellStyle name="Comma 56 2 2 4 3" xfId="7303" xr:uid="{00000000-0005-0000-0000-00007B1C0000}"/>
    <cellStyle name="Comma 56 2 2 4 4" xfId="7304" xr:uid="{00000000-0005-0000-0000-00007C1C0000}"/>
    <cellStyle name="Comma 56 2 2 4 5" xfId="7305" xr:uid="{00000000-0005-0000-0000-00007D1C0000}"/>
    <cellStyle name="Comma 56 2 2 5" xfId="7306" xr:uid="{00000000-0005-0000-0000-00007E1C0000}"/>
    <cellStyle name="Comma 56 2 2 5 2" xfId="7307" xr:uid="{00000000-0005-0000-0000-00007F1C0000}"/>
    <cellStyle name="Comma 56 2 2 5 3" xfId="7308" xr:uid="{00000000-0005-0000-0000-0000801C0000}"/>
    <cellStyle name="Comma 56 2 2 5 4" xfId="7309" xr:uid="{00000000-0005-0000-0000-0000811C0000}"/>
    <cellStyle name="Comma 56 2 2 6" xfId="7310" xr:uid="{00000000-0005-0000-0000-0000821C0000}"/>
    <cellStyle name="Comma 56 2 2 7" xfId="7311" xr:uid="{00000000-0005-0000-0000-0000831C0000}"/>
    <cellStyle name="Comma 56 2 2 8" xfId="7312" xr:uid="{00000000-0005-0000-0000-0000841C0000}"/>
    <cellStyle name="Comma 56 2 3" xfId="7313" xr:uid="{00000000-0005-0000-0000-0000851C0000}"/>
    <cellStyle name="Comma 56 2 3 2" xfId="7314" xr:uid="{00000000-0005-0000-0000-0000861C0000}"/>
    <cellStyle name="Comma 56 2 3 2 2" xfId="7315" xr:uid="{00000000-0005-0000-0000-0000871C0000}"/>
    <cellStyle name="Comma 56 2 3 2 2 2" xfId="7316" xr:uid="{00000000-0005-0000-0000-0000881C0000}"/>
    <cellStyle name="Comma 56 2 3 2 2 2 2" xfId="7317" xr:uid="{00000000-0005-0000-0000-0000891C0000}"/>
    <cellStyle name="Comma 56 2 3 2 2 2 3" xfId="7318" xr:uid="{00000000-0005-0000-0000-00008A1C0000}"/>
    <cellStyle name="Comma 56 2 3 2 2 2 4" xfId="7319" xr:uid="{00000000-0005-0000-0000-00008B1C0000}"/>
    <cellStyle name="Comma 56 2 3 2 2 3" xfId="7320" xr:uid="{00000000-0005-0000-0000-00008C1C0000}"/>
    <cellStyle name="Comma 56 2 3 2 2 4" xfId="7321" xr:uid="{00000000-0005-0000-0000-00008D1C0000}"/>
    <cellStyle name="Comma 56 2 3 2 2 5" xfId="7322" xr:uid="{00000000-0005-0000-0000-00008E1C0000}"/>
    <cellStyle name="Comma 56 2 3 2 3" xfId="7323" xr:uid="{00000000-0005-0000-0000-00008F1C0000}"/>
    <cellStyle name="Comma 56 2 3 2 3 2" xfId="7324" xr:uid="{00000000-0005-0000-0000-0000901C0000}"/>
    <cellStyle name="Comma 56 2 3 2 3 3" xfId="7325" xr:uid="{00000000-0005-0000-0000-0000911C0000}"/>
    <cellStyle name="Comma 56 2 3 2 3 4" xfId="7326" xr:uid="{00000000-0005-0000-0000-0000921C0000}"/>
    <cellStyle name="Comma 56 2 3 2 4" xfId="7327" xr:uid="{00000000-0005-0000-0000-0000931C0000}"/>
    <cellStyle name="Comma 56 2 3 2 5" xfId="7328" xr:uid="{00000000-0005-0000-0000-0000941C0000}"/>
    <cellStyle name="Comma 56 2 3 2 6" xfId="7329" xr:uid="{00000000-0005-0000-0000-0000951C0000}"/>
    <cellStyle name="Comma 56 2 3 3" xfId="7330" xr:uid="{00000000-0005-0000-0000-0000961C0000}"/>
    <cellStyle name="Comma 56 2 3 3 2" xfId="7331" xr:uid="{00000000-0005-0000-0000-0000971C0000}"/>
    <cellStyle name="Comma 56 2 3 3 2 2" xfId="7332" xr:uid="{00000000-0005-0000-0000-0000981C0000}"/>
    <cellStyle name="Comma 56 2 3 3 2 2 2" xfId="7333" xr:uid="{00000000-0005-0000-0000-0000991C0000}"/>
    <cellStyle name="Comma 56 2 3 3 2 2 3" xfId="7334" xr:uid="{00000000-0005-0000-0000-00009A1C0000}"/>
    <cellStyle name="Comma 56 2 3 3 2 2 4" xfId="7335" xr:uid="{00000000-0005-0000-0000-00009B1C0000}"/>
    <cellStyle name="Comma 56 2 3 3 2 3" xfId="7336" xr:uid="{00000000-0005-0000-0000-00009C1C0000}"/>
    <cellStyle name="Comma 56 2 3 3 2 4" xfId="7337" xr:uid="{00000000-0005-0000-0000-00009D1C0000}"/>
    <cellStyle name="Comma 56 2 3 3 2 5" xfId="7338" xr:uid="{00000000-0005-0000-0000-00009E1C0000}"/>
    <cellStyle name="Comma 56 2 3 3 3" xfId="7339" xr:uid="{00000000-0005-0000-0000-00009F1C0000}"/>
    <cellStyle name="Comma 56 2 3 3 3 2" xfId="7340" xr:uid="{00000000-0005-0000-0000-0000A01C0000}"/>
    <cellStyle name="Comma 56 2 3 3 3 3" xfId="7341" xr:uid="{00000000-0005-0000-0000-0000A11C0000}"/>
    <cellStyle name="Comma 56 2 3 3 3 4" xfId="7342" xr:uid="{00000000-0005-0000-0000-0000A21C0000}"/>
    <cellStyle name="Comma 56 2 3 3 4" xfId="7343" xr:uid="{00000000-0005-0000-0000-0000A31C0000}"/>
    <cellStyle name="Comma 56 2 3 3 5" xfId="7344" xr:uid="{00000000-0005-0000-0000-0000A41C0000}"/>
    <cellStyle name="Comma 56 2 3 3 6" xfId="7345" xr:uid="{00000000-0005-0000-0000-0000A51C0000}"/>
    <cellStyle name="Comma 56 2 3 4" xfId="7346" xr:uid="{00000000-0005-0000-0000-0000A61C0000}"/>
    <cellStyle name="Comma 56 2 3 4 2" xfId="7347" xr:uid="{00000000-0005-0000-0000-0000A71C0000}"/>
    <cellStyle name="Comma 56 2 3 4 2 2" xfId="7348" xr:uid="{00000000-0005-0000-0000-0000A81C0000}"/>
    <cellStyle name="Comma 56 2 3 4 2 3" xfId="7349" xr:uid="{00000000-0005-0000-0000-0000A91C0000}"/>
    <cellStyle name="Comma 56 2 3 4 2 4" xfId="7350" xr:uid="{00000000-0005-0000-0000-0000AA1C0000}"/>
    <cellStyle name="Comma 56 2 3 4 3" xfId="7351" xr:uid="{00000000-0005-0000-0000-0000AB1C0000}"/>
    <cellStyle name="Comma 56 2 3 4 4" xfId="7352" xr:uid="{00000000-0005-0000-0000-0000AC1C0000}"/>
    <cellStyle name="Comma 56 2 3 4 5" xfId="7353" xr:uid="{00000000-0005-0000-0000-0000AD1C0000}"/>
    <cellStyle name="Comma 56 2 3 5" xfId="7354" xr:uid="{00000000-0005-0000-0000-0000AE1C0000}"/>
    <cellStyle name="Comma 56 2 3 5 2" xfId="7355" xr:uid="{00000000-0005-0000-0000-0000AF1C0000}"/>
    <cellStyle name="Comma 56 2 3 5 3" xfId="7356" xr:uid="{00000000-0005-0000-0000-0000B01C0000}"/>
    <cellStyle name="Comma 56 2 3 5 4" xfId="7357" xr:uid="{00000000-0005-0000-0000-0000B11C0000}"/>
    <cellStyle name="Comma 56 2 3 6" xfId="7358" xr:uid="{00000000-0005-0000-0000-0000B21C0000}"/>
    <cellStyle name="Comma 56 2 3 7" xfId="7359" xr:uid="{00000000-0005-0000-0000-0000B31C0000}"/>
    <cellStyle name="Comma 56 2 3 8" xfId="7360" xr:uid="{00000000-0005-0000-0000-0000B41C0000}"/>
    <cellStyle name="Comma 56 2 4" xfId="7361" xr:uid="{00000000-0005-0000-0000-0000B51C0000}"/>
    <cellStyle name="Comma 56 2 4 2" xfId="7362" xr:uid="{00000000-0005-0000-0000-0000B61C0000}"/>
    <cellStyle name="Comma 56 2 4 2 2" xfId="7363" xr:uid="{00000000-0005-0000-0000-0000B71C0000}"/>
    <cellStyle name="Comma 56 2 4 2 2 2" xfId="7364" xr:uid="{00000000-0005-0000-0000-0000B81C0000}"/>
    <cellStyle name="Comma 56 2 4 2 2 3" xfId="7365" xr:uid="{00000000-0005-0000-0000-0000B91C0000}"/>
    <cellStyle name="Comma 56 2 4 2 2 4" xfId="7366" xr:uid="{00000000-0005-0000-0000-0000BA1C0000}"/>
    <cellStyle name="Comma 56 2 4 2 3" xfId="7367" xr:uid="{00000000-0005-0000-0000-0000BB1C0000}"/>
    <cellStyle name="Comma 56 2 4 2 4" xfId="7368" xr:uid="{00000000-0005-0000-0000-0000BC1C0000}"/>
    <cellStyle name="Comma 56 2 4 2 5" xfId="7369" xr:uid="{00000000-0005-0000-0000-0000BD1C0000}"/>
    <cellStyle name="Comma 56 2 4 3" xfId="7370" xr:uid="{00000000-0005-0000-0000-0000BE1C0000}"/>
    <cellStyle name="Comma 56 2 4 3 2" xfId="7371" xr:uid="{00000000-0005-0000-0000-0000BF1C0000}"/>
    <cellStyle name="Comma 56 2 4 3 3" xfId="7372" xr:uid="{00000000-0005-0000-0000-0000C01C0000}"/>
    <cellStyle name="Comma 56 2 4 3 4" xfId="7373" xr:uid="{00000000-0005-0000-0000-0000C11C0000}"/>
    <cellStyle name="Comma 56 2 4 4" xfId="7374" xr:uid="{00000000-0005-0000-0000-0000C21C0000}"/>
    <cellStyle name="Comma 56 2 4 5" xfId="7375" xr:uid="{00000000-0005-0000-0000-0000C31C0000}"/>
    <cellStyle name="Comma 56 2 4 6" xfId="7376" xr:uid="{00000000-0005-0000-0000-0000C41C0000}"/>
    <cellStyle name="Comma 56 2 5" xfId="7377" xr:uid="{00000000-0005-0000-0000-0000C51C0000}"/>
    <cellStyle name="Comma 56 2 5 2" xfId="7378" xr:uid="{00000000-0005-0000-0000-0000C61C0000}"/>
    <cellStyle name="Comma 56 2 5 2 2" xfId="7379" xr:uid="{00000000-0005-0000-0000-0000C71C0000}"/>
    <cellStyle name="Comma 56 2 5 2 2 2" xfId="7380" xr:uid="{00000000-0005-0000-0000-0000C81C0000}"/>
    <cellStyle name="Comma 56 2 5 2 2 3" xfId="7381" xr:uid="{00000000-0005-0000-0000-0000C91C0000}"/>
    <cellStyle name="Comma 56 2 5 2 2 4" xfId="7382" xr:uid="{00000000-0005-0000-0000-0000CA1C0000}"/>
    <cellStyle name="Comma 56 2 5 2 3" xfId="7383" xr:uid="{00000000-0005-0000-0000-0000CB1C0000}"/>
    <cellStyle name="Comma 56 2 5 2 4" xfId="7384" xr:uid="{00000000-0005-0000-0000-0000CC1C0000}"/>
    <cellStyle name="Comma 56 2 5 2 5" xfId="7385" xr:uid="{00000000-0005-0000-0000-0000CD1C0000}"/>
    <cellStyle name="Comma 56 2 5 3" xfId="7386" xr:uid="{00000000-0005-0000-0000-0000CE1C0000}"/>
    <cellStyle name="Comma 56 2 5 3 2" xfId="7387" xr:uid="{00000000-0005-0000-0000-0000CF1C0000}"/>
    <cellStyle name="Comma 56 2 5 3 3" xfId="7388" xr:uid="{00000000-0005-0000-0000-0000D01C0000}"/>
    <cellStyle name="Comma 56 2 5 3 4" xfId="7389" xr:uid="{00000000-0005-0000-0000-0000D11C0000}"/>
    <cellStyle name="Comma 56 2 5 4" xfId="7390" xr:uid="{00000000-0005-0000-0000-0000D21C0000}"/>
    <cellStyle name="Comma 56 2 5 5" xfId="7391" xr:uid="{00000000-0005-0000-0000-0000D31C0000}"/>
    <cellStyle name="Comma 56 2 5 6" xfId="7392" xr:uid="{00000000-0005-0000-0000-0000D41C0000}"/>
    <cellStyle name="Comma 56 2 6" xfId="7393" xr:uid="{00000000-0005-0000-0000-0000D51C0000}"/>
    <cellStyle name="Comma 56 2 6 2" xfId="7394" xr:uid="{00000000-0005-0000-0000-0000D61C0000}"/>
    <cellStyle name="Comma 56 2 6 2 2" xfId="7395" xr:uid="{00000000-0005-0000-0000-0000D71C0000}"/>
    <cellStyle name="Comma 56 2 6 2 3" xfId="7396" xr:uid="{00000000-0005-0000-0000-0000D81C0000}"/>
    <cellStyle name="Comma 56 2 6 2 4" xfId="7397" xr:uid="{00000000-0005-0000-0000-0000D91C0000}"/>
    <cellStyle name="Comma 56 2 6 3" xfId="7398" xr:uid="{00000000-0005-0000-0000-0000DA1C0000}"/>
    <cellStyle name="Comma 56 2 6 4" xfId="7399" xr:uid="{00000000-0005-0000-0000-0000DB1C0000}"/>
    <cellStyle name="Comma 56 2 6 5" xfId="7400" xr:uid="{00000000-0005-0000-0000-0000DC1C0000}"/>
    <cellStyle name="Comma 56 2 7" xfId="7401" xr:uid="{00000000-0005-0000-0000-0000DD1C0000}"/>
    <cellStyle name="Comma 56 2 7 2" xfId="7402" xr:uid="{00000000-0005-0000-0000-0000DE1C0000}"/>
    <cellStyle name="Comma 56 2 7 3" xfId="7403" xr:uid="{00000000-0005-0000-0000-0000DF1C0000}"/>
    <cellStyle name="Comma 56 2 7 4" xfId="7404" xr:uid="{00000000-0005-0000-0000-0000E01C0000}"/>
    <cellStyle name="Comma 56 2 8" xfId="7405" xr:uid="{00000000-0005-0000-0000-0000E11C0000}"/>
    <cellStyle name="Comma 56 2 9" xfId="7406" xr:uid="{00000000-0005-0000-0000-0000E21C0000}"/>
    <cellStyle name="Comma 56 3" xfId="7407" xr:uid="{00000000-0005-0000-0000-0000E31C0000}"/>
    <cellStyle name="Comma 56 3 10" xfId="7408" xr:uid="{00000000-0005-0000-0000-0000E41C0000}"/>
    <cellStyle name="Comma 56 3 2" xfId="7409" xr:uid="{00000000-0005-0000-0000-0000E51C0000}"/>
    <cellStyle name="Comma 56 3 2 2" xfId="7410" xr:uid="{00000000-0005-0000-0000-0000E61C0000}"/>
    <cellStyle name="Comma 56 3 2 2 2" xfId="7411" xr:uid="{00000000-0005-0000-0000-0000E71C0000}"/>
    <cellStyle name="Comma 56 3 2 2 2 2" xfId="7412" xr:uid="{00000000-0005-0000-0000-0000E81C0000}"/>
    <cellStyle name="Comma 56 3 2 2 2 2 2" xfId="7413" xr:uid="{00000000-0005-0000-0000-0000E91C0000}"/>
    <cellStyle name="Comma 56 3 2 2 2 2 3" xfId="7414" xr:uid="{00000000-0005-0000-0000-0000EA1C0000}"/>
    <cellStyle name="Comma 56 3 2 2 2 2 4" xfId="7415" xr:uid="{00000000-0005-0000-0000-0000EB1C0000}"/>
    <cellStyle name="Comma 56 3 2 2 2 3" xfId="7416" xr:uid="{00000000-0005-0000-0000-0000EC1C0000}"/>
    <cellStyle name="Comma 56 3 2 2 2 4" xfId="7417" xr:uid="{00000000-0005-0000-0000-0000ED1C0000}"/>
    <cellStyle name="Comma 56 3 2 2 2 5" xfId="7418" xr:uid="{00000000-0005-0000-0000-0000EE1C0000}"/>
    <cellStyle name="Comma 56 3 2 2 3" xfId="7419" xr:uid="{00000000-0005-0000-0000-0000EF1C0000}"/>
    <cellStyle name="Comma 56 3 2 2 3 2" xfId="7420" xr:uid="{00000000-0005-0000-0000-0000F01C0000}"/>
    <cellStyle name="Comma 56 3 2 2 3 3" xfId="7421" xr:uid="{00000000-0005-0000-0000-0000F11C0000}"/>
    <cellStyle name="Comma 56 3 2 2 3 4" xfId="7422" xr:uid="{00000000-0005-0000-0000-0000F21C0000}"/>
    <cellStyle name="Comma 56 3 2 2 4" xfId="7423" xr:uid="{00000000-0005-0000-0000-0000F31C0000}"/>
    <cellStyle name="Comma 56 3 2 2 5" xfId="7424" xr:uid="{00000000-0005-0000-0000-0000F41C0000}"/>
    <cellStyle name="Comma 56 3 2 2 6" xfId="7425" xr:uid="{00000000-0005-0000-0000-0000F51C0000}"/>
    <cellStyle name="Comma 56 3 2 3" xfId="7426" xr:uid="{00000000-0005-0000-0000-0000F61C0000}"/>
    <cellStyle name="Comma 56 3 2 3 2" xfId="7427" xr:uid="{00000000-0005-0000-0000-0000F71C0000}"/>
    <cellStyle name="Comma 56 3 2 3 2 2" xfId="7428" xr:uid="{00000000-0005-0000-0000-0000F81C0000}"/>
    <cellStyle name="Comma 56 3 2 3 2 2 2" xfId="7429" xr:uid="{00000000-0005-0000-0000-0000F91C0000}"/>
    <cellStyle name="Comma 56 3 2 3 2 2 3" xfId="7430" xr:uid="{00000000-0005-0000-0000-0000FA1C0000}"/>
    <cellStyle name="Comma 56 3 2 3 2 2 4" xfId="7431" xr:uid="{00000000-0005-0000-0000-0000FB1C0000}"/>
    <cellStyle name="Comma 56 3 2 3 2 3" xfId="7432" xr:uid="{00000000-0005-0000-0000-0000FC1C0000}"/>
    <cellStyle name="Comma 56 3 2 3 2 4" xfId="7433" xr:uid="{00000000-0005-0000-0000-0000FD1C0000}"/>
    <cellStyle name="Comma 56 3 2 3 2 5" xfId="7434" xr:uid="{00000000-0005-0000-0000-0000FE1C0000}"/>
    <cellStyle name="Comma 56 3 2 3 3" xfId="7435" xr:uid="{00000000-0005-0000-0000-0000FF1C0000}"/>
    <cellStyle name="Comma 56 3 2 3 3 2" xfId="7436" xr:uid="{00000000-0005-0000-0000-0000001D0000}"/>
    <cellStyle name="Comma 56 3 2 3 3 3" xfId="7437" xr:uid="{00000000-0005-0000-0000-0000011D0000}"/>
    <cellStyle name="Comma 56 3 2 3 3 4" xfId="7438" xr:uid="{00000000-0005-0000-0000-0000021D0000}"/>
    <cellStyle name="Comma 56 3 2 3 4" xfId="7439" xr:uid="{00000000-0005-0000-0000-0000031D0000}"/>
    <cellStyle name="Comma 56 3 2 3 5" xfId="7440" xr:uid="{00000000-0005-0000-0000-0000041D0000}"/>
    <cellStyle name="Comma 56 3 2 3 6" xfId="7441" xr:uid="{00000000-0005-0000-0000-0000051D0000}"/>
    <cellStyle name="Comma 56 3 2 4" xfId="7442" xr:uid="{00000000-0005-0000-0000-0000061D0000}"/>
    <cellStyle name="Comma 56 3 2 4 2" xfId="7443" xr:uid="{00000000-0005-0000-0000-0000071D0000}"/>
    <cellStyle name="Comma 56 3 2 4 2 2" xfId="7444" xr:uid="{00000000-0005-0000-0000-0000081D0000}"/>
    <cellStyle name="Comma 56 3 2 4 2 3" xfId="7445" xr:uid="{00000000-0005-0000-0000-0000091D0000}"/>
    <cellStyle name="Comma 56 3 2 4 2 4" xfId="7446" xr:uid="{00000000-0005-0000-0000-00000A1D0000}"/>
    <cellStyle name="Comma 56 3 2 4 3" xfId="7447" xr:uid="{00000000-0005-0000-0000-00000B1D0000}"/>
    <cellStyle name="Comma 56 3 2 4 4" xfId="7448" xr:uid="{00000000-0005-0000-0000-00000C1D0000}"/>
    <cellStyle name="Comma 56 3 2 4 5" xfId="7449" xr:uid="{00000000-0005-0000-0000-00000D1D0000}"/>
    <cellStyle name="Comma 56 3 2 5" xfId="7450" xr:uid="{00000000-0005-0000-0000-00000E1D0000}"/>
    <cellStyle name="Comma 56 3 2 5 2" xfId="7451" xr:uid="{00000000-0005-0000-0000-00000F1D0000}"/>
    <cellStyle name="Comma 56 3 2 5 3" xfId="7452" xr:uid="{00000000-0005-0000-0000-0000101D0000}"/>
    <cellStyle name="Comma 56 3 2 5 4" xfId="7453" xr:uid="{00000000-0005-0000-0000-0000111D0000}"/>
    <cellStyle name="Comma 56 3 2 6" xfId="7454" xr:uid="{00000000-0005-0000-0000-0000121D0000}"/>
    <cellStyle name="Comma 56 3 2 7" xfId="7455" xr:uid="{00000000-0005-0000-0000-0000131D0000}"/>
    <cellStyle name="Comma 56 3 2 8" xfId="7456" xr:uid="{00000000-0005-0000-0000-0000141D0000}"/>
    <cellStyle name="Comma 56 3 3" xfId="7457" xr:uid="{00000000-0005-0000-0000-0000151D0000}"/>
    <cellStyle name="Comma 56 3 3 2" xfId="7458" xr:uid="{00000000-0005-0000-0000-0000161D0000}"/>
    <cellStyle name="Comma 56 3 3 2 2" xfId="7459" xr:uid="{00000000-0005-0000-0000-0000171D0000}"/>
    <cellStyle name="Comma 56 3 3 2 2 2" xfId="7460" xr:uid="{00000000-0005-0000-0000-0000181D0000}"/>
    <cellStyle name="Comma 56 3 3 2 2 2 2" xfId="7461" xr:uid="{00000000-0005-0000-0000-0000191D0000}"/>
    <cellStyle name="Comma 56 3 3 2 2 2 3" xfId="7462" xr:uid="{00000000-0005-0000-0000-00001A1D0000}"/>
    <cellStyle name="Comma 56 3 3 2 2 2 4" xfId="7463" xr:uid="{00000000-0005-0000-0000-00001B1D0000}"/>
    <cellStyle name="Comma 56 3 3 2 2 3" xfId="7464" xr:uid="{00000000-0005-0000-0000-00001C1D0000}"/>
    <cellStyle name="Comma 56 3 3 2 2 4" xfId="7465" xr:uid="{00000000-0005-0000-0000-00001D1D0000}"/>
    <cellStyle name="Comma 56 3 3 2 2 5" xfId="7466" xr:uid="{00000000-0005-0000-0000-00001E1D0000}"/>
    <cellStyle name="Comma 56 3 3 2 3" xfId="7467" xr:uid="{00000000-0005-0000-0000-00001F1D0000}"/>
    <cellStyle name="Comma 56 3 3 2 3 2" xfId="7468" xr:uid="{00000000-0005-0000-0000-0000201D0000}"/>
    <cellStyle name="Comma 56 3 3 2 3 3" xfId="7469" xr:uid="{00000000-0005-0000-0000-0000211D0000}"/>
    <cellStyle name="Comma 56 3 3 2 3 4" xfId="7470" xr:uid="{00000000-0005-0000-0000-0000221D0000}"/>
    <cellStyle name="Comma 56 3 3 2 4" xfId="7471" xr:uid="{00000000-0005-0000-0000-0000231D0000}"/>
    <cellStyle name="Comma 56 3 3 2 5" xfId="7472" xr:uid="{00000000-0005-0000-0000-0000241D0000}"/>
    <cellStyle name="Comma 56 3 3 2 6" xfId="7473" xr:uid="{00000000-0005-0000-0000-0000251D0000}"/>
    <cellStyle name="Comma 56 3 3 3" xfId="7474" xr:uid="{00000000-0005-0000-0000-0000261D0000}"/>
    <cellStyle name="Comma 56 3 3 3 2" xfId="7475" xr:uid="{00000000-0005-0000-0000-0000271D0000}"/>
    <cellStyle name="Comma 56 3 3 3 2 2" xfId="7476" xr:uid="{00000000-0005-0000-0000-0000281D0000}"/>
    <cellStyle name="Comma 56 3 3 3 2 2 2" xfId="7477" xr:uid="{00000000-0005-0000-0000-0000291D0000}"/>
    <cellStyle name="Comma 56 3 3 3 2 2 3" xfId="7478" xr:uid="{00000000-0005-0000-0000-00002A1D0000}"/>
    <cellStyle name="Comma 56 3 3 3 2 2 4" xfId="7479" xr:uid="{00000000-0005-0000-0000-00002B1D0000}"/>
    <cellStyle name="Comma 56 3 3 3 2 3" xfId="7480" xr:uid="{00000000-0005-0000-0000-00002C1D0000}"/>
    <cellStyle name="Comma 56 3 3 3 2 4" xfId="7481" xr:uid="{00000000-0005-0000-0000-00002D1D0000}"/>
    <cellStyle name="Comma 56 3 3 3 2 5" xfId="7482" xr:uid="{00000000-0005-0000-0000-00002E1D0000}"/>
    <cellStyle name="Comma 56 3 3 3 3" xfId="7483" xr:uid="{00000000-0005-0000-0000-00002F1D0000}"/>
    <cellStyle name="Comma 56 3 3 3 3 2" xfId="7484" xr:uid="{00000000-0005-0000-0000-0000301D0000}"/>
    <cellStyle name="Comma 56 3 3 3 3 3" xfId="7485" xr:uid="{00000000-0005-0000-0000-0000311D0000}"/>
    <cellStyle name="Comma 56 3 3 3 3 4" xfId="7486" xr:uid="{00000000-0005-0000-0000-0000321D0000}"/>
    <cellStyle name="Comma 56 3 3 3 4" xfId="7487" xr:uid="{00000000-0005-0000-0000-0000331D0000}"/>
    <cellStyle name="Comma 56 3 3 3 5" xfId="7488" xr:uid="{00000000-0005-0000-0000-0000341D0000}"/>
    <cellStyle name="Comma 56 3 3 3 6" xfId="7489" xr:uid="{00000000-0005-0000-0000-0000351D0000}"/>
    <cellStyle name="Comma 56 3 3 4" xfId="7490" xr:uid="{00000000-0005-0000-0000-0000361D0000}"/>
    <cellStyle name="Comma 56 3 3 4 2" xfId="7491" xr:uid="{00000000-0005-0000-0000-0000371D0000}"/>
    <cellStyle name="Comma 56 3 3 4 2 2" xfId="7492" xr:uid="{00000000-0005-0000-0000-0000381D0000}"/>
    <cellStyle name="Comma 56 3 3 4 2 3" xfId="7493" xr:uid="{00000000-0005-0000-0000-0000391D0000}"/>
    <cellStyle name="Comma 56 3 3 4 2 4" xfId="7494" xr:uid="{00000000-0005-0000-0000-00003A1D0000}"/>
    <cellStyle name="Comma 56 3 3 4 3" xfId="7495" xr:uid="{00000000-0005-0000-0000-00003B1D0000}"/>
    <cellStyle name="Comma 56 3 3 4 4" xfId="7496" xr:uid="{00000000-0005-0000-0000-00003C1D0000}"/>
    <cellStyle name="Comma 56 3 3 4 5" xfId="7497" xr:uid="{00000000-0005-0000-0000-00003D1D0000}"/>
    <cellStyle name="Comma 56 3 3 5" xfId="7498" xr:uid="{00000000-0005-0000-0000-00003E1D0000}"/>
    <cellStyle name="Comma 56 3 3 5 2" xfId="7499" xr:uid="{00000000-0005-0000-0000-00003F1D0000}"/>
    <cellStyle name="Comma 56 3 3 5 3" xfId="7500" xr:uid="{00000000-0005-0000-0000-0000401D0000}"/>
    <cellStyle name="Comma 56 3 3 5 4" xfId="7501" xr:uid="{00000000-0005-0000-0000-0000411D0000}"/>
    <cellStyle name="Comma 56 3 3 6" xfId="7502" xr:uid="{00000000-0005-0000-0000-0000421D0000}"/>
    <cellStyle name="Comma 56 3 3 7" xfId="7503" xr:uid="{00000000-0005-0000-0000-0000431D0000}"/>
    <cellStyle name="Comma 56 3 3 8" xfId="7504" xr:uid="{00000000-0005-0000-0000-0000441D0000}"/>
    <cellStyle name="Comma 56 3 4" xfId="7505" xr:uid="{00000000-0005-0000-0000-0000451D0000}"/>
    <cellStyle name="Comma 56 3 4 2" xfId="7506" xr:uid="{00000000-0005-0000-0000-0000461D0000}"/>
    <cellStyle name="Comma 56 3 4 2 2" xfId="7507" xr:uid="{00000000-0005-0000-0000-0000471D0000}"/>
    <cellStyle name="Comma 56 3 4 2 2 2" xfId="7508" xr:uid="{00000000-0005-0000-0000-0000481D0000}"/>
    <cellStyle name="Comma 56 3 4 2 2 3" xfId="7509" xr:uid="{00000000-0005-0000-0000-0000491D0000}"/>
    <cellStyle name="Comma 56 3 4 2 2 4" xfId="7510" xr:uid="{00000000-0005-0000-0000-00004A1D0000}"/>
    <cellStyle name="Comma 56 3 4 2 3" xfId="7511" xr:uid="{00000000-0005-0000-0000-00004B1D0000}"/>
    <cellStyle name="Comma 56 3 4 2 4" xfId="7512" xr:uid="{00000000-0005-0000-0000-00004C1D0000}"/>
    <cellStyle name="Comma 56 3 4 2 5" xfId="7513" xr:uid="{00000000-0005-0000-0000-00004D1D0000}"/>
    <cellStyle name="Comma 56 3 4 3" xfId="7514" xr:uid="{00000000-0005-0000-0000-00004E1D0000}"/>
    <cellStyle name="Comma 56 3 4 3 2" xfId="7515" xr:uid="{00000000-0005-0000-0000-00004F1D0000}"/>
    <cellStyle name="Comma 56 3 4 3 3" xfId="7516" xr:uid="{00000000-0005-0000-0000-0000501D0000}"/>
    <cellStyle name="Comma 56 3 4 3 4" xfId="7517" xr:uid="{00000000-0005-0000-0000-0000511D0000}"/>
    <cellStyle name="Comma 56 3 4 4" xfId="7518" xr:uid="{00000000-0005-0000-0000-0000521D0000}"/>
    <cellStyle name="Comma 56 3 4 5" xfId="7519" xr:uid="{00000000-0005-0000-0000-0000531D0000}"/>
    <cellStyle name="Comma 56 3 4 6" xfId="7520" xr:uid="{00000000-0005-0000-0000-0000541D0000}"/>
    <cellStyle name="Comma 56 3 5" xfId="7521" xr:uid="{00000000-0005-0000-0000-0000551D0000}"/>
    <cellStyle name="Comma 56 3 5 2" xfId="7522" xr:uid="{00000000-0005-0000-0000-0000561D0000}"/>
    <cellStyle name="Comma 56 3 5 2 2" xfId="7523" xr:uid="{00000000-0005-0000-0000-0000571D0000}"/>
    <cellStyle name="Comma 56 3 5 2 2 2" xfId="7524" xr:uid="{00000000-0005-0000-0000-0000581D0000}"/>
    <cellStyle name="Comma 56 3 5 2 2 3" xfId="7525" xr:uid="{00000000-0005-0000-0000-0000591D0000}"/>
    <cellStyle name="Comma 56 3 5 2 2 4" xfId="7526" xr:uid="{00000000-0005-0000-0000-00005A1D0000}"/>
    <cellStyle name="Comma 56 3 5 2 3" xfId="7527" xr:uid="{00000000-0005-0000-0000-00005B1D0000}"/>
    <cellStyle name="Comma 56 3 5 2 4" xfId="7528" xr:uid="{00000000-0005-0000-0000-00005C1D0000}"/>
    <cellStyle name="Comma 56 3 5 2 5" xfId="7529" xr:uid="{00000000-0005-0000-0000-00005D1D0000}"/>
    <cellStyle name="Comma 56 3 5 3" xfId="7530" xr:uid="{00000000-0005-0000-0000-00005E1D0000}"/>
    <cellStyle name="Comma 56 3 5 3 2" xfId="7531" xr:uid="{00000000-0005-0000-0000-00005F1D0000}"/>
    <cellStyle name="Comma 56 3 5 3 3" xfId="7532" xr:uid="{00000000-0005-0000-0000-0000601D0000}"/>
    <cellStyle name="Comma 56 3 5 3 4" xfId="7533" xr:uid="{00000000-0005-0000-0000-0000611D0000}"/>
    <cellStyle name="Comma 56 3 5 4" xfId="7534" xr:uid="{00000000-0005-0000-0000-0000621D0000}"/>
    <cellStyle name="Comma 56 3 5 5" xfId="7535" xr:uid="{00000000-0005-0000-0000-0000631D0000}"/>
    <cellStyle name="Comma 56 3 5 6" xfId="7536" xr:uid="{00000000-0005-0000-0000-0000641D0000}"/>
    <cellStyle name="Comma 56 3 6" xfId="7537" xr:uid="{00000000-0005-0000-0000-0000651D0000}"/>
    <cellStyle name="Comma 56 3 6 2" xfId="7538" xr:uid="{00000000-0005-0000-0000-0000661D0000}"/>
    <cellStyle name="Comma 56 3 6 2 2" xfId="7539" xr:uid="{00000000-0005-0000-0000-0000671D0000}"/>
    <cellStyle name="Comma 56 3 6 2 3" xfId="7540" xr:uid="{00000000-0005-0000-0000-0000681D0000}"/>
    <cellStyle name="Comma 56 3 6 2 4" xfId="7541" xr:uid="{00000000-0005-0000-0000-0000691D0000}"/>
    <cellStyle name="Comma 56 3 6 3" xfId="7542" xr:uid="{00000000-0005-0000-0000-00006A1D0000}"/>
    <cellStyle name="Comma 56 3 6 4" xfId="7543" xr:uid="{00000000-0005-0000-0000-00006B1D0000}"/>
    <cellStyle name="Comma 56 3 6 5" xfId="7544" xr:uid="{00000000-0005-0000-0000-00006C1D0000}"/>
    <cellStyle name="Comma 56 3 7" xfId="7545" xr:uid="{00000000-0005-0000-0000-00006D1D0000}"/>
    <cellStyle name="Comma 56 3 7 2" xfId="7546" xr:uid="{00000000-0005-0000-0000-00006E1D0000}"/>
    <cellStyle name="Comma 56 3 7 3" xfId="7547" xr:uid="{00000000-0005-0000-0000-00006F1D0000}"/>
    <cellStyle name="Comma 56 3 7 4" xfId="7548" xr:uid="{00000000-0005-0000-0000-0000701D0000}"/>
    <cellStyle name="Comma 56 3 8" xfId="7549" xr:uid="{00000000-0005-0000-0000-0000711D0000}"/>
    <cellStyle name="Comma 56 3 9" xfId="7550" xr:uid="{00000000-0005-0000-0000-0000721D0000}"/>
    <cellStyle name="Comma 56 4" xfId="7551" xr:uid="{00000000-0005-0000-0000-0000731D0000}"/>
    <cellStyle name="Comma 56 4 2" xfId="7552" xr:uid="{00000000-0005-0000-0000-0000741D0000}"/>
    <cellStyle name="Comma 56 4 2 2" xfId="7553" xr:uid="{00000000-0005-0000-0000-0000751D0000}"/>
    <cellStyle name="Comma 56 4 2 2 2" xfId="7554" xr:uid="{00000000-0005-0000-0000-0000761D0000}"/>
    <cellStyle name="Comma 56 4 2 2 2 2" xfId="7555" xr:uid="{00000000-0005-0000-0000-0000771D0000}"/>
    <cellStyle name="Comma 56 4 2 2 2 3" xfId="7556" xr:uid="{00000000-0005-0000-0000-0000781D0000}"/>
    <cellStyle name="Comma 56 4 2 2 2 4" xfId="7557" xr:uid="{00000000-0005-0000-0000-0000791D0000}"/>
    <cellStyle name="Comma 56 4 2 2 3" xfId="7558" xr:uid="{00000000-0005-0000-0000-00007A1D0000}"/>
    <cellStyle name="Comma 56 4 2 2 4" xfId="7559" xr:uid="{00000000-0005-0000-0000-00007B1D0000}"/>
    <cellStyle name="Comma 56 4 2 2 5" xfId="7560" xr:uid="{00000000-0005-0000-0000-00007C1D0000}"/>
    <cellStyle name="Comma 56 4 2 3" xfId="7561" xr:uid="{00000000-0005-0000-0000-00007D1D0000}"/>
    <cellStyle name="Comma 56 4 2 3 2" xfId="7562" xr:uid="{00000000-0005-0000-0000-00007E1D0000}"/>
    <cellStyle name="Comma 56 4 2 3 3" xfId="7563" xr:uid="{00000000-0005-0000-0000-00007F1D0000}"/>
    <cellStyle name="Comma 56 4 2 3 4" xfId="7564" xr:uid="{00000000-0005-0000-0000-0000801D0000}"/>
    <cellStyle name="Comma 56 4 2 4" xfId="7565" xr:uid="{00000000-0005-0000-0000-0000811D0000}"/>
    <cellStyle name="Comma 56 4 2 5" xfId="7566" xr:uid="{00000000-0005-0000-0000-0000821D0000}"/>
    <cellStyle name="Comma 56 4 2 6" xfId="7567" xr:uid="{00000000-0005-0000-0000-0000831D0000}"/>
    <cellStyle name="Comma 56 4 3" xfId="7568" xr:uid="{00000000-0005-0000-0000-0000841D0000}"/>
    <cellStyle name="Comma 56 4 3 2" xfId="7569" xr:uid="{00000000-0005-0000-0000-0000851D0000}"/>
    <cellStyle name="Comma 56 4 3 2 2" xfId="7570" xr:uid="{00000000-0005-0000-0000-0000861D0000}"/>
    <cellStyle name="Comma 56 4 3 2 2 2" xfId="7571" xr:uid="{00000000-0005-0000-0000-0000871D0000}"/>
    <cellStyle name="Comma 56 4 3 2 2 3" xfId="7572" xr:uid="{00000000-0005-0000-0000-0000881D0000}"/>
    <cellStyle name="Comma 56 4 3 2 2 4" xfId="7573" xr:uid="{00000000-0005-0000-0000-0000891D0000}"/>
    <cellStyle name="Comma 56 4 3 2 3" xfId="7574" xr:uid="{00000000-0005-0000-0000-00008A1D0000}"/>
    <cellStyle name="Comma 56 4 3 2 4" xfId="7575" xr:uid="{00000000-0005-0000-0000-00008B1D0000}"/>
    <cellStyle name="Comma 56 4 3 2 5" xfId="7576" xr:uid="{00000000-0005-0000-0000-00008C1D0000}"/>
    <cellStyle name="Comma 56 4 3 3" xfId="7577" xr:uid="{00000000-0005-0000-0000-00008D1D0000}"/>
    <cellStyle name="Comma 56 4 3 3 2" xfId="7578" xr:uid="{00000000-0005-0000-0000-00008E1D0000}"/>
    <cellStyle name="Comma 56 4 3 3 3" xfId="7579" xr:uid="{00000000-0005-0000-0000-00008F1D0000}"/>
    <cellStyle name="Comma 56 4 3 3 4" xfId="7580" xr:uid="{00000000-0005-0000-0000-0000901D0000}"/>
    <cellStyle name="Comma 56 4 3 4" xfId="7581" xr:uid="{00000000-0005-0000-0000-0000911D0000}"/>
    <cellStyle name="Comma 56 4 3 5" xfId="7582" xr:uid="{00000000-0005-0000-0000-0000921D0000}"/>
    <cellStyle name="Comma 56 4 3 6" xfId="7583" xr:uid="{00000000-0005-0000-0000-0000931D0000}"/>
    <cellStyle name="Comma 56 4 4" xfId="7584" xr:uid="{00000000-0005-0000-0000-0000941D0000}"/>
    <cellStyle name="Comma 56 4 4 2" xfId="7585" xr:uid="{00000000-0005-0000-0000-0000951D0000}"/>
    <cellStyle name="Comma 56 4 4 2 2" xfId="7586" xr:uid="{00000000-0005-0000-0000-0000961D0000}"/>
    <cellStyle name="Comma 56 4 4 2 3" xfId="7587" xr:uid="{00000000-0005-0000-0000-0000971D0000}"/>
    <cellStyle name="Comma 56 4 4 2 4" xfId="7588" xr:uid="{00000000-0005-0000-0000-0000981D0000}"/>
    <cellStyle name="Comma 56 4 4 3" xfId="7589" xr:uid="{00000000-0005-0000-0000-0000991D0000}"/>
    <cellStyle name="Comma 56 4 4 4" xfId="7590" xr:uid="{00000000-0005-0000-0000-00009A1D0000}"/>
    <cellStyle name="Comma 56 4 4 5" xfId="7591" xr:uid="{00000000-0005-0000-0000-00009B1D0000}"/>
    <cellStyle name="Comma 56 4 5" xfId="7592" xr:uid="{00000000-0005-0000-0000-00009C1D0000}"/>
    <cellStyle name="Comma 56 4 5 2" xfId="7593" xr:uid="{00000000-0005-0000-0000-00009D1D0000}"/>
    <cellStyle name="Comma 56 4 5 3" xfId="7594" xr:uid="{00000000-0005-0000-0000-00009E1D0000}"/>
    <cellStyle name="Comma 56 4 5 4" xfId="7595" xr:uid="{00000000-0005-0000-0000-00009F1D0000}"/>
    <cellStyle name="Comma 56 4 6" xfId="7596" xr:uid="{00000000-0005-0000-0000-0000A01D0000}"/>
    <cellStyle name="Comma 56 4 7" xfId="7597" xr:uid="{00000000-0005-0000-0000-0000A11D0000}"/>
    <cellStyle name="Comma 56 4 8" xfId="7598" xr:uid="{00000000-0005-0000-0000-0000A21D0000}"/>
    <cellStyle name="Comma 56 5" xfId="7599" xr:uid="{00000000-0005-0000-0000-0000A31D0000}"/>
    <cellStyle name="Comma 56 5 2" xfId="7600" xr:uid="{00000000-0005-0000-0000-0000A41D0000}"/>
    <cellStyle name="Comma 56 5 2 2" xfId="7601" xr:uid="{00000000-0005-0000-0000-0000A51D0000}"/>
    <cellStyle name="Comma 56 5 2 2 2" xfId="7602" xr:uid="{00000000-0005-0000-0000-0000A61D0000}"/>
    <cellStyle name="Comma 56 5 2 2 2 2" xfId="7603" xr:uid="{00000000-0005-0000-0000-0000A71D0000}"/>
    <cellStyle name="Comma 56 5 2 2 2 3" xfId="7604" xr:uid="{00000000-0005-0000-0000-0000A81D0000}"/>
    <cellStyle name="Comma 56 5 2 2 2 4" xfId="7605" xr:uid="{00000000-0005-0000-0000-0000A91D0000}"/>
    <cellStyle name="Comma 56 5 2 2 3" xfId="7606" xr:uid="{00000000-0005-0000-0000-0000AA1D0000}"/>
    <cellStyle name="Comma 56 5 2 2 4" xfId="7607" xr:uid="{00000000-0005-0000-0000-0000AB1D0000}"/>
    <cellStyle name="Comma 56 5 2 2 5" xfId="7608" xr:uid="{00000000-0005-0000-0000-0000AC1D0000}"/>
    <cellStyle name="Comma 56 5 2 3" xfId="7609" xr:uid="{00000000-0005-0000-0000-0000AD1D0000}"/>
    <cellStyle name="Comma 56 5 2 3 2" xfId="7610" xr:uid="{00000000-0005-0000-0000-0000AE1D0000}"/>
    <cellStyle name="Comma 56 5 2 3 3" xfId="7611" xr:uid="{00000000-0005-0000-0000-0000AF1D0000}"/>
    <cellStyle name="Comma 56 5 2 3 4" xfId="7612" xr:uid="{00000000-0005-0000-0000-0000B01D0000}"/>
    <cellStyle name="Comma 56 5 2 4" xfId="7613" xr:uid="{00000000-0005-0000-0000-0000B11D0000}"/>
    <cellStyle name="Comma 56 5 2 5" xfId="7614" xr:uid="{00000000-0005-0000-0000-0000B21D0000}"/>
    <cellStyle name="Comma 56 5 2 6" xfId="7615" xr:uid="{00000000-0005-0000-0000-0000B31D0000}"/>
    <cellStyle name="Comma 56 5 3" xfId="7616" xr:uid="{00000000-0005-0000-0000-0000B41D0000}"/>
    <cellStyle name="Comma 56 5 3 2" xfId="7617" xr:uid="{00000000-0005-0000-0000-0000B51D0000}"/>
    <cellStyle name="Comma 56 5 3 2 2" xfId="7618" xr:uid="{00000000-0005-0000-0000-0000B61D0000}"/>
    <cellStyle name="Comma 56 5 3 2 2 2" xfId="7619" xr:uid="{00000000-0005-0000-0000-0000B71D0000}"/>
    <cellStyle name="Comma 56 5 3 2 2 3" xfId="7620" xr:uid="{00000000-0005-0000-0000-0000B81D0000}"/>
    <cellStyle name="Comma 56 5 3 2 2 4" xfId="7621" xr:uid="{00000000-0005-0000-0000-0000B91D0000}"/>
    <cellStyle name="Comma 56 5 3 2 3" xfId="7622" xr:uid="{00000000-0005-0000-0000-0000BA1D0000}"/>
    <cellStyle name="Comma 56 5 3 2 4" xfId="7623" xr:uid="{00000000-0005-0000-0000-0000BB1D0000}"/>
    <cellStyle name="Comma 56 5 3 2 5" xfId="7624" xr:uid="{00000000-0005-0000-0000-0000BC1D0000}"/>
    <cellStyle name="Comma 56 5 3 3" xfId="7625" xr:uid="{00000000-0005-0000-0000-0000BD1D0000}"/>
    <cellStyle name="Comma 56 5 3 3 2" xfId="7626" xr:uid="{00000000-0005-0000-0000-0000BE1D0000}"/>
    <cellStyle name="Comma 56 5 3 3 3" xfId="7627" xr:uid="{00000000-0005-0000-0000-0000BF1D0000}"/>
    <cellStyle name="Comma 56 5 3 3 4" xfId="7628" xr:uid="{00000000-0005-0000-0000-0000C01D0000}"/>
    <cellStyle name="Comma 56 5 3 4" xfId="7629" xr:uid="{00000000-0005-0000-0000-0000C11D0000}"/>
    <cellStyle name="Comma 56 5 3 5" xfId="7630" xr:uid="{00000000-0005-0000-0000-0000C21D0000}"/>
    <cellStyle name="Comma 56 5 3 6" xfId="7631" xr:uid="{00000000-0005-0000-0000-0000C31D0000}"/>
    <cellStyle name="Comma 56 5 4" xfId="7632" xr:uid="{00000000-0005-0000-0000-0000C41D0000}"/>
    <cellStyle name="Comma 56 5 4 2" xfId="7633" xr:uid="{00000000-0005-0000-0000-0000C51D0000}"/>
    <cellStyle name="Comma 56 5 4 2 2" xfId="7634" xr:uid="{00000000-0005-0000-0000-0000C61D0000}"/>
    <cellStyle name="Comma 56 5 4 2 3" xfId="7635" xr:uid="{00000000-0005-0000-0000-0000C71D0000}"/>
    <cellStyle name="Comma 56 5 4 2 4" xfId="7636" xr:uid="{00000000-0005-0000-0000-0000C81D0000}"/>
    <cellStyle name="Comma 56 5 4 3" xfId="7637" xr:uid="{00000000-0005-0000-0000-0000C91D0000}"/>
    <cellStyle name="Comma 56 5 4 4" xfId="7638" xr:uid="{00000000-0005-0000-0000-0000CA1D0000}"/>
    <cellStyle name="Comma 56 5 4 5" xfId="7639" xr:uid="{00000000-0005-0000-0000-0000CB1D0000}"/>
    <cellStyle name="Comma 56 5 5" xfId="7640" xr:uid="{00000000-0005-0000-0000-0000CC1D0000}"/>
    <cellStyle name="Comma 56 5 5 2" xfId="7641" xr:uid="{00000000-0005-0000-0000-0000CD1D0000}"/>
    <cellStyle name="Comma 56 5 5 3" xfId="7642" xr:uid="{00000000-0005-0000-0000-0000CE1D0000}"/>
    <cellStyle name="Comma 56 5 5 4" xfId="7643" xr:uid="{00000000-0005-0000-0000-0000CF1D0000}"/>
    <cellStyle name="Comma 56 5 6" xfId="7644" xr:uid="{00000000-0005-0000-0000-0000D01D0000}"/>
    <cellStyle name="Comma 56 5 7" xfId="7645" xr:uid="{00000000-0005-0000-0000-0000D11D0000}"/>
    <cellStyle name="Comma 56 5 8" xfId="7646" xr:uid="{00000000-0005-0000-0000-0000D21D0000}"/>
    <cellStyle name="Comma 56 6" xfId="7647" xr:uid="{00000000-0005-0000-0000-0000D31D0000}"/>
    <cellStyle name="Comma 56 6 2" xfId="7648" xr:uid="{00000000-0005-0000-0000-0000D41D0000}"/>
    <cellStyle name="Comma 56 6 2 2" xfId="7649" xr:uid="{00000000-0005-0000-0000-0000D51D0000}"/>
    <cellStyle name="Comma 56 6 2 2 2" xfId="7650" xr:uid="{00000000-0005-0000-0000-0000D61D0000}"/>
    <cellStyle name="Comma 56 6 2 2 3" xfId="7651" xr:uid="{00000000-0005-0000-0000-0000D71D0000}"/>
    <cellStyle name="Comma 56 6 2 2 4" xfId="7652" xr:uid="{00000000-0005-0000-0000-0000D81D0000}"/>
    <cellStyle name="Comma 56 6 2 3" xfId="7653" xr:uid="{00000000-0005-0000-0000-0000D91D0000}"/>
    <cellStyle name="Comma 56 6 2 4" xfId="7654" xr:uid="{00000000-0005-0000-0000-0000DA1D0000}"/>
    <cellStyle name="Comma 56 6 2 5" xfId="7655" xr:uid="{00000000-0005-0000-0000-0000DB1D0000}"/>
    <cellStyle name="Comma 56 6 3" xfId="7656" xr:uid="{00000000-0005-0000-0000-0000DC1D0000}"/>
    <cellStyle name="Comma 56 6 3 2" xfId="7657" xr:uid="{00000000-0005-0000-0000-0000DD1D0000}"/>
    <cellStyle name="Comma 56 6 3 3" xfId="7658" xr:uid="{00000000-0005-0000-0000-0000DE1D0000}"/>
    <cellStyle name="Comma 56 6 3 4" xfId="7659" xr:uid="{00000000-0005-0000-0000-0000DF1D0000}"/>
    <cellStyle name="Comma 56 6 4" xfId="7660" xr:uid="{00000000-0005-0000-0000-0000E01D0000}"/>
    <cellStyle name="Comma 56 6 5" xfId="7661" xr:uid="{00000000-0005-0000-0000-0000E11D0000}"/>
    <cellStyle name="Comma 56 6 6" xfId="7662" xr:uid="{00000000-0005-0000-0000-0000E21D0000}"/>
    <cellStyle name="Comma 56 7" xfId="7663" xr:uid="{00000000-0005-0000-0000-0000E31D0000}"/>
    <cellStyle name="Comma 56 7 2" xfId="7664" xr:uid="{00000000-0005-0000-0000-0000E41D0000}"/>
    <cellStyle name="Comma 56 7 2 2" xfId="7665" xr:uid="{00000000-0005-0000-0000-0000E51D0000}"/>
    <cellStyle name="Comma 56 7 2 2 2" xfId="7666" xr:uid="{00000000-0005-0000-0000-0000E61D0000}"/>
    <cellStyle name="Comma 56 7 2 2 3" xfId="7667" xr:uid="{00000000-0005-0000-0000-0000E71D0000}"/>
    <cellStyle name="Comma 56 7 2 2 4" xfId="7668" xr:uid="{00000000-0005-0000-0000-0000E81D0000}"/>
    <cellStyle name="Comma 56 7 2 3" xfId="7669" xr:uid="{00000000-0005-0000-0000-0000E91D0000}"/>
    <cellStyle name="Comma 56 7 2 4" xfId="7670" xr:uid="{00000000-0005-0000-0000-0000EA1D0000}"/>
    <cellStyle name="Comma 56 7 2 5" xfId="7671" xr:uid="{00000000-0005-0000-0000-0000EB1D0000}"/>
    <cellStyle name="Comma 56 7 3" xfId="7672" xr:uid="{00000000-0005-0000-0000-0000EC1D0000}"/>
    <cellStyle name="Comma 56 7 3 2" xfId="7673" xr:uid="{00000000-0005-0000-0000-0000ED1D0000}"/>
    <cellStyle name="Comma 56 7 3 3" xfId="7674" xr:uid="{00000000-0005-0000-0000-0000EE1D0000}"/>
    <cellStyle name="Comma 56 7 3 4" xfId="7675" xr:uid="{00000000-0005-0000-0000-0000EF1D0000}"/>
    <cellStyle name="Comma 56 7 4" xfId="7676" xr:uid="{00000000-0005-0000-0000-0000F01D0000}"/>
    <cellStyle name="Comma 56 7 5" xfId="7677" xr:uid="{00000000-0005-0000-0000-0000F11D0000}"/>
    <cellStyle name="Comma 56 7 6" xfId="7678" xr:uid="{00000000-0005-0000-0000-0000F21D0000}"/>
    <cellStyle name="Comma 56 8" xfId="7679" xr:uid="{00000000-0005-0000-0000-0000F31D0000}"/>
    <cellStyle name="Comma 56 8 2" xfId="7680" xr:uid="{00000000-0005-0000-0000-0000F41D0000}"/>
    <cellStyle name="Comma 56 8 2 2" xfId="7681" xr:uid="{00000000-0005-0000-0000-0000F51D0000}"/>
    <cellStyle name="Comma 56 8 2 3" xfId="7682" xr:uid="{00000000-0005-0000-0000-0000F61D0000}"/>
    <cellStyle name="Comma 56 8 2 4" xfId="7683" xr:uid="{00000000-0005-0000-0000-0000F71D0000}"/>
    <cellStyle name="Comma 56 8 3" xfId="7684" xr:uid="{00000000-0005-0000-0000-0000F81D0000}"/>
    <cellStyle name="Comma 56 8 4" xfId="7685" xr:uid="{00000000-0005-0000-0000-0000F91D0000}"/>
    <cellStyle name="Comma 56 8 5" xfId="7686" xr:uid="{00000000-0005-0000-0000-0000FA1D0000}"/>
    <cellStyle name="Comma 56 9" xfId="7687" xr:uid="{00000000-0005-0000-0000-0000FB1D0000}"/>
    <cellStyle name="Comma 56 9 2" xfId="7688" xr:uid="{00000000-0005-0000-0000-0000FC1D0000}"/>
    <cellStyle name="Comma 56 9 3" xfId="7689" xr:uid="{00000000-0005-0000-0000-0000FD1D0000}"/>
    <cellStyle name="Comma 56 9 4" xfId="7690" xr:uid="{00000000-0005-0000-0000-0000FE1D0000}"/>
    <cellStyle name="Comma 57" xfId="7691" xr:uid="{00000000-0005-0000-0000-0000FF1D0000}"/>
    <cellStyle name="Comma 57 10" xfId="7692" xr:uid="{00000000-0005-0000-0000-0000001E0000}"/>
    <cellStyle name="Comma 57 11" xfId="7693" xr:uid="{00000000-0005-0000-0000-0000011E0000}"/>
    <cellStyle name="Comma 57 12" xfId="7694" xr:uid="{00000000-0005-0000-0000-0000021E0000}"/>
    <cellStyle name="Comma 57 2" xfId="7695" xr:uid="{00000000-0005-0000-0000-0000031E0000}"/>
    <cellStyle name="Comma 57 2 10" xfId="7696" xr:uid="{00000000-0005-0000-0000-0000041E0000}"/>
    <cellStyle name="Comma 57 2 2" xfId="7697" xr:uid="{00000000-0005-0000-0000-0000051E0000}"/>
    <cellStyle name="Comma 57 2 2 2" xfId="7698" xr:uid="{00000000-0005-0000-0000-0000061E0000}"/>
    <cellStyle name="Comma 57 2 2 2 2" xfId="7699" xr:uid="{00000000-0005-0000-0000-0000071E0000}"/>
    <cellStyle name="Comma 57 2 2 2 2 2" xfId="7700" xr:uid="{00000000-0005-0000-0000-0000081E0000}"/>
    <cellStyle name="Comma 57 2 2 2 2 2 2" xfId="7701" xr:uid="{00000000-0005-0000-0000-0000091E0000}"/>
    <cellStyle name="Comma 57 2 2 2 2 2 3" xfId="7702" xr:uid="{00000000-0005-0000-0000-00000A1E0000}"/>
    <cellStyle name="Comma 57 2 2 2 2 2 4" xfId="7703" xr:uid="{00000000-0005-0000-0000-00000B1E0000}"/>
    <cellStyle name="Comma 57 2 2 2 2 3" xfId="7704" xr:uid="{00000000-0005-0000-0000-00000C1E0000}"/>
    <cellStyle name="Comma 57 2 2 2 2 4" xfId="7705" xr:uid="{00000000-0005-0000-0000-00000D1E0000}"/>
    <cellStyle name="Comma 57 2 2 2 2 5" xfId="7706" xr:uid="{00000000-0005-0000-0000-00000E1E0000}"/>
    <cellStyle name="Comma 57 2 2 2 3" xfId="7707" xr:uid="{00000000-0005-0000-0000-00000F1E0000}"/>
    <cellStyle name="Comma 57 2 2 2 3 2" xfId="7708" xr:uid="{00000000-0005-0000-0000-0000101E0000}"/>
    <cellStyle name="Comma 57 2 2 2 3 3" xfId="7709" xr:uid="{00000000-0005-0000-0000-0000111E0000}"/>
    <cellStyle name="Comma 57 2 2 2 3 4" xfId="7710" xr:uid="{00000000-0005-0000-0000-0000121E0000}"/>
    <cellStyle name="Comma 57 2 2 2 4" xfId="7711" xr:uid="{00000000-0005-0000-0000-0000131E0000}"/>
    <cellStyle name="Comma 57 2 2 2 5" xfId="7712" xr:uid="{00000000-0005-0000-0000-0000141E0000}"/>
    <cellStyle name="Comma 57 2 2 2 6" xfId="7713" xr:uid="{00000000-0005-0000-0000-0000151E0000}"/>
    <cellStyle name="Comma 57 2 2 3" xfId="7714" xr:uid="{00000000-0005-0000-0000-0000161E0000}"/>
    <cellStyle name="Comma 57 2 2 3 2" xfId="7715" xr:uid="{00000000-0005-0000-0000-0000171E0000}"/>
    <cellStyle name="Comma 57 2 2 3 2 2" xfId="7716" xr:uid="{00000000-0005-0000-0000-0000181E0000}"/>
    <cellStyle name="Comma 57 2 2 3 2 2 2" xfId="7717" xr:uid="{00000000-0005-0000-0000-0000191E0000}"/>
    <cellStyle name="Comma 57 2 2 3 2 2 3" xfId="7718" xr:uid="{00000000-0005-0000-0000-00001A1E0000}"/>
    <cellStyle name="Comma 57 2 2 3 2 2 4" xfId="7719" xr:uid="{00000000-0005-0000-0000-00001B1E0000}"/>
    <cellStyle name="Comma 57 2 2 3 2 3" xfId="7720" xr:uid="{00000000-0005-0000-0000-00001C1E0000}"/>
    <cellStyle name="Comma 57 2 2 3 2 4" xfId="7721" xr:uid="{00000000-0005-0000-0000-00001D1E0000}"/>
    <cellStyle name="Comma 57 2 2 3 2 5" xfId="7722" xr:uid="{00000000-0005-0000-0000-00001E1E0000}"/>
    <cellStyle name="Comma 57 2 2 3 3" xfId="7723" xr:uid="{00000000-0005-0000-0000-00001F1E0000}"/>
    <cellStyle name="Comma 57 2 2 3 3 2" xfId="7724" xr:uid="{00000000-0005-0000-0000-0000201E0000}"/>
    <cellStyle name="Comma 57 2 2 3 3 3" xfId="7725" xr:uid="{00000000-0005-0000-0000-0000211E0000}"/>
    <cellStyle name="Comma 57 2 2 3 3 4" xfId="7726" xr:uid="{00000000-0005-0000-0000-0000221E0000}"/>
    <cellStyle name="Comma 57 2 2 3 4" xfId="7727" xr:uid="{00000000-0005-0000-0000-0000231E0000}"/>
    <cellStyle name="Comma 57 2 2 3 5" xfId="7728" xr:uid="{00000000-0005-0000-0000-0000241E0000}"/>
    <cellStyle name="Comma 57 2 2 3 6" xfId="7729" xr:uid="{00000000-0005-0000-0000-0000251E0000}"/>
    <cellStyle name="Comma 57 2 2 4" xfId="7730" xr:uid="{00000000-0005-0000-0000-0000261E0000}"/>
    <cellStyle name="Comma 57 2 2 4 2" xfId="7731" xr:uid="{00000000-0005-0000-0000-0000271E0000}"/>
    <cellStyle name="Comma 57 2 2 4 2 2" xfId="7732" xr:uid="{00000000-0005-0000-0000-0000281E0000}"/>
    <cellStyle name="Comma 57 2 2 4 2 3" xfId="7733" xr:uid="{00000000-0005-0000-0000-0000291E0000}"/>
    <cellStyle name="Comma 57 2 2 4 2 4" xfId="7734" xr:uid="{00000000-0005-0000-0000-00002A1E0000}"/>
    <cellStyle name="Comma 57 2 2 4 3" xfId="7735" xr:uid="{00000000-0005-0000-0000-00002B1E0000}"/>
    <cellStyle name="Comma 57 2 2 4 4" xfId="7736" xr:uid="{00000000-0005-0000-0000-00002C1E0000}"/>
    <cellStyle name="Comma 57 2 2 4 5" xfId="7737" xr:uid="{00000000-0005-0000-0000-00002D1E0000}"/>
    <cellStyle name="Comma 57 2 2 5" xfId="7738" xr:uid="{00000000-0005-0000-0000-00002E1E0000}"/>
    <cellStyle name="Comma 57 2 2 5 2" xfId="7739" xr:uid="{00000000-0005-0000-0000-00002F1E0000}"/>
    <cellStyle name="Comma 57 2 2 5 3" xfId="7740" xr:uid="{00000000-0005-0000-0000-0000301E0000}"/>
    <cellStyle name="Comma 57 2 2 5 4" xfId="7741" xr:uid="{00000000-0005-0000-0000-0000311E0000}"/>
    <cellStyle name="Comma 57 2 2 6" xfId="7742" xr:uid="{00000000-0005-0000-0000-0000321E0000}"/>
    <cellStyle name="Comma 57 2 2 7" xfId="7743" xr:uid="{00000000-0005-0000-0000-0000331E0000}"/>
    <cellStyle name="Comma 57 2 2 8" xfId="7744" xr:uid="{00000000-0005-0000-0000-0000341E0000}"/>
    <cellStyle name="Comma 57 2 3" xfId="7745" xr:uid="{00000000-0005-0000-0000-0000351E0000}"/>
    <cellStyle name="Comma 57 2 3 2" xfId="7746" xr:uid="{00000000-0005-0000-0000-0000361E0000}"/>
    <cellStyle name="Comma 57 2 3 2 2" xfId="7747" xr:uid="{00000000-0005-0000-0000-0000371E0000}"/>
    <cellStyle name="Comma 57 2 3 2 2 2" xfId="7748" xr:uid="{00000000-0005-0000-0000-0000381E0000}"/>
    <cellStyle name="Comma 57 2 3 2 2 2 2" xfId="7749" xr:uid="{00000000-0005-0000-0000-0000391E0000}"/>
    <cellStyle name="Comma 57 2 3 2 2 2 3" xfId="7750" xr:uid="{00000000-0005-0000-0000-00003A1E0000}"/>
    <cellStyle name="Comma 57 2 3 2 2 2 4" xfId="7751" xr:uid="{00000000-0005-0000-0000-00003B1E0000}"/>
    <cellStyle name="Comma 57 2 3 2 2 3" xfId="7752" xr:uid="{00000000-0005-0000-0000-00003C1E0000}"/>
    <cellStyle name="Comma 57 2 3 2 2 4" xfId="7753" xr:uid="{00000000-0005-0000-0000-00003D1E0000}"/>
    <cellStyle name="Comma 57 2 3 2 2 5" xfId="7754" xr:uid="{00000000-0005-0000-0000-00003E1E0000}"/>
    <cellStyle name="Comma 57 2 3 2 3" xfId="7755" xr:uid="{00000000-0005-0000-0000-00003F1E0000}"/>
    <cellStyle name="Comma 57 2 3 2 3 2" xfId="7756" xr:uid="{00000000-0005-0000-0000-0000401E0000}"/>
    <cellStyle name="Comma 57 2 3 2 3 3" xfId="7757" xr:uid="{00000000-0005-0000-0000-0000411E0000}"/>
    <cellStyle name="Comma 57 2 3 2 3 4" xfId="7758" xr:uid="{00000000-0005-0000-0000-0000421E0000}"/>
    <cellStyle name="Comma 57 2 3 2 4" xfId="7759" xr:uid="{00000000-0005-0000-0000-0000431E0000}"/>
    <cellStyle name="Comma 57 2 3 2 5" xfId="7760" xr:uid="{00000000-0005-0000-0000-0000441E0000}"/>
    <cellStyle name="Comma 57 2 3 2 6" xfId="7761" xr:uid="{00000000-0005-0000-0000-0000451E0000}"/>
    <cellStyle name="Comma 57 2 3 3" xfId="7762" xr:uid="{00000000-0005-0000-0000-0000461E0000}"/>
    <cellStyle name="Comma 57 2 3 3 2" xfId="7763" xr:uid="{00000000-0005-0000-0000-0000471E0000}"/>
    <cellStyle name="Comma 57 2 3 3 2 2" xfId="7764" xr:uid="{00000000-0005-0000-0000-0000481E0000}"/>
    <cellStyle name="Comma 57 2 3 3 2 2 2" xfId="7765" xr:uid="{00000000-0005-0000-0000-0000491E0000}"/>
    <cellStyle name="Comma 57 2 3 3 2 2 3" xfId="7766" xr:uid="{00000000-0005-0000-0000-00004A1E0000}"/>
    <cellStyle name="Comma 57 2 3 3 2 2 4" xfId="7767" xr:uid="{00000000-0005-0000-0000-00004B1E0000}"/>
    <cellStyle name="Comma 57 2 3 3 2 3" xfId="7768" xr:uid="{00000000-0005-0000-0000-00004C1E0000}"/>
    <cellStyle name="Comma 57 2 3 3 2 4" xfId="7769" xr:uid="{00000000-0005-0000-0000-00004D1E0000}"/>
    <cellStyle name="Comma 57 2 3 3 2 5" xfId="7770" xr:uid="{00000000-0005-0000-0000-00004E1E0000}"/>
    <cellStyle name="Comma 57 2 3 3 3" xfId="7771" xr:uid="{00000000-0005-0000-0000-00004F1E0000}"/>
    <cellStyle name="Comma 57 2 3 3 3 2" xfId="7772" xr:uid="{00000000-0005-0000-0000-0000501E0000}"/>
    <cellStyle name="Comma 57 2 3 3 3 3" xfId="7773" xr:uid="{00000000-0005-0000-0000-0000511E0000}"/>
    <cellStyle name="Comma 57 2 3 3 3 4" xfId="7774" xr:uid="{00000000-0005-0000-0000-0000521E0000}"/>
    <cellStyle name="Comma 57 2 3 3 4" xfId="7775" xr:uid="{00000000-0005-0000-0000-0000531E0000}"/>
    <cellStyle name="Comma 57 2 3 3 5" xfId="7776" xr:uid="{00000000-0005-0000-0000-0000541E0000}"/>
    <cellStyle name="Comma 57 2 3 3 6" xfId="7777" xr:uid="{00000000-0005-0000-0000-0000551E0000}"/>
    <cellStyle name="Comma 57 2 3 4" xfId="7778" xr:uid="{00000000-0005-0000-0000-0000561E0000}"/>
    <cellStyle name="Comma 57 2 3 4 2" xfId="7779" xr:uid="{00000000-0005-0000-0000-0000571E0000}"/>
    <cellStyle name="Comma 57 2 3 4 2 2" xfId="7780" xr:uid="{00000000-0005-0000-0000-0000581E0000}"/>
    <cellStyle name="Comma 57 2 3 4 2 3" xfId="7781" xr:uid="{00000000-0005-0000-0000-0000591E0000}"/>
    <cellStyle name="Comma 57 2 3 4 2 4" xfId="7782" xr:uid="{00000000-0005-0000-0000-00005A1E0000}"/>
    <cellStyle name="Comma 57 2 3 4 3" xfId="7783" xr:uid="{00000000-0005-0000-0000-00005B1E0000}"/>
    <cellStyle name="Comma 57 2 3 4 4" xfId="7784" xr:uid="{00000000-0005-0000-0000-00005C1E0000}"/>
    <cellStyle name="Comma 57 2 3 4 5" xfId="7785" xr:uid="{00000000-0005-0000-0000-00005D1E0000}"/>
    <cellStyle name="Comma 57 2 3 5" xfId="7786" xr:uid="{00000000-0005-0000-0000-00005E1E0000}"/>
    <cellStyle name="Comma 57 2 3 5 2" xfId="7787" xr:uid="{00000000-0005-0000-0000-00005F1E0000}"/>
    <cellStyle name="Comma 57 2 3 5 3" xfId="7788" xr:uid="{00000000-0005-0000-0000-0000601E0000}"/>
    <cellStyle name="Comma 57 2 3 5 4" xfId="7789" xr:uid="{00000000-0005-0000-0000-0000611E0000}"/>
    <cellStyle name="Comma 57 2 3 6" xfId="7790" xr:uid="{00000000-0005-0000-0000-0000621E0000}"/>
    <cellStyle name="Comma 57 2 3 7" xfId="7791" xr:uid="{00000000-0005-0000-0000-0000631E0000}"/>
    <cellStyle name="Comma 57 2 3 8" xfId="7792" xr:uid="{00000000-0005-0000-0000-0000641E0000}"/>
    <cellStyle name="Comma 57 2 4" xfId="7793" xr:uid="{00000000-0005-0000-0000-0000651E0000}"/>
    <cellStyle name="Comma 57 2 4 2" xfId="7794" xr:uid="{00000000-0005-0000-0000-0000661E0000}"/>
    <cellStyle name="Comma 57 2 4 2 2" xfId="7795" xr:uid="{00000000-0005-0000-0000-0000671E0000}"/>
    <cellStyle name="Comma 57 2 4 2 2 2" xfId="7796" xr:uid="{00000000-0005-0000-0000-0000681E0000}"/>
    <cellStyle name="Comma 57 2 4 2 2 3" xfId="7797" xr:uid="{00000000-0005-0000-0000-0000691E0000}"/>
    <cellStyle name="Comma 57 2 4 2 2 4" xfId="7798" xr:uid="{00000000-0005-0000-0000-00006A1E0000}"/>
    <cellStyle name="Comma 57 2 4 2 3" xfId="7799" xr:uid="{00000000-0005-0000-0000-00006B1E0000}"/>
    <cellStyle name="Comma 57 2 4 2 4" xfId="7800" xr:uid="{00000000-0005-0000-0000-00006C1E0000}"/>
    <cellStyle name="Comma 57 2 4 2 5" xfId="7801" xr:uid="{00000000-0005-0000-0000-00006D1E0000}"/>
    <cellStyle name="Comma 57 2 4 3" xfId="7802" xr:uid="{00000000-0005-0000-0000-00006E1E0000}"/>
    <cellStyle name="Comma 57 2 4 3 2" xfId="7803" xr:uid="{00000000-0005-0000-0000-00006F1E0000}"/>
    <cellStyle name="Comma 57 2 4 3 3" xfId="7804" xr:uid="{00000000-0005-0000-0000-0000701E0000}"/>
    <cellStyle name="Comma 57 2 4 3 4" xfId="7805" xr:uid="{00000000-0005-0000-0000-0000711E0000}"/>
    <cellStyle name="Comma 57 2 4 4" xfId="7806" xr:uid="{00000000-0005-0000-0000-0000721E0000}"/>
    <cellStyle name="Comma 57 2 4 5" xfId="7807" xr:uid="{00000000-0005-0000-0000-0000731E0000}"/>
    <cellStyle name="Comma 57 2 4 6" xfId="7808" xr:uid="{00000000-0005-0000-0000-0000741E0000}"/>
    <cellStyle name="Comma 57 2 5" xfId="7809" xr:uid="{00000000-0005-0000-0000-0000751E0000}"/>
    <cellStyle name="Comma 57 2 5 2" xfId="7810" xr:uid="{00000000-0005-0000-0000-0000761E0000}"/>
    <cellStyle name="Comma 57 2 5 2 2" xfId="7811" xr:uid="{00000000-0005-0000-0000-0000771E0000}"/>
    <cellStyle name="Comma 57 2 5 2 2 2" xfId="7812" xr:uid="{00000000-0005-0000-0000-0000781E0000}"/>
    <cellStyle name="Comma 57 2 5 2 2 3" xfId="7813" xr:uid="{00000000-0005-0000-0000-0000791E0000}"/>
    <cellStyle name="Comma 57 2 5 2 2 4" xfId="7814" xr:uid="{00000000-0005-0000-0000-00007A1E0000}"/>
    <cellStyle name="Comma 57 2 5 2 3" xfId="7815" xr:uid="{00000000-0005-0000-0000-00007B1E0000}"/>
    <cellStyle name="Comma 57 2 5 2 4" xfId="7816" xr:uid="{00000000-0005-0000-0000-00007C1E0000}"/>
    <cellStyle name="Comma 57 2 5 2 5" xfId="7817" xr:uid="{00000000-0005-0000-0000-00007D1E0000}"/>
    <cellStyle name="Comma 57 2 5 3" xfId="7818" xr:uid="{00000000-0005-0000-0000-00007E1E0000}"/>
    <cellStyle name="Comma 57 2 5 3 2" xfId="7819" xr:uid="{00000000-0005-0000-0000-00007F1E0000}"/>
    <cellStyle name="Comma 57 2 5 3 3" xfId="7820" xr:uid="{00000000-0005-0000-0000-0000801E0000}"/>
    <cellStyle name="Comma 57 2 5 3 4" xfId="7821" xr:uid="{00000000-0005-0000-0000-0000811E0000}"/>
    <cellStyle name="Comma 57 2 5 4" xfId="7822" xr:uid="{00000000-0005-0000-0000-0000821E0000}"/>
    <cellStyle name="Comma 57 2 5 5" xfId="7823" xr:uid="{00000000-0005-0000-0000-0000831E0000}"/>
    <cellStyle name="Comma 57 2 5 6" xfId="7824" xr:uid="{00000000-0005-0000-0000-0000841E0000}"/>
    <cellStyle name="Comma 57 2 6" xfId="7825" xr:uid="{00000000-0005-0000-0000-0000851E0000}"/>
    <cellStyle name="Comma 57 2 6 2" xfId="7826" xr:uid="{00000000-0005-0000-0000-0000861E0000}"/>
    <cellStyle name="Comma 57 2 6 2 2" xfId="7827" xr:uid="{00000000-0005-0000-0000-0000871E0000}"/>
    <cellStyle name="Comma 57 2 6 2 3" xfId="7828" xr:uid="{00000000-0005-0000-0000-0000881E0000}"/>
    <cellStyle name="Comma 57 2 6 2 4" xfId="7829" xr:uid="{00000000-0005-0000-0000-0000891E0000}"/>
    <cellStyle name="Comma 57 2 6 3" xfId="7830" xr:uid="{00000000-0005-0000-0000-00008A1E0000}"/>
    <cellStyle name="Comma 57 2 6 4" xfId="7831" xr:uid="{00000000-0005-0000-0000-00008B1E0000}"/>
    <cellStyle name="Comma 57 2 6 5" xfId="7832" xr:uid="{00000000-0005-0000-0000-00008C1E0000}"/>
    <cellStyle name="Comma 57 2 7" xfId="7833" xr:uid="{00000000-0005-0000-0000-00008D1E0000}"/>
    <cellStyle name="Comma 57 2 7 2" xfId="7834" xr:uid="{00000000-0005-0000-0000-00008E1E0000}"/>
    <cellStyle name="Comma 57 2 7 3" xfId="7835" xr:uid="{00000000-0005-0000-0000-00008F1E0000}"/>
    <cellStyle name="Comma 57 2 7 4" xfId="7836" xr:uid="{00000000-0005-0000-0000-0000901E0000}"/>
    <cellStyle name="Comma 57 2 8" xfId="7837" xr:uid="{00000000-0005-0000-0000-0000911E0000}"/>
    <cellStyle name="Comma 57 2 9" xfId="7838" xr:uid="{00000000-0005-0000-0000-0000921E0000}"/>
    <cellStyle name="Comma 57 3" xfId="7839" xr:uid="{00000000-0005-0000-0000-0000931E0000}"/>
    <cellStyle name="Comma 57 3 10" xfId="7840" xr:uid="{00000000-0005-0000-0000-0000941E0000}"/>
    <cellStyle name="Comma 57 3 2" xfId="7841" xr:uid="{00000000-0005-0000-0000-0000951E0000}"/>
    <cellStyle name="Comma 57 3 2 2" xfId="7842" xr:uid="{00000000-0005-0000-0000-0000961E0000}"/>
    <cellStyle name="Comma 57 3 2 2 2" xfId="7843" xr:uid="{00000000-0005-0000-0000-0000971E0000}"/>
    <cellStyle name="Comma 57 3 2 2 2 2" xfId="7844" xr:uid="{00000000-0005-0000-0000-0000981E0000}"/>
    <cellStyle name="Comma 57 3 2 2 2 2 2" xfId="7845" xr:uid="{00000000-0005-0000-0000-0000991E0000}"/>
    <cellStyle name="Comma 57 3 2 2 2 2 3" xfId="7846" xr:uid="{00000000-0005-0000-0000-00009A1E0000}"/>
    <cellStyle name="Comma 57 3 2 2 2 2 4" xfId="7847" xr:uid="{00000000-0005-0000-0000-00009B1E0000}"/>
    <cellStyle name="Comma 57 3 2 2 2 3" xfId="7848" xr:uid="{00000000-0005-0000-0000-00009C1E0000}"/>
    <cellStyle name="Comma 57 3 2 2 2 4" xfId="7849" xr:uid="{00000000-0005-0000-0000-00009D1E0000}"/>
    <cellStyle name="Comma 57 3 2 2 2 5" xfId="7850" xr:uid="{00000000-0005-0000-0000-00009E1E0000}"/>
    <cellStyle name="Comma 57 3 2 2 3" xfId="7851" xr:uid="{00000000-0005-0000-0000-00009F1E0000}"/>
    <cellStyle name="Comma 57 3 2 2 3 2" xfId="7852" xr:uid="{00000000-0005-0000-0000-0000A01E0000}"/>
    <cellStyle name="Comma 57 3 2 2 3 3" xfId="7853" xr:uid="{00000000-0005-0000-0000-0000A11E0000}"/>
    <cellStyle name="Comma 57 3 2 2 3 4" xfId="7854" xr:uid="{00000000-0005-0000-0000-0000A21E0000}"/>
    <cellStyle name="Comma 57 3 2 2 4" xfId="7855" xr:uid="{00000000-0005-0000-0000-0000A31E0000}"/>
    <cellStyle name="Comma 57 3 2 2 5" xfId="7856" xr:uid="{00000000-0005-0000-0000-0000A41E0000}"/>
    <cellStyle name="Comma 57 3 2 2 6" xfId="7857" xr:uid="{00000000-0005-0000-0000-0000A51E0000}"/>
    <cellStyle name="Comma 57 3 2 3" xfId="7858" xr:uid="{00000000-0005-0000-0000-0000A61E0000}"/>
    <cellStyle name="Comma 57 3 2 3 2" xfId="7859" xr:uid="{00000000-0005-0000-0000-0000A71E0000}"/>
    <cellStyle name="Comma 57 3 2 3 2 2" xfId="7860" xr:uid="{00000000-0005-0000-0000-0000A81E0000}"/>
    <cellStyle name="Comma 57 3 2 3 2 2 2" xfId="7861" xr:uid="{00000000-0005-0000-0000-0000A91E0000}"/>
    <cellStyle name="Comma 57 3 2 3 2 2 3" xfId="7862" xr:uid="{00000000-0005-0000-0000-0000AA1E0000}"/>
    <cellStyle name="Comma 57 3 2 3 2 2 4" xfId="7863" xr:uid="{00000000-0005-0000-0000-0000AB1E0000}"/>
    <cellStyle name="Comma 57 3 2 3 2 3" xfId="7864" xr:uid="{00000000-0005-0000-0000-0000AC1E0000}"/>
    <cellStyle name="Comma 57 3 2 3 2 4" xfId="7865" xr:uid="{00000000-0005-0000-0000-0000AD1E0000}"/>
    <cellStyle name="Comma 57 3 2 3 2 5" xfId="7866" xr:uid="{00000000-0005-0000-0000-0000AE1E0000}"/>
    <cellStyle name="Comma 57 3 2 3 3" xfId="7867" xr:uid="{00000000-0005-0000-0000-0000AF1E0000}"/>
    <cellStyle name="Comma 57 3 2 3 3 2" xfId="7868" xr:uid="{00000000-0005-0000-0000-0000B01E0000}"/>
    <cellStyle name="Comma 57 3 2 3 3 3" xfId="7869" xr:uid="{00000000-0005-0000-0000-0000B11E0000}"/>
    <cellStyle name="Comma 57 3 2 3 3 4" xfId="7870" xr:uid="{00000000-0005-0000-0000-0000B21E0000}"/>
    <cellStyle name="Comma 57 3 2 3 4" xfId="7871" xr:uid="{00000000-0005-0000-0000-0000B31E0000}"/>
    <cellStyle name="Comma 57 3 2 3 5" xfId="7872" xr:uid="{00000000-0005-0000-0000-0000B41E0000}"/>
    <cellStyle name="Comma 57 3 2 3 6" xfId="7873" xr:uid="{00000000-0005-0000-0000-0000B51E0000}"/>
    <cellStyle name="Comma 57 3 2 4" xfId="7874" xr:uid="{00000000-0005-0000-0000-0000B61E0000}"/>
    <cellStyle name="Comma 57 3 2 4 2" xfId="7875" xr:uid="{00000000-0005-0000-0000-0000B71E0000}"/>
    <cellStyle name="Comma 57 3 2 4 2 2" xfId="7876" xr:uid="{00000000-0005-0000-0000-0000B81E0000}"/>
    <cellStyle name="Comma 57 3 2 4 2 3" xfId="7877" xr:uid="{00000000-0005-0000-0000-0000B91E0000}"/>
    <cellStyle name="Comma 57 3 2 4 2 4" xfId="7878" xr:uid="{00000000-0005-0000-0000-0000BA1E0000}"/>
    <cellStyle name="Comma 57 3 2 4 3" xfId="7879" xr:uid="{00000000-0005-0000-0000-0000BB1E0000}"/>
    <cellStyle name="Comma 57 3 2 4 4" xfId="7880" xr:uid="{00000000-0005-0000-0000-0000BC1E0000}"/>
    <cellStyle name="Comma 57 3 2 4 5" xfId="7881" xr:uid="{00000000-0005-0000-0000-0000BD1E0000}"/>
    <cellStyle name="Comma 57 3 2 5" xfId="7882" xr:uid="{00000000-0005-0000-0000-0000BE1E0000}"/>
    <cellStyle name="Comma 57 3 2 5 2" xfId="7883" xr:uid="{00000000-0005-0000-0000-0000BF1E0000}"/>
    <cellStyle name="Comma 57 3 2 5 3" xfId="7884" xr:uid="{00000000-0005-0000-0000-0000C01E0000}"/>
    <cellStyle name="Comma 57 3 2 5 4" xfId="7885" xr:uid="{00000000-0005-0000-0000-0000C11E0000}"/>
    <cellStyle name="Comma 57 3 2 6" xfId="7886" xr:uid="{00000000-0005-0000-0000-0000C21E0000}"/>
    <cellStyle name="Comma 57 3 2 7" xfId="7887" xr:uid="{00000000-0005-0000-0000-0000C31E0000}"/>
    <cellStyle name="Comma 57 3 2 8" xfId="7888" xr:uid="{00000000-0005-0000-0000-0000C41E0000}"/>
    <cellStyle name="Comma 57 3 3" xfId="7889" xr:uid="{00000000-0005-0000-0000-0000C51E0000}"/>
    <cellStyle name="Comma 57 3 3 2" xfId="7890" xr:uid="{00000000-0005-0000-0000-0000C61E0000}"/>
    <cellStyle name="Comma 57 3 3 2 2" xfId="7891" xr:uid="{00000000-0005-0000-0000-0000C71E0000}"/>
    <cellStyle name="Comma 57 3 3 2 2 2" xfId="7892" xr:uid="{00000000-0005-0000-0000-0000C81E0000}"/>
    <cellStyle name="Comma 57 3 3 2 2 2 2" xfId="7893" xr:uid="{00000000-0005-0000-0000-0000C91E0000}"/>
    <cellStyle name="Comma 57 3 3 2 2 2 3" xfId="7894" xr:uid="{00000000-0005-0000-0000-0000CA1E0000}"/>
    <cellStyle name="Comma 57 3 3 2 2 2 4" xfId="7895" xr:uid="{00000000-0005-0000-0000-0000CB1E0000}"/>
    <cellStyle name="Comma 57 3 3 2 2 3" xfId="7896" xr:uid="{00000000-0005-0000-0000-0000CC1E0000}"/>
    <cellStyle name="Comma 57 3 3 2 2 4" xfId="7897" xr:uid="{00000000-0005-0000-0000-0000CD1E0000}"/>
    <cellStyle name="Comma 57 3 3 2 2 5" xfId="7898" xr:uid="{00000000-0005-0000-0000-0000CE1E0000}"/>
    <cellStyle name="Comma 57 3 3 2 3" xfId="7899" xr:uid="{00000000-0005-0000-0000-0000CF1E0000}"/>
    <cellStyle name="Comma 57 3 3 2 3 2" xfId="7900" xr:uid="{00000000-0005-0000-0000-0000D01E0000}"/>
    <cellStyle name="Comma 57 3 3 2 3 3" xfId="7901" xr:uid="{00000000-0005-0000-0000-0000D11E0000}"/>
    <cellStyle name="Comma 57 3 3 2 3 4" xfId="7902" xr:uid="{00000000-0005-0000-0000-0000D21E0000}"/>
    <cellStyle name="Comma 57 3 3 2 4" xfId="7903" xr:uid="{00000000-0005-0000-0000-0000D31E0000}"/>
    <cellStyle name="Comma 57 3 3 2 5" xfId="7904" xr:uid="{00000000-0005-0000-0000-0000D41E0000}"/>
    <cellStyle name="Comma 57 3 3 2 6" xfId="7905" xr:uid="{00000000-0005-0000-0000-0000D51E0000}"/>
    <cellStyle name="Comma 57 3 3 3" xfId="7906" xr:uid="{00000000-0005-0000-0000-0000D61E0000}"/>
    <cellStyle name="Comma 57 3 3 3 2" xfId="7907" xr:uid="{00000000-0005-0000-0000-0000D71E0000}"/>
    <cellStyle name="Comma 57 3 3 3 2 2" xfId="7908" xr:uid="{00000000-0005-0000-0000-0000D81E0000}"/>
    <cellStyle name="Comma 57 3 3 3 2 2 2" xfId="7909" xr:uid="{00000000-0005-0000-0000-0000D91E0000}"/>
    <cellStyle name="Comma 57 3 3 3 2 2 3" xfId="7910" xr:uid="{00000000-0005-0000-0000-0000DA1E0000}"/>
    <cellStyle name="Comma 57 3 3 3 2 2 4" xfId="7911" xr:uid="{00000000-0005-0000-0000-0000DB1E0000}"/>
    <cellStyle name="Comma 57 3 3 3 2 3" xfId="7912" xr:uid="{00000000-0005-0000-0000-0000DC1E0000}"/>
    <cellStyle name="Comma 57 3 3 3 2 4" xfId="7913" xr:uid="{00000000-0005-0000-0000-0000DD1E0000}"/>
    <cellStyle name="Comma 57 3 3 3 2 5" xfId="7914" xr:uid="{00000000-0005-0000-0000-0000DE1E0000}"/>
    <cellStyle name="Comma 57 3 3 3 3" xfId="7915" xr:uid="{00000000-0005-0000-0000-0000DF1E0000}"/>
    <cellStyle name="Comma 57 3 3 3 3 2" xfId="7916" xr:uid="{00000000-0005-0000-0000-0000E01E0000}"/>
    <cellStyle name="Comma 57 3 3 3 3 3" xfId="7917" xr:uid="{00000000-0005-0000-0000-0000E11E0000}"/>
    <cellStyle name="Comma 57 3 3 3 3 4" xfId="7918" xr:uid="{00000000-0005-0000-0000-0000E21E0000}"/>
    <cellStyle name="Comma 57 3 3 3 4" xfId="7919" xr:uid="{00000000-0005-0000-0000-0000E31E0000}"/>
    <cellStyle name="Comma 57 3 3 3 5" xfId="7920" xr:uid="{00000000-0005-0000-0000-0000E41E0000}"/>
    <cellStyle name="Comma 57 3 3 3 6" xfId="7921" xr:uid="{00000000-0005-0000-0000-0000E51E0000}"/>
    <cellStyle name="Comma 57 3 3 4" xfId="7922" xr:uid="{00000000-0005-0000-0000-0000E61E0000}"/>
    <cellStyle name="Comma 57 3 3 4 2" xfId="7923" xr:uid="{00000000-0005-0000-0000-0000E71E0000}"/>
    <cellStyle name="Comma 57 3 3 4 2 2" xfId="7924" xr:uid="{00000000-0005-0000-0000-0000E81E0000}"/>
    <cellStyle name="Comma 57 3 3 4 2 3" xfId="7925" xr:uid="{00000000-0005-0000-0000-0000E91E0000}"/>
    <cellStyle name="Comma 57 3 3 4 2 4" xfId="7926" xr:uid="{00000000-0005-0000-0000-0000EA1E0000}"/>
    <cellStyle name="Comma 57 3 3 4 3" xfId="7927" xr:uid="{00000000-0005-0000-0000-0000EB1E0000}"/>
    <cellStyle name="Comma 57 3 3 4 4" xfId="7928" xr:uid="{00000000-0005-0000-0000-0000EC1E0000}"/>
    <cellStyle name="Comma 57 3 3 4 5" xfId="7929" xr:uid="{00000000-0005-0000-0000-0000ED1E0000}"/>
    <cellStyle name="Comma 57 3 3 5" xfId="7930" xr:uid="{00000000-0005-0000-0000-0000EE1E0000}"/>
    <cellStyle name="Comma 57 3 3 5 2" xfId="7931" xr:uid="{00000000-0005-0000-0000-0000EF1E0000}"/>
    <cellStyle name="Comma 57 3 3 5 3" xfId="7932" xr:uid="{00000000-0005-0000-0000-0000F01E0000}"/>
    <cellStyle name="Comma 57 3 3 5 4" xfId="7933" xr:uid="{00000000-0005-0000-0000-0000F11E0000}"/>
    <cellStyle name="Comma 57 3 3 6" xfId="7934" xr:uid="{00000000-0005-0000-0000-0000F21E0000}"/>
    <cellStyle name="Comma 57 3 3 7" xfId="7935" xr:uid="{00000000-0005-0000-0000-0000F31E0000}"/>
    <cellStyle name="Comma 57 3 3 8" xfId="7936" xr:uid="{00000000-0005-0000-0000-0000F41E0000}"/>
    <cellStyle name="Comma 57 3 4" xfId="7937" xr:uid="{00000000-0005-0000-0000-0000F51E0000}"/>
    <cellStyle name="Comma 57 3 4 2" xfId="7938" xr:uid="{00000000-0005-0000-0000-0000F61E0000}"/>
    <cellStyle name="Comma 57 3 4 2 2" xfId="7939" xr:uid="{00000000-0005-0000-0000-0000F71E0000}"/>
    <cellStyle name="Comma 57 3 4 2 2 2" xfId="7940" xr:uid="{00000000-0005-0000-0000-0000F81E0000}"/>
    <cellStyle name="Comma 57 3 4 2 2 3" xfId="7941" xr:uid="{00000000-0005-0000-0000-0000F91E0000}"/>
    <cellStyle name="Comma 57 3 4 2 2 4" xfId="7942" xr:uid="{00000000-0005-0000-0000-0000FA1E0000}"/>
    <cellStyle name="Comma 57 3 4 2 3" xfId="7943" xr:uid="{00000000-0005-0000-0000-0000FB1E0000}"/>
    <cellStyle name="Comma 57 3 4 2 4" xfId="7944" xr:uid="{00000000-0005-0000-0000-0000FC1E0000}"/>
    <cellStyle name="Comma 57 3 4 2 5" xfId="7945" xr:uid="{00000000-0005-0000-0000-0000FD1E0000}"/>
    <cellStyle name="Comma 57 3 4 3" xfId="7946" xr:uid="{00000000-0005-0000-0000-0000FE1E0000}"/>
    <cellStyle name="Comma 57 3 4 3 2" xfId="7947" xr:uid="{00000000-0005-0000-0000-0000FF1E0000}"/>
    <cellStyle name="Comma 57 3 4 3 3" xfId="7948" xr:uid="{00000000-0005-0000-0000-0000001F0000}"/>
    <cellStyle name="Comma 57 3 4 3 4" xfId="7949" xr:uid="{00000000-0005-0000-0000-0000011F0000}"/>
    <cellStyle name="Comma 57 3 4 4" xfId="7950" xr:uid="{00000000-0005-0000-0000-0000021F0000}"/>
    <cellStyle name="Comma 57 3 4 5" xfId="7951" xr:uid="{00000000-0005-0000-0000-0000031F0000}"/>
    <cellStyle name="Comma 57 3 4 6" xfId="7952" xr:uid="{00000000-0005-0000-0000-0000041F0000}"/>
    <cellStyle name="Comma 57 3 5" xfId="7953" xr:uid="{00000000-0005-0000-0000-0000051F0000}"/>
    <cellStyle name="Comma 57 3 5 2" xfId="7954" xr:uid="{00000000-0005-0000-0000-0000061F0000}"/>
    <cellStyle name="Comma 57 3 5 2 2" xfId="7955" xr:uid="{00000000-0005-0000-0000-0000071F0000}"/>
    <cellStyle name="Comma 57 3 5 2 2 2" xfId="7956" xr:uid="{00000000-0005-0000-0000-0000081F0000}"/>
    <cellStyle name="Comma 57 3 5 2 2 3" xfId="7957" xr:uid="{00000000-0005-0000-0000-0000091F0000}"/>
    <cellStyle name="Comma 57 3 5 2 2 4" xfId="7958" xr:uid="{00000000-0005-0000-0000-00000A1F0000}"/>
    <cellStyle name="Comma 57 3 5 2 3" xfId="7959" xr:uid="{00000000-0005-0000-0000-00000B1F0000}"/>
    <cellStyle name="Comma 57 3 5 2 4" xfId="7960" xr:uid="{00000000-0005-0000-0000-00000C1F0000}"/>
    <cellStyle name="Comma 57 3 5 2 5" xfId="7961" xr:uid="{00000000-0005-0000-0000-00000D1F0000}"/>
    <cellStyle name="Comma 57 3 5 3" xfId="7962" xr:uid="{00000000-0005-0000-0000-00000E1F0000}"/>
    <cellStyle name="Comma 57 3 5 3 2" xfId="7963" xr:uid="{00000000-0005-0000-0000-00000F1F0000}"/>
    <cellStyle name="Comma 57 3 5 3 3" xfId="7964" xr:uid="{00000000-0005-0000-0000-0000101F0000}"/>
    <cellStyle name="Comma 57 3 5 3 4" xfId="7965" xr:uid="{00000000-0005-0000-0000-0000111F0000}"/>
    <cellStyle name="Comma 57 3 5 4" xfId="7966" xr:uid="{00000000-0005-0000-0000-0000121F0000}"/>
    <cellStyle name="Comma 57 3 5 5" xfId="7967" xr:uid="{00000000-0005-0000-0000-0000131F0000}"/>
    <cellStyle name="Comma 57 3 5 6" xfId="7968" xr:uid="{00000000-0005-0000-0000-0000141F0000}"/>
    <cellStyle name="Comma 57 3 6" xfId="7969" xr:uid="{00000000-0005-0000-0000-0000151F0000}"/>
    <cellStyle name="Comma 57 3 6 2" xfId="7970" xr:uid="{00000000-0005-0000-0000-0000161F0000}"/>
    <cellStyle name="Comma 57 3 6 2 2" xfId="7971" xr:uid="{00000000-0005-0000-0000-0000171F0000}"/>
    <cellStyle name="Comma 57 3 6 2 3" xfId="7972" xr:uid="{00000000-0005-0000-0000-0000181F0000}"/>
    <cellStyle name="Comma 57 3 6 2 4" xfId="7973" xr:uid="{00000000-0005-0000-0000-0000191F0000}"/>
    <cellStyle name="Comma 57 3 6 3" xfId="7974" xr:uid="{00000000-0005-0000-0000-00001A1F0000}"/>
    <cellStyle name="Comma 57 3 6 4" xfId="7975" xr:uid="{00000000-0005-0000-0000-00001B1F0000}"/>
    <cellStyle name="Comma 57 3 6 5" xfId="7976" xr:uid="{00000000-0005-0000-0000-00001C1F0000}"/>
    <cellStyle name="Comma 57 3 7" xfId="7977" xr:uid="{00000000-0005-0000-0000-00001D1F0000}"/>
    <cellStyle name="Comma 57 3 7 2" xfId="7978" xr:uid="{00000000-0005-0000-0000-00001E1F0000}"/>
    <cellStyle name="Comma 57 3 7 3" xfId="7979" xr:uid="{00000000-0005-0000-0000-00001F1F0000}"/>
    <cellStyle name="Comma 57 3 7 4" xfId="7980" xr:uid="{00000000-0005-0000-0000-0000201F0000}"/>
    <cellStyle name="Comma 57 3 8" xfId="7981" xr:uid="{00000000-0005-0000-0000-0000211F0000}"/>
    <cellStyle name="Comma 57 3 9" xfId="7982" xr:uid="{00000000-0005-0000-0000-0000221F0000}"/>
    <cellStyle name="Comma 57 4" xfId="7983" xr:uid="{00000000-0005-0000-0000-0000231F0000}"/>
    <cellStyle name="Comma 57 4 2" xfId="7984" xr:uid="{00000000-0005-0000-0000-0000241F0000}"/>
    <cellStyle name="Comma 57 4 2 2" xfId="7985" xr:uid="{00000000-0005-0000-0000-0000251F0000}"/>
    <cellStyle name="Comma 57 4 2 2 2" xfId="7986" xr:uid="{00000000-0005-0000-0000-0000261F0000}"/>
    <cellStyle name="Comma 57 4 2 2 2 2" xfId="7987" xr:uid="{00000000-0005-0000-0000-0000271F0000}"/>
    <cellStyle name="Comma 57 4 2 2 2 3" xfId="7988" xr:uid="{00000000-0005-0000-0000-0000281F0000}"/>
    <cellStyle name="Comma 57 4 2 2 2 4" xfId="7989" xr:uid="{00000000-0005-0000-0000-0000291F0000}"/>
    <cellStyle name="Comma 57 4 2 2 3" xfId="7990" xr:uid="{00000000-0005-0000-0000-00002A1F0000}"/>
    <cellStyle name="Comma 57 4 2 2 4" xfId="7991" xr:uid="{00000000-0005-0000-0000-00002B1F0000}"/>
    <cellStyle name="Comma 57 4 2 2 5" xfId="7992" xr:uid="{00000000-0005-0000-0000-00002C1F0000}"/>
    <cellStyle name="Comma 57 4 2 3" xfId="7993" xr:uid="{00000000-0005-0000-0000-00002D1F0000}"/>
    <cellStyle name="Comma 57 4 2 3 2" xfId="7994" xr:uid="{00000000-0005-0000-0000-00002E1F0000}"/>
    <cellStyle name="Comma 57 4 2 3 3" xfId="7995" xr:uid="{00000000-0005-0000-0000-00002F1F0000}"/>
    <cellStyle name="Comma 57 4 2 3 4" xfId="7996" xr:uid="{00000000-0005-0000-0000-0000301F0000}"/>
    <cellStyle name="Comma 57 4 2 4" xfId="7997" xr:uid="{00000000-0005-0000-0000-0000311F0000}"/>
    <cellStyle name="Comma 57 4 2 5" xfId="7998" xr:uid="{00000000-0005-0000-0000-0000321F0000}"/>
    <cellStyle name="Comma 57 4 2 6" xfId="7999" xr:uid="{00000000-0005-0000-0000-0000331F0000}"/>
    <cellStyle name="Comma 57 4 3" xfId="8000" xr:uid="{00000000-0005-0000-0000-0000341F0000}"/>
    <cellStyle name="Comma 57 4 3 2" xfId="8001" xr:uid="{00000000-0005-0000-0000-0000351F0000}"/>
    <cellStyle name="Comma 57 4 3 2 2" xfId="8002" xr:uid="{00000000-0005-0000-0000-0000361F0000}"/>
    <cellStyle name="Comma 57 4 3 2 2 2" xfId="8003" xr:uid="{00000000-0005-0000-0000-0000371F0000}"/>
    <cellStyle name="Comma 57 4 3 2 2 3" xfId="8004" xr:uid="{00000000-0005-0000-0000-0000381F0000}"/>
    <cellStyle name="Comma 57 4 3 2 2 4" xfId="8005" xr:uid="{00000000-0005-0000-0000-0000391F0000}"/>
    <cellStyle name="Comma 57 4 3 2 3" xfId="8006" xr:uid="{00000000-0005-0000-0000-00003A1F0000}"/>
    <cellStyle name="Comma 57 4 3 2 4" xfId="8007" xr:uid="{00000000-0005-0000-0000-00003B1F0000}"/>
    <cellStyle name="Comma 57 4 3 2 5" xfId="8008" xr:uid="{00000000-0005-0000-0000-00003C1F0000}"/>
    <cellStyle name="Comma 57 4 3 3" xfId="8009" xr:uid="{00000000-0005-0000-0000-00003D1F0000}"/>
    <cellStyle name="Comma 57 4 3 3 2" xfId="8010" xr:uid="{00000000-0005-0000-0000-00003E1F0000}"/>
    <cellStyle name="Comma 57 4 3 3 3" xfId="8011" xr:uid="{00000000-0005-0000-0000-00003F1F0000}"/>
    <cellStyle name="Comma 57 4 3 3 4" xfId="8012" xr:uid="{00000000-0005-0000-0000-0000401F0000}"/>
    <cellStyle name="Comma 57 4 3 4" xfId="8013" xr:uid="{00000000-0005-0000-0000-0000411F0000}"/>
    <cellStyle name="Comma 57 4 3 5" xfId="8014" xr:uid="{00000000-0005-0000-0000-0000421F0000}"/>
    <cellStyle name="Comma 57 4 3 6" xfId="8015" xr:uid="{00000000-0005-0000-0000-0000431F0000}"/>
    <cellStyle name="Comma 57 4 4" xfId="8016" xr:uid="{00000000-0005-0000-0000-0000441F0000}"/>
    <cellStyle name="Comma 57 4 4 2" xfId="8017" xr:uid="{00000000-0005-0000-0000-0000451F0000}"/>
    <cellStyle name="Comma 57 4 4 2 2" xfId="8018" xr:uid="{00000000-0005-0000-0000-0000461F0000}"/>
    <cellStyle name="Comma 57 4 4 2 3" xfId="8019" xr:uid="{00000000-0005-0000-0000-0000471F0000}"/>
    <cellStyle name="Comma 57 4 4 2 4" xfId="8020" xr:uid="{00000000-0005-0000-0000-0000481F0000}"/>
    <cellStyle name="Comma 57 4 4 3" xfId="8021" xr:uid="{00000000-0005-0000-0000-0000491F0000}"/>
    <cellStyle name="Comma 57 4 4 4" xfId="8022" xr:uid="{00000000-0005-0000-0000-00004A1F0000}"/>
    <cellStyle name="Comma 57 4 4 5" xfId="8023" xr:uid="{00000000-0005-0000-0000-00004B1F0000}"/>
    <cellStyle name="Comma 57 4 5" xfId="8024" xr:uid="{00000000-0005-0000-0000-00004C1F0000}"/>
    <cellStyle name="Comma 57 4 5 2" xfId="8025" xr:uid="{00000000-0005-0000-0000-00004D1F0000}"/>
    <cellStyle name="Comma 57 4 5 3" xfId="8026" xr:uid="{00000000-0005-0000-0000-00004E1F0000}"/>
    <cellStyle name="Comma 57 4 5 4" xfId="8027" xr:uid="{00000000-0005-0000-0000-00004F1F0000}"/>
    <cellStyle name="Comma 57 4 6" xfId="8028" xr:uid="{00000000-0005-0000-0000-0000501F0000}"/>
    <cellStyle name="Comma 57 4 7" xfId="8029" xr:uid="{00000000-0005-0000-0000-0000511F0000}"/>
    <cellStyle name="Comma 57 4 8" xfId="8030" xr:uid="{00000000-0005-0000-0000-0000521F0000}"/>
    <cellStyle name="Comma 57 5" xfId="8031" xr:uid="{00000000-0005-0000-0000-0000531F0000}"/>
    <cellStyle name="Comma 57 5 2" xfId="8032" xr:uid="{00000000-0005-0000-0000-0000541F0000}"/>
    <cellStyle name="Comma 57 5 2 2" xfId="8033" xr:uid="{00000000-0005-0000-0000-0000551F0000}"/>
    <cellStyle name="Comma 57 5 2 2 2" xfId="8034" xr:uid="{00000000-0005-0000-0000-0000561F0000}"/>
    <cellStyle name="Comma 57 5 2 2 2 2" xfId="8035" xr:uid="{00000000-0005-0000-0000-0000571F0000}"/>
    <cellStyle name="Comma 57 5 2 2 2 3" xfId="8036" xr:uid="{00000000-0005-0000-0000-0000581F0000}"/>
    <cellStyle name="Comma 57 5 2 2 2 4" xfId="8037" xr:uid="{00000000-0005-0000-0000-0000591F0000}"/>
    <cellStyle name="Comma 57 5 2 2 3" xfId="8038" xr:uid="{00000000-0005-0000-0000-00005A1F0000}"/>
    <cellStyle name="Comma 57 5 2 2 4" xfId="8039" xr:uid="{00000000-0005-0000-0000-00005B1F0000}"/>
    <cellStyle name="Comma 57 5 2 2 5" xfId="8040" xr:uid="{00000000-0005-0000-0000-00005C1F0000}"/>
    <cellStyle name="Comma 57 5 2 3" xfId="8041" xr:uid="{00000000-0005-0000-0000-00005D1F0000}"/>
    <cellStyle name="Comma 57 5 2 3 2" xfId="8042" xr:uid="{00000000-0005-0000-0000-00005E1F0000}"/>
    <cellStyle name="Comma 57 5 2 3 3" xfId="8043" xr:uid="{00000000-0005-0000-0000-00005F1F0000}"/>
    <cellStyle name="Comma 57 5 2 3 4" xfId="8044" xr:uid="{00000000-0005-0000-0000-0000601F0000}"/>
    <cellStyle name="Comma 57 5 2 4" xfId="8045" xr:uid="{00000000-0005-0000-0000-0000611F0000}"/>
    <cellStyle name="Comma 57 5 2 5" xfId="8046" xr:uid="{00000000-0005-0000-0000-0000621F0000}"/>
    <cellStyle name="Comma 57 5 2 6" xfId="8047" xr:uid="{00000000-0005-0000-0000-0000631F0000}"/>
    <cellStyle name="Comma 57 5 3" xfId="8048" xr:uid="{00000000-0005-0000-0000-0000641F0000}"/>
    <cellStyle name="Comma 57 5 3 2" xfId="8049" xr:uid="{00000000-0005-0000-0000-0000651F0000}"/>
    <cellStyle name="Comma 57 5 3 2 2" xfId="8050" xr:uid="{00000000-0005-0000-0000-0000661F0000}"/>
    <cellStyle name="Comma 57 5 3 2 2 2" xfId="8051" xr:uid="{00000000-0005-0000-0000-0000671F0000}"/>
    <cellStyle name="Comma 57 5 3 2 2 3" xfId="8052" xr:uid="{00000000-0005-0000-0000-0000681F0000}"/>
    <cellStyle name="Comma 57 5 3 2 2 4" xfId="8053" xr:uid="{00000000-0005-0000-0000-0000691F0000}"/>
    <cellStyle name="Comma 57 5 3 2 3" xfId="8054" xr:uid="{00000000-0005-0000-0000-00006A1F0000}"/>
    <cellStyle name="Comma 57 5 3 2 4" xfId="8055" xr:uid="{00000000-0005-0000-0000-00006B1F0000}"/>
    <cellStyle name="Comma 57 5 3 2 5" xfId="8056" xr:uid="{00000000-0005-0000-0000-00006C1F0000}"/>
    <cellStyle name="Comma 57 5 3 3" xfId="8057" xr:uid="{00000000-0005-0000-0000-00006D1F0000}"/>
    <cellStyle name="Comma 57 5 3 3 2" xfId="8058" xr:uid="{00000000-0005-0000-0000-00006E1F0000}"/>
    <cellStyle name="Comma 57 5 3 3 3" xfId="8059" xr:uid="{00000000-0005-0000-0000-00006F1F0000}"/>
    <cellStyle name="Comma 57 5 3 3 4" xfId="8060" xr:uid="{00000000-0005-0000-0000-0000701F0000}"/>
    <cellStyle name="Comma 57 5 3 4" xfId="8061" xr:uid="{00000000-0005-0000-0000-0000711F0000}"/>
    <cellStyle name="Comma 57 5 3 5" xfId="8062" xr:uid="{00000000-0005-0000-0000-0000721F0000}"/>
    <cellStyle name="Comma 57 5 3 6" xfId="8063" xr:uid="{00000000-0005-0000-0000-0000731F0000}"/>
    <cellStyle name="Comma 57 5 4" xfId="8064" xr:uid="{00000000-0005-0000-0000-0000741F0000}"/>
    <cellStyle name="Comma 57 5 4 2" xfId="8065" xr:uid="{00000000-0005-0000-0000-0000751F0000}"/>
    <cellStyle name="Comma 57 5 4 2 2" xfId="8066" xr:uid="{00000000-0005-0000-0000-0000761F0000}"/>
    <cellStyle name="Comma 57 5 4 2 3" xfId="8067" xr:uid="{00000000-0005-0000-0000-0000771F0000}"/>
    <cellStyle name="Comma 57 5 4 2 4" xfId="8068" xr:uid="{00000000-0005-0000-0000-0000781F0000}"/>
    <cellStyle name="Comma 57 5 4 3" xfId="8069" xr:uid="{00000000-0005-0000-0000-0000791F0000}"/>
    <cellStyle name="Comma 57 5 4 4" xfId="8070" xr:uid="{00000000-0005-0000-0000-00007A1F0000}"/>
    <cellStyle name="Comma 57 5 4 5" xfId="8071" xr:uid="{00000000-0005-0000-0000-00007B1F0000}"/>
    <cellStyle name="Comma 57 5 5" xfId="8072" xr:uid="{00000000-0005-0000-0000-00007C1F0000}"/>
    <cellStyle name="Comma 57 5 5 2" xfId="8073" xr:uid="{00000000-0005-0000-0000-00007D1F0000}"/>
    <cellStyle name="Comma 57 5 5 3" xfId="8074" xr:uid="{00000000-0005-0000-0000-00007E1F0000}"/>
    <cellStyle name="Comma 57 5 5 4" xfId="8075" xr:uid="{00000000-0005-0000-0000-00007F1F0000}"/>
    <cellStyle name="Comma 57 5 6" xfId="8076" xr:uid="{00000000-0005-0000-0000-0000801F0000}"/>
    <cellStyle name="Comma 57 5 7" xfId="8077" xr:uid="{00000000-0005-0000-0000-0000811F0000}"/>
    <cellStyle name="Comma 57 5 8" xfId="8078" xr:uid="{00000000-0005-0000-0000-0000821F0000}"/>
    <cellStyle name="Comma 57 6" xfId="8079" xr:uid="{00000000-0005-0000-0000-0000831F0000}"/>
    <cellStyle name="Comma 57 6 2" xfId="8080" xr:uid="{00000000-0005-0000-0000-0000841F0000}"/>
    <cellStyle name="Comma 57 6 2 2" xfId="8081" xr:uid="{00000000-0005-0000-0000-0000851F0000}"/>
    <cellStyle name="Comma 57 6 2 2 2" xfId="8082" xr:uid="{00000000-0005-0000-0000-0000861F0000}"/>
    <cellStyle name="Comma 57 6 2 2 3" xfId="8083" xr:uid="{00000000-0005-0000-0000-0000871F0000}"/>
    <cellStyle name="Comma 57 6 2 2 4" xfId="8084" xr:uid="{00000000-0005-0000-0000-0000881F0000}"/>
    <cellStyle name="Comma 57 6 2 3" xfId="8085" xr:uid="{00000000-0005-0000-0000-0000891F0000}"/>
    <cellStyle name="Comma 57 6 2 4" xfId="8086" xr:uid="{00000000-0005-0000-0000-00008A1F0000}"/>
    <cellStyle name="Comma 57 6 2 5" xfId="8087" xr:uid="{00000000-0005-0000-0000-00008B1F0000}"/>
    <cellStyle name="Comma 57 6 3" xfId="8088" xr:uid="{00000000-0005-0000-0000-00008C1F0000}"/>
    <cellStyle name="Comma 57 6 3 2" xfId="8089" xr:uid="{00000000-0005-0000-0000-00008D1F0000}"/>
    <cellStyle name="Comma 57 6 3 3" xfId="8090" xr:uid="{00000000-0005-0000-0000-00008E1F0000}"/>
    <cellStyle name="Comma 57 6 3 4" xfId="8091" xr:uid="{00000000-0005-0000-0000-00008F1F0000}"/>
    <cellStyle name="Comma 57 6 4" xfId="8092" xr:uid="{00000000-0005-0000-0000-0000901F0000}"/>
    <cellStyle name="Comma 57 6 5" xfId="8093" xr:uid="{00000000-0005-0000-0000-0000911F0000}"/>
    <cellStyle name="Comma 57 6 6" xfId="8094" xr:uid="{00000000-0005-0000-0000-0000921F0000}"/>
    <cellStyle name="Comma 57 7" xfId="8095" xr:uid="{00000000-0005-0000-0000-0000931F0000}"/>
    <cellStyle name="Comma 57 7 2" xfId="8096" xr:uid="{00000000-0005-0000-0000-0000941F0000}"/>
    <cellStyle name="Comma 57 7 2 2" xfId="8097" xr:uid="{00000000-0005-0000-0000-0000951F0000}"/>
    <cellStyle name="Comma 57 7 2 2 2" xfId="8098" xr:uid="{00000000-0005-0000-0000-0000961F0000}"/>
    <cellStyle name="Comma 57 7 2 2 3" xfId="8099" xr:uid="{00000000-0005-0000-0000-0000971F0000}"/>
    <cellStyle name="Comma 57 7 2 2 4" xfId="8100" xr:uid="{00000000-0005-0000-0000-0000981F0000}"/>
    <cellStyle name="Comma 57 7 2 3" xfId="8101" xr:uid="{00000000-0005-0000-0000-0000991F0000}"/>
    <cellStyle name="Comma 57 7 2 4" xfId="8102" xr:uid="{00000000-0005-0000-0000-00009A1F0000}"/>
    <cellStyle name="Comma 57 7 2 5" xfId="8103" xr:uid="{00000000-0005-0000-0000-00009B1F0000}"/>
    <cellStyle name="Comma 57 7 3" xfId="8104" xr:uid="{00000000-0005-0000-0000-00009C1F0000}"/>
    <cellStyle name="Comma 57 7 3 2" xfId="8105" xr:uid="{00000000-0005-0000-0000-00009D1F0000}"/>
    <cellStyle name="Comma 57 7 3 3" xfId="8106" xr:uid="{00000000-0005-0000-0000-00009E1F0000}"/>
    <cellStyle name="Comma 57 7 3 4" xfId="8107" xr:uid="{00000000-0005-0000-0000-00009F1F0000}"/>
    <cellStyle name="Comma 57 7 4" xfId="8108" xr:uid="{00000000-0005-0000-0000-0000A01F0000}"/>
    <cellStyle name="Comma 57 7 5" xfId="8109" xr:uid="{00000000-0005-0000-0000-0000A11F0000}"/>
    <cellStyle name="Comma 57 7 6" xfId="8110" xr:uid="{00000000-0005-0000-0000-0000A21F0000}"/>
    <cellStyle name="Comma 57 8" xfId="8111" xr:uid="{00000000-0005-0000-0000-0000A31F0000}"/>
    <cellStyle name="Comma 57 8 2" xfId="8112" xr:uid="{00000000-0005-0000-0000-0000A41F0000}"/>
    <cellStyle name="Comma 57 8 2 2" xfId="8113" xr:uid="{00000000-0005-0000-0000-0000A51F0000}"/>
    <cellStyle name="Comma 57 8 2 3" xfId="8114" xr:uid="{00000000-0005-0000-0000-0000A61F0000}"/>
    <cellStyle name="Comma 57 8 2 4" xfId="8115" xr:uid="{00000000-0005-0000-0000-0000A71F0000}"/>
    <cellStyle name="Comma 57 8 3" xfId="8116" xr:uid="{00000000-0005-0000-0000-0000A81F0000}"/>
    <cellStyle name="Comma 57 8 4" xfId="8117" xr:uid="{00000000-0005-0000-0000-0000A91F0000}"/>
    <cellStyle name="Comma 57 8 5" xfId="8118" xr:uid="{00000000-0005-0000-0000-0000AA1F0000}"/>
    <cellStyle name="Comma 57 9" xfId="8119" xr:uid="{00000000-0005-0000-0000-0000AB1F0000}"/>
    <cellStyle name="Comma 57 9 2" xfId="8120" xr:uid="{00000000-0005-0000-0000-0000AC1F0000}"/>
    <cellStyle name="Comma 57 9 3" xfId="8121" xr:uid="{00000000-0005-0000-0000-0000AD1F0000}"/>
    <cellStyle name="Comma 57 9 4" xfId="8122" xr:uid="{00000000-0005-0000-0000-0000AE1F0000}"/>
    <cellStyle name="Comma 58" xfId="8123" xr:uid="{00000000-0005-0000-0000-0000AF1F0000}"/>
    <cellStyle name="Comma 58 10" xfId="8124" xr:uid="{00000000-0005-0000-0000-0000B01F0000}"/>
    <cellStyle name="Comma 58 11" xfId="8125" xr:uid="{00000000-0005-0000-0000-0000B11F0000}"/>
    <cellStyle name="Comma 58 12" xfId="8126" xr:uid="{00000000-0005-0000-0000-0000B21F0000}"/>
    <cellStyle name="Comma 58 2" xfId="8127" xr:uid="{00000000-0005-0000-0000-0000B31F0000}"/>
    <cellStyle name="Comma 58 2 10" xfId="8128" xr:uid="{00000000-0005-0000-0000-0000B41F0000}"/>
    <cellStyle name="Comma 58 2 2" xfId="8129" xr:uid="{00000000-0005-0000-0000-0000B51F0000}"/>
    <cellStyle name="Comma 58 2 2 2" xfId="8130" xr:uid="{00000000-0005-0000-0000-0000B61F0000}"/>
    <cellStyle name="Comma 58 2 2 2 2" xfId="8131" xr:uid="{00000000-0005-0000-0000-0000B71F0000}"/>
    <cellStyle name="Comma 58 2 2 2 2 2" xfId="8132" xr:uid="{00000000-0005-0000-0000-0000B81F0000}"/>
    <cellStyle name="Comma 58 2 2 2 2 2 2" xfId="8133" xr:uid="{00000000-0005-0000-0000-0000B91F0000}"/>
    <cellStyle name="Comma 58 2 2 2 2 2 3" xfId="8134" xr:uid="{00000000-0005-0000-0000-0000BA1F0000}"/>
    <cellStyle name="Comma 58 2 2 2 2 2 4" xfId="8135" xr:uid="{00000000-0005-0000-0000-0000BB1F0000}"/>
    <cellStyle name="Comma 58 2 2 2 2 3" xfId="8136" xr:uid="{00000000-0005-0000-0000-0000BC1F0000}"/>
    <cellStyle name="Comma 58 2 2 2 2 4" xfId="8137" xr:uid="{00000000-0005-0000-0000-0000BD1F0000}"/>
    <cellStyle name="Comma 58 2 2 2 2 5" xfId="8138" xr:uid="{00000000-0005-0000-0000-0000BE1F0000}"/>
    <cellStyle name="Comma 58 2 2 2 3" xfId="8139" xr:uid="{00000000-0005-0000-0000-0000BF1F0000}"/>
    <cellStyle name="Comma 58 2 2 2 3 2" xfId="8140" xr:uid="{00000000-0005-0000-0000-0000C01F0000}"/>
    <cellStyle name="Comma 58 2 2 2 3 3" xfId="8141" xr:uid="{00000000-0005-0000-0000-0000C11F0000}"/>
    <cellStyle name="Comma 58 2 2 2 3 4" xfId="8142" xr:uid="{00000000-0005-0000-0000-0000C21F0000}"/>
    <cellStyle name="Comma 58 2 2 2 4" xfId="8143" xr:uid="{00000000-0005-0000-0000-0000C31F0000}"/>
    <cellStyle name="Comma 58 2 2 2 5" xfId="8144" xr:uid="{00000000-0005-0000-0000-0000C41F0000}"/>
    <cellStyle name="Comma 58 2 2 2 6" xfId="8145" xr:uid="{00000000-0005-0000-0000-0000C51F0000}"/>
    <cellStyle name="Comma 58 2 2 3" xfId="8146" xr:uid="{00000000-0005-0000-0000-0000C61F0000}"/>
    <cellStyle name="Comma 58 2 2 3 2" xfId="8147" xr:uid="{00000000-0005-0000-0000-0000C71F0000}"/>
    <cellStyle name="Comma 58 2 2 3 2 2" xfId="8148" xr:uid="{00000000-0005-0000-0000-0000C81F0000}"/>
    <cellStyle name="Comma 58 2 2 3 2 2 2" xfId="8149" xr:uid="{00000000-0005-0000-0000-0000C91F0000}"/>
    <cellStyle name="Comma 58 2 2 3 2 2 3" xfId="8150" xr:uid="{00000000-0005-0000-0000-0000CA1F0000}"/>
    <cellStyle name="Comma 58 2 2 3 2 2 4" xfId="8151" xr:uid="{00000000-0005-0000-0000-0000CB1F0000}"/>
    <cellStyle name="Comma 58 2 2 3 2 3" xfId="8152" xr:uid="{00000000-0005-0000-0000-0000CC1F0000}"/>
    <cellStyle name="Comma 58 2 2 3 2 4" xfId="8153" xr:uid="{00000000-0005-0000-0000-0000CD1F0000}"/>
    <cellStyle name="Comma 58 2 2 3 2 5" xfId="8154" xr:uid="{00000000-0005-0000-0000-0000CE1F0000}"/>
    <cellStyle name="Comma 58 2 2 3 3" xfId="8155" xr:uid="{00000000-0005-0000-0000-0000CF1F0000}"/>
    <cellStyle name="Comma 58 2 2 3 3 2" xfId="8156" xr:uid="{00000000-0005-0000-0000-0000D01F0000}"/>
    <cellStyle name="Comma 58 2 2 3 3 3" xfId="8157" xr:uid="{00000000-0005-0000-0000-0000D11F0000}"/>
    <cellStyle name="Comma 58 2 2 3 3 4" xfId="8158" xr:uid="{00000000-0005-0000-0000-0000D21F0000}"/>
    <cellStyle name="Comma 58 2 2 3 4" xfId="8159" xr:uid="{00000000-0005-0000-0000-0000D31F0000}"/>
    <cellStyle name="Comma 58 2 2 3 5" xfId="8160" xr:uid="{00000000-0005-0000-0000-0000D41F0000}"/>
    <cellStyle name="Comma 58 2 2 3 6" xfId="8161" xr:uid="{00000000-0005-0000-0000-0000D51F0000}"/>
    <cellStyle name="Comma 58 2 2 4" xfId="8162" xr:uid="{00000000-0005-0000-0000-0000D61F0000}"/>
    <cellStyle name="Comma 58 2 2 4 2" xfId="8163" xr:uid="{00000000-0005-0000-0000-0000D71F0000}"/>
    <cellStyle name="Comma 58 2 2 4 2 2" xfId="8164" xr:uid="{00000000-0005-0000-0000-0000D81F0000}"/>
    <cellStyle name="Comma 58 2 2 4 2 3" xfId="8165" xr:uid="{00000000-0005-0000-0000-0000D91F0000}"/>
    <cellStyle name="Comma 58 2 2 4 2 4" xfId="8166" xr:uid="{00000000-0005-0000-0000-0000DA1F0000}"/>
    <cellStyle name="Comma 58 2 2 4 3" xfId="8167" xr:uid="{00000000-0005-0000-0000-0000DB1F0000}"/>
    <cellStyle name="Comma 58 2 2 4 4" xfId="8168" xr:uid="{00000000-0005-0000-0000-0000DC1F0000}"/>
    <cellStyle name="Comma 58 2 2 4 5" xfId="8169" xr:uid="{00000000-0005-0000-0000-0000DD1F0000}"/>
    <cellStyle name="Comma 58 2 2 5" xfId="8170" xr:uid="{00000000-0005-0000-0000-0000DE1F0000}"/>
    <cellStyle name="Comma 58 2 2 5 2" xfId="8171" xr:uid="{00000000-0005-0000-0000-0000DF1F0000}"/>
    <cellStyle name="Comma 58 2 2 5 3" xfId="8172" xr:uid="{00000000-0005-0000-0000-0000E01F0000}"/>
    <cellStyle name="Comma 58 2 2 5 4" xfId="8173" xr:uid="{00000000-0005-0000-0000-0000E11F0000}"/>
    <cellStyle name="Comma 58 2 2 6" xfId="8174" xr:uid="{00000000-0005-0000-0000-0000E21F0000}"/>
    <cellStyle name="Comma 58 2 2 7" xfId="8175" xr:uid="{00000000-0005-0000-0000-0000E31F0000}"/>
    <cellStyle name="Comma 58 2 2 8" xfId="8176" xr:uid="{00000000-0005-0000-0000-0000E41F0000}"/>
    <cellStyle name="Comma 58 2 3" xfId="8177" xr:uid="{00000000-0005-0000-0000-0000E51F0000}"/>
    <cellStyle name="Comma 58 2 3 2" xfId="8178" xr:uid="{00000000-0005-0000-0000-0000E61F0000}"/>
    <cellStyle name="Comma 58 2 3 2 2" xfId="8179" xr:uid="{00000000-0005-0000-0000-0000E71F0000}"/>
    <cellStyle name="Comma 58 2 3 2 2 2" xfId="8180" xr:uid="{00000000-0005-0000-0000-0000E81F0000}"/>
    <cellStyle name="Comma 58 2 3 2 2 2 2" xfId="8181" xr:uid="{00000000-0005-0000-0000-0000E91F0000}"/>
    <cellStyle name="Comma 58 2 3 2 2 2 3" xfId="8182" xr:uid="{00000000-0005-0000-0000-0000EA1F0000}"/>
    <cellStyle name="Comma 58 2 3 2 2 2 4" xfId="8183" xr:uid="{00000000-0005-0000-0000-0000EB1F0000}"/>
    <cellStyle name="Comma 58 2 3 2 2 3" xfId="8184" xr:uid="{00000000-0005-0000-0000-0000EC1F0000}"/>
    <cellStyle name="Comma 58 2 3 2 2 4" xfId="8185" xr:uid="{00000000-0005-0000-0000-0000ED1F0000}"/>
    <cellStyle name="Comma 58 2 3 2 2 5" xfId="8186" xr:uid="{00000000-0005-0000-0000-0000EE1F0000}"/>
    <cellStyle name="Comma 58 2 3 2 3" xfId="8187" xr:uid="{00000000-0005-0000-0000-0000EF1F0000}"/>
    <cellStyle name="Comma 58 2 3 2 3 2" xfId="8188" xr:uid="{00000000-0005-0000-0000-0000F01F0000}"/>
    <cellStyle name="Comma 58 2 3 2 3 3" xfId="8189" xr:uid="{00000000-0005-0000-0000-0000F11F0000}"/>
    <cellStyle name="Comma 58 2 3 2 3 4" xfId="8190" xr:uid="{00000000-0005-0000-0000-0000F21F0000}"/>
    <cellStyle name="Comma 58 2 3 2 4" xfId="8191" xr:uid="{00000000-0005-0000-0000-0000F31F0000}"/>
    <cellStyle name="Comma 58 2 3 2 5" xfId="8192" xr:uid="{00000000-0005-0000-0000-0000F41F0000}"/>
    <cellStyle name="Comma 58 2 3 2 6" xfId="8193" xr:uid="{00000000-0005-0000-0000-0000F51F0000}"/>
    <cellStyle name="Comma 58 2 3 3" xfId="8194" xr:uid="{00000000-0005-0000-0000-0000F61F0000}"/>
    <cellStyle name="Comma 58 2 3 3 2" xfId="8195" xr:uid="{00000000-0005-0000-0000-0000F71F0000}"/>
    <cellStyle name="Comma 58 2 3 3 2 2" xfId="8196" xr:uid="{00000000-0005-0000-0000-0000F81F0000}"/>
    <cellStyle name="Comma 58 2 3 3 2 2 2" xfId="8197" xr:uid="{00000000-0005-0000-0000-0000F91F0000}"/>
    <cellStyle name="Comma 58 2 3 3 2 2 3" xfId="8198" xr:uid="{00000000-0005-0000-0000-0000FA1F0000}"/>
    <cellStyle name="Comma 58 2 3 3 2 2 4" xfId="8199" xr:uid="{00000000-0005-0000-0000-0000FB1F0000}"/>
    <cellStyle name="Comma 58 2 3 3 2 3" xfId="8200" xr:uid="{00000000-0005-0000-0000-0000FC1F0000}"/>
    <cellStyle name="Comma 58 2 3 3 2 4" xfId="8201" xr:uid="{00000000-0005-0000-0000-0000FD1F0000}"/>
    <cellStyle name="Comma 58 2 3 3 2 5" xfId="8202" xr:uid="{00000000-0005-0000-0000-0000FE1F0000}"/>
    <cellStyle name="Comma 58 2 3 3 3" xfId="8203" xr:uid="{00000000-0005-0000-0000-0000FF1F0000}"/>
    <cellStyle name="Comma 58 2 3 3 3 2" xfId="8204" xr:uid="{00000000-0005-0000-0000-000000200000}"/>
    <cellStyle name="Comma 58 2 3 3 3 3" xfId="8205" xr:uid="{00000000-0005-0000-0000-000001200000}"/>
    <cellStyle name="Comma 58 2 3 3 3 4" xfId="8206" xr:uid="{00000000-0005-0000-0000-000002200000}"/>
    <cellStyle name="Comma 58 2 3 3 4" xfId="8207" xr:uid="{00000000-0005-0000-0000-000003200000}"/>
    <cellStyle name="Comma 58 2 3 3 5" xfId="8208" xr:uid="{00000000-0005-0000-0000-000004200000}"/>
    <cellStyle name="Comma 58 2 3 3 6" xfId="8209" xr:uid="{00000000-0005-0000-0000-000005200000}"/>
    <cellStyle name="Comma 58 2 3 4" xfId="8210" xr:uid="{00000000-0005-0000-0000-000006200000}"/>
    <cellStyle name="Comma 58 2 3 4 2" xfId="8211" xr:uid="{00000000-0005-0000-0000-000007200000}"/>
    <cellStyle name="Comma 58 2 3 4 2 2" xfId="8212" xr:uid="{00000000-0005-0000-0000-000008200000}"/>
    <cellStyle name="Comma 58 2 3 4 2 3" xfId="8213" xr:uid="{00000000-0005-0000-0000-000009200000}"/>
    <cellStyle name="Comma 58 2 3 4 2 4" xfId="8214" xr:uid="{00000000-0005-0000-0000-00000A200000}"/>
    <cellStyle name="Comma 58 2 3 4 3" xfId="8215" xr:uid="{00000000-0005-0000-0000-00000B200000}"/>
    <cellStyle name="Comma 58 2 3 4 4" xfId="8216" xr:uid="{00000000-0005-0000-0000-00000C200000}"/>
    <cellStyle name="Comma 58 2 3 4 5" xfId="8217" xr:uid="{00000000-0005-0000-0000-00000D200000}"/>
    <cellStyle name="Comma 58 2 3 5" xfId="8218" xr:uid="{00000000-0005-0000-0000-00000E200000}"/>
    <cellStyle name="Comma 58 2 3 5 2" xfId="8219" xr:uid="{00000000-0005-0000-0000-00000F200000}"/>
    <cellStyle name="Comma 58 2 3 5 3" xfId="8220" xr:uid="{00000000-0005-0000-0000-000010200000}"/>
    <cellStyle name="Comma 58 2 3 5 4" xfId="8221" xr:uid="{00000000-0005-0000-0000-000011200000}"/>
    <cellStyle name="Comma 58 2 3 6" xfId="8222" xr:uid="{00000000-0005-0000-0000-000012200000}"/>
    <cellStyle name="Comma 58 2 3 7" xfId="8223" xr:uid="{00000000-0005-0000-0000-000013200000}"/>
    <cellStyle name="Comma 58 2 3 8" xfId="8224" xr:uid="{00000000-0005-0000-0000-000014200000}"/>
    <cellStyle name="Comma 58 2 4" xfId="8225" xr:uid="{00000000-0005-0000-0000-000015200000}"/>
    <cellStyle name="Comma 58 2 4 2" xfId="8226" xr:uid="{00000000-0005-0000-0000-000016200000}"/>
    <cellStyle name="Comma 58 2 4 2 2" xfId="8227" xr:uid="{00000000-0005-0000-0000-000017200000}"/>
    <cellStyle name="Comma 58 2 4 2 2 2" xfId="8228" xr:uid="{00000000-0005-0000-0000-000018200000}"/>
    <cellStyle name="Comma 58 2 4 2 2 3" xfId="8229" xr:uid="{00000000-0005-0000-0000-000019200000}"/>
    <cellStyle name="Comma 58 2 4 2 2 4" xfId="8230" xr:uid="{00000000-0005-0000-0000-00001A200000}"/>
    <cellStyle name="Comma 58 2 4 2 3" xfId="8231" xr:uid="{00000000-0005-0000-0000-00001B200000}"/>
    <cellStyle name="Comma 58 2 4 2 4" xfId="8232" xr:uid="{00000000-0005-0000-0000-00001C200000}"/>
    <cellStyle name="Comma 58 2 4 2 5" xfId="8233" xr:uid="{00000000-0005-0000-0000-00001D200000}"/>
    <cellStyle name="Comma 58 2 4 3" xfId="8234" xr:uid="{00000000-0005-0000-0000-00001E200000}"/>
    <cellStyle name="Comma 58 2 4 3 2" xfId="8235" xr:uid="{00000000-0005-0000-0000-00001F200000}"/>
    <cellStyle name="Comma 58 2 4 3 3" xfId="8236" xr:uid="{00000000-0005-0000-0000-000020200000}"/>
    <cellStyle name="Comma 58 2 4 3 4" xfId="8237" xr:uid="{00000000-0005-0000-0000-000021200000}"/>
    <cellStyle name="Comma 58 2 4 4" xfId="8238" xr:uid="{00000000-0005-0000-0000-000022200000}"/>
    <cellStyle name="Comma 58 2 4 5" xfId="8239" xr:uid="{00000000-0005-0000-0000-000023200000}"/>
    <cellStyle name="Comma 58 2 4 6" xfId="8240" xr:uid="{00000000-0005-0000-0000-000024200000}"/>
    <cellStyle name="Comma 58 2 5" xfId="8241" xr:uid="{00000000-0005-0000-0000-000025200000}"/>
    <cellStyle name="Comma 58 2 5 2" xfId="8242" xr:uid="{00000000-0005-0000-0000-000026200000}"/>
    <cellStyle name="Comma 58 2 5 2 2" xfId="8243" xr:uid="{00000000-0005-0000-0000-000027200000}"/>
    <cellStyle name="Comma 58 2 5 2 2 2" xfId="8244" xr:uid="{00000000-0005-0000-0000-000028200000}"/>
    <cellStyle name="Comma 58 2 5 2 2 3" xfId="8245" xr:uid="{00000000-0005-0000-0000-000029200000}"/>
    <cellStyle name="Comma 58 2 5 2 2 4" xfId="8246" xr:uid="{00000000-0005-0000-0000-00002A200000}"/>
    <cellStyle name="Comma 58 2 5 2 3" xfId="8247" xr:uid="{00000000-0005-0000-0000-00002B200000}"/>
    <cellStyle name="Comma 58 2 5 2 4" xfId="8248" xr:uid="{00000000-0005-0000-0000-00002C200000}"/>
    <cellStyle name="Comma 58 2 5 2 5" xfId="8249" xr:uid="{00000000-0005-0000-0000-00002D200000}"/>
    <cellStyle name="Comma 58 2 5 3" xfId="8250" xr:uid="{00000000-0005-0000-0000-00002E200000}"/>
    <cellStyle name="Comma 58 2 5 3 2" xfId="8251" xr:uid="{00000000-0005-0000-0000-00002F200000}"/>
    <cellStyle name="Comma 58 2 5 3 3" xfId="8252" xr:uid="{00000000-0005-0000-0000-000030200000}"/>
    <cellStyle name="Comma 58 2 5 3 4" xfId="8253" xr:uid="{00000000-0005-0000-0000-000031200000}"/>
    <cellStyle name="Comma 58 2 5 4" xfId="8254" xr:uid="{00000000-0005-0000-0000-000032200000}"/>
    <cellStyle name="Comma 58 2 5 5" xfId="8255" xr:uid="{00000000-0005-0000-0000-000033200000}"/>
    <cellStyle name="Comma 58 2 5 6" xfId="8256" xr:uid="{00000000-0005-0000-0000-000034200000}"/>
    <cellStyle name="Comma 58 2 6" xfId="8257" xr:uid="{00000000-0005-0000-0000-000035200000}"/>
    <cellStyle name="Comma 58 2 6 2" xfId="8258" xr:uid="{00000000-0005-0000-0000-000036200000}"/>
    <cellStyle name="Comma 58 2 6 2 2" xfId="8259" xr:uid="{00000000-0005-0000-0000-000037200000}"/>
    <cellStyle name="Comma 58 2 6 2 3" xfId="8260" xr:uid="{00000000-0005-0000-0000-000038200000}"/>
    <cellStyle name="Comma 58 2 6 2 4" xfId="8261" xr:uid="{00000000-0005-0000-0000-000039200000}"/>
    <cellStyle name="Comma 58 2 6 3" xfId="8262" xr:uid="{00000000-0005-0000-0000-00003A200000}"/>
    <cellStyle name="Comma 58 2 6 4" xfId="8263" xr:uid="{00000000-0005-0000-0000-00003B200000}"/>
    <cellStyle name="Comma 58 2 6 5" xfId="8264" xr:uid="{00000000-0005-0000-0000-00003C200000}"/>
    <cellStyle name="Comma 58 2 7" xfId="8265" xr:uid="{00000000-0005-0000-0000-00003D200000}"/>
    <cellStyle name="Comma 58 2 7 2" xfId="8266" xr:uid="{00000000-0005-0000-0000-00003E200000}"/>
    <cellStyle name="Comma 58 2 7 3" xfId="8267" xr:uid="{00000000-0005-0000-0000-00003F200000}"/>
    <cellStyle name="Comma 58 2 7 4" xfId="8268" xr:uid="{00000000-0005-0000-0000-000040200000}"/>
    <cellStyle name="Comma 58 2 8" xfId="8269" xr:uid="{00000000-0005-0000-0000-000041200000}"/>
    <cellStyle name="Comma 58 2 9" xfId="8270" xr:uid="{00000000-0005-0000-0000-000042200000}"/>
    <cellStyle name="Comma 58 3" xfId="8271" xr:uid="{00000000-0005-0000-0000-000043200000}"/>
    <cellStyle name="Comma 58 3 10" xfId="8272" xr:uid="{00000000-0005-0000-0000-000044200000}"/>
    <cellStyle name="Comma 58 3 2" xfId="8273" xr:uid="{00000000-0005-0000-0000-000045200000}"/>
    <cellStyle name="Comma 58 3 2 2" xfId="8274" xr:uid="{00000000-0005-0000-0000-000046200000}"/>
    <cellStyle name="Comma 58 3 2 2 2" xfId="8275" xr:uid="{00000000-0005-0000-0000-000047200000}"/>
    <cellStyle name="Comma 58 3 2 2 2 2" xfId="8276" xr:uid="{00000000-0005-0000-0000-000048200000}"/>
    <cellStyle name="Comma 58 3 2 2 2 2 2" xfId="8277" xr:uid="{00000000-0005-0000-0000-000049200000}"/>
    <cellStyle name="Comma 58 3 2 2 2 2 3" xfId="8278" xr:uid="{00000000-0005-0000-0000-00004A200000}"/>
    <cellStyle name="Comma 58 3 2 2 2 2 4" xfId="8279" xr:uid="{00000000-0005-0000-0000-00004B200000}"/>
    <cellStyle name="Comma 58 3 2 2 2 3" xfId="8280" xr:uid="{00000000-0005-0000-0000-00004C200000}"/>
    <cellStyle name="Comma 58 3 2 2 2 4" xfId="8281" xr:uid="{00000000-0005-0000-0000-00004D200000}"/>
    <cellStyle name="Comma 58 3 2 2 2 5" xfId="8282" xr:uid="{00000000-0005-0000-0000-00004E200000}"/>
    <cellStyle name="Comma 58 3 2 2 3" xfId="8283" xr:uid="{00000000-0005-0000-0000-00004F200000}"/>
    <cellStyle name="Comma 58 3 2 2 3 2" xfId="8284" xr:uid="{00000000-0005-0000-0000-000050200000}"/>
    <cellStyle name="Comma 58 3 2 2 3 3" xfId="8285" xr:uid="{00000000-0005-0000-0000-000051200000}"/>
    <cellStyle name="Comma 58 3 2 2 3 4" xfId="8286" xr:uid="{00000000-0005-0000-0000-000052200000}"/>
    <cellStyle name="Comma 58 3 2 2 4" xfId="8287" xr:uid="{00000000-0005-0000-0000-000053200000}"/>
    <cellStyle name="Comma 58 3 2 2 5" xfId="8288" xr:uid="{00000000-0005-0000-0000-000054200000}"/>
    <cellStyle name="Comma 58 3 2 2 6" xfId="8289" xr:uid="{00000000-0005-0000-0000-000055200000}"/>
    <cellStyle name="Comma 58 3 2 3" xfId="8290" xr:uid="{00000000-0005-0000-0000-000056200000}"/>
    <cellStyle name="Comma 58 3 2 3 2" xfId="8291" xr:uid="{00000000-0005-0000-0000-000057200000}"/>
    <cellStyle name="Comma 58 3 2 3 2 2" xfId="8292" xr:uid="{00000000-0005-0000-0000-000058200000}"/>
    <cellStyle name="Comma 58 3 2 3 2 2 2" xfId="8293" xr:uid="{00000000-0005-0000-0000-000059200000}"/>
    <cellStyle name="Comma 58 3 2 3 2 2 3" xfId="8294" xr:uid="{00000000-0005-0000-0000-00005A200000}"/>
    <cellStyle name="Comma 58 3 2 3 2 2 4" xfId="8295" xr:uid="{00000000-0005-0000-0000-00005B200000}"/>
    <cellStyle name="Comma 58 3 2 3 2 3" xfId="8296" xr:uid="{00000000-0005-0000-0000-00005C200000}"/>
    <cellStyle name="Comma 58 3 2 3 2 4" xfId="8297" xr:uid="{00000000-0005-0000-0000-00005D200000}"/>
    <cellStyle name="Comma 58 3 2 3 2 5" xfId="8298" xr:uid="{00000000-0005-0000-0000-00005E200000}"/>
    <cellStyle name="Comma 58 3 2 3 3" xfId="8299" xr:uid="{00000000-0005-0000-0000-00005F200000}"/>
    <cellStyle name="Comma 58 3 2 3 3 2" xfId="8300" xr:uid="{00000000-0005-0000-0000-000060200000}"/>
    <cellStyle name="Comma 58 3 2 3 3 3" xfId="8301" xr:uid="{00000000-0005-0000-0000-000061200000}"/>
    <cellStyle name="Comma 58 3 2 3 3 4" xfId="8302" xr:uid="{00000000-0005-0000-0000-000062200000}"/>
    <cellStyle name="Comma 58 3 2 3 4" xfId="8303" xr:uid="{00000000-0005-0000-0000-000063200000}"/>
    <cellStyle name="Comma 58 3 2 3 5" xfId="8304" xr:uid="{00000000-0005-0000-0000-000064200000}"/>
    <cellStyle name="Comma 58 3 2 3 6" xfId="8305" xr:uid="{00000000-0005-0000-0000-000065200000}"/>
    <cellStyle name="Comma 58 3 2 4" xfId="8306" xr:uid="{00000000-0005-0000-0000-000066200000}"/>
    <cellStyle name="Comma 58 3 2 4 2" xfId="8307" xr:uid="{00000000-0005-0000-0000-000067200000}"/>
    <cellStyle name="Comma 58 3 2 4 2 2" xfId="8308" xr:uid="{00000000-0005-0000-0000-000068200000}"/>
    <cellStyle name="Comma 58 3 2 4 2 3" xfId="8309" xr:uid="{00000000-0005-0000-0000-000069200000}"/>
    <cellStyle name="Comma 58 3 2 4 2 4" xfId="8310" xr:uid="{00000000-0005-0000-0000-00006A200000}"/>
    <cellStyle name="Comma 58 3 2 4 3" xfId="8311" xr:uid="{00000000-0005-0000-0000-00006B200000}"/>
    <cellStyle name="Comma 58 3 2 4 4" xfId="8312" xr:uid="{00000000-0005-0000-0000-00006C200000}"/>
    <cellStyle name="Comma 58 3 2 4 5" xfId="8313" xr:uid="{00000000-0005-0000-0000-00006D200000}"/>
    <cellStyle name="Comma 58 3 2 5" xfId="8314" xr:uid="{00000000-0005-0000-0000-00006E200000}"/>
    <cellStyle name="Comma 58 3 2 5 2" xfId="8315" xr:uid="{00000000-0005-0000-0000-00006F200000}"/>
    <cellStyle name="Comma 58 3 2 5 3" xfId="8316" xr:uid="{00000000-0005-0000-0000-000070200000}"/>
    <cellStyle name="Comma 58 3 2 5 4" xfId="8317" xr:uid="{00000000-0005-0000-0000-000071200000}"/>
    <cellStyle name="Comma 58 3 2 6" xfId="8318" xr:uid="{00000000-0005-0000-0000-000072200000}"/>
    <cellStyle name="Comma 58 3 2 7" xfId="8319" xr:uid="{00000000-0005-0000-0000-000073200000}"/>
    <cellStyle name="Comma 58 3 2 8" xfId="8320" xr:uid="{00000000-0005-0000-0000-000074200000}"/>
    <cellStyle name="Comma 58 3 3" xfId="8321" xr:uid="{00000000-0005-0000-0000-000075200000}"/>
    <cellStyle name="Comma 58 3 3 2" xfId="8322" xr:uid="{00000000-0005-0000-0000-000076200000}"/>
    <cellStyle name="Comma 58 3 3 2 2" xfId="8323" xr:uid="{00000000-0005-0000-0000-000077200000}"/>
    <cellStyle name="Comma 58 3 3 2 2 2" xfId="8324" xr:uid="{00000000-0005-0000-0000-000078200000}"/>
    <cellStyle name="Comma 58 3 3 2 2 2 2" xfId="8325" xr:uid="{00000000-0005-0000-0000-000079200000}"/>
    <cellStyle name="Comma 58 3 3 2 2 2 3" xfId="8326" xr:uid="{00000000-0005-0000-0000-00007A200000}"/>
    <cellStyle name="Comma 58 3 3 2 2 2 4" xfId="8327" xr:uid="{00000000-0005-0000-0000-00007B200000}"/>
    <cellStyle name="Comma 58 3 3 2 2 3" xfId="8328" xr:uid="{00000000-0005-0000-0000-00007C200000}"/>
    <cellStyle name="Comma 58 3 3 2 2 4" xfId="8329" xr:uid="{00000000-0005-0000-0000-00007D200000}"/>
    <cellStyle name="Comma 58 3 3 2 2 5" xfId="8330" xr:uid="{00000000-0005-0000-0000-00007E200000}"/>
    <cellStyle name="Comma 58 3 3 2 3" xfId="8331" xr:uid="{00000000-0005-0000-0000-00007F200000}"/>
    <cellStyle name="Comma 58 3 3 2 3 2" xfId="8332" xr:uid="{00000000-0005-0000-0000-000080200000}"/>
    <cellStyle name="Comma 58 3 3 2 3 3" xfId="8333" xr:uid="{00000000-0005-0000-0000-000081200000}"/>
    <cellStyle name="Comma 58 3 3 2 3 4" xfId="8334" xr:uid="{00000000-0005-0000-0000-000082200000}"/>
    <cellStyle name="Comma 58 3 3 2 4" xfId="8335" xr:uid="{00000000-0005-0000-0000-000083200000}"/>
    <cellStyle name="Comma 58 3 3 2 5" xfId="8336" xr:uid="{00000000-0005-0000-0000-000084200000}"/>
    <cellStyle name="Comma 58 3 3 2 6" xfId="8337" xr:uid="{00000000-0005-0000-0000-000085200000}"/>
    <cellStyle name="Comma 58 3 3 3" xfId="8338" xr:uid="{00000000-0005-0000-0000-000086200000}"/>
    <cellStyle name="Comma 58 3 3 3 2" xfId="8339" xr:uid="{00000000-0005-0000-0000-000087200000}"/>
    <cellStyle name="Comma 58 3 3 3 2 2" xfId="8340" xr:uid="{00000000-0005-0000-0000-000088200000}"/>
    <cellStyle name="Comma 58 3 3 3 2 2 2" xfId="8341" xr:uid="{00000000-0005-0000-0000-000089200000}"/>
    <cellStyle name="Comma 58 3 3 3 2 2 3" xfId="8342" xr:uid="{00000000-0005-0000-0000-00008A200000}"/>
    <cellStyle name="Comma 58 3 3 3 2 2 4" xfId="8343" xr:uid="{00000000-0005-0000-0000-00008B200000}"/>
    <cellStyle name="Comma 58 3 3 3 2 3" xfId="8344" xr:uid="{00000000-0005-0000-0000-00008C200000}"/>
    <cellStyle name="Comma 58 3 3 3 2 4" xfId="8345" xr:uid="{00000000-0005-0000-0000-00008D200000}"/>
    <cellStyle name="Comma 58 3 3 3 2 5" xfId="8346" xr:uid="{00000000-0005-0000-0000-00008E200000}"/>
    <cellStyle name="Comma 58 3 3 3 3" xfId="8347" xr:uid="{00000000-0005-0000-0000-00008F200000}"/>
    <cellStyle name="Comma 58 3 3 3 3 2" xfId="8348" xr:uid="{00000000-0005-0000-0000-000090200000}"/>
    <cellStyle name="Comma 58 3 3 3 3 3" xfId="8349" xr:uid="{00000000-0005-0000-0000-000091200000}"/>
    <cellStyle name="Comma 58 3 3 3 3 4" xfId="8350" xr:uid="{00000000-0005-0000-0000-000092200000}"/>
    <cellStyle name="Comma 58 3 3 3 4" xfId="8351" xr:uid="{00000000-0005-0000-0000-000093200000}"/>
    <cellStyle name="Comma 58 3 3 3 5" xfId="8352" xr:uid="{00000000-0005-0000-0000-000094200000}"/>
    <cellStyle name="Comma 58 3 3 3 6" xfId="8353" xr:uid="{00000000-0005-0000-0000-000095200000}"/>
    <cellStyle name="Comma 58 3 3 4" xfId="8354" xr:uid="{00000000-0005-0000-0000-000096200000}"/>
    <cellStyle name="Comma 58 3 3 4 2" xfId="8355" xr:uid="{00000000-0005-0000-0000-000097200000}"/>
    <cellStyle name="Comma 58 3 3 4 2 2" xfId="8356" xr:uid="{00000000-0005-0000-0000-000098200000}"/>
    <cellStyle name="Comma 58 3 3 4 2 3" xfId="8357" xr:uid="{00000000-0005-0000-0000-000099200000}"/>
    <cellStyle name="Comma 58 3 3 4 2 4" xfId="8358" xr:uid="{00000000-0005-0000-0000-00009A200000}"/>
    <cellStyle name="Comma 58 3 3 4 3" xfId="8359" xr:uid="{00000000-0005-0000-0000-00009B200000}"/>
    <cellStyle name="Comma 58 3 3 4 4" xfId="8360" xr:uid="{00000000-0005-0000-0000-00009C200000}"/>
    <cellStyle name="Comma 58 3 3 4 5" xfId="8361" xr:uid="{00000000-0005-0000-0000-00009D200000}"/>
    <cellStyle name="Comma 58 3 3 5" xfId="8362" xr:uid="{00000000-0005-0000-0000-00009E200000}"/>
    <cellStyle name="Comma 58 3 3 5 2" xfId="8363" xr:uid="{00000000-0005-0000-0000-00009F200000}"/>
    <cellStyle name="Comma 58 3 3 5 3" xfId="8364" xr:uid="{00000000-0005-0000-0000-0000A0200000}"/>
    <cellStyle name="Comma 58 3 3 5 4" xfId="8365" xr:uid="{00000000-0005-0000-0000-0000A1200000}"/>
    <cellStyle name="Comma 58 3 3 6" xfId="8366" xr:uid="{00000000-0005-0000-0000-0000A2200000}"/>
    <cellStyle name="Comma 58 3 3 7" xfId="8367" xr:uid="{00000000-0005-0000-0000-0000A3200000}"/>
    <cellStyle name="Comma 58 3 3 8" xfId="8368" xr:uid="{00000000-0005-0000-0000-0000A4200000}"/>
    <cellStyle name="Comma 58 3 4" xfId="8369" xr:uid="{00000000-0005-0000-0000-0000A5200000}"/>
    <cellStyle name="Comma 58 3 4 2" xfId="8370" xr:uid="{00000000-0005-0000-0000-0000A6200000}"/>
    <cellStyle name="Comma 58 3 4 2 2" xfId="8371" xr:uid="{00000000-0005-0000-0000-0000A7200000}"/>
    <cellStyle name="Comma 58 3 4 2 2 2" xfId="8372" xr:uid="{00000000-0005-0000-0000-0000A8200000}"/>
    <cellStyle name="Comma 58 3 4 2 2 3" xfId="8373" xr:uid="{00000000-0005-0000-0000-0000A9200000}"/>
    <cellStyle name="Comma 58 3 4 2 2 4" xfId="8374" xr:uid="{00000000-0005-0000-0000-0000AA200000}"/>
    <cellStyle name="Comma 58 3 4 2 3" xfId="8375" xr:uid="{00000000-0005-0000-0000-0000AB200000}"/>
    <cellStyle name="Comma 58 3 4 2 4" xfId="8376" xr:uid="{00000000-0005-0000-0000-0000AC200000}"/>
    <cellStyle name="Comma 58 3 4 2 5" xfId="8377" xr:uid="{00000000-0005-0000-0000-0000AD200000}"/>
    <cellStyle name="Comma 58 3 4 3" xfId="8378" xr:uid="{00000000-0005-0000-0000-0000AE200000}"/>
    <cellStyle name="Comma 58 3 4 3 2" xfId="8379" xr:uid="{00000000-0005-0000-0000-0000AF200000}"/>
    <cellStyle name="Comma 58 3 4 3 3" xfId="8380" xr:uid="{00000000-0005-0000-0000-0000B0200000}"/>
    <cellStyle name="Comma 58 3 4 3 4" xfId="8381" xr:uid="{00000000-0005-0000-0000-0000B1200000}"/>
    <cellStyle name="Comma 58 3 4 4" xfId="8382" xr:uid="{00000000-0005-0000-0000-0000B2200000}"/>
    <cellStyle name="Comma 58 3 4 5" xfId="8383" xr:uid="{00000000-0005-0000-0000-0000B3200000}"/>
    <cellStyle name="Comma 58 3 4 6" xfId="8384" xr:uid="{00000000-0005-0000-0000-0000B4200000}"/>
    <cellStyle name="Comma 58 3 5" xfId="8385" xr:uid="{00000000-0005-0000-0000-0000B5200000}"/>
    <cellStyle name="Comma 58 3 5 2" xfId="8386" xr:uid="{00000000-0005-0000-0000-0000B6200000}"/>
    <cellStyle name="Comma 58 3 5 2 2" xfId="8387" xr:uid="{00000000-0005-0000-0000-0000B7200000}"/>
    <cellStyle name="Comma 58 3 5 2 2 2" xfId="8388" xr:uid="{00000000-0005-0000-0000-0000B8200000}"/>
    <cellStyle name="Comma 58 3 5 2 2 3" xfId="8389" xr:uid="{00000000-0005-0000-0000-0000B9200000}"/>
    <cellStyle name="Comma 58 3 5 2 2 4" xfId="8390" xr:uid="{00000000-0005-0000-0000-0000BA200000}"/>
    <cellStyle name="Comma 58 3 5 2 3" xfId="8391" xr:uid="{00000000-0005-0000-0000-0000BB200000}"/>
    <cellStyle name="Comma 58 3 5 2 4" xfId="8392" xr:uid="{00000000-0005-0000-0000-0000BC200000}"/>
    <cellStyle name="Comma 58 3 5 2 5" xfId="8393" xr:uid="{00000000-0005-0000-0000-0000BD200000}"/>
    <cellStyle name="Comma 58 3 5 3" xfId="8394" xr:uid="{00000000-0005-0000-0000-0000BE200000}"/>
    <cellStyle name="Comma 58 3 5 3 2" xfId="8395" xr:uid="{00000000-0005-0000-0000-0000BF200000}"/>
    <cellStyle name="Comma 58 3 5 3 3" xfId="8396" xr:uid="{00000000-0005-0000-0000-0000C0200000}"/>
    <cellStyle name="Comma 58 3 5 3 4" xfId="8397" xr:uid="{00000000-0005-0000-0000-0000C1200000}"/>
    <cellStyle name="Comma 58 3 5 4" xfId="8398" xr:uid="{00000000-0005-0000-0000-0000C2200000}"/>
    <cellStyle name="Comma 58 3 5 5" xfId="8399" xr:uid="{00000000-0005-0000-0000-0000C3200000}"/>
    <cellStyle name="Comma 58 3 5 6" xfId="8400" xr:uid="{00000000-0005-0000-0000-0000C4200000}"/>
    <cellStyle name="Comma 58 3 6" xfId="8401" xr:uid="{00000000-0005-0000-0000-0000C5200000}"/>
    <cellStyle name="Comma 58 3 6 2" xfId="8402" xr:uid="{00000000-0005-0000-0000-0000C6200000}"/>
    <cellStyle name="Comma 58 3 6 2 2" xfId="8403" xr:uid="{00000000-0005-0000-0000-0000C7200000}"/>
    <cellStyle name="Comma 58 3 6 2 3" xfId="8404" xr:uid="{00000000-0005-0000-0000-0000C8200000}"/>
    <cellStyle name="Comma 58 3 6 2 4" xfId="8405" xr:uid="{00000000-0005-0000-0000-0000C9200000}"/>
    <cellStyle name="Comma 58 3 6 3" xfId="8406" xr:uid="{00000000-0005-0000-0000-0000CA200000}"/>
    <cellStyle name="Comma 58 3 6 4" xfId="8407" xr:uid="{00000000-0005-0000-0000-0000CB200000}"/>
    <cellStyle name="Comma 58 3 6 5" xfId="8408" xr:uid="{00000000-0005-0000-0000-0000CC200000}"/>
    <cellStyle name="Comma 58 3 7" xfId="8409" xr:uid="{00000000-0005-0000-0000-0000CD200000}"/>
    <cellStyle name="Comma 58 3 7 2" xfId="8410" xr:uid="{00000000-0005-0000-0000-0000CE200000}"/>
    <cellStyle name="Comma 58 3 7 3" xfId="8411" xr:uid="{00000000-0005-0000-0000-0000CF200000}"/>
    <cellStyle name="Comma 58 3 7 4" xfId="8412" xr:uid="{00000000-0005-0000-0000-0000D0200000}"/>
    <cellStyle name="Comma 58 3 8" xfId="8413" xr:uid="{00000000-0005-0000-0000-0000D1200000}"/>
    <cellStyle name="Comma 58 3 9" xfId="8414" xr:uid="{00000000-0005-0000-0000-0000D2200000}"/>
    <cellStyle name="Comma 58 4" xfId="8415" xr:uid="{00000000-0005-0000-0000-0000D3200000}"/>
    <cellStyle name="Comma 58 4 2" xfId="8416" xr:uid="{00000000-0005-0000-0000-0000D4200000}"/>
    <cellStyle name="Comma 58 4 2 2" xfId="8417" xr:uid="{00000000-0005-0000-0000-0000D5200000}"/>
    <cellStyle name="Comma 58 4 2 2 2" xfId="8418" xr:uid="{00000000-0005-0000-0000-0000D6200000}"/>
    <cellStyle name="Comma 58 4 2 2 2 2" xfId="8419" xr:uid="{00000000-0005-0000-0000-0000D7200000}"/>
    <cellStyle name="Comma 58 4 2 2 2 3" xfId="8420" xr:uid="{00000000-0005-0000-0000-0000D8200000}"/>
    <cellStyle name="Comma 58 4 2 2 2 4" xfId="8421" xr:uid="{00000000-0005-0000-0000-0000D9200000}"/>
    <cellStyle name="Comma 58 4 2 2 3" xfId="8422" xr:uid="{00000000-0005-0000-0000-0000DA200000}"/>
    <cellStyle name="Comma 58 4 2 2 4" xfId="8423" xr:uid="{00000000-0005-0000-0000-0000DB200000}"/>
    <cellStyle name="Comma 58 4 2 2 5" xfId="8424" xr:uid="{00000000-0005-0000-0000-0000DC200000}"/>
    <cellStyle name="Comma 58 4 2 3" xfId="8425" xr:uid="{00000000-0005-0000-0000-0000DD200000}"/>
    <cellStyle name="Comma 58 4 2 3 2" xfId="8426" xr:uid="{00000000-0005-0000-0000-0000DE200000}"/>
    <cellStyle name="Comma 58 4 2 3 3" xfId="8427" xr:uid="{00000000-0005-0000-0000-0000DF200000}"/>
    <cellStyle name="Comma 58 4 2 3 4" xfId="8428" xr:uid="{00000000-0005-0000-0000-0000E0200000}"/>
    <cellStyle name="Comma 58 4 2 4" xfId="8429" xr:uid="{00000000-0005-0000-0000-0000E1200000}"/>
    <cellStyle name="Comma 58 4 2 5" xfId="8430" xr:uid="{00000000-0005-0000-0000-0000E2200000}"/>
    <cellStyle name="Comma 58 4 2 6" xfId="8431" xr:uid="{00000000-0005-0000-0000-0000E3200000}"/>
    <cellStyle name="Comma 58 4 3" xfId="8432" xr:uid="{00000000-0005-0000-0000-0000E4200000}"/>
    <cellStyle name="Comma 58 4 3 2" xfId="8433" xr:uid="{00000000-0005-0000-0000-0000E5200000}"/>
    <cellStyle name="Comma 58 4 3 2 2" xfId="8434" xr:uid="{00000000-0005-0000-0000-0000E6200000}"/>
    <cellStyle name="Comma 58 4 3 2 2 2" xfId="8435" xr:uid="{00000000-0005-0000-0000-0000E7200000}"/>
    <cellStyle name="Comma 58 4 3 2 2 3" xfId="8436" xr:uid="{00000000-0005-0000-0000-0000E8200000}"/>
    <cellStyle name="Comma 58 4 3 2 2 4" xfId="8437" xr:uid="{00000000-0005-0000-0000-0000E9200000}"/>
    <cellStyle name="Comma 58 4 3 2 3" xfId="8438" xr:uid="{00000000-0005-0000-0000-0000EA200000}"/>
    <cellStyle name="Comma 58 4 3 2 4" xfId="8439" xr:uid="{00000000-0005-0000-0000-0000EB200000}"/>
    <cellStyle name="Comma 58 4 3 2 5" xfId="8440" xr:uid="{00000000-0005-0000-0000-0000EC200000}"/>
    <cellStyle name="Comma 58 4 3 3" xfId="8441" xr:uid="{00000000-0005-0000-0000-0000ED200000}"/>
    <cellStyle name="Comma 58 4 3 3 2" xfId="8442" xr:uid="{00000000-0005-0000-0000-0000EE200000}"/>
    <cellStyle name="Comma 58 4 3 3 3" xfId="8443" xr:uid="{00000000-0005-0000-0000-0000EF200000}"/>
    <cellStyle name="Comma 58 4 3 3 4" xfId="8444" xr:uid="{00000000-0005-0000-0000-0000F0200000}"/>
    <cellStyle name="Comma 58 4 3 4" xfId="8445" xr:uid="{00000000-0005-0000-0000-0000F1200000}"/>
    <cellStyle name="Comma 58 4 3 5" xfId="8446" xr:uid="{00000000-0005-0000-0000-0000F2200000}"/>
    <cellStyle name="Comma 58 4 3 6" xfId="8447" xr:uid="{00000000-0005-0000-0000-0000F3200000}"/>
    <cellStyle name="Comma 58 4 4" xfId="8448" xr:uid="{00000000-0005-0000-0000-0000F4200000}"/>
    <cellStyle name="Comma 58 4 4 2" xfId="8449" xr:uid="{00000000-0005-0000-0000-0000F5200000}"/>
    <cellStyle name="Comma 58 4 4 2 2" xfId="8450" xr:uid="{00000000-0005-0000-0000-0000F6200000}"/>
    <cellStyle name="Comma 58 4 4 2 3" xfId="8451" xr:uid="{00000000-0005-0000-0000-0000F7200000}"/>
    <cellStyle name="Comma 58 4 4 2 4" xfId="8452" xr:uid="{00000000-0005-0000-0000-0000F8200000}"/>
    <cellStyle name="Comma 58 4 4 3" xfId="8453" xr:uid="{00000000-0005-0000-0000-0000F9200000}"/>
    <cellStyle name="Comma 58 4 4 4" xfId="8454" xr:uid="{00000000-0005-0000-0000-0000FA200000}"/>
    <cellStyle name="Comma 58 4 4 5" xfId="8455" xr:uid="{00000000-0005-0000-0000-0000FB200000}"/>
    <cellStyle name="Comma 58 4 5" xfId="8456" xr:uid="{00000000-0005-0000-0000-0000FC200000}"/>
    <cellStyle name="Comma 58 4 5 2" xfId="8457" xr:uid="{00000000-0005-0000-0000-0000FD200000}"/>
    <cellStyle name="Comma 58 4 5 3" xfId="8458" xr:uid="{00000000-0005-0000-0000-0000FE200000}"/>
    <cellStyle name="Comma 58 4 5 4" xfId="8459" xr:uid="{00000000-0005-0000-0000-0000FF200000}"/>
    <cellStyle name="Comma 58 4 6" xfId="8460" xr:uid="{00000000-0005-0000-0000-000000210000}"/>
    <cellStyle name="Comma 58 4 7" xfId="8461" xr:uid="{00000000-0005-0000-0000-000001210000}"/>
    <cellStyle name="Comma 58 4 8" xfId="8462" xr:uid="{00000000-0005-0000-0000-000002210000}"/>
    <cellStyle name="Comma 58 5" xfId="8463" xr:uid="{00000000-0005-0000-0000-000003210000}"/>
    <cellStyle name="Comma 58 5 2" xfId="8464" xr:uid="{00000000-0005-0000-0000-000004210000}"/>
    <cellStyle name="Comma 58 5 2 2" xfId="8465" xr:uid="{00000000-0005-0000-0000-000005210000}"/>
    <cellStyle name="Comma 58 5 2 2 2" xfId="8466" xr:uid="{00000000-0005-0000-0000-000006210000}"/>
    <cellStyle name="Comma 58 5 2 2 2 2" xfId="8467" xr:uid="{00000000-0005-0000-0000-000007210000}"/>
    <cellStyle name="Comma 58 5 2 2 2 3" xfId="8468" xr:uid="{00000000-0005-0000-0000-000008210000}"/>
    <cellStyle name="Comma 58 5 2 2 2 4" xfId="8469" xr:uid="{00000000-0005-0000-0000-000009210000}"/>
    <cellStyle name="Comma 58 5 2 2 3" xfId="8470" xr:uid="{00000000-0005-0000-0000-00000A210000}"/>
    <cellStyle name="Comma 58 5 2 2 4" xfId="8471" xr:uid="{00000000-0005-0000-0000-00000B210000}"/>
    <cellStyle name="Comma 58 5 2 2 5" xfId="8472" xr:uid="{00000000-0005-0000-0000-00000C210000}"/>
    <cellStyle name="Comma 58 5 2 3" xfId="8473" xr:uid="{00000000-0005-0000-0000-00000D210000}"/>
    <cellStyle name="Comma 58 5 2 3 2" xfId="8474" xr:uid="{00000000-0005-0000-0000-00000E210000}"/>
    <cellStyle name="Comma 58 5 2 3 3" xfId="8475" xr:uid="{00000000-0005-0000-0000-00000F210000}"/>
    <cellStyle name="Comma 58 5 2 3 4" xfId="8476" xr:uid="{00000000-0005-0000-0000-000010210000}"/>
    <cellStyle name="Comma 58 5 2 4" xfId="8477" xr:uid="{00000000-0005-0000-0000-000011210000}"/>
    <cellStyle name="Comma 58 5 2 5" xfId="8478" xr:uid="{00000000-0005-0000-0000-000012210000}"/>
    <cellStyle name="Comma 58 5 2 6" xfId="8479" xr:uid="{00000000-0005-0000-0000-000013210000}"/>
    <cellStyle name="Comma 58 5 3" xfId="8480" xr:uid="{00000000-0005-0000-0000-000014210000}"/>
    <cellStyle name="Comma 58 5 3 2" xfId="8481" xr:uid="{00000000-0005-0000-0000-000015210000}"/>
    <cellStyle name="Comma 58 5 3 2 2" xfId="8482" xr:uid="{00000000-0005-0000-0000-000016210000}"/>
    <cellStyle name="Comma 58 5 3 2 2 2" xfId="8483" xr:uid="{00000000-0005-0000-0000-000017210000}"/>
    <cellStyle name="Comma 58 5 3 2 2 3" xfId="8484" xr:uid="{00000000-0005-0000-0000-000018210000}"/>
    <cellStyle name="Comma 58 5 3 2 2 4" xfId="8485" xr:uid="{00000000-0005-0000-0000-000019210000}"/>
    <cellStyle name="Comma 58 5 3 2 3" xfId="8486" xr:uid="{00000000-0005-0000-0000-00001A210000}"/>
    <cellStyle name="Comma 58 5 3 2 4" xfId="8487" xr:uid="{00000000-0005-0000-0000-00001B210000}"/>
    <cellStyle name="Comma 58 5 3 2 5" xfId="8488" xr:uid="{00000000-0005-0000-0000-00001C210000}"/>
    <cellStyle name="Comma 58 5 3 3" xfId="8489" xr:uid="{00000000-0005-0000-0000-00001D210000}"/>
    <cellStyle name="Comma 58 5 3 3 2" xfId="8490" xr:uid="{00000000-0005-0000-0000-00001E210000}"/>
    <cellStyle name="Comma 58 5 3 3 3" xfId="8491" xr:uid="{00000000-0005-0000-0000-00001F210000}"/>
    <cellStyle name="Comma 58 5 3 3 4" xfId="8492" xr:uid="{00000000-0005-0000-0000-000020210000}"/>
    <cellStyle name="Comma 58 5 3 4" xfId="8493" xr:uid="{00000000-0005-0000-0000-000021210000}"/>
    <cellStyle name="Comma 58 5 3 5" xfId="8494" xr:uid="{00000000-0005-0000-0000-000022210000}"/>
    <cellStyle name="Comma 58 5 3 6" xfId="8495" xr:uid="{00000000-0005-0000-0000-000023210000}"/>
    <cellStyle name="Comma 58 5 4" xfId="8496" xr:uid="{00000000-0005-0000-0000-000024210000}"/>
    <cellStyle name="Comma 58 5 4 2" xfId="8497" xr:uid="{00000000-0005-0000-0000-000025210000}"/>
    <cellStyle name="Comma 58 5 4 2 2" xfId="8498" xr:uid="{00000000-0005-0000-0000-000026210000}"/>
    <cellStyle name="Comma 58 5 4 2 3" xfId="8499" xr:uid="{00000000-0005-0000-0000-000027210000}"/>
    <cellStyle name="Comma 58 5 4 2 4" xfId="8500" xr:uid="{00000000-0005-0000-0000-000028210000}"/>
    <cellStyle name="Comma 58 5 4 3" xfId="8501" xr:uid="{00000000-0005-0000-0000-000029210000}"/>
    <cellStyle name="Comma 58 5 4 4" xfId="8502" xr:uid="{00000000-0005-0000-0000-00002A210000}"/>
    <cellStyle name="Comma 58 5 4 5" xfId="8503" xr:uid="{00000000-0005-0000-0000-00002B210000}"/>
    <cellStyle name="Comma 58 5 5" xfId="8504" xr:uid="{00000000-0005-0000-0000-00002C210000}"/>
    <cellStyle name="Comma 58 5 5 2" xfId="8505" xr:uid="{00000000-0005-0000-0000-00002D210000}"/>
    <cellStyle name="Comma 58 5 5 3" xfId="8506" xr:uid="{00000000-0005-0000-0000-00002E210000}"/>
    <cellStyle name="Comma 58 5 5 4" xfId="8507" xr:uid="{00000000-0005-0000-0000-00002F210000}"/>
    <cellStyle name="Comma 58 5 6" xfId="8508" xr:uid="{00000000-0005-0000-0000-000030210000}"/>
    <cellStyle name="Comma 58 5 7" xfId="8509" xr:uid="{00000000-0005-0000-0000-000031210000}"/>
    <cellStyle name="Comma 58 5 8" xfId="8510" xr:uid="{00000000-0005-0000-0000-000032210000}"/>
    <cellStyle name="Comma 58 6" xfId="8511" xr:uid="{00000000-0005-0000-0000-000033210000}"/>
    <cellStyle name="Comma 58 6 2" xfId="8512" xr:uid="{00000000-0005-0000-0000-000034210000}"/>
    <cellStyle name="Comma 58 6 2 2" xfId="8513" xr:uid="{00000000-0005-0000-0000-000035210000}"/>
    <cellStyle name="Comma 58 6 2 2 2" xfId="8514" xr:uid="{00000000-0005-0000-0000-000036210000}"/>
    <cellStyle name="Comma 58 6 2 2 3" xfId="8515" xr:uid="{00000000-0005-0000-0000-000037210000}"/>
    <cellStyle name="Comma 58 6 2 2 4" xfId="8516" xr:uid="{00000000-0005-0000-0000-000038210000}"/>
    <cellStyle name="Comma 58 6 2 3" xfId="8517" xr:uid="{00000000-0005-0000-0000-000039210000}"/>
    <cellStyle name="Comma 58 6 2 4" xfId="8518" xr:uid="{00000000-0005-0000-0000-00003A210000}"/>
    <cellStyle name="Comma 58 6 2 5" xfId="8519" xr:uid="{00000000-0005-0000-0000-00003B210000}"/>
    <cellStyle name="Comma 58 6 3" xfId="8520" xr:uid="{00000000-0005-0000-0000-00003C210000}"/>
    <cellStyle name="Comma 58 6 3 2" xfId="8521" xr:uid="{00000000-0005-0000-0000-00003D210000}"/>
    <cellStyle name="Comma 58 6 3 3" xfId="8522" xr:uid="{00000000-0005-0000-0000-00003E210000}"/>
    <cellStyle name="Comma 58 6 3 4" xfId="8523" xr:uid="{00000000-0005-0000-0000-00003F210000}"/>
    <cellStyle name="Comma 58 6 4" xfId="8524" xr:uid="{00000000-0005-0000-0000-000040210000}"/>
    <cellStyle name="Comma 58 6 5" xfId="8525" xr:uid="{00000000-0005-0000-0000-000041210000}"/>
    <cellStyle name="Comma 58 6 6" xfId="8526" xr:uid="{00000000-0005-0000-0000-000042210000}"/>
    <cellStyle name="Comma 58 7" xfId="8527" xr:uid="{00000000-0005-0000-0000-000043210000}"/>
    <cellStyle name="Comma 58 7 2" xfId="8528" xr:uid="{00000000-0005-0000-0000-000044210000}"/>
    <cellStyle name="Comma 58 7 2 2" xfId="8529" xr:uid="{00000000-0005-0000-0000-000045210000}"/>
    <cellStyle name="Comma 58 7 2 2 2" xfId="8530" xr:uid="{00000000-0005-0000-0000-000046210000}"/>
    <cellStyle name="Comma 58 7 2 2 3" xfId="8531" xr:uid="{00000000-0005-0000-0000-000047210000}"/>
    <cellStyle name="Comma 58 7 2 2 4" xfId="8532" xr:uid="{00000000-0005-0000-0000-000048210000}"/>
    <cellStyle name="Comma 58 7 2 3" xfId="8533" xr:uid="{00000000-0005-0000-0000-000049210000}"/>
    <cellStyle name="Comma 58 7 2 4" xfId="8534" xr:uid="{00000000-0005-0000-0000-00004A210000}"/>
    <cellStyle name="Comma 58 7 2 5" xfId="8535" xr:uid="{00000000-0005-0000-0000-00004B210000}"/>
    <cellStyle name="Comma 58 7 3" xfId="8536" xr:uid="{00000000-0005-0000-0000-00004C210000}"/>
    <cellStyle name="Comma 58 7 3 2" xfId="8537" xr:uid="{00000000-0005-0000-0000-00004D210000}"/>
    <cellStyle name="Comma 58 7 3 3" xfId="8538" xr:uid="{00000000-0005-0000-0000-00004E210000}"/>
    <cellStyle name="Comma 58 7 3 4" xfId="8539" xr:uid="{00000000-0005-0000-0000-00004F210000}"/>
    <cellStyle name="Comma 58 7 4" xfId="8540" xr:uid="{00000000-0005-0000-0000-000050210000}"/>
    <cellStyle name="Comma 58 7 5" xfId="8541" xr:uid="{00000000-0005-0000-0000-000051210000}"/>
    <cellStyle name="Comma 58 7 6" xfId="8542" xr:uid="{00000000-0005-0000-0000-000052210000}"/>
    <cellStyle name="Comma 58 8" xfId="8543" xr:uid="{00000000-0005-0000-0000-000053210000}"/>
    <cellStyle name="Comma 58 8 2" xfId="8544" xr:uid="{00000000-0005-0000-0000-000054210000}"/>
    <cellStyle name="Comma 58 8 2 2" xfId="8545" xr:uid="{00000000-0005-0000-0000-000055210000}"/>
    <cellStyle name="Comma 58 8 2 3" xfId="8546" xr:uid="{00000000-0005-0000-0000-000056210000}"/>
    <cellStyle name="Comma 58 8 2 4" xfId="8547" xr:uid="{00000000-0005-0000-0000-000057210000}"/>
    <cellStyle name="Comma 58 8 3" xfId="8548" xr:uid="{00000000-0005-0000-0000-000058210000}"/>
    <cellStyle name="Comma 58 8 4" xfId="8549" xr:uid="{00000000-0005-0000-0000-000059210000}"/>
    <cellStyle name="Comma 58 8 5" xfId="8550" xr:uid="{00000000-0005-0000-0000-00005A210000}"/>
    <cellStyle name="Comma 58 9" xfId="8551" xr:uid="{00000000-0005-0000-0000-00005B210000}"/>
    <cellStyle name="Comma 58 9 2" xfId="8552" xr:uid="{00000000-0005-0000-0000-00005C210000}"/>
    <cellStyle name="Comma 58 9 3" xfId="8553" xr:uid="{00000000-0005-0000-0000-00005D210000}"/>
    <cellStyle name="Comma 58 9 4" xfId="8554" xr:uid="{00000000-0005-0000-0000-00005E210000}"/>
    <cellStyle name="Comma 59" xfId="8555" xr:uid="{00000000-0005-0000-0000-00005F210000}"/>
    <cellStyle name="Comma 59 2" xfId="8556" xr:uid="{00000000-0005-0000-0000-000060210000}"/>
    <cellStyle name="Comma 6" xfId="8557" xr:uid="{00000000-0005-0000-0000-000061210000}"/>
    <cellStyle name="Comma 6 2" xfId="8558" xr:uid="{00000000-0005-0000-0000-000062210000}"/>
    <cellStyle name="Comma 6 2 2" xfId="8559" xr:uid="{00000000-0005-0000-0000-000063210000}"/>
    <cellStyle name="Comma 6 2 2 2" xfId="8560" xr:uid="{00000000-0005-0000-0000-000064210000}"/>
    <cellStyle name="Comma 6 2 3" xfId="8561" xr:uid="{00000000-0005-0000-0000-000065210000}"/>
    <cellStyle name="Comma 6 2 4" xfId="8562" xr:uid="{00000000-0005-0000-0000-000066210000}"/>
    <cellStyle name="Comma 6 3" xfId="8563" xr:uid="{00000000-0005-0000-0000-000067210000}"/>
    <cellStyle name="Comma 6 3 2" xfId="8564" xr:uid="{00000000-0005-0000-0000-000068210000}"/>
    <cellStyle name="Comma 6 3 3" xfId="8565" xr:uid="{00000000-0005-0000-0000-000069210000}"/>
    <cellStyle name="Comma 6 4" xfId="8566" xr:uid="{00000000-0005-0000-0000-00006A210000}"/>
    <cellStyle name="Comma 6 4 2" xfId="8567" xr:uid="{00000000-0005-0000-0000-00006B210000}"/>
    <cellStyle name="Comma 6 5" xfId="8568" xr:uid="{00000000-0005-0000-0000-00006C210000}"/>
    <cellStyle name="Comma 6 6" xfId="23856" xr:uid="{C525C146-7E36-4F19-8152-CADA479F3001}"/>
    <cellStyle name="Comma 60" xfId="8569" xr:uid="{00000000-0005-0000-0000-00006D210000}"/>
    <cellStyle name="Comma 60 2" xfId="8570" xr:uid="{00000000-0005-0000-0000-00006E210000}"/>
    <cellStyle name="Comma 61" xfId="8571" xr:uid="{00000000-0005-0000-0000-00006F210000}"/>
    <cellStyle name="Comma 61 2" xfId="8572" xr:uid="{00000000-0005-0000-0000-000070210000}"/>
    <cellStyle name="Comma 62" xfId="8573" xr:uid="{00000000-0005-0000-0000-000071210000}"/>
    <cellStyle name="Comma 62 2" xfId="8574" xr:uid="{00000000-0005-0000-0000-000072210000}"/>
    <cellStyle name="Comma 63" xfId="8575" xr:uid="{00000000-0005-0000-0000-000073210000}"/>
    <cellStyle name="Comma 63 2" xfId="8576" xr:uid="{00000000-0005-0000-0000-000074210000}"/>
    <cellStyle name="Comma 64" xfId="8577" xr:uid="{00000000-0005-0000-0000-000075210000}"/>
    <cellStyle name="Comma 64 2" xfId="8578" xr:uid="{00000000-0005-0000-0000-000076210000}"/>
    <cellStyle name="Comma 65" xfId="8579" xr:uid="{00000000-0005-0000-0000-000077210000}"/>
    <cellStyle name="Comma 65 2" xfId="8580" xr:uid="{00000000-0005-0000-0000-000078210000}"/>
    <cellStyle name="Comma 66" xfId="8581" xr:uid="{00000000-0005-0000-0000-000079210000}"/>
    <cellStyle name="Comma 66 2" xfId="8582" xr:uid="{00000000-0005-0000-0000-00007A210000}"/>
    <cellStyle name="Comma 67" xfId="8583" xr:uid="{00000000-0005-0000-0000-00007B210000}"/>
    <cellStyle name="Comma 67 2" xfId="8584" xr:uid="{00000000-0005-0000-0000-00007C210000}"/>
    <cellStyle name="Comma 68" xfId="8585" xr:uid="{00000000-0005-0000-0000-00007D210000}"/>
    <cellStyle name="Comma 68 10" xfId="8586" xr:uid="{00000000-0005-0000-0000-00007E210000}"/>
    <cellStyle name="Comma 68 11" xfId="8587" xr:uid="{00000000-0005-0000-0000-00007F210000}"/>
    <cellStyle name="Comma 68 12" xfId="8588" xr:uid="{00000000-0005-0000-0000-000080210000}"/>
    <cellStyle name="Comma 68 2" xfId="8589" xr:uid="{00000000-0005-0000-0000-000081210000}"/>
    <cellStyle name="Comma 68 2 10" xfId="8590" xr:uid="{00000000-0005-0000-0000-000082210000}"/>
    <cellStyle name="Comma 68 2 2" xfId="8591" xr:uid="{00000000-0005-0000-0000-000083210000}"/>
    <cellStyle name="Comma 68 2 2 2" xfId="8592" xr:uid="{00000000-0005-0000-0000-000084210000}"/>
    <cellStyle name="Comma 68 2 2 2 2" xfId="8593" xr:uid="{00000000-0005-0000-0000-000085210000}"/>
    <cellStyle name="Comma 68 2 2 2 2 2" xfId="8594" xr:uid="{00000000-0005-0000-0000-000086210000}"/>
    <cellStyle name="Comma 68 2 2 2 2 2 2" xfId="8595" xr:uid="{00000000-0005-0000-0000-000087210000}"/>
    <cellStyle name="Comma 68 2 2 2 2 2 3" xfId="8596" xr:uid="{00000000-0005-0000-0000-000088210000}"/>
    <cellStyle name="Comma 68 2 2 2 2 2 4" xfId="8597" xr:uid="{00000000-0005-0000-0000-000089210000}"/>
    <cellStyle name="Comma 68 2 2 2 2 3" xfId="8598" xr:uid="{00000000-0005-0000-0000-00008A210000}"/>
    <cellStyle name="Comma 68 2 2 2 2 4" xfId="8599" xr:uid="{00000000-0005-0000-0000-00008B210000}"/>
    <cellStyle name="Comma 68 2 2 2 2 5" xfId="8600" xr:uid="{00000000-0005-0000-0000-00008C210000}"/>
    <cellStyle name="Comma 68 2 2 2 3" xfId="8601" xr:uid="{00000000-0005-0000-0000-00008D210000}"/>
    <cellStyle name="Comma 68 2 2 2 3 2" xfId="8602" xr:uid="{00000000-0005-0000-0000-00008E210000}"/>
    <cellStyle name="Comma 68 2 2 2 3 3" xfId="8603" xr:uid="{00000000-0005-0000-0000-00008F210000}"/>
    <cellStyle name="Comma 68 2 2 2 3 4" xfId="8604" xr:uid="{00000000-0005-0000-0000-000090210000}"/>
    <cellStyle name="Comma 68 2 2 2 4" xfId="8605" xr:uid="{00000000-0005-0000-0000-000091210000}"/>
    <cellStyle name="Comma 68 2 2 2 5" xfId="8606" xr:uid="{00000000-0005-0000-0000-000092210000}"/>
    <cellStyle name="Comma 68 2 2 2 6" xfId="8607" xr:uid="{00000000-0005-0000-0000-000093210000}"/>
    <cellStyle name="Comma 68 2 2 3" xfId="8608" xr:uid="{00000000-0005-0000-0000-000094210000}"/>
    <cellStyle name="Comma 68 2 2 3 2" xfId="8609" xr:uid="{00000000-0005-0000-0000-000095210000}"/>
    <cellStyle name="Comma 68 2 2 3 2 2" xfId="8610" xr:uid="{00000000-0005-0000-0000-000096210000}"/>
    <cellStyle name="Comma 68 2 2 3 2 2 2" xfId="8611" xr:uid="{00000000-0005-0000-0000-000097210000}"/>
    <cellStyle name="Comma 68 2 2 3 2 2 3" xfId="8612" xr:uid="{00000000-0005-0000-0000-000098210000}"/>
    <cellStyle name="Comma 68 2 2 3 2 2 4" xfId="8613" xr:uid="{00000000-0005-0000-0000-000099210000}"/>
    <cellStyle name="Comma 68 2 2 3 2 3" xfId="8614" xr:uid="{00000000-0005-0000-0000-00009A210000}"/>
    <cellStyle name="Comma 68 2 2 3 2 4" xfId="8615" xr:uid="{00000000-0005-0000-0000-00009B210000}"/>
    <cellStyle name="Comma 68 2 2 3 2 5" xfId="8616" xr:uid="{00000000-0005-0000-0000-00009C210000}"/>
    <cellStyle name="Comma 68 2 2 3 3" xfId="8617" xr:uid="{00000000-0005-0000-0000-00009D210000}"/>
    <cellStyle name="Comma 68 2 2 3 3 2" xfId="8618" xr:uid="{00000000-0005-0000-0000-00009E210000}"/>
    <cellStyle name="Comma 68 2 2 3 3 3" xfId="8619" xr:uid="{00000000-0005-0000-0000-00009F210000}"/>
    <cellStyle name="Comma 68 2 2 3 3 4" xfId="8620" xr:uid="{00000000-0005-0000-0000-0000A0210000}"/>
    <cellStyle name="Comma 68 2 2 3 4" xfId="8621" xr:uid="{00000000-0005-0000-0000-0000A1210000}"/>
    <cellStyle name="Comma 68 2 2 3 5" xfId="8622" xr:uid="{00000000-0005-0000-0000-0000A2210000}"/>
    <cellStyle name="Comma 68 2 2 3 6" xfId="8623" xr:uid="{00000000-0005-0000-0000-0000A3210000}"/>
    <cellStyle name="Comma 68 2 2 4" xfId="8624" xr:uid="{00000000-0005-0000-0000-0000A4210000}"/>
    <cellStyle name="Comma 68 2 2 4 2" xfId="8625" xr:uid="{00000000-0005-0000-0000-0000A5210000}"/>
    <cellStyle name="Comma 68 2 2 4 2 2" xfId="8626" xr:uid="{00000000-0005-0000-0000-0000A6210000}"/>
    <cellStyle name="Comma 68 2 2 4 2 3" xfId="8627" xr:uid="{00000000-0005-0000-0000-0000A7210000}"/>
    <cellStyle name="Comma 68 2 2 4 2 4" xfId="8628" xr:uid="{00000000-0005-0000-0000-0000A8210000}"/>
    <cellStyle name="Comma 68 2 2 4 3" xfId="8629" xr:uid="{00000000-0005-0000-0000-0000A9210000}"/>
    <cellStyle name="Comma 68 2 2 4 4" xfId="8630" xr:uid="{00000000-0005-0000-0000-0000AA210000}"/>
    <cellStyle name="Comma 68 2 2 4 5" xfId="8631" xr:uid="{00000000-0005-0000-0000-0000AB210000}"/>
    <cellStyle name="Comma 68 2 2 5" xfId="8632" xr:uid="{00000000-0005-0000-0000-0000AC210000}"/>
    <cellStyle name="Comma 68 2 2 5 2" xfId="8633" xr:uid="{00000000-0005-0000-0000-0000AD210000}"/>
    <cellStyle name="Comma 68 2 2 5 3" xfId="8634" xr:uid="{00000000-0005-0000-0000-0000AE210000}"/>
    <cellStyle name="Comma 68 2 2 5 4" xfId="8635" xr:uid="{00000000-0005-0000-0000-0000AF210000}"/>
    <cellStyle name="Comma 68 2 2 6" xfId="8636" xr:uid="{00000000-0005-0000-0000-0000B0210000}"/>
    <cellStyle name="Comma 68 2 2 7" xfId="8637" xr:uid="{00000000-0005-0000-0000-0000B1210000}"/>
    <cellStyle name="Comma 68 2 2 8" xfId="8638" xr:uid="{00000000-0005-0000-0000-0000B2210000}"/>
    <cellStyle name="Comma 68 2 3" xfId="8639" xr:uid="{00000000-0005-0000-0000-0000B3210000}"/>
    <cellStyle name="Comma 68 2 3 2" xfId="8640" xr:uid="{00000000-0005-0000-0000-0000B4210000}"/>
    <cellStyle name="Comma 68 2 3 2 2" xfId="8641" xr:uid="{00000000-0005-0000-0000-0000B5210000}"/>
    <cellStyle name="Comma 68 2 3 2 2 2" xfId="8642" xr:uid="{00000000-0005-0000-0000-0000B6210000}"/>
    <cellStyle name="Comma 68 2 3 2 2 2 2" xfId="8643" xr:uid="{00000000-0005-0000-0000-0000B7210000}"/>
    <cellStyle name="Comma 68 2 3 2 2 2 3" xfId="8644" xr:uid="{00000000-0005-0000-0000-0000B8210000}"/>
    <cellStyle name="Comma 68 2 3 2 2 2 4" xfId="8645" xr:uid="{00000000-0005-0000-0000-0000B9210000}"/>
    <cellStyle name="Comma 68 2 3 2 2 3" xfId="8646" xr:uid="{00000000-0005-0000-0000-0000BA210000}"/>
    <cellStyle name="Comma 68 2 3 2 2 4" xfId="8647" xr:uid="{00000000-0005-0000-0000-0000BB210000}"/>
    <cellStyle name="Comma 68 2 3 2 2 5" xfId="8648" xr:uid="{00000000-0005-0000-0000-0000BC210000}"/>
    <cellStyle name="Comma 68 2 3 2 3" xfId="8649" xr:uid="{00000000-0005-0000-0000-0000BD210000}"/>
    <cellStyle name="Comma 68 2 3 2 3 2" xfId="8650" xr:uid="{00000000-0005-0000-0000-0000BE210000}"/>
    <cellStyle name="Comma 68 2 3 2 3 3" xfId="8651" xr:uid="{00000000-0005-0000-0000-0000BF210000}"/>
    <cellStyle name="Comma 68 2 3 2 3 4" xfId="8652" xr:uid="{00000000-0005-0000-0000-0000C0210000}"/>
    <cellStyle name="Comma 68 2 3 2 4" xfId="8653" xr:uid="{00000000-0005-0000-0000-0000C1210000}"/>
    <cellStyle name="Comma 68 2 3 2 5" xfId="8654" xr:uid="{00000000-0005-0000-0000-0000C2210000}"/>
    <cellStyle name="Comma 68 2 3 2 6" xfId="8655" xr:uid="{00000000-0005-0000-0000-0000C3210000}"/>
    <cellStyle name="Comma 68 2 3 3" xfId="8656" xr:uid="{00000000-0005-0000-0000-0000C4210000}"/>
    <cellStyle name="Comma 68 2 3 3 2" xfId="8657" xr:uid="{00000000-0005-0000-0000-0000C5210000}"/>
    <cellStyle name="Comma 68 2 3 3 2 2" xfId="8658" xr:uid="{00000000-0005-0000-0000-0000C6210000}"/>
    <cellStyle name="Comma 68 2 3 3 2 2 2" xfId="8659" xr:uid="{00000000-0005-0000-0000-0000C7210000}"/>
    <cellStyle name="Comma 68 2 3 3 2 2 3" xfId="8660" xr:uid="{00000000-0005-0000-0000-0000C8210000}"/>
    <cellStyle name="Comma 68 2 3 3 2 2 4" xfId="8661" xr:uid="{00000000-0005-0000-0000-0000C9210000}"/>
    <cellStyle name="Comma 68 2 3 3 2 3" xfId="8662" xr:uid="{00000000-0005-0000-0000-0000CA210000}"/>
    <cellStyle name="Comma 68 2 3 3 2 4" xfId="8663" xr:uid="{00000000-0005-0000-0000-0000CB210000}"/>
    <cellStyle name="Comma 68 2 3 3 2 5" xfId="8664" xr:uid="{00000000-0005-0000-0000-0000CC210000}"/>
    <cellStyle name="Comma 68 2 3 3 3" xfId="8665" xr:uid="{00000000-0005-0000-0000-0000CD210000}"/>
    <cellStyle name="Comma 68 2 3 3 3 2" xfId="8666" xr:uid="{00000000-0005-0000-0000-0000CE210000}"/>
    <cellStyle name="Comma 68 2 3 3 3 3" xfId="8667" xr:uid="{00000000-0005-0000-0000-0000CF210000}"/>
    <cellStyle name="Comma 68 2 3 3 3 4" xfId="8668" xr:uid="{00000000-0005-0000-0000-0000D0210000}"/>
    <cellStyle name="Comma 68 2 3 3 4" xfId="8669" xr:uid="{00000000-0005-0000-0000-0000D1210000}"/>
    <cellStyle name="Comma 68 2 3 3 5" xfId="8670" xr:uid="{00000000-0005-0000-0000-0000D2210000}"/>
    <cellStyle name="Comma 68 2 3 3 6" xfId="8671" xr:uid="{00000000-0005-0000-0000-0000D3210000}"/>
    <cellStyle name="Comma 68 2 3 4" xfId="8672" xr:uid="{00000000-0005-0000-0000-0000D4210000}"/>
    <cellStyle name="Comma 68 2 3 4 2" xfId="8673" xr:uid="{00000000-0005-0000-0000-0000D5210000}"/>
    <cellStyle name="Comma 68 2 3 4 2 2" xfId="8674" xr:uid="{00000000-0005-0000-0000-0000D6210000}"/>
    <cellStyle name="Comma 68 2 3 4 2 3" xfId="8675" xr:uid="{00000000-0005-0000-0000-0000D7210000}"/>
    <cellStyle name="Comma 68 2 3 4 2 4" xfId="8676" xr:uid="{00000000-0005-0000-0000-0000D8210000}"/>
    <cellStyle name="Comma 68 2 3 4 3" xfId="8677" xr:uid="{00000000-0005-0000-0000-0000D9210000}"/>
    <cellStyle name="Comma 68 2 3 4 4" xfId="8678" xr:uid="{00000000-0005-0000-0000-0000DA210000}"/>
    <cellStyle name="Comma 68 2 3 4 5" xfId="8679" xr:uid="{00000000-0005-0000-0000-0000DB210000}"/>
    <cellStyle name="Comma 68 2 3 5" xfId="8680" xr:uid="{00000000-0005-0000-0000-0000DC210000}"/>
    <cellStyle name="Comma 68 2 3 5 2" xfId="8681" xr:uid="{00000000-0005-0000-0000-0000DD210000}"/>
    <cellStyle name="Comma 68 2 3 5 3" xfId="8682" xr:uid="{00000000-0005-0000-0000-0000DE210000}"/>
    <cellStyle name="Comma 68 2 3 5 4" xfId="8683" xr:uid="{00000000-0005-0000-0000-0000DF210000}"/>
    <cellStyle name="Comma 68 2 3 6" xfId="8684" xr:uid="{00000000-0005-0000-0000-0000E0210000}"/>
    <cellStyle name="Comma 68 2 3 7" xfId="8685" xr:uid="{00000000-0005-0000-0000-0000E1210000}"/>
    <cellStyle name="Comma 68 2 3 8" xfId="8686" xr:uid="{00000000-0005-0000-0000-0000E2210000}"/>
    <cellStyle name="Comma 68 2 4" xfId="8687" xr:uid="{00000000-0005-0000-0000-0000E3210000}"/>
    <cellStyle name="Comma 68 2 4 2" xfId="8688" xr:uid="{00000000-0005-0000-0000-0000E4210000}"/>
    <cellStyle name="Comma 68 2 4 2 2" xfId="8689" xr:uid="{00000000-0005-0000-0000-0000E5210000}"/>
    <cellStyle name="Comma 68 2 4 2 2 2" xfId="8690" xr:uid="{00000000-0005-0000-0000-0000E6210000}"/>
    <cellStyle name="Comma 68 2 4 2 2 3" xfId="8691" xr:uid="{00000000-0005-0000-0000-0000E7210000}"/>
    <cellStyle name="Comma 68 2 4 2 2 4" xfId="8692" xr:uid="{00000000-0005-0000-0000-0000E8210000}"/>
    <cellStyle name="Comma 68 2 4 2 3" xfId="8693" xr:uid="{00000000-0005-0000-0000-0000E9210000}"/>
    <cellStyle name="Comma 68 2 4 2 4" xfId="8694" xr:uid="{00000000-0005-0000-0000-0000EA210000}"/>
    <cellStyle name="Comma 68 2 4 2 5" xfId="8695" xr:uid="{00000000-0005-0000-0000-0000EB210000}"/>
    <cellStyle name="Comma 68 2 4 3" xfId="8696" xr:uid="{00000000-0005-0000-0000-0000EC210000}"/>
    <cellStyle name="Comma 68 2 4 3 2" xfId="8697" xr:uid="{00000000-0005-0000-0000-0000ED210000}"/>
    <cellStyle name="Comma 68 2 4 3 3" xfId="8698" xr:uid="{00000000-0005-0000-0000-0000EE210000}"/>
    <cellStyle name="Comma 68 2 4 3 4" xfId="8699" xr:uid="{00000000-0005-0000-0000-0000EF210000}"/>
    <cellStyle name="Comma 68 2 4 4" xfId="8700" xr:uid="{00000000-0005-0000-0000-0000F0210000}"/>
    <cellStyle name="Comma 68 2 4 5" xfId="8701" xr:uid="{00000000-0005-0000-0000-0000F1210000}"/>
    <cellStyle name="Comma 68 2 4 6" xfId="8702" xr:uid="{00000000-0005-0000-0000-0000F2210000}"/>
    <cellStyle name="Comma 68 2 5" xfId="8703" xr:uid="{00000000-0005-0000-0000-0000F3210000}"/>
    <cellStyle name="Comma 68 2 5 2" xfId="8704" xr:uid="{00000000-0005-0000-0000-0000F4210000}"/>
    <cellStyle name="Comma 68 2 5 2 2" xfId="8705" xr:uid="{00000000-0005-0000-0000-0000F5210000}"/>
    <cellStyle name="Comma 68 2 5 2 2 2" xfId="8706" xr:uid="{00000000-0005-0000-0000-0000F6210000}"/>
    <cellStyle name="Comma 68 2 5 2 2 3" xfId="8707" xr:uid="{00000000-0005-0000-0000-0000F7210000}"/>
    <cellStyle name="Comma 68 2 5 2 2 4" xfId="8708" xr:uid="{00000000-0005-0000-0000-0000F8210000}"/>
    <cellStyle name="Comma 68 2 5 2 3" xfId="8709" xr:uid="{00000000-0005-0000-0000-0000F9210000}"/>
    <cellStyle name="Comma 68 2 5 2 4" xfId="8710" xr:uid="{00000000-0005-0000-0000-0000FA210000}"/>
    <cellStyle name="Comma 68 2 5 2 5" xfId="8711" xr:uid="{00000000-0005-0000-0000-0000FB210000}"/>
    <cellStyle name="Comma 68 2 5 3" xfId="8712" xr:uid="{00000000-0005-0000-0000-0000FC210000}"/>
    <cellStyle name="Comma 68 2 5 3 2" xfId="8713" xr:uid="{00000000-0005-0000-0000-0000FD210000}"/>
    <cellStyle name="Comma 68 2 5 3 3" xfId="8714" xr:uid="{00000000-0005-0000-0000-0000FE210000}"/>
    <cellStyle name="Comma 68 2 5 3 4" xfId="8715" xr:uid="{00000000-0005-0000-0000-0000FF210000}"/>
    <cellStyle name="Comma 68 2 5 4" xfId="8716" xr:uid="{00000000-0005-0000-0000-000000220000}"/>
    <cellStyle name="Comma 68 2 5 5" xfId="8717" xr:uid="{00000000-0005-0000-0000-000001220000}"/>
    <cellStyle name="Comma 68 2 5 6" xfId="8718" xr:uid="{00000000-0005-0000-0000-000002220000}"/>
    <cellStyle name="Comma 68 2 6" xfId="8719" xr:uid="{00000000-0005-0000-0000-000003220000}"/>
    <cellStyle name="Comma 68 2 6 2" xfId="8720" xr:uid="{00000000-0005-0000-0000-000004220000}"/>
    <cellStyle name="Comma 68 2 6 2 2" xfId="8721" xr:uid="{00000000-0005-0000-0000-000005220000}"/>
    <cellStyle name="Comma 68 2 6 2 3" xfId="8722" xr:uid="{00000000-0005-0000-0000-000006220000}"/>
    <cellStyle name="Comma 68 2 6 2 4" xfId="8723" xr:uid="{00000000-0005-0000-0000-000007220000}"/>
    <cellStyle name="Comma 68 2 6 3" xfId="8724" xr:uid="{00000000-0005-0000-0000-000008220000}"/>
    <cellStyle name="Comma 68 2 6 4" xfId="8725" xr:uid="{00000000-0005-0000-0000-000009220000}"/>
    <cellStyle name="Comma 68 2 6 5" xfId="8726" xr:uid="{00000000-0005-0000-0000-00000A220000}"/>
    <cellStyle name="Comma 68 2 7" xfId="8727" xr:uid="{00000000-0005-0000-0000-00000B220000}"/>
    <cellStyle name="Comma 68 2 7 2" xfId="8728" xr:uid="{00000000-0005-0000-0000-00000C220000}"/>
    <cellStyle name="Comma 68 2 7 3" xfId="8729" xr:uid="{00000000-0005-0000-0000-00000D220000}"/>
    <cellStyle name="Comma 68 2 7 4" xfId="8730" xr:uid="{00000000-0005-0000-0000-00000E220000}"/>
    <cellStyle name="Comma 68 2 8" xfId="8731" xr:uid="{00000000-0005-0000-0000-00000F220000}"/>
    <cellStyle name="Comma 68 2 9" xfId="8732" xr:uid="{00000000-0005-0000-0000-000010220000}"/>
    <cellStyle name="Comma 68 3" xfId="8733" xr:uid="{00000000-0005-0000-0000-000011220000}"/>
    <cellStyle name="Comma 68 3 10" xfId="8734" xr:uid="{00000000-0005-0000-0000-000012220000}"/>
    <cellStyle name="Comma 68 3 2" xfId="8735" xr:uid="{00000000-0005-0000-0000-000013220000}"/>
    <cellStyle name="Comma 68 3 2 2" xfId="8736" xr:uid="{00000000-0005-0000-0000-000014220000}"/>
    <cellStyle name="Comma 68 3 2 2 2" xfId="8737" xr:uid="{00000000-0005-0000-0000-000015220000}"/>
    <cellStyle name="Comma 68 3 2 2 2 2" xfId="8738" xr:uid="{00000000-0005-0000-0000-000016220000}"/>
    <cellStyle name="Comma 68 3 2 2 2 2 2" xfId="8739" xr:uid="{00000000-0005-0000-0000-000017220000}"/>
    <cellStyle name="Comma 68 3 2 2 2 2 3" xfId="8740" xr:uid="{00000000-0005-0000-0000-000018220000}"/>
    <cellStyle name="Comma 68 3 2 2 2 2 4" xfId="8741" xr:uid="{00000000-0005-0000-0000-000019220000}"/>
    <cellStyle name="Comma 68 3 2 2 2 3" xfId="8742" xr:uid="{00000000-0005-0000-0000-00001A220000}"/>
    <cellStyle name="Comma 68 3 2 2 2 4" xfId="8743" xr:uid="{00000000-0005-0000-0000-00001B220000}"/>
    <cellStyle name="Comma 68 3 2 2 2 5" xfId="8744" xr:uid="{00000000-0005-0000-0000-00001C220000}"/>
    <cellStyle name="Comma 68 3 2 2 3" xfId="8745" xr:uid="{00000000-0005-0000-0000-00001D220000}"/>
    <cellStyle name="Comma 68 3 2 2 3 2" xfId="8746" xr:uid="{00000000-0005-0000-0000-00001E220000}"/>
    <cellStyle name="Comma 68 3 2 2 3 3" xfId="8747" xr:uid="{00000000-0005-0000-0000-00001F220000}"/>
    <cellStyle name="Comma 68 3 2 2 3 4" xfId="8748" xr:uid="{00000000-0005-0000-0000-000020220000}"/>
    <cellStyle name="Comma 68 3 2 2 4" xfId="8749" xr:uid="{00000000-0005-0000-0000-000021220000}"/>
    <cellStyle name="Comma 68 3 2 2 5" xfId="8750" xr:uid="{00000000-0005-0000-0000-000022220000}"/>
    <cellStyle name="Comma 68 3 2 2 6" xfId="8751" xr:uid="{00000000-0005-0000-0000-000023220000}"/>
    <cellStyle name="Comma 68 3 2 3" xfId="8752" xr:uid="{00000000-0005-0000-0000-000024220000}"/>
    <cellStyle name="Comma 68 3 2 3 2" xfId="8753" xr:uid="{00000000-0005-0000-0000-000025220000}"/>
    <cellStyle name="Comma 68 3 2 3 2 2" xfId="8754" xr:uid="{00000000-0005-0000-0000-000026220000}"/>
    <cellStyle name="Comma 68 3 2 3 2 2 2" xfId="8755" xr:uid="{00000000-0005-0000-0000-000027220000}"/>
    <cellStyle name="Comma 68 3 2 3 2 2 3" xfId="8756" xr:uid="{00000000-0005-0000-0000-000028220000}"/>
    <cellStyle name="Comma 68 3 2 3 2 2 4" xfId="8757" xr:uid="{00000000-0005-0000-0000-000029220000}"/>
    <cellStyle name="Comma 68 3 2 3 2 3" xfId="8758" xr:uid="{00000000-0005-0000-0000-00002A220000}"/>
    <cellStyle name="Comma 68 3 2 3 2 4" xfId="8759" xr:uid="{00000000-0005-0000-0000-00002B220000}"/>
    <cellStyle name="Comma 68 3 2 3 2 5" xfId="8760" xr:uid="{00000000-0005-0000-0000-00002C220000}"/>
    <cellStyle name="Comma 68 3 2 3 3" xfId="8761" xr:uid="{00000000-0005-0000-0000-00002D220000}"/>
    <cellStyle name="Comma 68 3 2 3 3 2" xfId="8762" xr:uid="{00000000-0005-0000-0000-00002E220000}"/>
    <cellStyle name="Comma 68 3 2 3 3 3" xfId="8763" xr:uid="{00000000-0005-0000-0000-00002F220000}"/>
    <cellStyle name="Comma 68 3 2 3 3 4" xfId="8764" xr:uid="{00000000-0005-0000-0000-000030220000}"/>
    <cellStyle name="Comma 68 3 2 3 4" xfId="8765" xr:uid="{00000000-0005-0000-0000-000031220000}"/>
    <cellStyle name="Comma 68 3 2 3 5" xfId="8766" xr:uid="{00000000-0005-0000-0000-000032220000}"/>
    <cellStyle name="Comma 68 3 2 3 6" xfId="8767" xr:uid="{00000000-0005-0000-0000-000033220000}"/>
    <cellStyle name="Comma 68 3 2 4" xfId="8768" xr:uid="{00000000-0005-0000-0000-000034220000}"/>
    <cellStyle name="Comma 68 3 2 4 2" xfId="8769" xr:uid="{00000000-0005-0000-0000-000035220000}"/>
    <cellStyle name="Comma 68 3 2 4 2 2" xfId="8770" xr:uid="{00000000-0005-0000-0000-000036220000}"/>
    <cellStyle name="Comma 68 3 2 4 2 3" xfId="8771" xr:uid="{00000000-0005-0000-0000-000037220000}"/>
    <cellStyle name="Comma 68 3 2 4 2 4" xfId="8772" xr:uid="{00000000-0005-0000-0000-000038220000}"/>
    <cellStyle name="Comma 68 3 2 4 3" xfId="8773" xr:uid="{00000000-0005-0000-0000-000039220000}"/>
    <cellStyle name="Comma 68 3 2 4 4" xfId="8774" xr:uid="{00000000-0005-0000-0000-00003A220000}"/>
    <cellStyle name="Comma 68 3 2 4 5" xfId="8775" xr:uid="{00000000-0005-0000-0000-00003B220000}"/>
    <cellStyle name="Comma 68 3 2 5" xfId="8776" xr:uid="{00000000-0005-0000-0000-00003C220000}"/>
    <cellStyle name="Comma 68 3 2 5 2" xfId="8777" xr:uid="{00000000-0005-0000-0000-00003D220000}"/>
    <cellStyle name="Comma 68 3 2 5 3" xfId="8778" xr:uid="{00000000-0005-0000-0000-00003E220000}"/>
    <cellStyle name="Comma 68 3 2 5 4" xfId="8779" xr:uid="{00000000-0005-0000-0000-00003F220000}"/>
    <cellStyle name="Comma 68 3 2 6" xfId="8780" xr:uid="{00000000-0005-0000-0000-000040220000}"/>
    <cellStyle name="Comma 68 3 2 7" xfId="8781" xr:uid="{00000000-0005-0000-0000-000041220000}"/>
    <cellStyle name="Comma 68 3 2 8" xfId="8782" xr:uid="{00000000-0005-0000-0000-000042220000}"/>
    <cellStyle name="Comma 68 3 3" xfId="8783" xr:uid="{00000000-0005-0000-0000-000043220000}"/>
    <cellStyle name="Comma 68 3 3 2" xfId="8784" xr:uid="{00000000-0005-0000-0000-000044220000}"/>
    <cellStyle name="Comma 68 3 3 2 2" xfId="8785" xr:uid="{00000000-0005-0000-0000-000045220000}"/>
    <cellStyle name="Comma 68 3 3 2 2 2" xfId="8786" xr:uid="{00000000-0005-0000-0000-000046220000}"/>
    <cellStyle name="Comma 68 3 3 2 2 2 2" xfId="8787" xr:uid="{00000000-0005-0000-0000-000047220000}"/>
    <cellStyle name="Comma 68 3 3 2 2 2 3" xfId="8788" xr:uid="{00000000-0005-0000-0000-000048220000}"/>
    <cellStyle name="Comma 68 3 3 2 2 2 4" xfId="8789" xr:uid="{00000000-0005-0000-0000-000049220000}"/>
    <cellStyle name="Comma 68 3 3 2 2 3" xfId="8790" xr:uid="{00000000-0005-0000-0000-00004A220000}"/>
    <cellStyle name="Comma 68 3 3 2 2 4" xfId="8791" xr:uid="{00000000-0005-0000-0000-00004B220000}"/>
    <cellStyle name="Comma 68 3 3 2 2 5" xfId="8792" xr:uid="{00000000-0005-0000-0000-00004C220000}"/>
    <cellStyle name="Comma 68 3 3 2 3" xfId="8793" xr:uid="{00000000-0005-0000-0000-00004D220000}"/>
    <cellStyle name="Comma 68 3 3 2 3 2" xfId="8794" xr:uid="{00000000-0005-0000-0000-00004E220000}"/>
    <cellStyle name="Comma 68 3 3 2 3 3" xfId="8795" xr:uid="{00000000-0005-0000-0000-00004F220000}"/>
    <cellStyle name="Comma 68 3 3 2 3 4" xfId="8796" xr:uid="{00000000-0005-0000-0000-000050220000}"/>
    <cellStyle name="Comma 68 3 3 2 4" xfId="8797" xr:uid="{00000000-0005-0000-0000-000051220000}"/>
    <cellStyle name="Comma 68 3 3 2 5" xfId="8798" xr:uid="{00000000-0005-0000-0000-000052220000}"/>
    <cellStyle name="Comma 68 3 3 2 6" xfId="8799" xr:uid="{00000000-0005-0000-0000-000053220000}"/>
    <cellStyle name="Comma 68 3 3 3" xfId="8800" xr:uid="{00000000-0005-0000-0000-000054220000}"/>
    <cellStyle name="Comma 68 3 3 3 2" xfId="8801" xr:uid="{00000000-0005-0000-0000-000055220000}"/>
    <cellStyle name="Comma 68 3 3 3 2 2" xfId="8802" xr:uid="{00000000-0005-0000-0000-000056220000}"/>
    <cellStyle name="Comma 68 3 3 3 2 2 2" xfId="8803" xr:uid="{00000000-0005-0000-0000-000057220000}"/>
    <cellStyle name="Comma 68 3 3 3 2 2 3" xfId="8804" xr:uid="{00000000-0005-0000-0000-000058220000}"/>
    <cellStyle name="Comma 68 3 3 3 2 2 4" xfId="8805" xr:uid="{00000000-0005-0000-0000-000059220000}"/>
    <cellStyle name="Comma 68 3 3 3 2 3" xfId="8806" xr:uid="{00000000-0005-0000-0000-00005A220000}"/>
    <cellStyle name="Comma 68 3 3 3 2 4" xfId="8807" xr:uid="{00000000-0005-0000-0000-00005B220000}"/>
    <cellStyle name="Comma 68 3 3 3 2 5" xfId="8808" xr:uid="{00000000-0005-0000-0000-00005C220000}"/>
    <cellStyle name="Comma 68 3 3 3 3" xfId="8809" xr:uid="{00000000-0005-0000-0000-00005D220000}"/>
    <cellStyle name="Comma 68 3 3 3 3 2" xfId="8810" xr:uid="{00000000-0005-0000-0000-00005E220000}"/>
    <cellStyle name="Comma 68 3 3 3 3 3" xfId="8811" xr:uid="{00000000-0005-0000-0000-00005F220000}"/>
    <cellStyle name="Comma 68 3 3 3 3 4" xfId="8812" xr:uid="{00000000-0005-0000-0000-000060220000}"/>
    <cellStyle name="Comma 68 3 3 3 4" xfId="8813" xr:uid="{00000000-0005-0000-0000-000061220000}"/>
    <cellStyle name="Comma 68 3 3 3 5" xfId="8814" xr:uid="{00000000-0005-0000-0000-000062220000}"/>
    <cellStyle name="Comma 68 3 3 3 6" xfId="8815" xr:uid="{00000000-0005-0000-0000-000063220000}"/>
    <cellStyle name="Comma 68 3 3 4" xfId="8816" xr:uid="{00000000-0005-0000-0000-000064220000}"/>
    <cellStyle name="Comma 68 3 3 4 2" xfId="8817" xr:uid="{00000000-0005-0000-0000-000065220000}"/>
    <cellStyle name="Comma 68 3 3 4 2 2" xfId="8818" xr:uid="{00000000-0005-0000-0000-000066220000}"/>
    <cellStyle name="Comma 68 3 3 4 2 3" xfId="8819" xr:uid="{00000000-0005-0000-0000-000067220000}"/>
    <cellStyle name="Comma 68 3 3 4 2 4" xfId="8820" xr:uid="{00000000-0005-0000-0000-000068220000}"/>
    <cellStyle name="Comma 68 3 3 4 3" xfId="8821" xr:uid="{00000000-0005-0000-0000-000069220000}"/>
    <cellStyle name="Comma 68 3 3 4 4" xfId="8822" xr:uid="{00000000-0005-0000-0000-00006A220000}"/>
    <cellStyle name="Comma 68 3 3 4 5" xfId="8823" xr:uid="{00000000-0005-0000-0000-00006B220000}"/>
    <cellStyle name="Comma 68 3 3 5" xfId="8824" xr:uid="{00000000-0005-0000-0000-00006C220000}"/>
    <cellStyle name="Comma 68 3 3 5 2" xfId="8825" xr:uid="{00000000-0005-0000-0000-00006D220000}"/>
    <cellStyle name="Comma 68 3 3 5 3" xfId="8826" xr:uid="{00000000-0005-0000-0000-00006E220000}"/>
    <cellStyle name="Comma 68 3 3 5 4" xfId="8827" xr:uid="{00000000-0005-0000-0000-00006F220000}"/>
    <cellStyle name="Comma 68 3 3 6" xfId="8828" xr:uid="{00000000-0005-0000-0000-000070220000}"/>
    <cellStyle name="Comma 68 3 3 7" xfId="8829" xr:uid="{00000000-0005-0000-0000-000071220000}"/>
    <cellStyle name="Comma 68 3 3 8" xfId="8830" xr:uid="{00000000-0005-0000-0000-000072220000}"/>
    <cellStyle name="Comma 68 3 4" xfId="8831" xr:uid="{00000000-0005-0000-0000-000073220000}"/>
    <cellStyle name="Comma 68 3 4 2" xfId="8832" xr:uid="{00000000-0005-0000-0000-000074220000}"/>
    <cellStyle name="Comma 68 3 4 2 2" xfId="8833" xr:uid="{00000000-0005-0000-0000-000075220000}"/>
    <cellStyle name="Comma 68 3 4 2 2 2" xfId="8834" xr:uid="{00000000-0005-0000-0000-000076220000}"/>
    <cellStyle name="Comma 68 3 4 2 2 3" xfId="8835" xr:uid="{00000000-0005-0000-0000-000077220000}"/>
    <cellStyle name="Comma 68 3 4 2 2 4" xfId="8836" xr:uid="{00000000-0005-0000-0000-000078220000}"/>
    <cellStyle name="Comma 68 3 4 2 3" xfId="8837" xr:uid="{00000000-0005-0000-0000-000079220000}"/>
    <cellStyle name="Comma 68 3 4 2 4" xfId="8838" xr:uid="{00000000-0005-0000-0000-00007A220000}"/>
    <cellStyle name="Comma 68 3 4 2 5" xfId="8839" xr:uid="{00000000-0005-0000-0000-00007B220000}"/>
    <cellStyle name="Comma 68 3 4 3" xfId="8840" xr:uid="{00000000-0005-0000-0000-00007C220000}"/>
    <cellStyle name="Comma 68 3 4 3 2" xfId="8841" xr:uid="{00000000-0005-0000-0000-00007D220000}"/>
    <cellStyle name="Comma 68 3 4 3 3" xfId="8842" xr:uid="{00000000-0005-0000-0000-00007E220000}"/>
    <cellStyle name="Comma 68 3 4 3 4" xfId="8843" xr:uid="{00000000-0005-0000-0000-00007F220000}"/>
    <cellStyle name="Comma 68 3 4 4" xfId="8844" xr:uid="{00000000-0005-0000-0000-000080220000}"/>
    <cellStyle name="Comma 68 3 4 5" xfId="8845" xr:uid="{00000000-0005-0000-0000-000081220000}"/>
    <cellStyle name="Comma 68 3 4 6" xfId="8846" xr:uid="{00000000-0005-0000-0000-000082220000}"/>
    <cellStyle name="Comma 68 3 5" xfId="8847" xr:uid="{00000000-0005-0000-0000-000083220000}"/>
    <cellStyle name="Comma 68 3 5 2" xfId="8848" xr:uid="{00000000-0005-0000-0000-000084220000}"/>
    <cellStyle name="Comma 68 3 5 2 2" xfId="8849" xr:uid="{00000000-0005-0000-0000-000085220000}"/>
    <cellStyle name="Comma 68 3 5 2 2 2" xfId="8850" xr:uid="{00000000-0005-0000-0000-000086220000}"/>
    <cellStyle name="Comma 68 3 5 2 2 3" xfId="8851" xr:uid="{00000000-0005-0000-0000-000087220000}"/>
    <cellStyle name="Comma 68 3 5 2 2 4" xfId="8852" xr:uid="{00000000-0005-0000-0000-000088220000}"/>
    <cellStyle name="Comma 68 3 5 2 3" xfId="8853" xr:uid="{00000000-0005-0000-0000-000089220000}"/>
    <cellStyle name="Comma 68 3 5 2 4" xfId="8854" xr:uid="{00000000-0005-0000-0000-00008A220000}"/>
    <cellStyle name="Comma 68 3 5 2 5" xfId="8855" xr:uid="{00000000-0005-0000-0000-00008B220000}"/>
    <cellStyle name="Comma 68 3 5 3" xfId="8856" xr:uid="{00000000-0005-0000-0000-00008C220000}"/>
    <cellStyle name="Comma 68 3 5 3 2" xfId="8857" xr:uid="{00000000-0005-0000-0000-00008D220000}"/>
    <cellStyle name="Comma 68 3 5 3 3" xfId="8858" xr:uid="{00000000-0005-0000-0000-00008E220000}"/>
    <cellStyle name="Comma 68 3 5 3 4" xfId="8859" xr:uid="{00000000-0005-0000-0000-00008F220000}"/>
    <cellStyle name="Comma 68 3 5 4" xfId="8860" xr:uid="{00000000-0005-0000-0000-000090220000}"/>
    <cellStyle name="Comma 68 3 5 5" xfId="8861" xr:uid="{00000000-0005-0000-0000-000091220000}"/>
    <cellStyle name="Comma 68 3 5 6" xfId="8862" xr:uid="{00000000-0005-0000-0000-000092220000}"/>
    <cellStyle name="Comma 68 3 6" xfId="8863" xr:uid="{00000000-0005-0000-0000-000093220000}"/>
    <cellStyle name="Comma 68 3 6 2" xfId="8864" xr:uid="{00000000-0005-0000-0000-000094220000}"/>
    <cellStyle name="Comma 68 3 6 2 2" xfId="8865" xr:uid="{00000000-0005-0000-0000-000095220000}"/>
    <cellStyle name="Comma 68 3 6 2 3" xfId="8866" xr:uid="{00000000-0005-0000-0000-000096220000}"/>
    <cellStyle name="Comma 68 3 6 2 4" xfId="8867" xr:uid="{00000000-0005-0000-0000-000097220000}"/>
    <cellStyle name="Comma 68 3 6 3" xfId="8868" xr:uid="{00000000-0005-0000-0000-000098220000}"/>
    <cellStyle name="Comma 68 3 6 4" xfId="8869" xr:uid="{00000000-0005-0000-0000-000099220000}"/>
    <cellStyle name="Comma 68 3 6 5" xfId="8870" xr:uid="{00000000-0005-0000-0000-00009A220000}"/>
    <cellStyle name="Comma 68 3 7" xfId="8871" xr:uid="{00000000-0005-0000-0000-00009B220000}"/>
    <cellStyle name="Comma 68 3 7 2" xfId="8872" xr:uid="{00000000-0005-0000-0000-00009C220000}"/>
    <cellStyle name="Comma 68 3 7 3" xfId="8873" xr:uid="{00000000-0005-0000-0000-00009D220000}"/>
    <cellStyle name="Comma 68 3 7 4" xfId="8874" xr:uid="{00000000-0005-0000-0000-00009E220000}"/>
    <cellStyle name="Comma 68 3 8" xfId="8875" xr:uid="{00000000-0005-0000-0000-00009F220000}"/>
    <cellStyle name="Comma 68 3 9" xfId="8876" xr:uid="{00000000-0005-0000-0000-0000A0220000}"/>
    <cellStyle name="Comma 68 4" xfId="8877" xr:uid="{00000000-0005-0000-0000-0000A1220000}"/>
    <cellStyle name="Comma 68 4 2" xfId="8878" xr:uid="{00000000-0005-0000-0000-0000A2220000}"/>
    <cellStyle name="Comma 68 4 2 2" xfId="8879" xr:uid="{00000000-0005-0000-0000-0000A3220000}"/>
    <cellStyle name="Comma 68 4 2 2 2" xfId="8880" xr:uid="{00000000-0005-0000-0000-0000A4220000}"/>
    <cellStyle name="Comma 68 4 2 2 2 2" xfId="8881" xr:uid="{00000000-0005-0000-0000-0000A5220000}"/>
    <cellStyle name="Comma 68 4 2 2 2 3" xfId="8882" xr:uid="{00000000-0005-0000-0000-0000A6220000}"/>
    <cellStyle name="Comma 68 4 2 2 2 4" xfId="8883" xr:uid="{00000000-0005-0000-0000-0000A7220000}"/>
    <cellStyle name="Comma 68 4 2 2 3" xfId="8884" xr:uid="{00000000-0005-0000-0000-0000A8220000}"/>
    <cellStyle name="Comma 68 4 2 2 4" xfId="8885" xr:uid="{00000000-0005-0000-0000-0000A9220000}"/>
    <cellStyle name="Comma 68 4 2 2 5" xfId="8886" xr:uid="{00000000-0005-0000-0000-0000AA220000}"/>
    <cellStyle name="Comma 68 4 2 3" xfId="8887" xr:uid="{00000000-0005-0000-0000-0000AB220000}"/>
    <cellStyle name="Comma 68 4 2 3 2" xfId="8888" xr:uid="{00000000-0005-0000-0000-0000AC220000}"/>
    <cellStyle name="Comma 68 4 2 3 3" xfId="8889" xr:uid="{00000000-0005-0000-0000-0000AD220000}"/>
    <cellStyle name="Comma 68 4 2 3 4" xfId="8890" xr:uid="{00000000-0005-0000-0000-0000AE220000}"/>
    <cellStyle name="Comma 68 4 2 4" xfId="8891" xr:uid="{00000000-0005-0000-0000-0000AF220000}"/>
    <cellStyle name="Comma 68 4 2 5" xfId="8892" xr:uid="{00000000-0005-0000-0000-0000B0220000}"/>
    <cellStyle name="Comma 68 4 2 6" xfId="8893" xr:uid="{00000000-0005-0000-0000-0000B1220000}"/>
    <cellStyle name="Comma 68 4 3" xfId="8894" xr:uid="{00000000-0005-0000-0000-0000B2220000}"/>
    <cellStyle name="Comma 68 4 3 2" xfId="8895" xr:uid="{00000000-0005-0000-0000-0000B3220000}"/>
    <cellStyle name="Comma 68 4 3 2 2" xfId="8896" xr:uid="{00000000-0005-0000-0000-0000B4220000}"/>
    <cellStyle name="Comma 68 4 3 2 2 2" xfId="8897" xr:uid="{00000000-0005-0000-0000-0000B5220000}"/>
    <cellStyle name="Comma 68 4 3 2 2 3" xfId="8898" xr:uid="{00000000-0005-0000-0000-0000B6220000}"/>
    <cellStyle name="Comma 68 4 3 2 2 4" xfId="8899" xr:uid="{00000000-0005-0000-0000-0000B7220000}"/>
    <cellStyle name="Comma 68 4 3 2 3" xfId="8900" xr:uid="{00000000-0005-0000-0000-0000B8220000}"/>
    <cellStyle name="Comma 68 4 3 2 4" xfId="8901" xr:uid="{00000000-0005-0000-0000-0000B9220000}"/>
    <cellStyle name="Comma 68 4 3 2 5" xfId="8902" xr:uid="{00000000-0005-0000-0000-0000BA220000}"/>
    <cellStyle name="Comma 68 4 3 3" xfId="8903" xr:uid="{00000000-0005-0000-0000-0000BB220000}"/>
    <cellStyle name="Comma 68 4 3 3 2" xfId="8904" xr:uid="{00000000-0005-0000-0000-0000BC220000}"/>
    <cellStyle name="Comma 68 4 3 3 3" xfId="8905" xr:uid="{00000000-0005-0000-0000-0000BD220000}"/>
    <cellStyle name="Comma 68 4 3 3 4" xfId="8906" xr:uid="{00000000-0005-0000-0000-0000BE220000}"/>
    <cellStyle name="Comma 68 4 3 4" xfId="8907" xr:uid="{00000000-0005-0000-0000-0000BF220000}"/>
    <cellStyle name="Comma 68 4 3 5" xfId="8908" xr:uid="{00000000-0005-0000-0000-0000C0220000}"/>
    <cellStyle name="Comma 68 4 3 6" xfId="8909" xr:uid="{00000000-0005-0000-0000-0000C1220000}"/>
    <cellStyle name="Comma 68 4 4" xfId="8910" xr:uid="{00000000-0005-0000-0000-0000C2220000}"/>
    <cellStyle name="Comma 68 4 4 2" xfId="8911" xr:uid="{00000000-0005-0000-0000-0000C3220000}"/>
    <cellStyle name="Comma 68 4 4 2 2" xfId="8912" xr:uid="{00000000-0005-0000-0000-0000C4220000}"/>
    <cellStyle name="Comma 68 4 4 2 3" xfId="8913" xr:uid="{00000000-0005-0000-0000-0000C5220000}"/>
    <cellStyle name="Comma 68 4 4 2 4" xfId="8914" xr:uid="{00000000-0005-0000-0000-0000C6220000}"/>
    <cellStyle name="Comma 68 4 4 3" xfId="8915" xr:uid="{00000000-0005-0000-0000-0000C7220000}"/>
    <cellStyle name="Comma 68 4 4 4" xfId="8916" xr:uid="{00000000-0005-0000-0000-0000C8220000}"/>
    <cellStyle name="Comma 68 4 4 5" xfId="8917" xr:uid="{00000000-0005-0000-0000-0000C9220000}"/>
    <cellStyle name="Comma 68 4 5" xfId="8918" xr:uid="{00000000-0005-0000-0000-0000CA220000}"/>
    <cellStyle name="Comma 68 4 5 2" xfId="8919" xr:uid="{00000000-0005-0000-0000-0000CB220000}"/>
    <cellStyle name="Comma 68 4 5 3" xfId="8920" xr:uid="{00000000-0005-0000-0000-0000CC220000}"/>
    <cellStyle name="Comma 68 4 5 4" xfId="8921" xr:uid="{00000000-0005-0000-0000-0000CD220000}"/>
    <cellStyle name="Comma 68 4 6" xfId="8922" xr:uid="{00000000-0005-0000-0000-0000CE220000}"/>
    <cellStyle name="Comma 68 4 7" xfId="8923" xr:uid="{00000000-0005-0000-0000-0000CF220000}"/>
    <cellStyle name="Comma 68 4 8" xfId="8924" xr:uid="{00000000-0005-0000-0000-0000D0220000}"/>
    <cellStyle name="Comma 68 5" xfId="8925" xr:uid="{00000000-0005-0000-0000-0000D1220000}"/>
    <cellStyle name="Comma 68 5 2" xfId="8926" xr:uid="{00000000-0005-0000-0000-0000D2220000}"/>
    <cellStyle name="Comma 68 5 2 2" xfId="8927" xr:uid="{00000000-0005-0000-0000-0000D3220000}"/>
    <cellStyle name="Comma 68 5 2 2 2" xfId="8928" xr:uid="{00000000-0005-0000-0000-0000D4220000}"/>
    <cellStyle name="Comma 68 5 2 2 2 2" xfId="8929" xr:uid="{00000000-0005-0000-0000-0000D5220000}"/>
    <cellStyle name="Comma 68 5 2 2 2 3" xfId="8930" xr:uid="{00000000-0005-0000-0000-0000D6220000}"/>
    <cellStyle name="Comma 68 5 2 2 2 4" xfId="8931" xr:uid="{00000000-0005-0000-0000-0000D7220000}"/>
    <cellStyle name="Comma 68 5 2 2 3" xfId="8932" xr:uid="{00000000-0005-0000-0000-0000D8220000}"/>
    <cellStyle name="Comma 68 5 2 2 4" xfId="8933" xr:uid="{00000000-0005-0000-0000-0000D9220000}"/>
    <cellStyle name="Comma 68 5 2 2 5" xfId="8934" xr:uid="{00000000-0005-0000-0000-0000DA220000}"/>
    <cellStyle name="Comma 68 5 2 3" xfId="8935" xr:uid="{00000000-0005-0000-0000-0000DB220000}"/>
    <cellStyle name="Comma 68 5 2 3 2" xfId="8936" xr:uid="{00000000-0005-0000-0000-0000DC220000}"/>
    <cellStyle name="Comma 68 5 2 3 3" xfId="8937" xr:uid="{00000000-0005-0000-0000-0000DD220000}"/>
    <cellStyle name="Comma 68 5 2 3 4" xfId="8938" xr:uid="{00000000-0005-0000-0000-0000DE220000}"/>
    <cellStyle name="Comma 68 5 2 4" xfId="8939" xr:uid="{00000000-0005-0000-0000-0000DF220000}"/>
    <cellStyle name="Comma 68 5 2 5" xfId="8940" xr:uid="{00000000-0005-0000-0000-0000E0220000}"/>
    <cellStyle name="Comma 68 5 2 6" xfId="8941" xr:uid="{00000000-0005-0000-0000-0000E1220000}"/>
    <cellStyle name="Comma 68 5 3" xfId="8942" xr:uid="{00000000-0005-0000-0000-0000E2220000}"/>
    <cellStyle name="Comma 68 5 3 2" xfId="8943" xr:uid="{00000000-0005-0000-0000-0000E3220000}"/>
    <cellStyle name="Comma 68 5 3 2 2" xfId="8944" xr:uid="{00000000-0005-0000-0000-0000E4220000}"/>
    <cellStyle name="Comma 68 5 3 2 2 2" xfId="8945" xr:uid="{00000000-0005-0000-0000-0000E5220000}"/>
    <cellStyle name="Comma 68 5 3 2 2 3" xfId="8946" xr:uid="{00000000-0005-0000-0000-0000E6220000}"/>
    <cellStyle name="Comma 68 5 3 2 2 4" xfId="8947" xr:uid="{00000000-0005-0000-0000-0000E7220000}"/>
    <cellStyle name="Comma 68 5 3 2 3" xfId="8948" xr:uid="{00000000-0005-0000-0000-0000E8220000}"/>
    <cellStyle name="Comma 68 5 3 2 4" xfId="8949" xr:uid="{00000000-0005-0000-0000-0000E9220000}"/>
    <cellStyle name="Comma 68 5 3 2 5" xfId="8950" xr:uid="{00000000-0005-0000-0000-0000EA220000}"/>
    <cellStyle name="Comma 68 5 3 3" xfId="8951" xr:uid="{00000000-0005-0000-0000-0000EB220000}"/>
    <cellStyle name="Comma 68 5 3 3 2" xfId="8952" xr:uid="{00000000-0005-0000-0000-0000EC220000}"/>
    <cellStyle name="Comma 68 5 3 3 3" xfId="8953" xr:uid="{00000000-0005-0000-0000-0000ED220000}"/>
    <cellStyle name="Comma 68 5 3 3 4" xfId="8954" xr:uid="{00000000-0005-0000-0000-0000EE220000}"/>
    <cellStyle name="Comma 68 5 3 4" xfId="8955" xr:uid="{00000000-0005-0000-0000-0000EF220000}"/>
    <cellStyle name="Comma 68 5 3 5" xfId="8956" xr:uid="{00000000-0005-0000-0000-0000F0220000}"/>
    <cellStyle name="Comma 68 5 3 6" xfId="8957" xr:uid="{00000000-0005-0000-0000-0000F1220000}"/>
    <cellStyle name="Comma 68 5 4" xfId="8958" xr:uid="{00000000-0005-0000-0000-0000F2220000}"/>
    <cellStyle name="Comma 68 5 4 2" xfId="8959" xr:uid="{00000000-0005-0000-0000-0000F3220000}"/>
    <cellStyle name="Comma 68 5 4 2 2" xfId="8960" xr:uid="{00000000-0005-0000-0000-0000F4220000}"/>
    <cellStyle name="Comma 68 5 4 2 3" xfId="8961" xr:uid="{00000000-0005-0000-0000-0000F5220000}"/>
    <cellStyle name="Comma 68 5 4 2 4" xfId="8962" xr:uid="{00000000-0005-0000-0000-0000F6220000}"/>
    <cellStyle name="Comma 68 5 4 3" xfId="8963" xr:uid="{00000000-0005-0000-0000-0000F7220000}"/>
    <cellStyle name="Comma 68 5 4 4" xfId="8964" xr:uid="{00000000-0005-0000-0000-0000F8220000}"/>
    <cellStyle name="Comma 68 5 4 5" xfId="8965" xr:uid="{00000000-0005-0000-0000-0000F9220000}"/>
    <cellStyle name="Comma 68 5 5" xfId="8966" xr:uid="{00000000-0005-0000-0000-0000FA220000}"/>
    <cellStyle name="Comma 68 5 5 2" xfId="8967" xr:uid="{00000000-0005-0000-0000-0000FB220000}"/>
    <cellStyle name="Comma 68 5 5 3" xfId="8968" xr:uid="{00000000-0005-0000-0000-0000FC220000}"/>
    <cellStyle name="Comma 68 5 5 4" xfId="8969" xr:uid="{00000000-0005-0000-0000-0000FD220000}"/>
    <cellStyle name="Comma 68 5 6" xfId="8970" xr:uid="{00000000-0005-0000-0000-0000FE220000}"/>
    <cellStyle name="Comma 68 5 7" xfId="8971" xr:uid="{00000000-0005-0000-0000-0000FF220000}"/>
    <cellStyle name="Comma 68 5 8" xfId="8972" xr:uid="{00000000-0005-0000-0000-000000230000}"/>
    <cellStyle name="Comma 68 6" xfId="8973" xr:uid="{00000000-0005-0000-0000-000001230000}"/>
    <cellStyle name="Comma 68 6 2" xfId="8974" xr:uid="{00000000-0005-0000-0000-000002230000}"/>
    <cellStyle name="Comma 68 6 2 2" xfId="8975" xr:uid="{00000000-0005-0000-0000-000003230000}"/>
    <cellStyle name="Comma 68 6 2 2 2" xfId="8976" xr:uid="{00000000-0005-0000-0000-000004230000}"/>
    <cellStyle name="Comma 68 6 2 2 3" xfId="8977" xr:uid="{00000000-0005-0000-0000-000005230000}"/>
    <cellStyle name="Comma 68 6 2 2 4" xfId="8978" xr:uid="{00000000-0005-0000-0000-000006230000}"/>
    <cellStyle name="Comma 68 6 2 3" xfId="8979" xr:uid="{00000000-0005-0000-0000-000007230000}"/>
    <cellStyle name="Comma 68 6 2 4" xfId="8980" xr:uid="{00000000-0005-0000-0000-000008230000}"/>
    <cellStyle name="Comma 68 6 2 5" xfId="8981" xr:uid="{00000000-0005-0000-0000-000009230000}"/>
    <cellStyle name="Comma 68 6 3" xfId="8982" xr:uid="{00000000-0005-0000-0000-00000A230000}"/>
    <cellStyle name="Comma 68 6 3 2" xfId="8983" xr:uid="{00000000-0005-0000-0000-00000B230000}"/>
    <cellStyle name="Comma 68 6 3 3" xfId="8984" xr:uid="{00000000-0005-0000-0000-00000C230000}"/>
    <cellStyle name="Comma 68 6 3 4" xfId="8985" xr:uid="{00000000-0005-0000-0000-00000D230000}"/>
    <cellStyle name="Comma 68 6 4" xfId="8986" xr:uid="{00000000-0005-0000-0000-00000E230000}"/>
    <cellStyle name="Comma 68 6 5" xfId="8987" xr:uid="{00000000-0005-0000-0000-00000F230000}"/>
    <cellStyle name="Comma 68 6 6" xfId="8988" xr:uid="{00000000-0005-0000-0000-000010230000}"/>
    <cellStyle name="Comma 68 7" xfId="8989" xr:uid="{00000000-0005-0000-0000-000011230000}"/>
    <cellStyle name="Comma 68 7 2" xfId="8990" xr:uid="{00000000-0005-0000-0000-000012230000}"/>
    <cellStyle name="Comma 68 7 2 2" xfId="8991" xr:uid="{00000000-0005-0000-0000-000013230000}"/>
    <cellStyle name="Comma 68 7 2 2 2" xfId="8992" xr:uid="{00000000-0005-0000-0000-000014230000}"/>
    <cellStyle name="Comma 68 7 2 2 3" xfId="8993" xr:uid="{00000000-0005-0000-0000-000015230000}"/>
    <cellStyle name="Comma 68 7 2 2 4" xfId="8994" xr:uid="{00000000-0005-0000-0000-000016230000}"/>
    <cellStyle name="Comma 68 7 2 3" xfId="8995" xr:uid="{00000000-0005-0000-0000-000017230000}"/>
    <cellStyle name="Comma 68 7 2 4" xfId="8996" xr:uid="{00000000-0005-0000-0000-000018230000}"/>
    <cellStyle name="Comma 68 7 2 5" xfId="8997" xr:uid="{00000000-0005-0000-0000-000019230000}"/>
    <cellStyle name="Comma 68 7 3" xfId="8998" xr:uid="{00000000-0005-0000-0000-00001A230000}"/>
    <cellStyle name="Comma 68 7 3 2" xfId="8999" xr:uid="{00000000-0005-0000-0000-00001B230000}"/>
    <cellStyle name="Comma 68 7 3 3" xfId="9000" xr:uid="{00000000-0005-0000-0000-00001C230000}"/>
    <cellStyle name="Comma 68 7 3 4" xfId="9001" xr:uid="{00000000-0005-0000-0000-00001D230000}"/>
    <cellStyle name="Comma 68 7 4" xfId="9002" xr:uid="{00000000-0005-0000-0000-00001E230000}"/>
    <cellStyle name="Comma 68 7 5" xfId="9003" xr:uid="{00000000-0005-0000-0000-00001F230000}"/>
    <cellStyle name="Comma 68 7 6" xfId="9004" xr:uid="{00000000-0005-0000-0000-000020230000}"/>
    <cellStyle name="Comma 68 8" xfId="9005" xr:uid="{00000000-0005-0000-0000-000021230000}"/>
    <cellStyle name="Comma 68 8 2" xfId="9006" xr:uid="{00000000-0005-0000-0000-000022230000}"/>
    <cellStyle name="Comma 68 8 2 2" xfId="9007" xr:uid="{00000000-0005-0000-0000-000023230000}"/>
    <cellStyle name="Comma 68 8 2 3" xfId="9008" xr:uid="{00000000-0005-0000-0000-000024230000}"/>
    <cellStyle name="Comma 68 8 2 4" xfId="9009" xr:uid="{00000000-0005-0000-0000-000025230000}"/>
    <cellStyle name="Comma 68 8 3" xfId="9010" xr:uid="{00000000-0005-0000-0000-000026230000}"/>
    <cellStyle name="Comma 68 8 4" xfId="9011" xr:uid="{00000000-0005-0000-0000-000027230000}"/>
    <cellStyle name="Comma 68 8 5" xfId="9012" xr:uid="{00000000-0005-0000-0000-000028230000}"/>
    <cellStyle name="Comma 68 9" xfId="9013" xr:uid="{00000000-0005-0000-0000-000029230000}"/>
    <cellStyle name="Comma 68 9 2" xfId="9014" xr:uid="{00000000-0005-0000-0000-00002A230000}"/>
    <cellStyle name="Comma 68 9 3" xfId="9015" xr:uid="{00000000-0005-0000-0000-00002B230000}"/>
    <cellStyle name="Comma 68 9 4" xfId="9016" xr:uid="{00000000-0005-0000-0000-00002C230000}"/>
    <cellStyle name="Comma 69" xfId="9017" xr:uid="{00000000-0005-0000-0000-00002D230000}"/>
    <cellStyle name="Comma 7" xfId="9018" xr:uid="{00000000-0005-0000-0000-00002E230000}"/>
    <cellStyle name="Comma 7 2" xfId="9019" xr:uid="{00000000-0005-0000-0000-00002F230000}"/>
    <cellStyle name="Comma 7 2 2" xfId="9020" xr:uid="{00000000-0005-0000-0000-000030230000}"/>
    <cellStyle name="Comma 7 2 2 2" xfId="9021" xr:uid="{00000000-0005-0000-0000-000031230000}"/>
    <cellStyle name="Comma 7 2 3" xfId="9022" xr:uid="{00000000-0005-0000-0000-000032230000}"/>
    <cellStyle name="Comma 7 2 4" xfId="9023" xr:uid="{00000000-0005-0000-0000-000033230000}"/>
    <cellStyle name="Comma 7 2 5" xfId="9024" xr:uid="{00000000-0005-0000-0000-000034230000}"/>
    <cellStyle name="Comma 7 2 6" xfId="9025" xr:uid="{00000000-0005-0000-0000-000035230000}"/>
    <cellStyle name="Comma 7 2 7" xfId="9026" xr:uid="{00000000-0005-0000-0000-000036230000}"/>
    <cellStyle name="Comma 7 3" xfId="9027" xr:uid="{00000000-0005-0000-0000-000037230000}"/>
    <cellStyle name="Comma 7 3 2" xfId="9028" xr:uid="{00000000-0005-0000-0000-000038230000}"/>
    <cellStyle name="Comma 7 4" xfId="9029" xr:uid="{00000000-0005-0000-0000-000039230000}"/>
    <cellStyle name="Comma 7 4 2" xfId="9030" xr:uid="{00000000-0005-0000-0000-00003A230000}"/>
    <cellStyle name="Comma 7 4 3" xfId="9031" xr:uid="{00000000-0005-0000-0000-00003B230000}"/>
    <cellStyle name="Comma 7 5" xfId="23857" xr:uid="{D5F3C987-9FF1-4687-88F2-4788DD6C5326}"/>
    <cellStyle name="Comma 70" xfId="9032" xr:uid="{00000000-0005-0000-0000-00003C230000}"/>
    <cellStyle name="Comma 71" xfId="9033" xr:uid="{00000000-0005-0000-0000-00003D230000}"/>
    <cellStyle name="Comma 72" xfId="9034" xr:uid="{00000000-0005-0000-0000-00003E230000}"/>
    <cellStyle name="Comma 73" xfId="9035" xr:uid="{00000000-0005-0000-0000-00003F230000}"/>
    <cellStyle name="Comma 74" xfId="9036" xr:uid="{00000000-0005-0000-0000-000040230000}"/>
    <cellStyle name="Comma 75" xfId="9037" xr:uid="{00000000-0005-0000-0000-000041230000}"/>
    <cellStyle name="Comma 76" xfId="9038" xr:uid="{00000000-0005-0000-0000-000042230000}"/>
    <cellStyle name="Comma 77" xfId="9039" xr:uid="{00000000-0005-0000-0000-000043230000}"/>
    <cellStyle name="Comma 78" xfId="9040" xr:uid="{00000000-0005-0000-0000-000044230000}"/>
    <cellStyle name="Comma 79" xfId="9041" xr:uid="{00000000-0005-0000-0000-000045230000}"/>
    <cellStyle name="Comma 8" xfId="9042" xr:uid="{00000000-0005-0000-0000-000046230000}"/>
    <cellStyle name="Comma 8 10" xfId="9043" xr:uid="{00000000-0005-0000-0000-000047230000}"/>
    <cellStyle name="Comma 8 11" xfId="9044" xr:uid="{00000000-0005-0000-0000-000048230000}"/>
    <cellStyle name="Comma 8 12" xfId="23858" xr:uid="{EF23B6A0-9B46-4C6D-AFA9-7CEEE2978BEF}"/>
    <cellStyle name="Comma 8 2" xfId="9045" xr:uid="{00000000-0005-0000-0000-000049230000}"/>
    <cellStyle name="Comma 8 2 2" xfId="9046" xr:uid="{00000000-0005-0000-0000-00004A230000}"/>
    <cellStyle name="Comma 8 2 2 2" xfId="9047" xr:uid="{00000000-0005-0000-0000-00004B230000}"/>
    <cellStyle name="Comma 8 2 3" xfId="9048" xr:uid="{00000000-0005-0000-0000-00004C230000}"/>
    <cellStyle name="Comma 8 2 4" xfId="9049" xr:uid="{00000000-0005-0000-0000-00004D230000}"/>
    <cellStyle name="Comma 8 2 5" xfId="9050" xr:uid="{00000000-0005-0000-0000-00004E230000}"/>
    <cellStyle name="Comma 8 2 6" xfId="9051" xr:uid="{00000000-0005-0000-0000-00004F230000}"/>
    <cellStyle name="Comma 8 2 7" xfId="9052" xr:uid="{00000000-0005-0000-0000-000050230000}"/>
    <cellStyle name="Comma 8 2 8" xfId="9053" xr:uid="{00000000-0005-0000-0000-000051230000}"/>
    <cellStyle name="Comma 8 3" xfId="9054" xr:uid="{00000000-0005-0000-0000-000052230000}"/>
    <cellStyle name="Comma 8 3 2" xfId="9055" xr:uid="{00000000-0005-0000-0000-000053230000}"/>
    <cellStyle name="Comma 8 4" xfId="9056" xr:uid="{00000000-0005-0000-0000-000054230000}"/>
    <cellStyle name="Comma 8 4 2" xfId="9057" xr:uid="{00000000-0005-0000-0000-000055230000}"/>
    <cellStyle name="Comma 8 5" xfId="9058" xr:uid="{00000000-0005-0000-0000-000056230000}"/>
    <cellStyle name="Comma 8 6" xfId="9059" xr:uid="{00000000-0005-0000-0000-000057230000}"/>
    <cellStyle name="Comma 8 7" xfId="9060" xr:uid="{00000000-0005-0000-0000-000058230000}"/>
    <cellStyle name="Comma 8 8" xfId="9061" xr:uid="{00000000-0005-0000-0000-000059230000}"/>
    <cellStyle name="Comma 8 9" xfId="9062" xr:uid="{00000000-0005-0000-0000-00005A230000}"/>
    <cellStyle name="Comma 80" xfId="9063" xr:uid="{00000000-0005-0000-0000-00005B230000}"/>
    <cellStyle name="Comma 81" xfId="9064" xr:uid="{00000000-0005-0000-0000-00005C230000}"/>
    <cellStyle name="Comma 82" xfId="9065" xr:uid="{00000000-0005-0000-0000-00005D230000}"/>
    <cellStyle name="Comma 83" xfId="9066" xr:uid="{00000000-0005-0000-0000-00005E230000}"/>
    <cellStyle name="Comma 84" xfId="9067" xr:uid="{00000000-0005-0000-0000-00005F230000}"/>
    <cellStyle name="Comma 85" xfId="9068" xr:uid="{00000000-0005-0000-0000-000060230000}"/>
    <cellStyle name="Comma 86" xfId="9069" xr:uid="{00000000-0005-0000-0000-000061230000}"/>
    <cellStyle name="Comma 87" xfId="9070" xr:uid="{00000000-0005-0000-0000-000062230000}"/>
    <cellStyle name="Comma 88" xfId="9071" xr:uid="{00000000-0005-0000-0000-000063230000}"/>
    <cellStyle name="Comma 89" xfId="9072" xr:uid="{00000000-0005-0000-0000-000064230000}"/>
    <cellStyle name="Comma 9" xfId="9073" xr:uid="{00000000-0005-0000-0000-000065230000}"/>
    <cellStyle name="Comma 9 10" xfId="9074" xr:uid="{00000000-0005-0000-0000-000066230000}"/>
    <cellStyle name="Comma 9 11" xfId="9075" xr:uid="{00000000-0005-0000-0000-000067230000}"/>
    <cellStyle name="Comma 9 12" xfId="9076" xr:uid="{00000000-0005-0000-0000-000068230000}"/>
    <cellStyle name="Comma 9 13" xfId="9077" xr:uid="{00000000-0005-0000-0000-000069230000}"/>
    <cellStyle name="Comma 9 2" xfId="9078" xr:uid="{00000000-0005-0000-0000-00006A230000}"/>
    <cellStyle name="Comma 9 2 2" xfId="9079" xr:uid="{00000000-0005-0000-0000-00006B230000}"/>
    <cellStyle name="Comma 9 2 2 2" xfId="9080" xr:uid="{00000000-0005-0000-0000-00006C230000}"/>
    <cellStyle name="Comma 9 2 3" xfId="9081" xr:uid="{00000000-0005-0000-0000-00006D230000}"/>
    <cellStyle name="Comma 9 2 3 2" xfId="9082" xr:uid="{00000000-0005-0000-0000-00006E230000}"/>
    <cellStyle name="Comma 9 3" xfId="9083" xr:uid="{00000000-0005-0000-0000-00006F230000}"/>
    <cellStyle name="Comma 9 3 2" xfId="9084" xr:uid="{00000000-0005-0000-0000-000070230000}"/>
    <cellStyle name="Comma 9 3 2 2" xfId="9085" xr:uid="{00000000-0005-0000-0000-000071230000}"/>
    <cellStyle name="Comma 9 3 3" xfId="9086" xr:uid="{00000000-0005-0000-0000-000072230000}"/>
    <cellStyle name="Comma 9 3 4" xfId="9087" xr:uid="{00000000-0005-0000-0000-000073230000}"/>
    <cellStyle name="Comma 9 3 5" xfId="9088" xr:uid="{00000000-0005-0000-0000-000074230000}"/>
    <cellStyle name="Comma 9 3 6" xfId="9089" xr:uid="{00000000-0005-0000-0000-000075230000}"/>
    <cellStyle name="Comma 9 3 7" xfId="9090" xr:uid="{00000000-0005-0000-0000-000076230000}"/>
    <cellStyle name="Comma 9 4" xfId="9091" xr:uid="{00000000-0005-0000-0000-000077230000}"/>
    <cellStyle name="Comma 9 5" xfId="9092" xr:uid="{00000000-0005-0000-0000-000078230000}"/>
    <cellStyle name="Comma 9 6" xfId="9093" xr:uid="{00000000-0005-0000-0000-000079230000}"/>
    <cellStyle name="Comma 9 7" xfId="9094" xr:uid="{00000000-0005-0000-0000-00007A230000}"/>
    <cellStyle name="Comma 9 8" xfId="9095" xr:uid="{00000000-0005-0000-0000-00007B230000}"/>
    <cellStyle name="Comma 9 9" xfId="9096" xr:uid="{00000000-0005-0000-0000-00007C230000}"/>
    <cellStyle name="Comma 9 9 2" xfId="9097" xr:uid="{00000000-0005-0000-0000-00007D230000}"/>
    <cellStyle name="Comma 90" xfId="9098" xr:uid="{00000000-0005-0000-0000-00007E230000}"/>
    <cellStyle name="Comma 91" xfId="9099" xr:uid="{00000000-0005-0000-0000-00007F230000}"/>
    <cellStyle name="Comma 92" xfId="9100" xr:uid="{00000000-0005-0000-0000-000080230000}"/>
    <cellStyle name="Comma 93" xfId="9101" xr:uid="{00000000-0005-0000-0000-000081230000}"/>
    <cellStyle name="Comma 94" xfId="9102" xr:uid="{00000000-0005-0000-0000-000082230000}"/>
    <cellStyle name="Comma 95" xfId="9103" xr:uid="{00000000-0005-0000-0000-000083230000}"/>
    <cellStyle name="Comma 96" xfId="9104" xr:uid="{00000000-0005-0000-0000-000084230000}"/>
    <cellStyle name="Comma 97" xfId="9105" xr:uid="{00000000-0005-0000-0000-000085230000}"/>
    <cellStyle name="Comma 98" xfId="9106" xr:uid="{00000000-0005-0000-0000-000086230000}"/>
    <cellStyle name="Comma 98 2" xfId="9107" xr:uid="{00000000-0005-0000-0000-000087230000}"/>
    <cellStyle name="Comma 99" xfId="9108" xr:uid="{00000000-0005-0000-0000-000088230000}"/>
    <cellStyle name="Comma0 - Style3" xfId="9109" xr:uid="{00000000-0005-0000-0000-000089230000}"/>
    <cellStyle name="Comma0 - Style3 2" xfId="23859" xr:uid="{82EB1074-EBA5-4B0D-A189-862DB28F241C}"/>
    <cellStyle name="Currency [00]" xfId="9110" xr:uid="{00000000-0005-0000-0000-00008A230000}"/>
    <cellStyle name="Currency 10" xfId="9111" xr:uid="{00000000-0005-0000-0000-00008B230000}"/>
    <cellStyle name="Currency 2" xfId="9112" xr:uid="{00000000-0005-0000-0000-00008C230000}"/>
    <cellStyle name="Currency 2 2" xfId="9113" xr:uid="{00000000-0005-0000-0000-00008D230000}"/>
    <cellStyle name="Currency 2 2 2" xfId="9114" xr:uid="{00000000-0005-0000-0000-00008E230000}"/>
    <cellStyle name="Currency 2 2 2 2" xfId="9115" xr:uid="{00000000-0005-0000-0000-00008F230000}"/>
    <cellStyle name="Currency 2 2 2 3" xfId="9116" xr:uid="{00000000-0005-0000-0000-000090230000}"/>
    <cellStyle name="Currency 2 2 2 4" xfId="9117" xr:uid="{00000000-0005-0000-0000-000091230000}"/>
    <cellStyle name="Currency 2 3" xfId="9118" xr:uid="{00000000-0005-0000-0000-000092230000}"/>
    <cellStyle name="Currency 2 4" xfId="9119" xr:uid="{00000000-0005-0000-0000-000093230000}"/>
    <cellStyle name="Currency 2 5" xfId="9120" xr:uid="{00000000-0005-0000-0000-000094230000}"/>
    <cellStyle name="Currency 2 6" xfId="9121" xr:uid="{00000000-0005-0000-0000-000095230000}"/>
    <cellStyle name="Currency 2 7" xfId="9122" xr:uid="{00000000-0005-0000-0000-000096230000}"/>
    <cellStyle name="Currency 2 7 2" xfId="9123" xr:uid="{00000000-0005-0000-0000-000097230000}"/>
    <cellStyle name="Currency 2 7 3" xfId="9124" xr:uid="{00000000-0005-0000-0000-000098230000}"/>
    <cellStyle name="Currency 2 7 4" xfId="9125" xr:uid="{00000000-0005-0000-0000-000099230000}"/>
    <cellStyle name="Currency 3" xfId="9126" xr:uid="{00000000-0005-0000-0000-00009A230000}"/>
    <cellStyle name="Currency 3 2" xfId="9127" xr:uid="{00000000-0005-0000-0000-00009B230000}"/>
    <cellStyle name="Currency 3 3" xfId="23860" xr:uid="{8BC89053-0DDF-4191-A254-1AF2F9467A8B}"/>
    <cellStyle name="Currency 4" xfId="9128" xr:uid="{00000000-0005-0000-0000-00009C230000}"/>
    <cellStyle name="Currency 5" xfId="9129" xr:uid="{00000000-0005-0000-0000-00009D230000}"/>
    <cellStyle name="Currency 6" xfId="9130" xr:uid="{00000000-0005-0000-0000-00009E230000}"/>
    <cellStyle name="Currency 7" xfId="9131" xr:uid="{00000000-0005-0000-0000-00009F230000}"/>
    <cellStyle name="Currency 8" xfId="9132" xr:uid="{00000000-0005-0000-0000-0000A0230000}"/>
    <cellStyle name="Currency 9" xfId="9133" xr:uid="{00000000-0005-0000-0000-0000A1230000}"/>
    <cellStyle name="Date - Style2" xfId="9134" xr:uid="{00000000-0005-0000-0000-0000A2230000}"/>
    <cellStyle name="Date Short" xfId="9135" xr:uid="{00000000-0005-0000-0000-0000A3230000}"/>
    <cellStyle name="DELTA" xfId="9136" xr:uid="{00000000-0005-0000-0000-0000A4230000}"/>
    <cellStyle name="DELTA 2" xfId="9137" xr:uid="{00000000-0005-0000-0000-0000A5230000}"/>
    <cellStyle name="DELTA 3" xfId="9138" xr:uid="{00000000-0005-0000-0000-0000A6230000}"/>
    <cellStyle name="DELTA 4" xfId="9139" xr:uid="{00000000-0005-0000-0000-0000A7230000}"/>
    <cellStyle name="DELTA 5" xfId="9140" xr:uid="{00000000-0005-0000-0000-0000A8230000}"/>
    <cellStyle name="DELTA 6" xfId="9141" xr:uid="{00000000-0005-0000-0000-0000A9230000}"/>
    <cellStyle name="DELTA 7" xfId="9142" xr:uid="{00000000-0005-0000-0000-0000AA230000}"/>
    <cellStyle name="DELTA 8" xfId="23861" xr:uid="{90C47F82-549B-45AC-9323-57F2D826AD69}"/>
    <cellStyle name="Dezimal [0]" xfId="9143" xr:uid="{00000000-0005-0000-0000-0000AB230000}"/>
    <cellStyle name="Dezimal_AX-5-Loan-Portfolio-Efficiency-310899" xfId="9144" xr:uid="{00000000-0005-0000-0000-0000AC230000}"/>
    <cellStyle name="Emphasis 1" xfId="9145" xr:uid="{00000000-0005-0000-0000-0000AD230000}"/>
    <cellStyle name="Emphasis 2" xfId="9146" xr:uid="{00000000-0005-0000-0000-0000AE230000}"/>
    <cellStyle name="Emphasis 3" xfId="9147" xr:uid="{00000000-0005-0000-0000-0000AF230000}"/>
    <cellStyle name="Enter Currency (0)" xfId="9148" xr:uid="{00000000-0005-0000-0000-0000B0230000}"/>
    <cellStyle name="Enter Currency (2)" xfId="9149" xr:uid="{00000000-0005-0000-0000-0000B1230000}"/>
    <cellStyle name="Enter Units (0)" xfId="9150" xr:uid="{00000000-0005-0000-0000-0000B2230000}"/>
    <cellStyle name="Enter Units (1)" xfId="9151" xr:uid="{00000000-0005-0000-0000-0000B3230000}"/>
    <cellStyle name="Enter Units (2)" xfId="9152" xr:uid="{00000000-0005-0000-0000-0000B4230000}"/>
    <cellStyle name="Euro" xfId="9153" xr:uid="{00000000-0005-0000-0000-0000B5230000}"/>
    <cellStyle name="Euro 2" xfId="9154" xr:uid="{00000000-0005-0000-0000-0000B6230000}"/>
    <cellStyle name="Euro 2 2" xfId="23863" xr:uid="{A642951B-1CAA-48E5-A938-21C08F8D65A6}"/>
    <cellStyle name="Euro 2 3" xfId="23913" xr:uid="{CF2E5DC7-DE9F-4DAE-A7DE-BD5F63463623}"/>
    <cellStyle name="Euro 3" xfId="9155" xr:uid="{00000000-0005-0000-0000-0000B7230000}"/>
    <cellStyle name="Euro 4" xfId="23862" xr:uid="{2206CD14-8134-4E2D-9A2D-219A9F7015AB}"/>
    <cellStyle name="Euro 5" xfId="23853" xr:uid="{E48D22D4-2E7B-4AF1-90F1-F7052EF89440}"/>
    <cellStyle name="Explanatory Text 2" xfId="9156" xr:uid="{00000000-0005-0000-0000-0000B8230000}"/>
    <cellStyle name="Explanatory Text 2 10" xfId="9157" xr:uid="{00000000-0005-0000-0000-0000B9230000}"/>
    <cellStyle name="Explanatory Text 2 11" xfId="9158" xr:uid="{00000000-0005-0000-0000-0000BA230000}"/>
    <cellStyle name="Explanatory Text 2 12" xfId="9159" xr:uid="{00000000-0005-0000-0000-0000BB230000}"/>
    <cellStyle name="Explanatory Text 2 2" xfId="9160" xr:uid="{00000000-0005-0000-0000-0000BC230000}"/>
    <cellStyle name="Explanatory Text 2 2 2" xfId="9161" xr:uid="{00000000-0005-0000-0000-0000BD230000}"/>
    <cellStyle name="Explanatory Text 2 3" xfId="9162" xr:uid="{00000000-0005-0000-0000-0000BE230000}"/>
    <cellStyle name="Explanatory Text 2 4" xfId="9163" xr:uid="{00000000-0005-0000-0000-0000BF230000}"/>
    <cellStyle name="Explanatory Text 2 5" xfId="9164" xr:uid="{00000000-0005-0000-0000-0000C0230000}"/>
    <cellStyle name="Explanatory Text 2 6" xfId="9165" xr:uid="{00000000-0005-0000-0000-0000C1230000}"/>
    <cellStyle name="Explanatory Text 2 7" xfId="9166" xr:uid="{00000000-0005-0000-0000-0000C2230000}"/>
    <cellStyle name="Explanatory Text 2 8" xfId="9167" xr:uid="{00000000-0005-0000-0000-0000C3230000}"/>
    <cellStyle name="Explanatory Text 2 9" xfId="9168" xr:uid="{00000000-0005-0000-0000-0000C4230000}"/>
    <cellStyle name="Explanatory Text 3" xfId="9169" xr:uid="{00000000-0005-0000-0000-0000C5230000}"/>
    <cellStyle name="Explanatory Text 3 2" xfId="9170" xr:uid="{00000000-0005-0000-0000-0000C6230000}"/>
    <cellStyle name="Explanatory Text 3 3" xfId="9171" xr:uid="{00000000-0005-0000-0000-0000C7230000}"/>
    <cellStyle name="Explanatory Text 4" xfId="9172" xr:uid="{00000000-0005-0000-0000-0000C8230000}"/>
    <cellStyle name="Explanatory Text 4 2" xfId="9173" xr:uid="{00000000-0005-0000-0000-0000C9230000}"/>
    <cellStyle name="Explanatory Text 4 3" xfId="9174" xr:uid="{00000000-0005-0000-0000-0000CA230000}"/>
    <cellStyle name="Explanatory Text 5" xfId="9175" xr:uid="{00000000-0005-0000-0000-0000CB230000}"/>
    <cellStyle name="Explanatory Text 5 2" xfId="9176" xr:uid="{00000000-0005-0000-0000-0000CC230000}"/>
    <cellStyle name="Explanatory Text 5 3" xfId="9177" xr:uid="{00000000-0005-0000-0000-0000CD230000}"/>
    <cellStyle name="Explanatory Text 6" xfId="9178" xr:uid="{00000000-0005-0000-0000-0000CE230000}"/>
    <cellStyle name="Explanatory Text 6 2" xfId="9179" xr:uid="{00000000-0005-0000-0000-0000CF230000}"/>
    <cellStyle name="Explanatory Text 6 3" xfId="9180" xr:uid="{00000000-0005-0000-0000-0000D0230000}"/>
    <cellStyle name="Explanatory Text 7" xfId="9181" xr:uid="{00000000-0005-0000-0000-0000D1230000}"/>
    <cellStyle name="Flag" xfId="9182" xr:uid="{00000000-0005-0000-0000-0000D2230000}"/>
    <cellStyle name="Flag 2" xfId="9183" xr:uid="{00000000-0005-0000-0000-0000D3230000}"/>
    <cellStyle name="Flag 2 2" xfId="23865" xr:uid="{E6D6F718-A496-48E6-A9F4-BD43B7E3EDBD}"/>
    <cellStyle name="Flag 2 3" xfId="23920" xr:uid="{036D1999-05ED-4517-AEA7-9B26DFB6375F}"/>
    <cellStyle name="Flag 3" xfId="9184" xr:uid="{00000000-0005-0000-0000-0000D4230000}"/>
    <cellStyle name="Flag 4" xfId="23864" xr:uid="{556788E9-1BFB-4B99-997E-10D3CC53F636}"/>
    <cellStyle name="Gia's" xfId="9185" xr:uid="{00000000-0005-0000-0000-0000D5230000}"/>
    <cellStyle name="Gia's 10" xfId="9186" xr:uid="{00000000-0005-0000-0000-0000D6230000}"/>
    <cellStyle name="Gia's 10 2" xfId="22047" xr:uid="{762A3180-336A-41A6-8F69-31A13F96A72C}"/>
    <cellStyle name="Gia's 10 2 2" xfId="25162" xr:uid="{D5A36FE5-429D-4B9E-969A-AADFE98EB848}"/>
    <cellStyle name="Gia's 10 2 2 2" xfId="27354" xr:uid="{9BD81140-68A2-4517-A5EA-1E8584E20FCC}"/>
    <cellStyle name="Gia's 10 2 2 2 2" xfId="32806" xr:uid="{589DFC7B-62F8-4A86-B112-986FD5CAD25E}"/>
    <cellStyle name="Gia's 10 2 2 3" xfId="30614" xr:uid="{9F68B4C5-E20C-43E4-89A7-F30B864DE8A0}"/>
    <cellStyle name="Gia's 10 2 3" xfId="27989" xr:uid="{EE60C67C-1F47-43F6-9229-866F197DE417}"/>
    <cellStyle name="Gia's 10 2 4" xfId="33716" xr:uid="{C406EE70-3E8E-40ED-B5A3-1C0075225B80}"/>
    <cellStyle name="Gia's 10 3" xfId="24437" xr:uid="{64CA77DA-CEFF-478A-A026-595954A178CA}"/>
    <cellStyle name="Gia's 10 3 2" xfId="26635" xr:uid="{013B206A-988F-4254-94C5-9B1FFC5839D1}"/>
    <cellStyle name="Gia's 10 3 2 2" xfId="32087" xr:uid="{BA1A214C-B9E8-4F1A-8D63-B57C3866CD05}"/>
    <cellStyle name="Gia's 10 3 3" xfId="29889" xr:uid="{C7F4B961-7859-4211-9848-78C1A327AAC9}"/>
    <cellStyle name="Gia's 10 4" xfId="21138" xr:uid="{FC0CB18D-EE59-4D92-A039-1940C6E03404}"/>
    <cellStyle name="Gia's 10 5" xfId="21338" xr:uid="{BFEDF243-BC34-4FAC-AA17-1ABCEF7F72FE}"/>
    <cellStyle name="Gia's 10 6" xfId="32991" xr:uid="{B5811B7A-3AA8-4506-93EE-CF518E533682}"/>
    <cellStyle name="Gia's 11" xfId="22048" xr:uid="{B016ECB7-FB55-4AA7-9D62-DFDBFCB26DE5}"/>
    <cellStyle name="Gia's 11 2" xfId="25163" xr:uid="{D4B339B9-3DCB-4203-B49E-DBB784BEAF94}"/>
    <cellStyle name="Gia's 11 2 2" xfId="27355" xr:uid="{49453A31-F1A3-47FF-8D34-CCAD8EDF17AC}"/>
    <cellStyle name="Gia's 11 2 2 2" xfId="32807" xr:uid="{720CA19D-5C90-4609-A16E-4A637B0B3289}"/>
    <cellStyle name="Gia's 11 2 3" xfId="30615" xr:uid="{AF934241-C577-4167-A5A2-845304B958A8}"/>
    <cellStyle name="Gia's 11 3" xfId="27990" xr:uid="{AFAE2567-7F34-4A59-9507-AE6FD6FEF3AB}"/>
    <cellStyle name="Gia's 11 4" xfId="33717" xr:uid="{ACA40C70-0E94-49D6-BFC8-5BC239A0E407}"/>
    <cellStyle name="Gia's 12" xfId="23866" xr:uid="{7B893963-C506-471A-AD57-B5F1C8B52338}"/>
    <cellStyle name="Gia's 12 2" xfId="25248" xr:uid="{B76C2FB0-F429-4042-B29D-A0B40D781628}"/>
    <cellStyle name="Gia's 12 2 2" xfId="27440" xr:uid="{CF69C333-63BA-47CD-8BBF-E472F72401F8}"/>
    <cellStyle name="Gia's 12 2 2 2" xfId="32892" xr:uid="{064D09A5-F0A5-4EFB-8760-D01735B26A67}"/>
    <cellStyle name="Gia's 12 2 3" xfId="30700" xr:uid="{A942630B-00F5-4CC2-8A31-18FC1B17EDAA}"/>
    <cellStyle name="Gia's 12 3" xfId="29788" xr:uid="{085332AD-5801-4B16-B09A-69B57C029E66}"/>
    <cellStyle name="Gia's 12 4" xfId="35509" xr:uid="{F62B0106-4259-4E62-9BB5-36D14B80F1C2}"/>
    <cellStyle name="Gia's 13" xfId="23921" xr:uid="{932A2531-6E8B-48B3-BE60-3F3CFF9F4A92}"/>
    <cellStyle name="Gia's 13 2" xfId="25262" xr:uid="{B997CAAB-76B8-49B2-8C96-A2B9E7E772EA}"/>
    <cellStyle name="Gia's 13 2 2" xfId="27453" xr:uid="{423EB93B-ED53-4590-8345-D4FC5AB33FFF}"/>
    <cellStyle name="Gia's 13 2 2 2" xfId="32905" xr:uid="{73062198-C8DC-40C7-A6DD-6078218172DB}"/>
    <cellStyle name="Gia's 13 2 3" xfId="30714" xr:uid="{1AA9AD46-2F70-440D-994B-7FB6519086F8}"/>
    <cellStyle name="Gia's 13 3" xfId="29802" xr:uid="{7FC12E4B-0748-4AC3-BDED-DF63705DAEE6}"/>
    <cellStyle name="Gia's 13 4" xfId="35522" xr:uid="{2CC0B45A-B547-4D41-A8FC-9C72DBA31617}"/>
    <cellStyle name="Gia's 14" xfId="24436" xr:uid="{426F79E4-587A-4326-9841-DFD3257D70B8}"/>
    <cellStyle name="Gia's 14 2" xfId="26634" xr:uid="{533F4686-EA0C-4B83-B02F-B7E3C6F6EA7B}"/>
    <cellStyle name="Gia's 14 2 2" xfId="32086" xr:uid="{13C72FAD-10E3-46E7-BC1C-16535B168772}"/>
    <cellStyle name="Gia's 14 3" xfId="29888" xr:uid="{B3BDB9F0-8BC5-4C47-A377-A2820557D6E8}"/>
    <cellStyle name="Gia's 15" xfId="21137" xr:uid="{5098B148-E6F1-48F6-A661-C6C77B721DC3}"/>
    <cellStyle name="Gia's 16" xfId="21339" xr:uid="{0BF8A5B5-B24F-4754-962B-27533FC528BB}"/>
    <cellStyle name="Gia's 17" xfId="32990" xr:uid="{A3E51B61-C283-4D0C-B233-5CE7C08D5504}"/>
    <cellStyle name="Gia's 2" xfId="9187" xr:uid="{00000000-0005-0000-0000-0000D7230000}"/>
    <cellStyle name="Gia's 2 2" xfId="22046" xr:uid="{E575DA0B-812F-44A8-AC3D-86445D7A8A5D}"/>
    <cellStyle name="Gia's 2 2 2" xfId="25161" xr:uid="{2D1B3F50-ADC8-4692-BFA3-11F3C984E3CD}"/>
    <cellStyle name="Gia's 2 2 2 2" xfId="27353" xr:uid="{F6584ECB-ED92-406F-BA3C-DD840A1B39D2}"/>
    <cellStyle name="Gia's 2 2 2 2 2" xfId="32805" xr:uid="{8F65A349-CD0F-4DD0-A55F-914352AED895}"/>
    <cellStyle name="Gia's 2 2 2 3" xfId="30613" xr:uid="{7BD5972E-9A16-4B05-8FD4-F7A4A9AB7857}"/>
    <cellStyle name="Gia's 2 2 3" xfId="27988" xr:uid="{B21F7C1A-5598-47F3-8475-5F150C9D36B7}"/>
    <cellStyle name="Gia's 2 2 4" xfId="33715" xr:uid="{DDF483C5-6EDB-4ED7-8C35-DEFFEA394C30}"/>
    <cellStyle name="Gia's 2 3" xfId="24438" xr:uid="{66960BAB-AE6C-4E33-8788-2EF2B86777FA}"/>
    <cellStyle name="Gia's 2 3 2" xfId="26636" xr:uid="{2E710E32-D2A6-407C-9BA2-988677370AA8}"/>
    <cellStyle name="Gia's 2 3 2 2" xfId="32088" xr:uid="{E131C2FC-536B-42AE-A004-103E91501BC1}"/>
    <cellStyle name="Gia's 2 3 3" xfId="29890" xr:uid="{8FB14AB1-E328-4B85-B693-93F9FF1E6AF9}"/>
    <cellStyle name="Gia's 2 4" xfId="21139" xr:uid="{BC24A1CE-3724-4C2F-B369-8134D86A76CB}"/>
    <cellStyle name="Gia's 2 5" xfId="21337" xr:uid="{DC530B71-5581-472C-BFB1-3D570A3C04BF}"/>
    <cellStyle name="Gia's 2 6" xfId="32992" xr:uid="{58A7D575-073C-4E52-BB87-8D4B2281A185}"/>
    <cellStyle name="Gia's 3" xfId="9188" xr:uid="{00000000-0005-0000-0000-0000D8230000}"/>
    <cellStyle name="Gia's 3 2" xfId="22045" xr:uid="{8030F546-B94C-418A-BE03-791632D8C097}"/>
    <cellStyle name="Gia's 3 2 2" xfId="25160" xr:uid="{3A4BD4D5-0619-457F-AA1F-95B223D8AE8B}"/>
    <cellStyle name="Gia's 3 2 2 2" xfId="27352" xr:uid="{391D415E-F9FC-4645-A940-F60B4DD5BAD1}"/>
    <cellStyle name="Gia's 3 2 2 2 2" xfId="32804" xr:uid="{465682A3-25CC-4699-8593-161B15605C0C}"/>
    <cellStyle name="Gia's 3 2 2 3" xfId="30612" xr:uid="{DCA3FF5B-6AB9-4A2E-B47B-77D3D39EEE58}"/>
    <cellStyle name="Gia's 3 2 3" xfId="27987" xr:uid="{96AF0344-1C02-469F-BCA2-369EC7FDC018}"/>
    <cellStyle name="Gia's 3 2 4" xfId="33714" xr:uid="{0192FA7E-3F4F-4259-BED0-EE03068937A3}"/>
    <cellStyle name="Gia's 3 3" xfId="24439" xr:uid="{FA4FB1BB-59BD-4631-9E7B-017B75464E0F}"/>
    <cellStyle name="Gia's 3 3 2" xfId="26637" xr:uid="{81B0F8FF-D92C-48A8-8B4D-FFED5FE076CA}"/>
    <cellStyle name="Gia's 3 3 2 2" xfId="32089" xr:uid="{0EC6D04F-5C8F-4C1B-931A-6AE50F89A4A3}"/>
    <cellStyle name="Gia's 3 3 3" xfId="29891" xr:uid="{ECDC0288-EC41-46E3-BF23-94A4709AE7DD}"/>
    <cellStyle name="Gia's 3 4" xfId="21140" xr:uid="{8EF1A359-E340-484C-9F07-6FE57DC5B1A8}"/>
    <cellStyle name="Gia's 3 5" xfId="21336" xr:uid="{8BEEEC97-149F-4333-A9D7-5E278688D3F9}"/>
    <cellStyle name="Gia's 3 6" xfId="32993" xr:uid="{389B91AB-D383-4E4A-A2EA-33EB8D67A5B2}"/>
    <cellStyle name="Gia's 4" xfId="9189" xr:uid="{00000000-0005-0000-0000-0000D9230000}"/>
    <cellStyle name="Gia's 4 2" xfId="22044" xr:uid="{775898A2-746E-4632-A86B-B935CB41F6ED}"/>
    <cellStyle name="Gia's 4 2 2" xfId="25159" xr:uid="{2F8F4812-B88F-4C49-8EEA-572892E81D44}"/>
    <cellStyle name="Gia's 4 2 2 2" xfId="27351" xr:uid="{56071131-8B9D-4E23-AE46-A9D2B62948D4}"/>
    <cellStyle name="Gia's 4 2 2 2 2" xfId="32803" xr:uid="{4CFD4D70-67CA-45D4-A8E2-94E77F181388}"/>
    <cellStyle name="Gia's 4 2 2 3" xfId="30611" xr:uid="{C2A2E051-3FD3-470E-9567-27D3798CA66C}"/>
    <cellStyle name="Gia's 4 2 3" xfId="27986" xr:uid="{7B63B13A-830A-4949-8797-4813BAC52D53}"/>
    <cellStyle name="Gia's 4 2 4" xfId="33713" xr:uid="{EEAF613B-F1B7-4FD7-9119-1D81E3C0442C}"/>
    <cellStyle name="Gia's 4 3" xfId="24440" xr:uid="{F45522DE-1D0B-4DF3-A52E-FB1134E50753}"/>
    <cellStyle name="Gia's 4 3 2" xfId="26638" xr:uid="{579C45F2-F83A-4E27-85C8-1E6812D154A3}"/>
    <cellStyle name="Gia's 4 3 2 2" xfId="32090" xr:uid="{7A392953-610C-402B-841F-4E7C0D5AEB49}"/>
    <cellStyle name="Gia's 4 3 3" xfId="29892" xr:uid="{2131C2BB-F9E7-4787-BC8B-C4BBB79BCAC7}"/>
    <cellStyle name="Gia's 4 4" xfId="21141" xr:uid="{6B03B3E3-33D8-4C4B-ABDC-1921C1236699}"/>
    <cellStyle name="Gia's 4 5" xfId="21335" xr:uid="{421E08DF-FFFB-4719-AC50-183734991FEC}"/>
    <cellStyle name="Gia's 4 6" xfId="32994" xr:uid="{955D9B26-C170-459E-97FB-2437EC1DB2FD}"/>
    <cellStyle name="Gia's 5" xfId="9190" xr:uid="{00000000-0005-0000-0000-0000DA230000}"/>
    <cellStyle name="Gia's 5 2" xfId="22043" xr:uid="{C9F3D12A-A559-4233-9DB5-3A4C010E56BB}"/>
    <cellStyle name="Gia's 5 2 2" xfId="25158" xr:uid="{C0350A2D-5066-420A-9843-1EECC248A300}"/>
    <cellStyle name="Gia's 5 2 2 2" xfId="27350" xr:uid="{3D54EC58-5BA4-4FF6-B66F-1BEAFA01A6EE}"/>
    <cellStyle name="Gia's 5 2 2 2 2" xfId="32802" xr:uid="{E6871B54-7EEF-4E22-9B55-962083F43990}"/>
    <cellStyle name="Gia's 5 2 2 3" xfId="30610" xr:uid="{FCB2FE6A-1EE3-40B3-8F5E-FEFD70B16CD7}"/>
    <cellStyle name="Gia's 5 2 3" xfId="27985" xr:uid="{D530AC7C-F7B7-428E-B4DB-B66770ECC353}"/>
    <cellStyle name="Gia's 5 2 4" xfId="33712" xr:uid="{F0C3764B-A9E8-4F2B-9449-7A081204EDD3}"/>
    <cellStyle name="Gia's 5 3" xfId="24441" xr:uid="{2AB3CD97-46D4-4D28-A10C-95CD983B4DCF}"/>
    <cellStyle name="Gia's 5 3 2" xfId="26639" xr:uid="{5AB6B4F9-F34A-4322-AA8D-DC0096DEA47C}"/>
    <cellStyle name="Gia's 5 3 2 2" xfId="32091" xr:uid="{6EB7B5A3-312A-44F9-8E9D-495C0F6F5462}"/>
    <cellStyle name="Gia's 5 3 3" xfId="29893" xr:uid="{C11D32EA-738F-41C6-958C-7DE66E40FF10}"/>
    <cellStyle name="Gia's 5 4" xfId="21142" xr:uid="{AA75093A-02A7-48D3-84FE-975A8445041E}"/>
    <cellStyle name="Gia's 5 5" xfId="21334" xr:uid="{EC6C8B1D-A2BA-446C-97D1-EBB15B4DDD88}"/>
    <cellStyle name="Gia's 5 6" xfId="32995" xr:uid="{A7FE6025-F0D4-4134-B920-C24D23FD8AB5}"/>
    <cellStyle name="Gia's 6" xfId="9191" xr:uid="{00000000-0005-0000-0000-0000DB230000}"/>
    <cellStyle name="Gia's 6 2" xfId="22042" xr:uid="{810F093D-91DE-454D-A782-675C859CDF8D}"/>
    <cellStyle name="Gia's 6 2 2" xfId="25157" xr:uid="{05C06F34-320C-4076-9AF2-981AB0F7F0D3}"/>
    <cellStyle name="Gia's 6 2 2 2" xfId="27349" xr:uid="{5ACCDBC4-D23E-48C6-9810-4AC8AC47311F}"/>
    <cellStyle name="Gia's 6 2 2 2 2" xfId="32801" xr:uid="{4FDFED1A-F308-416D-91D9-DF117C3E4909}"/>
    <cellStyle name="Gia's 6 2 2 3" xfId="30609" xr:uid="{EDB83BAF-0C01-4753-8CE2-A643EC319CD7}"/>
    <cellStyle name="Gia's 6 2 3" xfId="27984" xr:uid="{3E2135A8-C529-4539-8342-105F00ED178F}"/>
    <cellStyle name="Gia's 6 2 4" xfId="33711" xr:uid="{D18B423B-4EA7-4B86-84BE-BA42D05D2B5F}"/>
    <cellStyle name="Gia's 6 3" xfId="24442" xr:uid="{F084BAD4-FD1F-4F74-A5EB-50E44BE42BF6}"/>
    <cellStyle name="Gia's 6 3 2" xfId="26640" xr:uid="{FE06B1E3-4A8E-4685-B51B-A7251C4DD278}"/>
    <cellStyle name="Gia's 6 3 2 2" xfId="32092" xr:uid="{42A2072D-56AA-4E22-BDD5-9AFE13BC714F}"/>
    <cellStyle name="Gia's 6 3 3" xfId="29894" xr:uid="{86415597-1777-4F6D-8F8B-85BA309DECDD}"/>
    <cellStyle name="Gia's 6 4" xfId="21143" xr:uid="{AD19D0A7-F05F-45D8-9596-4C665F518DA5}"/>
    <cellStyle name="Gia's 6 5" xfId="21333" xr:uid="{16A0CAE9-6C7C-4853-AAE9-C6CD7BBF30A4}"/>
    <cellStyle name="Gia's 6 6" xfId="32996" xr:uid="{9979C356-9210-4EC9-8CD7-75B345981746}"/>
    <cellStyle name="Gia's 7" xfId="9192" xr:uid="{00000000-0005-0000-0000-0000DC230000}"/>
    <cellStyle name="Gia's 7 2" xfId="22041" xr:uid="{361347E8-F09B-4763-9A75-74FBB943E197}"/>
    <cellStyle name="Gia's 7 2 2" xfId="25156" xr:uid="{112EE8A5-94AF-4643-8649-BB1DA51CDA8F}"/>
    <cellStyle name="Gia's 7 2 2 2" xfId="27348" xr:uid="{D77B9736-19FB-4784-ADA5-0FD403E93628}"/>
    <cellStyle name="Gia's 7 2 2 2 2" xfId="32800" xr:uid="{EDBFCA9A-A9F7-4F66-B3A1-F4CDB7C9C978}"/>
    <cellStyle name="Gia's 7 2 2 3" xfId="30608" xr:uid="{EB0CCBBE-F5F8-499F-B13B-84906CB4B626}"/>
    <cellStyle name="Gia's 7 2 3" xfId="27983" xr:uid="{BA084227-F993-40F8-8CA0-16C3FA635FB4}"/>
    <cellStyle name="Gia's 7 2 4" xfId="33710" xr:uid="{A2BF029C-2D5A-4162-AE00-B617439EB6D1}"/>
    <cellStyle name="Gia's 7 3" xfId="24443" xr:uid="{50F1092D-3444-4DA2-B37F-F2E3F65F41FC}"/>
    <cellStyle name="Gia's 7 3 2" xfId="26641" xr:uid="{E9B5B0F2-6BE8-4BE3-A085-F46A5B80CBB3}"/>
    <cellStyle name="Gia's 7 3 2 2" xfId="32093" xr:uid="{1791A398-B6F0-476D-AF58-1525BE00EEC7}"/>
    <cellStyle name="Gia's 7 3 3" xfId="29895" xr:uid="{E143B9C2-8962-49F8-AB60-B0B8179DA373}"/>
    <cellStyle name="Gia's 7 4" xfId="21144" xr:uid="{0D54673A-5395-4AB6-AEE4-B4C3218158EF}"/>
    <cellStyle name="Gia's 7 5" xfId="21332" xr:uid="{646E5A87-D7BD-42E1-A920-D1B1C1FBFB2C}"/>
    <cellStyle name="Gia's 7 6" xfId="32997" xr:uid="{53B80382-3143-45A2-B8C6-EC191DC9D674}"/>
    <cellStyle name="Gia's 8" xfId="9193" xr:uid="{00000000-0005-0000-0000-0000DD230000}"/>
    <cellStyle name="Gia's 8 2" xfId="22040" xr:uid="{57FDD92F-DE62-4812-82A9-7D8E4FE2ECBB}"/>
    <cellStyle name="Gia's 8 2 2" xfId="25155" xr:uid="{1C4DFCE2-5D00-4264-B29E-4FC2DEEE4649}"/>
    <cellStyle name="Gia's 8 2 2 2" xfId="27347" xr:uid="{105026B9-03E1-4EAA-866A-812D9DE4AD67}"/>
    <cellStyle name="Gia's 8 2 2 2 2" xfId="32799" xr:uid="{BAF16143-DF80-4E9B-90C6-3235C29F29D9}"/>
    <cellStyle name="Gia's 8 2 2 3" xfId="30607" xr:uid="{A65F8B10-9F78-4EDB-8722-7A017F94467A}"/>
    <cellStyle name="Gia's 8 2 3" xfId="27982" xr:uid="{7382E06B-B88E-438C-9A18-C29E510F232D}"/>
    <cellStyle name="Gia's 8 2 4" xfId="33709" xr:uid="{6770CB95-8F1E-4C8C-BD62-14CC8A39F7BE}"/>
    <cellStyle name="Gia's 8 3" xfId="24444" xr:uid="{795DF8FE-9B23-4EBF-8019-99CF096F0736}"/>
    <cellStyle name="Gia's 8 3 2" xfId="26642" xr:uid="{93992397-49C8-49C2-AB9E-9227715F1438}"/>
    <cellStyle name="Gia's 8 3 2 2" xfId="32094" xr:uid="{1A51BA0F-500E-4749-B727-6B8C27AC2938}"/>
    <cellStyle name="Gia's 8 3 3" xfId="29896" xr:uid="{725507A0-9031-4EC5-9D04-459F254558FF}"/>
    <cellStyle name="Gia's 8 4" xfId="21145" xr:uid="{811EA544-D401-4DB9-929E-31DC27CF7EA3}"/>
    <cellStyle name="Gia's 8 5" xfId="21331" xr:uid="{01F85D18-225E-471E-9E0E-D94487B1AF67}"/>
    <cellStyle name="Gia's 8 6" xfId="32998" xr:uid="{A153B6B9-74E1-452B-9DF9-E6CC78E02FE1}"/>
    <cellStyle name="Gia's 9" xfId="9194" xr:uid="{00000000-0005-0000-0000-0000DE230000}"/>
    <cellStyle name="Gia's 9 2" xfId="22039" xr:uid="{03B427BC-A66B-404E-9384-E3FF8756CF5F}"/>
    <cellStyle name="Gia's 9 2 2" xfId="25154" xr:uid="{27B9E52C-EAD2-4798-B56D-8BECF8E45ACB}"/>
    <cellStyle name="Gia's 9 2 2 2" xfId="27346" xr:uid="{E59D0F1F-840E-479C-B07F-14D042E53CF1}"/>
    <cellStyle name="Gia's 9 2 2 2 2" xfId="32798" xr:uid="{6ABF13B2-6812-4DA9-A2BB-3227A66BCAA5}"/>
    <cellStyle name="Gia's 9 2 2 3" xfId="30606" xr:uid="{9AB24ACE-0B71-4810-80FE-86087A432A46}"/>
    <cellStyle name="Gia's 9 2 3" xfId="27981" xr:uid="{8D9FF15C-2456-4068-8C3C-2A03C4BF7664}"/>
    <cellStyle name="Gia's 9 2 4" xfId="33708" xr:uid="{D3E20272-091B-4F23-AEB2-BF716B07AC8F}"/>
    <cellStyle name="Gia's 9 3" xfId="24445" xr:uid="{DC4F110A-DB14-4A0B-8A6D-0DF90CCB56BE}"/>
    <cellStyle name="Gia's 9 3 2" xfId="26643" xr:uid="{73B53E20-B6CF-482B-A299-543966369EF5}"/>
    <cellStyle name="Gia's 9 3 2 2" xfId="32095" xr:uid="{B76E6694-45CB-42BC-9B9D-673E98DFEE6A}"/>
    <cellStyle name="Gia's 9 3 3" xfId="29897" xr:uid="{4E7D6BAA-A700-4D67-BD43-4DBF0F7CAE05}"/>
    <cellStyle name="Gia's 9 4" xfId="21146" xr:uid="{76BA7804-8819-463E-A3F7-9C5D363925C5}"/>
    <cellStyle name="Gia's 9 5" xfId="21330" xr:uid="{CC1FBA1B-EF41-430F-A1ED-470C6CE9C34D}"/>
    <cellStyle name="Gia's 9 6" xfId="32999" xr:uid="{092D61A1-590C-4C34-ACC8-31BB921A44E2}"/>
    <cellStyle name="Good 2" xfId="9195" xr:uid="{00000000-0005-0000-0000-0000DF230000}"/>
    <cellStyle name="Good 2 10" xfId="9196" xr:uid="{00000000-0005-0000-0000-0000E0230000}"/>
    <cellStyle name="Good 2 11" xfId="9197" xr:uid="{00000000-0005-0000-0000-0000E1230000}"/>
    <cellStyle name="Good 2 12" xfId="9198" xr:uid="{00000000-0005-0000-0000-0000E2230000}"/>
    <cellStyle name="Good 2 2" xfId="9199" xr:uid="{00000000-0005-0000-0000-0000E3230000}"/>
    <cellStyle name="Good 2 2 2" xfId="9200" xr:uid="{00000000-0005-0000-0000-0000E4230000}"/>
    <cellStyle name="Good 2 3" xfId="9201" xr:uid="{00000000-0005-0000-0000-0000E5230000}"/>
    <cellStyle name="Good 2 4" xfId="9202" xr:uid="{00000000-0005-0000-0000-0000E6230000}"/>
    <cellStyle name="Good 2 5" xfId="9203" xr:uid="{00000000-0005-0000-0000-0000E7230000}"/>
    <cellStyle name="Good 2 6" xfId="9204" xr:uid="{00000000-0005-0000-0000-0000E8230000}"/>
    <cellStyle name="Good 2 7" xfId="9205" xr:uid="{00000000-0005-0000-0000-0000E9230000}"/>
    <cellStyle name="Good 2 8" xfId="9206" xr:uid="{00000000-0005-0000-0000-0000EA230000}"/>
    <cellStyle name="Good 2 9" xfId="9207" xr:uid="{00000000-0005-0000-0000-0000EB230000}"/>
    <cellStyle name="Good 3" xfId="9208" xr:uid="{00000000-0005-0000-0000-0000EC230000}"/>
    <cellStyle name="Good 3 2" xfId="9209" xr:uid="{00000000-0005-0000-0000-0000ED230000}"/>
    <cellStyle name="Good 3 3" xfId="9210" xr:uid="{00000000-0005-0000-0000-0000EE230000}"/>
    <cellStyle name="Good 4" xfId="9211" xr:uid="{00000000-0005-0000-0000-0000EF230000}"/>
    <cellStyle name="Good 4 2" xfId="9212" xr:uid="{00000000-0005-0000-0000-0000F0230000}"/>
    <cellStyle name="Good 4 3" xfId="9213" xr:uid="{00000000-0005-0000-0000-0000F1230000}"/>
    <cellStyle name="Good 5" xfId="9214" xr:uid="{00000000-0005-0000-0000-0000F2230000}"/>
    <cellStyle name="Good 5 2" xfId="9215" xr:uid="{00000000-0005-0000-0000-0000F3230000}"/>
    <cellStyle name="Good 5 3" xfId="9216" xr:uid="{00000000-0005-0000-0000-0000F4230000}"/>
    <cellStyle name="Good 6" xfId="9217" xr:uid="{00000000-0005-0000-0000-0000F5230000}"/>
    <cellStyle name="Good 6 2" xfId="9218" xr:uid="{00000000-0005-0000-0000-0000F6230000}"/>
    <cellStyle name="Good 6 3" xfId="9219" xr:uid="{00000000-0005-0000-0000-0000F7230000}"/>
    <cellStyle name="Good 7" xfId="9220" xr:uid="{00000000-0005-0000-0000-0000F8230000}"/>
    <cellStyle name="greyed" xfId="9221" xr:uid="{00000000-0005-0000-0000-0000F9230000}"/>
    <cellStyle name="greyed 2" xfId="22038" xr:uid="{1CCBEF98-858C-45C6-948C-93BD27200826}"/>
    <cellStyle name="greyed 2 2" xfId="25153" xr:uid="{690AD9E6-88E7-4EED-A6AE-E9EF020EBFE6}"/>
    <cellStyle name="greyed 2 2 2" xfId="27345" xr:uid="{1EF271F9-2A23-4B7F-87EA-9DC528544ED5}"/>
    <cellStyle name="greyed 2 2 2 2" xfId="32797" xr:uid="{91460099-2570-4D2D-A89A-0CDB7FEB1629}"/>
    <cellStyle name="greyed 2 2 3" xfId="30605" xr:uid="{B726F6B6-9792-445A-B608-9C1963BB706F}"/>
    <cellStyle name="greyed 2 3" xfId="27980" xr:uid="{3CFCD2B6-C91C-4617-AEDD-58D39603C051}"/>
    <cellStyle name="greyed 2 4" xfId="33707" xr:uid="{56CA07CE-8032-4E86-A825-1A9BA13E9088}"/>
    <cellStyle name="greyed 3" xfId="23867" xr:uid="{C3ED8834-7EB9-4452-8CD7-376F76C5166D}"/>
    <cellStyle name="greyed 3 2" xfId="25249" xr:uid="{28E9C753-2B00-4952-AF1E-FABCBB4023A7}"/>
    <cellStyle name="greyed 3 2 2" xfId="27441" xr:uid="{C8ADBE2A-90E3-4894-BDD1-6DF85505A3C3}"/>
    <cellStyle name="greyed 3 2 2 2" xfId="32893" xr:uid="{8975BDD9-6AC8-4943-ABC7-A7513715BB5E}"/>
    <cellStyle name="greyed 3 2 3" xfId="30701" xr:uid="{CFA77333-FB1C-4C2A-A873-189747A6505D}"/>
    <cellStyle name="greyed 3 3" xfId="29789" xr:uid="{C1656FAD-3924-4D81-8B3D-FA928011CB32}"/>
    <cellStyle name="greyed 3 4" xfId="35510" xr:uid="{5B164310-B8A6-4DB6-90D8-2602C1A2F02A}"/>
    <cellStyle name="greyed 4" xfId="23903" xr:uid="{032755F3-ECDA-4751-A31A-0C03562D65D5}"/>
    <cellStyle name="greyed 4 2" xfId="25258" xr:uid="{028411C1-F1F8-4458-B354-1724972C213C}"/>
    <cellStyle name="greyed 4 2 2" xfId="27449" xr:uid="{17C30CAC-8A3F-43DD-ABF3-788A89809428}"/>
    <cellStyle name="greyed 4 2 2 2" xfId="32901" xr:uid="{0C536324-1547-4109-8063-BAC566691BF7}"/>
    <cellStyle name="greyed 4 2 3" xfId="30710" xr:uid="{DE1AE8A6-30FA-4FC4-886B-A8874A273575}"/>
    <cellStyle name="greyed 4 3" xfId="29798" xr:uid="{415BC738-857F-487D-9826-671B8AB3F039}"/>
    <cellStyle name="greyed 4 4" xfId="35518" xr:uid="{329F618F-93D1-414D-99E9-FD957A0052BB}"/>
    <cellStyle name="greyed 5" xfId="24446" xr:uid="{842AC00C-79CB-4FEA-BB72-76D852DA396E}"/>
    <cellStyle name="greyed 5 2" xfId="26644" xr:uid="{76B6B459-7E7F-4B6E-8C3B-57568779D186}"/>
    <cellStyle name="greyed 5 2 2" xfId="32096" xr:uid="{06529DBA-CE56-495D-9FB6-189707FB2441}"/>
    <cellStyle name="greyed 5 3" xfId="29898" xr:uid="{6F374E8D-92B4-49E1-A5A3-61172FC92EA7}"/>
    <cellStyle name="greyed 6" xfId="21147" xr:uid="{653350B0-4910-44D6-9EA1-0E56B2650869}"/>
    <cellStyle name="greyed 7" xfId="21329" xr:uid="{DD819841-5EBA-40E4-A455-79C8D753BD61}"/>
    <cellStyle name="greyed 8" xfId="33000" xr:uid="{4BAD060F-173E-4E0E-9DDC-82BD7CD37371}"/>
    <cellStyle name="Header1" xfId="9222" xr:uid="{00000000-0005-0000-0000-0000FA230000}"/>
    <cellStyle name="Header1 2" xfId="9223" xr:uid="{00000000-0005-0000-0000-0000FB230000}"/>
    <cellStyle name="Header1 3" xfId="9224" xr:uid="{00000000-0005-0000-0000-0000FC230000}"/>
    <cellStyle name="Header1 4" xfId="23868" xr:uid="{8E5F9C47-3966-47A1-AC3E-8E15CCF5825E}"/>
    <cellStyle name="Header2" xfId="9225" xr:uid="{00000000-0005-0000-0000-0000FD230000}"/>
    <cellStyle name="Header2 10" xfId="33001" xr:uid="{D9D8E32B-1D52-4B45-BEC7-671C92D4A010}"/>
    <cellStyle name="Header2 2" xfId="9226" xr:uid="{00000000-0005-0000-0000-0000FE230000}"/>
    <cellStyle name="Header2 2 2" xfId="22036" xr:uid="{457AF0F1-D9E6-433F-AEF1-507F304C1743}"/>
    <cellStyle name="Header2 2 2 2" xfId="23762" xr:uid="{2FE7E02C-8AD0-416C-B727-185402404CBA}"/>
    <cellStyle name="Header2 2 2 2 2" xfId="26462" xr:uid="{9EA6707B-2281-42BE-9F76-42630D84C601}"/>
    <cellStyle name="Header2 2 2 2 2 2" xfId="31914" xr:uid="{D2FB6309-A2FE-4E6A-900C-55C8599AB1C8}"/>
    <cellStyle name="Header2 2 2 2 3" xfId="29702" xr:uid="{84C664E0-66EC-4222-9A6A-5362AF87043D}"/>
    <cellStyle name="Header2 2 2 3" xfId="25151" xr:uid="{C2E0625B-F693-4C06-BCEF-DF0F3FAC54E5}"/>
    <cellStyle name="Header2 2 2 3 2" xfId="30603" xr:uid="{52B845AF-355A-4998-9AA8-AA2F75EA223F}"/>
    <cellStyle name="Header2 2 2 4" xfId="22907" xr:uid="{9264E663-480D-4286-9D87-7B4471931CF0}"/>
    <cellStyle name="Header2 2 2 4 2" xfId="28847" xr:uid="{921077F1-A361-49D9-B057-05ADFAB9D9B6}"/>
    <cellStyle name="Header2 2 2 5" xfId="25607" xr:uid="{2E7C91FC-2C76-47DC-BE78-3A3D21B3D0D5}"/>
    <cellStyle name="Header2 2 2 5 2" xfId="31059" xr:uid="{D6AC5F73-1E57-4CCD-90AC-B380028B0E1D}"/>
    <cellStyle name="Header2 2 2 5 3" xfId="36634" xr:uid="{9450EF9F-F2C1-44B9-8C78-CBCFB2F28477}"/>
    <cellStyle name="Header2 2 2 6" xfId="27978" xr:uid="{27C308A0-2F11-4734-98D1-1D980A3FDB23}"/>
    <cellStyle name="Header2 2 2 7" xfId="33705" xr:uid="{40C2C483-A1D8-4651-B405-D8228402E7EA}"/>
    <cellStyle name="Header2 2 3" xfId="24448" xr:uid="{5C567ED5-7D2E-4010-A5ED-7C744488C91E}"/>
    <cellStyle name="Header2 2 3 2" xfId="29900" xr:uid="{DD6B89F3-E4D2-4114-B85F-CE9FAFD94A8A}"/>
    <cellStyle name="Header2 2 4" xfId="22304" xr:uid="{1816A238-0A7E-45FD-9220-B4A01C735D59}"/>
    <cellStyle name="Header2 2 4 2" xfId="28244" xr:uid="{8627D943-F476-4F16-8F88-920DF873D913}"/>
    <cellStyle name="Header2 2 4 3" xfId="33971" xr:uid="{D8E6975B-A207-4E2B-B557-4283338D02E1}"/>
    <cellStyle name="Header2 2 5" xfId="21149" xr:uid="{FB8DEA22-ABAC-4E1F-86E8-CA5DC52ED12E}"/>
    <cellStyle name="Header2 2 6" xfId="33002" xr:uid="{13DBC504-DBA9-46E7-88B3-9FC04BF3557F}"/>
    <cellStyle name="Header2 3" xfId="9227" xr:uid="{00000000-0005-0000-0000-0000FF230000}"/>
    <cellStyle name="Header2 3 2" xfId="22035" xr:uid="{AAAA86E6-ED1C-4873-8D08-E93C8C16B460}"/>
    <cellStyle name="Header2 3 2 2" xfId="23761" xr:uid="{9AB1A04D-474B-4687-8C9E-AE16D9FD6356}"/>
    <cellStyle name="Header2 3 2 2 2" xfId="26461" xr:uid="{C7A0B968-2187-4BD8-9D5D-DA563507A0E3}"/>
    <cellStyle name="Header2 3 2 2 2 2" xfId="31913" xr:uid="{5DFE7B57-5916-4200-B53F-F5BC322E4BD1}"/>
    <cellStyle name="Header2 3 2 2 3" xfId="29701" xr:uid="{7E94FA66-4332-4EBF-843E-3C8D09FD1D1C}"/>
    <cellStyle name="Header2 3 2 3" xfId="25150" xr:uid="{D75EC4AE-5F33-4BC3-B7BC-D6ECAB1205AA}"/>
    <cellStyle name="Header2 3 2 3 2" xfId="30602" xr:uid="{D278612D-6ECA-45B8-A294-D3E9E1DD8E33}"/>
    <cellStyle name="Header2 3 2 4" xfId="22906" xr:uid="{04A4C920-9040-4067-BE43-2C11F4C328AB}"/>
    <cellStyle name="Header2 3 2 4 2" xfId="28846" xr:uid="{0B8A2103-C3D9-43CC-AB7F-A496A6322018}"/>
    <cellStyle name="Header2 3 2 5" xfId="25606" xr:uid="{7B3DB8AD-3E3F-4645-969D-9E393B857748}"/>
    <cellStyle name="Header2 3 2 5 2" xfId="31058" xr:uid="{006F2787-B747-47FF-A946-87C3211A8DE4}"/>
    <cellStyle name="Header2 3 2 5 3" xfId="36633" xr:uid="{022D81F6-08AC-4FAB-82FC-FE239F40E093}"/>
    <cellStyle name="Header2 3 2 6" xfId="27977" xr:uid="{5A0F8E3F-14BF-48A3-94A8-CC8C85B9FD77}"/>
    <cellStyle name="Header2 3 2 7" xfId="33704" xr:uid="{6B27B8D0-2D2F-4CFE-A6C4-E58C31BADC0A}"/>
    <cellStyle name="Header2 3 3" xfId="24449" xr:uid="{5C22B6E9-6508-4CB3-9700-7E70E241A341}"/>
    <cellStyle name="Header2 3 3 2" xfId="29901" xr:uid="{BB7D561D-EB2A-4091-BE35-11AC0A317AC8}"/>
    <cellStyle name="Header2 3 4" xfId="22303" xr:uid="{2F9BD395-7904-476F-8577-DF18BF1227BE}"/>
    <cellStyle name="Header2 3 4 2" xfId="28243" xr:uid="{001C6B55-DC0B-4CCD-919A-942502E3F32F}"/>
    <cellStyle name="Header2 3 4 3" xfId="33970" xr:uid="{1855AE08-D59D-4143-8D62-989DA89790C5}"/>
    <cellStyle name="Header2 3 5" xfId="21150" xr:uid="{00627722-F63A-4AB9-9290-E8049E0F1AE0}"/>
    <cellStyle name="Header2 3 6" xfId="33003" xr:uid="{8DB9D19D-EA5A-48B7-AB6D-89F977F1723C}"/>
    <cellStyle name="Header2 4" xfId="22037" xr:uid="{B4ACB650-3ABA-4A11-8A80-B9274E19CDB8}"/>
    <cellStyle name="Header2 4 2" xfId="23763" xr:uid="{041E935C-95DC-4E8A-933F-073FD3054049}"/>
    <cellStyle name="Header2 4 2 2" xfId="26463" xr:uid="{43739327-D9ED-4449-81BD-B23A6DDCCEA8}"/>
    <cellStyle name="Header2 4 2 2 2" xfId="31915" xr:uid="{0BFB19AA-8953-4520-91A2-1E174C552EA2}"/>
    <cellStyle name="Header2 4 2 3" xfId="29703" xr:uid="{E89989A9-DE68-4DE8-8DAB-2E07AA6ACABD}"/>
    <cellStyle name="Header2 4 3" xfId="25152" xr:uid="{8BB2167E-BFCC-43EF-9E4A-99FBC64AB422}"/>
    <cellStyle name="Header2 4 3 2" xfId="30604" xr:uid="{D721DA1B-12A4-43C7-A969-FE1161EDD184}"/>
    <cellStyle name="Header2 4 4" xfId="22908" xr:uid="{34A19960-F185-4B38-850D-8499AE5A7E0B}"/>
    <cellStyle name="Header2 4 4 2" xfId="28848" xr:uid="{803ED38D-5D6A-4CD3-9D8A-B958FAB74E5F}"/>
    <cellStyle name="Header2 4 5" xfId="25608" xr:uid="{901AE305-847F-4B7C-AC4F-930EE408B31C}"/>
    <cellStyle name="Header2 4 5 2" xfId="31060" xr:uid="{8B21F2C6-D9C6-4BE9-A413-DBE3D274BE67}"/>
    <cellStyle name="Header2 4 5 3" xfId="36635" xr:uid="{D89F6C2E-CBEF-4A48-A07C-BE039686424C}"/>
    <cellStyle name="Header2 4 6" xfId="27979" xr:uid="{BF1A05F8-52B6-459C-B99D-A439B6362D51}"/>
    <cellStyle name="Header2 4 7" xfId="33706" xr:uid="{D5C58127-6A55-4C37-8FE4-6C6E7DADDD68}"/>
    <cellStyle name="Header2 5" xfId="23869" xr:uid="{59113CBE-7659-4B6F-A51F-C9BCC86E7F33}"/>
    <cellStyle name="Header2 5 2" xfId="25250" xr:uid="{BCFAD28A-6EF6-4A4C-81C2-584BEEAD7555}"/>
    <cellStyle name="Header2 5 2 2" xfId="30702" xr:uid="{75570207-9A08-46B4-A598-442F209AD9D0}"/>
    <cellStyle name="Header2 5 3" xfId="26548" xr:uid="{770DA297-99D8-43B8-81A7-3AEEB3AD27F3}"/>
    <cellStyle name="Header2 5 3 2" xfId="32000" xr:uid="{4CD69B0E-FB1F-4038-AEB0-20D17F51E8C7}"/>
    <cellStyle name="Header2 5 3 3" xfId="37572" xr:uid="{540EE343-8EB2-4F04-A40A-CE4CF0A76F36}"/>
    <cellStyle name="Header2 5 4" xfId="29790" xr:uid="{751C69B6-E3C1-49D2-8762-C4321469D82F}"/>
    <cellStyle name="Header2 6" xfId="23922" xr:uid="{D99E1396-D7D2-4AC3-B16E-0B15B7F48275}"/>
    <cellStyle name="Header2 6 2" xfId="25263" xr:uid="{FF8F90BD-124A-4751-93A2-8A7CCB2EB174}"/>
    <cellStyle name="Header2 6 2 2" xfId="30715" xr:uid="{330A833A-C19D-4C3B-B641-DAF79F155A98}"/>
    <cellStyle name="Header2 6 3" xfId="26549" xr:uid="{49C3A85C-7351-454C-9D7A-6DA0C046ABB6}"/>
    <cellStyle name="Header2 6 3 2" xfId="32001" xr:uid="{83C664C5-5101-4A47-84C9-A094F51B35FF}"/>
    <cellStyle name="Header2 6 3 3" xfId="37573" xr:uid="{4EC9CBAE-F2B8-4034-8AAA-6DD048EA371D}"/>
    <cellStyle name="Header2 6 4" xfId="29803" xr:uid="{8F11E9F4-DCF3-49C1-B159-7D42E9A67F8E}"/>
    <cellStyle name="Header2 7" xfId="24447" xr:uid="{47A17251-975D-499A-96B6-C4D26035C38E}"/>
    <cellStyle name="Header2 7 2" xfId="29899" xr:uid="{2E0EBD17-8BEB-4966-BEF0-0D6BA4A0EFD7}"/>
    <cellStyle name="Header2 8" xfId="22305" xr:uid="{8C44D5D7-A137-40BF-802B-6DC04871DF2B}"/>
    <cellStyle name="Header2 8 2" xfId="28245" xr:uid="{867416DF-F025-4FDD-87DE-419E847669DE}"/>
    <cellStyle name="Header2 8 3" xfId="33972" xr:uid="{5F5230C7-EC18-4442-B776-574A51AEC741}"/>
    <cellStyle name="Header2 9" xfId="21148" xr:uid="{79E61043-94A9-4E8B-90BD-772C09D369F0}"/>
    <cellStyle name="Heading 1 2" xfId="9228" xr:uid="{00000000-0005-0000-0000-000000240000}"/>
    <cellStyle name="Heading 1 2 2" xfId="9229" xr:uid="{00000000-0005-0000-0000-000001240000}"/>
    <cellStyle name="Heading 1 2 2 2" xfId="9230" xr:uid="{00000000-0005-0000-0000-000002240000}"/>
    <cellStyle name="Heading 1 2 3" xfId="9231" xr:uid="{00000000-0005-0000-0000-000003240000}"/>
    <cellStyle name="Heading 1 2 4" xfId="9232" xr:uid="{00000000-0005-0000-0000-000004240000}"/>
    <cellStyle name="Heading 1 3" xfId="9233" xr:uid="{00000000-0005-0000-0000-000005240000}"/>
    <cellStyle name="Heading 1 3 2" xfId="9234" xr:uid="{00000000-0005-0000-0000-000006240000}"/>
    <cellStyle name="Heading 1 3 3" xfId="9235" xr:uid="{00000000-0005-0000-0000-000007240000}"/>
    <cellStyle name="Heading 1 4" xfId="9236" xr:uid="{00000000-0005-0000-0000-000008240000}"/>
    <cellStyle name="Heading 1 4 2" xfId="9237" xr:uid="{00000000-0005-0000-0000-000009240000}"/>
    <cellStyle name="Heading 1 4 3" xfId="9238" xr:uid="{00000000-0005-0000-0000-00000A240000}"/>
    <cellStyle name="Heading 1 5" xfId="9239" xr:uid="{00000000-0005-0000-0000-00000B240000}"/>
    <cellStyle name="Heading 1 5 2" xfId="9240" xr:uid="{00000000-0005-0000-0000-00000C240000}"/>
    <cellStyle name="Heading 1 5 3" xfId="9241" xr:uid="{00000000-0005-0000-0000-00000D240000}"/>
    <cellStyle name="Heading 1 6" xfId="9242" xr:uid="{00000000-0005-0000-0000-00000E240000}"/>
    <cellStyle name="Heading 1 6 2" xfId="9243" xr:uid="{00000000-0005-0000-0000-00000F240000}"/>
    <cellStyle name="Heading 1 6 3" xfId="9244" xr:uid="{00000000-0005-0000-0000-000010240000}"/>
    <cellStyle name="Heading 1 7" xfId="9245" xr:uid="{00000000-0005-0000-0000-000011240000}"/>
    <cellStyle name="Heading 2 2" xfId="9246" xr:uid="{00000000-0005-0000-0000-000012240000}"/>
    <cellStyle name="Heading 2 2 2" xfId="9247" xr:uid="{00000000-0005-0000-0000-000013240000}"/>
    <cellStyle name="Heading 2 2 2 2" xfId="9248" xr:uid="{00000000-0005-0000-0000-000014240000}"/>
    <cellStyle name="Heading 2 2 3" xfId="9249" xr:uid="{00000000-0005-0000-0000-000015240000}"/>
    <cellStyle name="Heading 2 2 4" xfId="9250" xr:uid="{00000000-0005-0000-0000-000016240000}"/>
    <cellStyle name="Heading 2 3" xfId="9251" xr:uid="{00000000-0005-0000-0000-000017240000}"/>
    <cellStyle name="Heading 2 3 2" xfId="9252" xr:uid="{00000000-0005-0000-0000-000018240000}"/>
    <cellStyle name="Heading 2 3 3" xfId="9253" xr:uid="{00000000-0005-0000-0000-000019240000}"/>
    <cellStyle name="Heading 2 4" xfId="9254" xr:uid="{00000000-0005-0000-0000-00001A240000}"/>
    <cellStyle name="Heading 2 4 2" xfId="9255" xr:uid="{00000000-0005-0000-0000-00001B240000}"/>
    <cellStyle name="Heading 2 4 3" xfId="9256" xr:uid="{00000000-0005-0000-0000-00001C240000}"/>
    <cellStyle name="Heading 2 5" xfId="9257" xr:uid="{00000000-0005-0000-0000-00001D240000}"/>
    <cellStyle name="Heading 2 5 2" xfId="9258" xr:uid="{00000000-0005-0000-0000-00001E240000}"/>
    <cellStyle name="Heading 2 5 3" xfId="9259" xr:uid="{00000000-0005-0000-0000-00001F240000}"/>
    <cellStyle name="Heading 2 6" xfId="9260" xr:uid="{00000000-0005-0000-0000-000020240000}"/>
    <cellStyle name="Heading 2 6 2" xfId="9261" xr:uid="{00000000-0005-0000-0000-000021240000}"/>
    <cellStyle name="Heading 2 6 3" xfId="9262" xr:uid="{00000000-0005-0000-0000-000022240000}"/>
    <cellStyle name="Heading 2 7" xfId="9263" xr:uid="{00000000-0005-0000-0000-000023240000}"/>
    <cellStyle name="Heading 3 2" xfId="9264" xr:uid="{00000000-0005-0000-0000-000024240000}"/>
    <cellStyle name="Heading 3 2 2" xfId="9265" xr:uid="{00000000-0005-0000-0000-000025240000}"/>
    <cellStyle name="Heading 3 2 2 2" xfId="9266" xr:uid="{00000000-0005-0000-0000-000026240000}"/>
    <cellStyle name="Heading 3 2 3" xfId="9267" xr:uid="{00000000-0005-0000-0000-000027240000}"/>
    <cellStyle name="Heading 3 2 3 2" xfId="9268" xr:uid="{00000000-0005-0000-0000-000028240000}"/>
    <cellStyle name="Heading 3 2 4" xfId="9269" xr:uid="{00000000-0005-0000-0000-000029240000}"/>
    <cellStyle name="Heading 3 2 4 2" xfId="9270" xr:uid="{00000000-0005-0000-0000-00002A240000}"/>
    <cellStyle name="Heading 3 2 5" xfId="9271" xr:uid="{00000000-0005-0000-0000-00002B240000}"/>
    <cellStyle name="Heading 3 3" xfId="9272" xr:uid="{00000000-0005-0000-0000-00002C240000}"/>
    <cellStyle name="Heading 3 3 2" xfId="9273" xr:uid="{00000000-0005-0000-0000-00002D240000}"/>
    <cellStyle name="Heading 3 3 3" xfId="9274" xr:uid="{00000000-0005-0000-0000-00002E240000}"/>
    <cellStyle name="Heading 3 4" xfId="9275" xr:uid="{00000000-0005-0000-0000-00002F240000}"/>
    <cellStyle name="Heading 3 4 2" xfId="9276" xr:uid="{00000000-0005-0000-0000-000030240000}"/>
    <cellStyle name="Heading 3 4 3" xfId="9277" xr:uid="{00000000-0005-0000-0000-000031240000}"/>
    <cellStyle name="Heading 3 5" xfId="9278" xr:uid="{00000000-0005-0000-0000-000032240000}"/>
    <cellStyle name="Heading 3 5 2" xfId="9279" xr:uid="{00000000-0005-0000-0000-000033240000}"/>
    <cellStyle name="Heading 3 5 3" xfId="9280" xr:uid="{00000000-0005-0000-0000-000034240000}"/>
    <cellStyle name="Heading 3 6" xfId="9281" xr:uid="{00000000-0005-0000-0000-000035240000}"/>
    <cellStyle name="Heading 3 6 2" xfId="9282" xr:uid="{00000000-0005-0000-0000-000036240000}"/>
    <cellStyle name="Heading 3 6 3" xfId="9283" xr:uid="{00000000-0005-0000-0000-000037240000}"/>
    <cellStyle name="Heading 3 7" xfId="9284" xr:uid="{00000000-0005-0000-0000-000038240000}"/>
    <cellStyle name="Heading 4 2" xfId="9285" xr:uid="{00000000-0005-0000-0000-000039240000}"/>
    <cellStyle name="Heading 4 2 2" xfId="9286" xr:uid="{00000000-0005-0000-0000-00003A240000}"/>
    <cellStyle name="Heading 4 2 2 2" xfId="9287" xr:uid="{00000000-0005-0000-0000-00003B240000}"/>
    <cellStyle name="Heading 4 2 3" xfId="9288" xr:uid="{00000000-0005-0000-0000-00003C240000}"/>
    <cellStyle name="Heading 4 2 4" xfId="9289" xr:uid="{00000000-0005-0000-0000-00003D240000}"/>
    <cellStyle name="Heading 4 3" xfId="9290" xr:uid="{00000000-0005-0000-0000-00003E240000}"/>
    <cellStyle name="Heading 4 3 2" xfId="9291" xr:uid="{00000000-0005-0000-0000-00003F240000}"/>
    <cellStyle name="Heading 4 3 3" xfId="9292" xr:uid="{00000000-0005-0000-0000-000040240000}"/>
    <cellStyle name="Heading 4 4" xfId="9293" xr:uid="{00000000-0005-0000-0000-000041240000}"/>
    <cellStyle name="Heading 4 4 2" xfId="9294" xr:uid="{00000000-0005-0000-0000-000042240000}"/>
    <cellStyle name="Heading 4 4 3" xfId="9295" xr:uid="{00000000-0005-0000-0000-000043240000}"/>
    <cellStyle name="Heading 4 5" xfId="9296" xr:uid="{00000000-0005-0000-0000-000044240000}"/>
    <cellStyle name="Heading 4 5 2" xfId="9297" xr:uid="{00000000-0005-0000-0000-000045240000}"/>
    <cellStyle name="Heading 4 5 3" xfId="9298" xr:uid="{00000000-0005-0000-0000-000046240000}"/>
    <cellStyle name="Heading 4 6" xfId="9299" xr:uid="{00000000-0005-0000-0000-000047240000}"/>
    <cellStyle name="Heading 4 6 2" xfId="9300" xr:uid="{00000000-0005-0000-0000-000048240000}"/>
    <cellStyle name="Heading 4 6 3" xfId="9301" xr:uid="{00000000-0005-0000-0000-000049240000}"/>
    <cellStyle name="Heading 4 7" xfId="9302" xr:uid="{00000000-0005-0000-0000-00004A240000}"/>
    <cellStyle name="Heading A" xfId="9303" xr:uid="{00000000-0005-0000-0000-00004B240000}"/>
    <cellStyle name="Heading1" xfId="9304" xr:uid="{00000000-0005-0000-0000-00004C240000}"/>
    <cellStyle name="Heading1 2" xfId="9305" xr:uid="{00000000-0005-0000-0000-00004D240000}"/>
    <cellStyle name="Heading1 3" xfId="9306" xr:uid="{00000000-0005-0000-0000-00004E240000}"/>
    <cellStyle name="Heading1 4" xfId="23870" xr:uid="{1AC8FFC6-B519-4BE7-90B8-54A2335D9486}"/>
    <cellStyle name="Heading1 5" xfId="23923" xr:uid="{A03E79FB-97E5-462B-9B29-C74667328108}"/>
    <cellStyle name="Heading2" xfId="9307" xr:uid="{00000000-0005-0000-0000-00004F240000}"/>
    <cellStyle name="Heading2 2" xfId="9308" xr:uid="{00000000-0005-0000-0000-000050240000}"/>
    <cellStyle name="Heading2 3" xfId="9309" xr:uid="{00000000-0005-0000-0000-000051240000}"/>
    <cellStyle name="Heading2 4" xfId="23871" xr:uid="{C947F2CE-E659-4CE1-816C-42DCD4A1303F}"/>
    <cellStyle name="Heading2 5" xfId="23924" xr:uid="{2A4AFDD9-C364-48AD-AEFA-E5A13646C6A5}"/>
    <cellStyle name="Heading3" xfId="9310" xr:uid="{00000000-0005-0000-0000-000052240000}"/>
    <cellStyle name="Heading3 2" xfId="9311" xr:uid="{00000000-0005-0000-0000-000053240000}"/>
    <cellStyle name="Heading3 3" xfId="9312" xr:uid="{00000000-0005-0000-0000-000054240000}"/>
    <cellStyle name="Heading3 4" xfId="23872" xr:uid="{C5432917-EDB9-4BB8-B554-38BAA941C7A4}"/>
    <cellStyle name="Heading3 5" xfId="23925" xr:uid="{2FB12A07-3903-474C-B916-15296C95D5A7}"/>
    <cellStyle name="Heading4" xfId="9313" xr:uid="{00000000-0005-0000-0000-000055240000}"/>
    <cellStyle name="Heading4 2" xfId="9314" xr:uid="{00000000-0005-0000-0000-000056240000}"/>
    <cellStyle name="Heading4 3" xfId="9315" xr:uid="{00000000-0005-0000-0000-000057240000}"/>
    <cellStyle name="Heading4 4" xfId="23873" xr:uid="{8FF0EBD5-4E46-473F-B6A3-AD36FE667232}"/>
    <cellStyle name="Heading4 5" xfId="23926" xr:uid="{2FFA1758-5EF6-44E7-84C1-AD30DD4C85A9}"/>
    <cellStyle name="Heading5" xfId="9316" xr:uid="{00000000-0005-0000-0000-000058240000}"/>
    <cellStyle name="Heading5 2" xfId="9317" xr:uid="{00000000-0005-0000-0000-000059240000}"/>
    <cellStyle name="Heading5 3" xfId="9318" xr:uid="{00000000-0005-0000-0000-00005A240000}"/>
    <cellStyle name="Heading5 4" xfId="23874" xr:uid="{73E8E5AD-6A78-4B1B-AA82-FCD376FDF997}"/>
    <cellStyle name="Heading5 5" xfId="23927" xr:uid="{C53DE1B1-1555-4FA5-A06A-B7E716F1BB41}"/>
    <cellStyle name="Heading6" xfId="9319" xr:uid="{00000000-0005-0000-0000-00005B240000}"/>
    <cellStyle name="Heading6 2" xfId="9320" xr:uid="{00000000-0005-0000-0000-00005C240000}"/>
    <cellStyle name="Heading6 3" xfId="9321" xr:uid="{00000000-0005-0000-0000-00005D240000}"/>
    <cellStyle name="Heading6 4" xfId="23875" xr:uid="{BD3D03D0-403B-48F3-8C3D-8AF133B9C703}"/>
    <cellStyle name="Heading6 5" xfId="23928" xr:uid="{42764BE0-CA4A-4F4B-84D9-69E406E6A959}"/>
    <cellStyle name="HeadingTable" xfId="9322" xr:uid="{00000000-0005-0000-0000-00005E240000}"/>
    <cellStyle name="HeadingTable 2" xfId="22034" xr:uid="{8F794F30-F84B-4750-97F6-18F93E1404E6}"/>
    <cellStyle name="HeadingTable 2 2" xfId="25149" xr:uid="{1D3066B2-C758-41C9-B81C-616370572B25}"/>
    <cellStyle name="HeadingTable 2 2 2" xfId="27344" xr:uid="{2595B36E-3942-48D2-A21A-E55C8400421A}"/>
    <cellStyle name="HeadingTable 2 2 2 2" xfId="32796" xr:uid="{5CEF7863-C328-4FE3-9B48-D87BFE2A522A}"/>
    <cellStyle name="HeadingTable 2 2 3" xfId="30601" xr:uid="{0C4E379E-F278-4A94-84DF-7D01AA677324}"/>
    <cellStyle name="HeadingTable 2 3" xfId="27976" xr:uid="{7F3131CA-F241-4FCA-8A2C-57FFCAD25D7D}"/>
    <cellStyle name="HeadingTable 2 4" xfId="33703" xr:uid="{FEE2FBA7-50C9-4A0C-87BB-DA80977ADD46}"/>
    <cellStyle name="HeadingTable 3" xfId="23876" xr:uid="{B6F0D548-5BEC-4EC7-A275-5CFF2A5FC3BA}"/>
    <cellStyle name="HeadingTable 3 2" xfId="25251" xr:uid="{DADAB400-08A2-4616-95CA-760C6721EDCB}"/>
    <cellStyle name="HeadingTable 3 2 2" xfId="27442" xr:uid="{11E4C30B-4E72-469F-80A9-F9C888617207}"/>
    <cellStyle name="HeadingTable 3 2 2 2" xfId="32894" xr:uid="{6A3B41DB-B8F0-46BD-BE1E-B8852441C615}"/>
    <cellStyle name="HeadingTable 3 2 3" xfId="30703" xr:uid="{900A7260-EF39-4CB9-90DA-D9BDA5CDBC2B}"/>
    <cellStyle name="HeadingTable 3 3" xfId="29791" xr:uid="{6C1ABDF6-E4A2-4DC7-B2E8-00ECCB322AA1}"/>
    <cellStyle name="HeadingTable 3 4" xfId="35511" xr:uid="{BC60D9AF-D6BB-4D22-96AA-56D4DD4975BA}"/>
    <cellStyle name="HeadingTable 4" xfId="23904" xr:uid="{AACD4535-E69A-4874-A793-FA9A30B5721B}"/>
    <cellStyle name="HeadingTable 4 2" xfId="25259" xr:uid="{D7338169-77DC-46A3-971F-DB00B09D9CFE}"/>
    <cellStyle name="HeadingTable 4 2 2" xfId="27450" xr:uid="{510FA436-B94C-4834-8CDC-627F5F92424B}"/>
    <cellStyle name="HeadingTable 4 2 2 2" xfId="32902" xr:uid="{3C910011-96B6-4F6B-82B0-C83CECE5A66A}"/>
    <cellStyle name="HeadingTable 4 2 3" xfId="30711" xr:uid="{B2DE3ACC-182A-49A7-BDC8-C0983C2865C1}"/>
    <cellStyle name="HeadingTable 4 3" xfId="29799" xr:uid="{E0C341DB-09B0-4E36-AD6F-CEE4BC7728EC}"/>
    <cellStyle name="HeadingTable 4 4" xfId="35519" xr:uid="{6A3F191A-0084-4CD4-926D-3EB9B13EAB3B}"/>
    <cellStyle name="HeadingTable 5" xfId="24450" xr:uid="{BDCED4F0-0572-49D0-98DB-ECD5C0630A40}"/>
    <cellStyle name="HeadingTable 5 2" xfId="26645" xr:uid="{48FE7F23-7EB1-4E52-A6AA-536179B4C1AC}"/>
    <cellStyle name="HeadingTable 5 2 2" xfId="32097" xr:uid="{C69AB08F-EB6D-4A7B-8D58-5F5B2EEF7491}"/>
    <cellStyle name="HeadingTable 5 3" xfId="29902" xr:uid="{F33619B8-377B-4A68-B1F9-8F4598DF44D4}"/>
    <cellStyle name="HeadingTable 6" xfId="21151" xr:uid="{FCE5C5A2-1F14-40E2-A158-3171680F4BC1}"/>
    <cellStyle name="HeadingTable 7" xfId="21328" xr:uid="{81BDF36D-44F4-4163-958F-BA52F4661B15}"/>
    <cellStyle name="HeadingTable 8" xfId="33004" xr:uid="{677F7FE1-4727-4379-A4D6-5AFB9E00092D}"/>
    <cellStyle name="highlightExposure" xfId="9323" xr:uid="{00000000-0005-0000-0000-00005F240000}"/>
    <cellStyle name="highlightExposure 2" xfId="22033" xr:uid="{C47B7261-F2EF-4E84-8628-EAFBBAB4FB6B}"/>
    <cellStyle name="highlightExposure 2 2" xfId="25148" xr:uid="{66C14143-0BB9-4041-9398-315FC9A4EBC4}"/>
    <cellStyle name="highlightExposure 2 2 2" xfId="27343" xr:uid="{9FBCD602-BBC2-4222-A454-17A5751E6B6E}"/>
    <cellStyle name="highlightExposure 2 2 2 2" xfId="32795" xr:uid="{3097E60E-007A-4152-A28E-2637A8F7CD7D}"/>
    <cellStyle name="highlightExposure 2 2 3" xfId="30600" xr:uid="{E64DA67A-6D2D-4060-9783-3063F8DAE509}"/>
    <cellStyle name="highlightExposure 2 3" xfId="27975" xr:uid="{A70FEF14-456C-4511-9264-28EE7517825D}"/>
    <cellStyle name="highlightExposure 2 4" xfId="33702" xr:uid="{86E6B4D2-932F-4B20-912F-7A69B4ED2E67}"/>
    <cellStyle name="highlightExposure 3" xfId="23877" xr:uid="{4AFAF69E-F851-43C2-86FF-91E26643AB0B}"/>
    <cellStyle name="highlightExposure 3 2" xfId="25252" xr:uid="{09F8F957-E11E-421A-86A1-73FF762A92A1}"/>
    <cellStyle name="highlightExposure 3 2 2" xfId="27443" xr:uid="{F531937D-FC79-4C76-9DA9-847F8991F93C}"/>
    <cellStyle name="highlightExposure 3 2 2 2" xfId="32895" xr:uid="{C23DCF77-8871-440B-8E1B-AE25C04B43A5}"/>
    <cellStyle name="highlightExposure 3 2 3" xfId="30704" xr:uid="{673291D8-77EB-4309-AD2F-059744BD5FAE}"/>
    <cellStyle name="highlightExposure 3 3" xfId="29792" xr:uid="{0CEECEDF-0FC4-42A2-909A-464680960336}"/>
    <cellStyle name="highlightExposure 3 4" xfId="35512" xr:uid="{AB4A8FF1-AEB2-4C4B-A80F-F1BA1DADBE21}"/>
    <cellStyle name="highlightExposure 4" xfId="24451" xr:uid="{D9044B9D-189C-4F4E-ADE8-D09184DD053D}"/>
    <cellStyle name="highlightExposure 4 2" xfId="26646" xr:uid="{C0F499E9-056A-423F-AB6B-A9036118F0B3}"/>
    <cellStyle name="highlightExposure 4 2 2" xfId="32098" xr:uid="{AC5D2892-FF3A-40B7-B70B-652F0BF21A46}"/>
    <cellStyle name="highlightExposure 4 3" xfId="29903" xr:uid="{7BCB75AC-BD04-420D-B6EB-926625EC4B9C}"/>
    <cellStyle name="highlightExposure 5" xfId="21152" xr:uid="{21C4E884-5DFB-4680-9DE4-0112FD9D0274}"/>
    <cellStyle name="highlightExposure 6" xfId="21327" xr:uid="{B9A5A397-E486-4979-8EFB-C7FDA8929FCB}"/>
    <cellStyle name="highlightExposure 7" xfId="33005" xr:uid="{5711A885-9CE7-4F43-B36E-47E411919A99}"/>
    <cellStyle name="highlightPercentage" xfId="9324" xr:uid="{00000000-0005-0000-0000-000060240000}"/>
    <cellStyle name="highlightPercentage 2" xfId="22032" xr:uid="{4ED281AD-2A9B-4E6A-BA96-BBB32B296CAD}"/>
    <cellStyle name="highlightPercentage 2 2" xfId="25147" xr:uid="{544BB186-2810-424C-8A7A-FF44614FBB3C}"/>
    <cellStyle name="highlightPercentage 2 2 2" xfId="27342" xr:uid="{1FE44994-463B-4AA4-BC83-27F65ADA1DDD}"/>
    <cellStyle name="highlightPercentage 2 2 2 2" xfId="32794" xr:uid="{C54EF3A8-42A0-4A23-93C0-C1F09FC50B57}"/>
    <cellStyle name="highlightPercentage 2 2 3" xfId="30599" xr:uid="{D3E9F67F-BD57-4A27-B302-9734BFF35308}"/>
    <cellStyle name="highlightPercentage 2 3" xfId="27974" xr:uid="{F448B60D-A3F2-40FE-91AD-A5CC27A5C8B2}"/>
    <cellStyle name="highlightPercentage 2 4" xfId="33701" xr:uid="{762DDFAB-CFD8-43A4-9945-EA99369A2806}"/>
    <cellStyle name="highlightPercentage 3" xfId="23878" xr:uid="{4239CDC4-8D5C-4D28-9525-B5B300210AC3}"/>
    <cellStyle name="highlightPercentage 3 2" xfId="25253" xr:uid="{670098A3-8663-4B9F-BABF-B1361670614C}"/>
    <cellStyle name="highlightPercentage 3 2 2" xfId="27444" xr:uid="{77F44416-B901-4BFE-AE3F-86F8CF6AEA8A}"/>
    <cellStyle name="highlightPercentage 3 2 2 2" xfId="32896" xr:uid="{0AD4F77D-5E71-4456-89F6-68FEE8C1AC64}"/>
    <cellStyle name="highlightPercentage 3 2 3" xfId="30705" xr:uid="{A3E91965-A1ED-4BA4-8DBD-0CD1D1E82DF0}"/>
    <cellStyle name="highlightPercentage 3 3" xfId="29793" xr:uid="{4516BF0D-C97D-4CCA-911F-43F30C55B3F3}"/>
    <cellStyle name="highlightPercentage 3 4" xfId="35513" xr:uid="{A9695A19-2214-4DC2-8A88-AE1E0BE8124A}"/>
    <cellStyle name="highlightPercentage 4" xfId="24452" xr:uid="{0B77978A-F147-4A0C-9164-92DA31978C13}"/>
    <cellStyle name="highlightPercentage 4 2" xfId="26647" xr:uid="{D6D11313-9C68-45D9-9AE6-33B496998A1D}"/>
    <cellStyle name="highlightPercentage 4 2 2" xfId="32099" xr:uid="{E1E33FF2-DE29-4694-9F44-DE243B7CC07D}"/>
    <cellStyle name="highlightPercentage 4 3" xfId="29904" xr:uid="{B2CF5662-3FBC-4A85-BD4F-72F1885DBF96}"/>
    <cellStyle name="highlightPercentage 5" xfId="21153" xr:uid="{67643477-5738-42DE-9A0A-F3AA5A697335}"/>
    <cellStyle name="highlightPercentage 6" xfId="21326" xr:uid="{CCD30D4A-1FB4-45DD-A4EE-2F527D2CEE97}"/>
    <cellStyle name="highlightPercentage 7" xfId="33006" xr:uid="{9AB432B2-ABF9-44A4-8F11-82D853F4C1A9}"/>
    <cellStyle name="highlightText" xfId="9325" xr:uid="{00000000-0005-0000-0000-000061240000}"/>
    <cellStyle name="highlightText 2" xfId="22031" xr:uid="{27A378B6-E370-4AAD-9605-F689447072DC}"/>
    <cellStyle name="highlightText 2 2" xfId="25146" xr:uid="{69A2B67C-FC34-4BD9-AD45-4F1166D0AD00}"/>
    <cellStyle name="highlightText 2 2 2" xfId="27341" xr:uid="{CE023513-7616-4276-B513-C50EDCFA859D}"/>
    <cellStyle name="highlightText 2 2 2 2" xfId="32793" xr:uid="{9DC39A8C-FD10-4832-8B51-8849548B1EE2}"/>
    <cellStyle name="highlightText 2 2 3" xfId="30598" xr:uid="{6FE599E4-427F-4AB0-B935-E887E0055773}"/>
    <cellStyle name="highlightText 2 3" xfId="27973" xr:uid="{31D0100B-CFEB-48C9-8053-E402D231E656}"/>
    <cellStyle name="highlightText 2 4" xfId="33700" xr:uid="{D6D4D9EB-52BB-4E6D-8218-DF075D631747}"/>
    <cellStyle name="highlightText 3" xfId="23879" xr:uid="{765A0205-8F78-41FB-84ED-AA815D8CC85C}"/>
    <cellStyle name="highlightText 3 2" xfId="25254" xr:uid="{2CF99E62-9AE3-4F44-8994-60C0871D5D8C}"/>
    <cellStyle name="highlightText 3 2 2" xfId="27445" xr:uid="{E25D59D9-7C7A-44A0-A59E-ABF69D276657}"/>
    <cellStyle name="highlightText 3 2 2 2" xfId="32897" xr:uid="{9B1FB433-84A5-4BF1-A8DC-B0CF192B4C7D}"/>
    <cellStyle name="highlightText 3 2 3" xfId="30706" xr:uid="{ECB50B6F-B87D-4F4B-8CCD-992566416E9A}"/>
    <cellStyle name="highlightText 3 3" xfId="29794" xr:uid="{CC360B17-6509-4ACD-BF15-206F61BC61B9}"/>
    <cellStyle name="highlightText 3 4" xfId="35514" xr:uid="{591E6CEE-56A8-4329-B1B2-9BDE9688F211}"/>
    <cellStyle name="highlightText 4" xfId="23901" xr:uid="{F1B114F9-C335-449F-AABC-F8C20DF62884}"/>
    <cellStyle name="highlightText 4 2" xfId="25257" xr:uid="{86F57AC4-9D75-4FCC-B1F7-F918E068B7BF}"/>
    <cellStyle name="highlightText 4 2 2" xfId="27448" xr:uid="{B09A4764-D032-4E66-911D-12C42EE36F11}"/>
    <cellStyle name="highlightText 4 2 2 2" xfId="32900" xr:uid="{F7B72391-DAE4-4ED3-BE11-5BDA32A5C159}"/>
    <cellStyle name="highlightText 4 2 3" xfId="30709" xr:uid="{205CB2F2-3379-41B7-8BFC-AD1608838E8F}"/>
    <cellStyle name="highlightText 4 3" xfId="29797" xr:uid="{D0492C7C-5D86-4DFF-A827-B1F94FCDE166}"/>
    <cellStyle name="highlightText 4 4" xfId="35517" xr:uid="{6FA2935C-2ABB-494A-A9C7-C9216FD2DC6F}"/>
    <cellStyle name="highlightText 5" xfId="24453" xr:uid="{1F98D3B5-C37A-404A-8CE2-A5B6FBA7F782}"/>
    <cellStyle name="highlightText 5 2" xfId="26648" xr:uid="{F496E1E9-19F4-486E-B64D-8DA85D12044F}"/>
    <cellStyle name="highlightText 5 2 2" xfId="32100" xr:uid="{777E9E30-53D9-4189-9B4F-26AB31D4C1D6}"/>
    <cellStyle name="highlightText 5 3" xfId="29905" xr:uid="{43DEBF84-75E9-42D7-A117-19479F7B77D5}"/>
    <cellStyle name="highlightText 6" xfId="21154" xr:uid="{AB1F4184-0D2A-48AA-8143-6EFC19E2EE08}"/>
    <cellStyle name="highlightText 7" xfId="21325" xr:uid="{39017E9C-2935-4BCE-9A3B-A25BE3E6A1E4}"/>
    <cellStyle name="highlightText 8" xfId="33007" xr:uid="{C9F0A2D0-85D1-49F9-8373-94B8E099B671}"/>
    <cellStyle name="Horizontal" xfId="9326" xr:uid="{00000000-0005-0000-0000-000062240000}"/>
    <cellStyle name="Horizontal 2" xfId="9327" xr:uid="{00000000-0005-0000-0000-000063240000}"/>
    <cellStyle name="Horizontal 2 2" xfId="23881" xr:uid="{D5AC2FB8-15B4-4E3C-A3C2-96A47D9A7419}"/>
    <cellStyle name="Horizontal 2 3" xfId="23929" xr:uid="{B9C520A5-EBDC-45D7-84C2-22CA96B49D68}"/>
    <cellStyle name="Horizontal 3" xfId="9328" xr:uid="{00000000-0005-0000-0000-000064240000}"/>
    <cellStyle name="Horizontal 4" xfId="23880" xr:uid="{E713B27E-EBEE-40BB-8A95-E7D6265478AD}"/>
    <cellStyle name="Hyperlink" xfId="17" builtinId="8"/>
    <cellStyle name="Hyperlink 2" xfId="9329" xr:uid="{00000000-0005-0000-0000-000066240000}"/>
    <cellStyle name="Hyperlink 2 2" xfId="9330" xr:uid="{00000000-0005-0000-0000-000067240000}"/>
    <cellStyle name="Hyperlink 2 3" xfId="9331" xr:uid="{00000000-0005-0000-0000-000068240000}"/>
    <cellStyle name="Îáû÷íûé_23_1 " xfId="9332" xr:uid="{00000000-0005-0000-0000-000069240000}"/>
    <cellStyle name="Input 2" xfId="9333" xr:uid="{00000000-0005-0000-0000-00006A240000}"/>
    <cellStyle name="Input 2 10" xfId="9334" xr:uid="{00000000-0005-0000-0000-00006B240000}"/>
    <cellStyle name="Input 2 10 2" xfId="9335" xr:uid="{00000000-0005-0000-0000-00006C240000}"/>
    <cellStyle name="Input 2 10 2 2" xfId="22029" xr:uid="{95B512DE-C4D1-433A-B47D-44D3FB965070}"/>
    <cellStyle name="Input 2 10 2 2 2" xfId="23759" xr:uid="{AE976C8F-ACB5-4065-B7D7-B11E5C9F2DA3}"/>
    <cellStyle name="Input 2 10 2 2 2 2" xfId="26459" xr:uid="{9234744E-9E54-42BC-A932-DBC368630FDF}"/>
    <cellStyle name="Input 2 10 2 2 2 2 2" xfId="31911" xr:uid="{79F5FC22-5F84-4F9E-A459-876648CD16EE}"/>
    <cellStyle name="Input 2 10 2 2 2 2 3" xfId="37486" xr:uid="{A7073A05-8C37-4C7D-9D0B-D3E20E57C821}"/>
    <cellStyle name="Input 2 10 2 2 2 3" xfId="29699" xr:uid="{00E7ECD1-905A-417E-9757-84999DA025AA}"/>
    <cellStyle name="Input 2 10 2 2 2 4" xfId="35423" xr:uid="{1D87D8F3-7836-48BE-A47B-3B6398D1E021}"/>
    <cellStyle name="Input 2 10 2 2 3" xfId="25144" xr:uid="{0DC5F342-C3B0-4E0F-B2A3-4EBE56CBC4C1}"/>
    <cellStyle name="Input 2 10 2 2 3 2" xfId="27339" xr:uid="{C6DED6F3-5BC6-4D92-9D56-726BCD752291}"/>
    <cellStyle name="Input 2 10 2 2 3 2 2" xfId="32791" xr:uid="{7446D91C-27A6-470B-AC17-3F3E5A24F897}"/>
    <cellStyle name="Input 2 10 2 2 3 2 3" xfId="38172" xr:uid="{ED8220B1-33DC-45C2-9C16-54A3E7410CC7}"/>
    <cellStyle name="Input 2 10 2 2 3 3" xfId="30596" xr:uid="{65DD1930-EBD5-4E0F-A8BC-74120CA03C53}"/>
    <cellStyle name="Input 2 10 2 2 3 4" xfId="36289" xr:uid="{E39905CD-C831-4FB9-A31C-52D448DD134F}"/>
    <cellStyle name="Input 2 10 2 2 4" xfId="22904" xr:uid="{86E0D317-DA91-4A06-AC35-1EDCBEE932F2}"/>
    <cellStyle name="Input 2 10 2 2 4 2" xfId="28844" xr:uid="{6AEED547-DD18-4D40-BCB8-559FE98A0FB6}"/>
    <cellStyle name="Input 2 10 2 2 4 3" xfId="34571" xr:uid="{E591887F-715A-42CF-BFDA-8C30DC0821CB}"/>
    <cellStyle name="Input 2 10 2 2 5" xfId="25604" xr:uid="{395AC531-1158-45B7-B439-9B23A5F4A20B}"/>
    <cellStyle name="Input 2 10 2 2 5 2" xfId="31056" xr:uid="{BEEE743E-8709-4BB2-AEA4-1D5D4D24D0B7}"/>
    <cellStyle name="Input 2 10 2 2 5 3" xfId="36631" xr:uid="{A6FD4F28-31C0-400E-8328-65C1A139A3A8}"/>
    <cellStyle name="Input 2 10 2 2 6" xfId="27971" xr:uid="{AE4FBD95-DB06-4639-9C3C-FCCBE268D81B}"/>
    <cellStyle name="Input 2 10 2 2 7" xfId="33698" xr:uid="{3BDF0699-89C9-4182-83D6-B41CB5238BB7}"/>
    <cellStyle name="Input 2 10 2 3" xfId="23078" xr:uid="{DE4720A2-2207-4440-8DD2-997B892D3E2E}"/>
    <cellStyle name="Input 2 10 2 3 2" xfId="25778" xr:uid="{E5A5B041-1C60-46F6-939E-1D9BEB15F565}"/>
    <cellStyle name="Input 2 10 2 3 2 2" xfId="31230" xr:uid="{DE07911D-AFCC-42F7-AA28-20CFDF45176A}"/>
    <cellStyle name="Input 2 10 2 3 2 3" xfId="36805" xr:uid="{651C62DD-7958-43F3-9679-6D774EF3B332}"/>
    <cellStyle name="Input 2 10 2 3 3" xfId="29018" xr:uid="{B586B98E-7A6F-41D4-8382-70377E728FDF}"/>
    <cellStyle name="Input 2 10 2 3 4" xfId="34742" xr:uid="{59FE3452-E418-4277-96E6-E880835573C9}"/>
    <cellStyle name="Input 2 10 2 4" xfId="24455" xr:uid="{F5B38DD3-A97C-4133-BA25-529482B8021E}"/>
    <cellStyle name="Input 2 10 2 4 2" xfId="26650" xr:uid="{7B6A72D8-22D3-4549-AE09-2538873A509B}"/>
    <cellStyle name="Input 2 10 2 4 2 2" xfId="32102" xr:uid="{7556DD5A-2980-4CDA-AAD6-71773EEDEEAF}"/>
    <cellStyle name="Input 2 10 2 4 2 3" xfId="37659" xr:uid="{C6846D48-4DA8-4460-983D-2C2B7AAEB746}"/>
    <cellStyle name="Input 2 10 2 4 3" xfId="29907" xr:uid="{62A1633A-D7A1-4083-9C8A-6643FD5CCCAC}"/>
    <cellStyle name="Input 2 10 2 4 4" xfId="35608" xr:uid="{30FD5BCE-9693-4CD0-ADBE-96CB95CCD9A8}"/>
    <cellStyle name="Input 2 10 2 5" xfId="22220" xr:uid="{BC2FD49F-3803-441A-BA84-E89EB5E8FAE8}"/>
    <cellStyle name="Input 2 10 2 5 2" xfId="28160" xr:uid="{3C1F40DF-D220-4D5F-801A-E5490F701BB2}"/>
    <cellStyle name="Input 2 10 2 5 3" xfId="33887" xr:uid="{B6215DEE-610F-4A79-BF5C-9081DFA2DFB0}"/>
    <cellStyle name="Input 2 10 2 6" xfId="21156" xr:uid="{CDBA3567-6CD8-4C2F-A0C1-62F3A1871EC9}"/>
    <cellStyle name="Input 2 10 2 7" xfId="21323" xr:uid="{EDDA5581-A35C-410C-A323-BB6EDCDD5104}"/>
    <cellStyle name="Input 2 10 2 8" xfId="33009" xr:uid="{6FBD9D15-763A-40A0-8EB4-EDCA7CAE2759}"/>
    <cellStyle name="Input 2 10 3" xfId="9336" xr:uid="{00000000-0005-0000-0000-00006D240000}"/>
    <cellStyle name="Input 2 10 3 2" xfId="22028" xr:uid="{F4C30639-176F-4938-8458-816D19C6C8EE}"/>
    <cellStyle name="Input 2 10 3 2 2" xfId="23758" xr:uid="{0931AD4F-DC26-4462-B047-80AE132DDCAA}"/>
    <cellStyle name="Input 2 10 3 2 2 2" xfId="26458" xr:uid="{3AD8ECF3-6F17-49FF-BC33-F086AD065A85}"/>
    <cellStyle name="Input 2 10 3 2 2 2 2" xfId="31910" xr:uid="{CD49E4BA-7855-475A-A26E-2202532A4A31}"/>
    <cellStyle name="Input 2 10 3 2 2 2 3" xfId="37485" xr:uid="{F5AAF983-C810-4FF5-A3B8-DD8A759B81F5}"/>
    <cellStyle name="Input 2 10 3 2 2 3" xfId="29698" xr:uid="{19CD060C-506B-413A-B68B-1D9870DCAC15}"/>
    <cellStyle name="Input 2 10 3 2 2 4" xfId="35422" xr:uid="{5243D0D9-E5B6-4440-851E-732C6FC5ACEA}"/>
    <cellStyle name="Input 2 10 3 2 3" xfId="25143" xr:uid="{DEB19D47-72A4-463B-8C50-CF6F4B1D4C6A}"/>
    <cellStyle name="Input 2 10 3 2 3 2" xfId="27338" xr:uid="{2229C313-4AB9-4B1C-A86E-5C922A298AD7}"/>
    <cellStyle name="Input 2 10 3 2 3 2 2" xfId="32790" xr:uid="{7BB95462-60CB-46A0-B423-755E49BA5366}"/>
    <cellStyle name="Input 2 10 3 2 3 2 3" xfId="38171" xr:uid="{6307A9A8-EF57-481D-9DBA-B1A406202004}"/>
    <cellStyle name="Input 2 10 3 2 3 3" xfId="30595" xr:uid="{E5B80FB9-D439-4BED-9A24-7D34699B1888}"/>
    <cellStyle name="Input 2 10 3 2 3 4" xfId="36288" xr:uid="{E40163F6-D5C9-4009-8D5F-90C22C139B13}"/>
    <cellStyle name="Input 2 10 3 2 4" xfId="22903" xr:uid="{71A27364-CDC4-41BA-878E-F3F40AC25D93}"/>
    <cellStyle name="Input 2 10 3 2 4 2" xfId="28843" xr:uid="{715EE946-FB7D-4020-BA50-EE64BE30E1C8}"/>
    <cellStyle name="Input 2 10 3 2 4 3" xfId="34570" xr:uid="{0772D981-6AB7-42E0-A860-1A923404A3BE}"/>
    <cellStyle name="Input 2 10 3 2 5" xfId="25603" xr:uid="{6680264D-44DF-48DD-8CF0-2E2FD3AB6153}"/>
    <cellStyle name="Input 2 10 3 2 5 2" xfId="31055" xr:uid="{6C63ED41-FF0F-47C8-AFEA-AA726E23F46C}"/>
    <cellStyle name="Input 2 10 3 2 5 3" xfId="36630" xr:uid="{E319BC08-DE96-44B6-B73B-21403162E237}"/>
    <cellStyle name="Input 2 10 3 2 6" xfId="27970" xr:uid="{1AB4646D-92C5-4A25-956A-CE35C2134751}"/>
    <cellStyle name="Input 2 10 3 2 7" xfId="33697" xr:uid="{FA305AFA-1544-4074-906B-631D208A899F}"/>
    <cellStyle name="Input 2 10 3 3" xfId="23079" xr:uid="{117DA119-EA57-4FDC-9817-9EC7FA218710}"/>
    <cellStyle name="Input 2 10 3 3 2" xfId="25779" xr:uid="{61A2E4FF-B0C2-43DD-8E92-6F076EB3017B}"/>
    <cellStyle name="Input 2 10 3 3 2 2" xfId="31231" xr:uid="{189211A1-5A34-4C9E-B116-EBF8E438DEEB}"/>
    <cellStyle name="Input 2 10 3 3 2 3" xfId="36806" xr:uid="{7015C0D4-EFB7-4A99-86EF-DE504F83F35A}"/>
    <cellStyle name="Input 2 10 3 3 3" xfId="29019" xr:uid="{8ACEF494-D009-43D7-925E-949CD3613AA8}"/>
    <cellStyle name="Input 2 10 3 3 4" xfId="34743" xr:uid="{6EEF92A1-977E-4A3A-8F9C-52646715B211}"/>
    <cellStyle name="Input 2 10 3 4" xfId="24456" xr:uid="{D2A83F60-0FE6-4E62-A332-2814A802030E}"/>
    <cellStyle name="Input 2 10 3 4 2" xfId="26651" xr:uid="{36E5F2E9-C728-4CA2-9F9E-D86F05D5EF64}"/>
    <cellStyle name="Input 2 10 3 4 2 2" xfId="32103" xr:uid="{9CE18C19-9D98-43A0-A3D7-3F32A1B12E20}"/>
    <cellStyle name="Input 2 10 3 4 2 3" xfId="37660" xr:uid="{EDD2272E-CF18-4895-81C2-22C43AF2CB6C}"/>
    <cellStyle name="Input 2 10 3 4 3" xfId="29908" xr:uid="{7AC5E8AC-326C-4F8B-8DE4-8D7027363720}"/>
    <cellStyle name="Input 2 10 3 4 4" xfId="35609" xr:uid="{68B7017C-5B2B-4A84-9742-B8E454CA5734}"/>
    <cellStyle name="Input 2 10 3 5" xfId="22221" xr:uid="{9C2CEE89-C886-40EC-81E8-9DBE22F371FD}"/>
    <cellStyle name="Input 2 10 3 5 2" xfId="28161" xr:uid="{1F44D45F-4414-45D9-874D-D05DE6CCA96B}"/>
    <cellStyle name="Input 2 10 3 5 3" xfId="33888" xr:uid="{6090DA1F-2678-4AFE-80A2-DC5F9FDFDC43}"/>
    <cellStyle name="Input 2 10 3 6" xfId="21157" xr:uid="{0AB63EC6-CB4C-4E95-8AE4-3AD4A25EBFA1}"/>
    <cellStyle name="Input 2 10 3 7" xfId="21322" xr:uid="{0A7798E1-0E18-4EBC-98C6-069FFCC10F87}"/>
    <cellStyle name="Input 2 10 3 8" xfId="33010" xr:uid="{71B07C41-C7D0-4483-A3DF-12A45AD421FA}"/>
    <cellStyle name="Input 2 10 4" xfId="9337" xr:uid="{00000000-0005-0000-0000-00006E240000}"/>
    <cellStyle name="Input 2 10 4 2" xfId="22027" xr:uid="{BF0ADB22-E1F0-4602-82FA-D1BC009D0228}"/>
    <cellStyle name="Input 2 10 4 2 2" xfId="23757" xr:uid="{3172C36D-FB88-4EFB-8476-5771E0B794F5}"/>
    <cellStyle name="Input 2 10 4 2 2 2" xfId="26457" xr:uid="{94E6A9DC-DC26-482B-BCD6-0B8E8D0A0585}"/>
    <cellStyle name="Input 2 10 4 2 2 2 2" xfId="31909" xr:uid="{06307F9F-7FEE-4D35-BF99-536468C78EB3}"/>
    <cellStyle name="Input 2 10 4 2 2 2 3" xfId="37484" xr:uid="{E7489E53-C511-4C36-8353-0272D61A44C3}"/>
    <cellStyle name="Input 2 10 4 2 2 3" xfId="29697" xr:uid="{D28A27A0-EDD9-4081-9FEC-C5EA8F46C5A6}"/>
    <cellStyle name="Input 2 10 4 2 2 4" xfId="35421" xr:uid="{5EA1D54B-59D8-4A51-92E4-30E8B915A9B2}"/>
    <cellStyle name="Input 2 10 4 2 3" xfId="25142" xr:uid="{8CB41778-80B1-44DB-9F1F-2972A09FA8B8}"/>
    <cellStyle name="Input 2 10 4 2 3 2" xfId="27337" xr:uid="{FFE959C8-28D9-4249-9F5E-1AB6304864F0}"/>
    <cellStyle name="Input 2 10 4 2 3 2 2" xfId="32789" xr:uid="{6A80FA60-56A3-4431-BAF8-D25C16E71D8E}"/>
    <cellStyle name="Input 2 10 4 2 3 2 3" xfId="38170" xr:uid="{30D191CA-A634-4533-A9CB-E547D464AFC5}"/>
    <cellStyle name="Input 2 10 4 2 3 3" xfId="30594" xr:uid="{D6E30310-FF2D-4C00-AFF7-2CBAE7FE5764}"/>
    <cellStyle name="Input 2 10 4 2 3 4" xfId="36287" xr:uid="{D49D6216-0750-44D5-879C-BCB46E2D3236}"/>
    <cellStyle name="Input 2 10 4 2 4" xfId="22902" xr:uid="{246DCB88-9665-408F-8447-C79D28A16D4A}"/>
    <cellStyle name="Input 2 10 4 2 4 2" xfId="28842" xr:uid="{1A3679A5-9531-4603-955D-C06CF876395A}"/>
    <cellStyle name="Input 2 10 4 2 4 3" xfId="34569" xr:uid="{CE080D02-19E9-4D7F-8F14-C78D45AA5209}"/>
    <cellStyle name="Input 2 10 4 2 5" xfId="25602" xr:uid="{DFE50024-E2CA-485C-87CD-409159988A1C}"/>
    <cellStyle name="Input 2 10 4 2 5 2" xfId="31054" xr:uid="{A1BA8396-2C44-432C-9937-1C13E19D7C3F}"/>
    <cellStyle name="Input 2 10 4 2 5 3" xfId="36629" xr:uid="{67E4A10F-C700-4B8F-82B6-E4479D4556BD}"/>
    <cellStyle name="Input 2 10 4 2 6" xfId="27969" xr:uid="{7C84A030-65C1-4C7E-B221-CCA34AE36147}"/>
    <cellStyle name="Input 2 10 4 2 7" xfId="33696" xr:uid="{52D3E5DB-4B6A-41A5-AA64-ADD40C43858B}"/>
    <cellStyle name="Input 2 10 4 3" xfId="23080" xr:uid="{0D2D7458-1DC3-40BC-B579-82003D937413}"/>
    <cellStyle name="Input 2 10 4 3 2" xfId="25780" xr:uid="{CBC6A937-161B-4BA4-BF8E-C1EB599C156D}"/>
    <cellStyle name="Input 2 10 4 3 2 2" xfId="31232" xr:uid="{53BE8FAD-2D55-4FBA-8138-0D1F698643DB}"/>
    <cellStyle name="Input 2 10 4 3 2 3" xfId="36807" xr:uid="{B1A8484E-2B43-4684-B5EE-7684A603E08A}"/>
    <cellStyle name="Input 2 10 4 3 3" xfId="29020" xr:uid="{4B2CEA35-7BE6-4232-BA53-53E3468DE57D}"/>
    <cellStyle name="Input 2 10 4 3 4" xfId="34744" xr:uid="{4AC453D3-2097-4F6E-9E8F-BAF3AE185CC7}"/>
    <cellStyle name="Input 2 10 4 4" xfId="24457" xr:uid="{3CB60321-287E-4F6E-9856-EC0E2179D5C3}"/>
    <cellStyle name="Input 2 10 4 4 2" xfId="26652" xr:uid="{9D43C08C-09FE-4812-BDAC-3E41245EE2B2}"/>
    <cellStyle name="Input 2 10 4 4 2 2" xfId="32104" xr:uid="{CD30EC85-BA20-4E3E-A4E3-DF6BD947C8B4}"/>
    <cellStyle name="Input 2 10 4 4 2 3" xfId="37661" xr:uid="{DFB5A446-77CB-4B7D-9A06-D17AA36F3338}"/>
    <cellStyle name="Input 2 10 4 4 3" xfId="29909" xr:uid="{23D98555-9EAB-4E55-B9B8-053604B64B78}"/>
    <cellStyle name="Input 2 10 4 4 4" xfId="35610" xr:uid="{B264F0C2-638D-4DF3-BD3F-2FAF24012B96}"/>
    <cellStyle name="Input 2 10 4 5" xfId="22222" xr:uid="{CE8A0F95-B618-4447-92A6-E2F09EFA51D2}"/>
    <cellStyle name="Input 2 10 4 5 2" xfId="28162" xr:uid="{1B29BA9D-69E4-465A-89AA-756222E59743}"/>
    <cellStyle name="Input 2 10 4 5 3" xfId="33889" xr:uid="{F8ABB630-61A3-432D-8B14-6320FF4D65DD}"/>
    <cellStyle name="Input 2 10 4 6" xfId="21158" xr:uid="{93096DC2-A975-437C-8745-8B9661962424}"/>
    <cellStyle name="Input 2 10 4 7" xfId="21321" xr:uid="{BF681D54-77A4-4D7C-A6D5-746548661DFB}"/>
    <cellStyle name="Input 2 10 4 8" xfId="33011" xr:uid="{A53594B9-31FD-488E-9337-9CAF74286C03}"/>
    <cellStyle name="Input 2 10 5" xfId="9338" xr:uid="{00000000-0005-0000-0000-00006F240000}"/>
    <cellStyle name="Input 2 10 5 2" xfId="22026" xr:uid="{DC28E437-A19C-4338-A1F0-137CACDFC337}"/>
    <cellStyle name="Input 2 10 5 2 2" xfId="23756" xr:uid="{55D57EB9-9DB2-4A5F-82AC-80F1BBB3E1B5}"/>
    <cellStyle name="Input 2 10 5 2 2 2" xfId="26456" xr:uid="{B5F75188-E6FB-4E34-A141-1DCB9BEB8006}"/>
    <cellStyle name="Input 2 10 5 2 2 2 2" xfId="31908" xr:uid="{E2A7847A-5133-438F-A6CB-19C7BB9709C1}"/>
    <cellStyle name="Input 2 10 5 2 2 2 3" xfId="37483" xr:uid="{2771AA29-5E8C-40C7-BB22-2BCA006B9227}"/>
    <cellStyle name="Input 2 10 5 2 2 3" xfId="29696" xr:uid="{C515DD12-01A7-4DE2-B456-525D7B04E5D7}"/>
    <cellStyle name="Input 2 10 5 2 2 4" xfId="35420" xr:uid="{22BA34C0-1E75-4097-8E42-1C73030D9733}"/>
    <cellStyle name="Input 2 10 5 2 3" xfId="25141" xr:uid="{C718D9E7-1AC2-49B4-BA2A-FA5AAB13623D}"/>
    <cellStyle name="Input 2 10 5 2 3 2" xfId="27336" xr:uid="{71B42EA0-3394-4D49-8E95-F7CD829AF06B}"/>
    <cellStyle name="Input 2 10 5 2 3 2 2" xfId="32788" xr:uid="{026F92B9-1A54-4099-AFAA-FFA88EFF9267}"/>
    <cellStyle name="Input 2 10 5 2 3 2 3" xfId="38169" xr:uid="{4FC3A1D7-9611-43CF-B3B7-4C18076929E1}"/>
    <cellStyle name="Input 2 10 5 2 3 3" xfId="30593" xr:uid="{C9A309D1-945E-4CB2-938C-AD3F7ED763DD}"/>
    <cellStyle name="Input 2 10 5 2 3 4" xfId="36286" xr:uid="{8D01EAA3-F4FB-446E-B39F-BFD49E270C32}"/>
    <cellStyle name="Input 2 10 5 2 4" xfId="22901" xr:uid="{3E41B1B0-32B8-4C81-BEE7-F28410630105}"/>
    <cellStyle name="Input 2 10 5 2 4 2" xfId="28841" xr:uid="{14B4C0D2-520B-4861-97D4-A409B31A60FB}"/>
    <cellStyle name="Input 2 10 5 2 4 3" xfId="34568" xr:uid="{1AD8B037-BA87-4184-B833-C736E5EE5137}"/>
    <cellStyle name="Input 2 10 5 2 5" xfId="25601" xr:uid="{08D0C334-C18E-4F3B-9DCE-7150238A579C}"/>
    <cellStyle name="Input 2 10 5 2 5 2" xfId="31053" xr:uid="{ED663AAA-F28D-4227-A300-5B39495135B4}"/>
    <cellStyle name="Input 2 10 5 2 5 3" xfId="36628" xr:uid="{02721E62-BE11-4BD9-95C6-2F2621E7E130}"/>
    <cellStyle name="Input 2 10 5 2 6" xfId="27968" xr:uid="{1235BFC8-9E51-487B-8765-2A1952DCB4B1}"/>
    <cellStyle name="Input 2 10 5 2 7" xfId="33695" xr:uid="{2C2F52A2-7720-4BE1-B66A-674FB29021A8}"/>
    <cellStyle name="Input 2 10 5 3" xfId="23081" xr:uid="{6487AA37-E68D-4F8F-A2FB-1C6C22D6DC57}"/>
    <cellStyle name="Input 2 10 5 3 2" xfId="25781" xr:uid="{B204A83C-8EB1-48F9-A624-C6859413DC44}"/>
    <cellStyle name="Input 2 10 5 3 2 2" xfId="31233" xr:uid="{E41BA107-D740-4A61-9729-9D2CCD08C39C}"/>
    <cellStyle name="Input 2 10 5 3 2 3" xfId="36808" xr:uid="{1FD8FEBC-BAA0-400B-9F68-78E627E104CA}"/>
    <cellStyle name="Input 2 10 5 3 3" xfId="29021" xr:uid="{FB26E6B8-483F-4F01-8E19-62FABAD48CDA}"/>
    <cellStyle name="Input 2 10 5 3 4" xfId="34745" xr:uid="{002E8610-F5A6-4A5F-AE9F-170FA2FB9B9F}"/>
    <cellStyle name="Input 2 10 5 4" xfId="24458" xr:uid="{9FDE6C0A-1D46-4792-BEAB-F5E614C2375C}"/>
    <cellStyle name="Input 2 10 5 4 2" xfId="26653" xr:uid="{C9D2FB36-C671-4849-AAC3-2D97B96745C1}"/>
    <cellStyle name="Input 2 10 5 4 2 2" xfId="32105" xr:uid="{AA786587-D64C-4D10-B269-FE21D3FAAC32}"/>
    <cellStyle name="Input 2 10 5 4 2 3" xfId="37662" xr:uid="{3AC416D4-94EE-4EAA-9D5D-93BDE5B4431E}"/>
    <cellStyle name="Input 2 10 5 4 3" xfId="29910" xr:uid="{9ABF0F4F-C02C-489C-BF1F-E1F38860D45D}"/>
    <cellStyle name="Input 2 10 5 4 4" xfId="35611" xr:uid="{32141B38-E5AE-4376-9E58-321E349CC0ED}"/>
    <cellStyle name="Input 2 10 5 5" xfId="22223" xr:uid="{A73ED9C7-8116-41C3-AAC0-59352C206A89}"/>
    <cellStyle name="Input 2 10 5 5 2" xfId="28163" xr:uid="{C2440D69-E2F5-4965-A789-CDEF9D082C3E}"/>
    <cellStyle name="Input 2 10 5 5 3" xfId="33890" xr:uid="{A7B0C148-39D1-4F50-8AC5-8FF938E0E445}"/>
    <cellStyle name="Input 2 10 5 6" xfId="21159" xr:uid="{D0308A4E-38CA-4988-B44F-529023BC2F81}"/>
    <cellStyle name="Input 2 10 5 7" xfId="21320" xr:uid="{EEEEBD22-3E86-4869-A819-1C731D0379A6}"/>
    <cellStyle name="Input 2 10 5 8" xfId="33012" xr:uid="{4045D32B-B152-4DE6-B413-E304813EAEC1}"/>
    <cellStyle name="Input 2 11" xfId="9339" xr:uid="{00000000-0005-0000-0000-000070240000}"/>
    <cellStyle name="Input 2 11 10" xfId="21160" xr:uid="{6D848D70-E336-4756-93BB-49337B844766}"/>
    <cellStyle name="Input 2 11 11" xfId="21319" xr:uid="{3882C753-87E7-4E9C-A825-D0E53F6C3767}"/>
    <cellStyle name="Input 2 11 12" xfId="33013" xr:uid="{9CB64965-AAB9-4DD4-8579-63531769CB81}"/>
    <cellStyle name="Input 2 11 2" xfId="9340" xr:uid="{00000000-0005-0000-0000-000071240000}"/>
    <cellStyle name="Input 2 11 2 2" xfId="22024" xr:uid="{4D7152DE-94CE-4262-AFC3-2537F78E7115}"/>
    <cellStyle name="Input 2 11 2 2 2" xfId="23754" xr:uid="{B62CC371-97BA-40F4-BD5C-D5A2713F0753}"/>
    <cellStyle name="Input 2 11 2 2 2 2" xfId="26454" xr:uid="{80CBC6CE-3E96-45BA-8E79-7B86F96EA474}"/>
    <cellStyle name="Input 2 11 2 2 2 2 2" xfId="31906" xr:uid="{BA0AB61F-DB00-42F0-99C6-7B7855E5879E}"/>
    <cellStyle name="Input 2 11 2 2 2 2 3" xfId="37481" xr:uid="{B6ED525E-7622-4513-BADE-EA0446A84ABF}"/>
    <cellStyle name="Input 2 11 2 2 2 3" xfId="29694" xr:uid="{9169F4E0-8843-4832-905C-C733BCE0AD6D}"/>
    <cellStyle name="Input 2 11 2 2 2 4" xfId="35418" xr:uid="{6F0A6C89-DE39-4975-A844-ACFD5EB6B4F1}"/>
    <cellStyle name="Input 2 11 2 2 3" xfId="25139" xr:uid="{0EE5588C-A714-404E-9098-D99A6312CBE4}"/>
    <cellStyle name="Input 2 11 2 2 3 2" xfId="27334" xr:uid="{75420AB4-CAB0-4A80-8BE7-BEE52AA5D6F6}"/>
    <cellStyle name="Input 2 11 2 2 3 2 2" xfId="32786" xr:uid="{8FE29D80-557D-47B0-8705-5D8E24F3C72B}"/>
    <cellStyle name="Input 2 11 2 2 3 2 3" xfId="38167" xr:uid="{FDC649B5-D91B-4CC4-B200-7A8C6B42A922}"/>
    <cellStyle name="Input 2 11 2 2 3 3" xfId="30591" xr:uid="{C556B9DD-9D65-46BE-8520-392F7DFA590D}"/>
    <cellStyle name="Input 2 11 2 2 3 4" xfId="36284" xr:uid="{357670DC-3D82-4B4C-9E21-3023A56FDED1}"/>
    <cellStyle name="Input 2 11 2 2 4" xfId="22899" xr:uid="{75EF8EC5-4B2A-4CC1-B024-D52192DB2DF3}"/>
    <cellStyle name="Input 2 11 2 2 4 2" xfId="28839" xr:uid="{21A9D7BA-6542-4920-8D36-1C3D90FBD203}"/>
    <cellStyle name="Input 2 11 2 2 4 3" xfId="34566" xr:uid="{134A382D-73CC-40F3-BA5F-05561262E3CA}"/>
    <cellStyle name="Input 2 11 2 2 5" xfId="25599" xr:uid="{EAB50C0C-ACFD-45B1-BEF6-2204C8A11458}"/>
    <cellStyle name="Input 2 11 2 2 5 2" xfId="31051" xr:uid="{D9A3CAAD-DE0E-41A2-B318-D5D3703D0B14}"/>
    <cellStyle name="Input 2 11 2 2 5 3" xfId="36626" xr:uid="{13C0E819-5848-44FB-B676-61CD6A6B32DD}"/>
    <cellStyle name="Input 2 11 2 2 6" xfId="27966" xr:uid="{A8D06F24-EE34-4226-AE90-92E69A9E42A8}"/>
    <cellStyle name="Input 2 11 2 2 7" xfId="33693" xr:uid="{EE42A74C-2D5C-4CE2-8311-D79BDC480553}"/>
    <cellStyle name="Input 2 11 2 3" xfId="23083" xr:uid="{8F1860B6-8C24-4B78-819F-E75617D8E0F0}"/>
    <cellStyle name="Input 2 11 2 3 2" xfId="25783" xr:uid="{DEA7CD85-4706-4FB3-97E7-D6B17EDC18DC}"/>
    <cellStyle name="Input 2 11 2 3 2 2" xfId="31235" xr:uid="{050F9216-2D7B-4E80-B834-08EB825581CD}"/>
    <cellStyle name="Input 2 11 2 3 2 3" xfId="36810" xr:uid="{22405656-1444-408D-8EE4-7E10BE7B8BD5}"/>
    <cellStyle name="Input 2 11 2 3 3" xfId="29023" xr:uid="{A69C512A-1CA9-4579-8DB7-3621B9BF38C3}"/>
    <cellStyle name="Input 2 11 2 3 4" xfId="34747" xr:uid="{FD724998-2BF7-46CF-85EB-D216030AC394}"/>
    <cellStyle name="Input 2 11 2 4" xfId="24460" xr:uid="{2E836953-1AFA-48AD-9F73-2217F5D3F1AE}"/>
    <cellStyle name="Input 2 11 2 4 2" xfId="26655" xr:uid="{ACCC2557-B902-4081-8BB2-2A191C39DE6B}"/>
    <cellStyle name="Input 2 11 2 4 2 2" xfId="32107" xr:uid="{3AF12154-0F7E-4402-B3B1-1DC6D33E4041}"/>
    <cellStyle name="Input 2 11 2 4 2 3" xfId="37664" xr:uid="{5917B5EA-5D39-4FFB-B143-73DBB51AD084}"/>
    <cellStyle name="Input 2 11 2 4 3" xfId="29912" xr:uid="{B0002307-5864-485E-B921-5BCED86F9B02}"/>
    <cellStyle name="Input 2 11 2 4 4" xfId="35613" xr:uid="{EFA002B8-D4B0-4BCA-BF48-2ECCEA99E295}"/>
    <cellStyle name="Input 2 11 2 5" xfId="22225" xr:uid="{43949BDC-E65D-48A7-BB8B-5435677E429A}"/>
    <cellStyle name="Input 2 11 2 5 2" xfId="28165" xr:uid="{49C79555-0B28-453B-A0C4-C9E52B403649}"/>
    <cellStyle name="Input 2 11 2 5 3" xfId="33892" xr:uid="{B648BC39-34C9-4050-B134-0CD55689B41D}"/>
    <cellStyle name="Input 2 11 2 6" xfId="21161" xr:uid="{26565EDA-8E98-45C1-8596-F4F6597D1F46}"/>
    <cellStyle name="Input 2 11 2 7" xfId="21318" xr:uid="{381634BA-BA01-4DAC-970F-00118EF64074}"/>
    <cellStyle name="Input 2 11 2 8" xfId="33014" xr:uid="{175889E4-FAD5-4321-ACF1-61EF70099BDB}"/>
    <cellStyle name="Input 2 11 3" xfId="9341" xr:uid="{00000000-0005-0000-0000-000072240000}"/>
    <cellStyle name="Input 2 11 3 2" xfId="22023" xr:uid="{3AE70CD6-D172-42E6-927B-0E4F9646861A}"/>
    <cellStyle name="Input 2 11 3 2 2" xfId="23753" xr:uid="{91086418-2D0E-4E2B-B4B1-1741C0C7D146}"/>
    <cellStyle name="Input 2 11 3 2 2 2" xfId="26453" xr:uid="{82515E0C-FAC7-4702-B784-AB778C004DDD}"/>
    <cellStyle name="Input 2 11 3 2 2 2 2" xfId="31905" xr:uid="{9523A3BA-7474-4E10-A318-C0522051345D}"/>
    <cellStyle name="Input 2 11 3 2 2 2 3" xfId="37480" xr:uid="{7FA2FCA5-ED68-475B-B889-8F8E4F2389B7}"/>
    <cellStyle name="Input 2 11 3 2 2 3" xfId="29693" xr:uid="{19EC2030-8388-4949-9F7E-1438C5EC1E04}"/>
    <cellStyle name="Input 2 11 3 2 2 4" xfId="35417" xr:uid="{2990CCC8-0DA4-4395-8422-9ED253B6F409}"/>
    <cellStyle name="Input 2 11 3 2 3" xfId="25138" xr:uid="{A4E4367E-A5FD-4BAD-AA9F-60D89BE27F46}"/>
    <cellStyle name="Input 2 11 3 2 3 2" xfId="27333" xr:uid="{DEB36D1D-77B3-400F-85BB-115C5471AE85}"/>
    <cellStyle name="Input 2 11 3 2 3 2 2" xfId="32785" xr:uid="{FD08B578-84C8-4E65-B410-FC23C8491F7B}"/>
    <cellStyle name="Input 2 11 3 2 3 2 3" xfId="38166" xr:uid="{3DB8F209-B3A7-433B-B16E-54AD25576509}"/>
    <cellStyle name="Input 2 11 3 2 3 3" xfId="30590" xr:uid="{78AC420D-4DC7-4B27-ADCD-B01F5BE1EDE9}"/>
    <cellStyle name="Input 2 11 3 2 3 4" xfId="36283" xr:uid="{B2CBB789-E5B3-4FB8-8A3D-1FE7E6703615}"/>
    <cellStyle name="Input 2 11 3 2 4" xfId="22898" xr:uid="{2CB9BF22-2C1E-43F1-ABFF-9271E03A086E}"/>
    <cellStyle name="Input 2 11 3 2 4 2" xfId="28838" xr:uid="{69C511E0-19EE-453E-B01B-848C2BC42917}"/>
    <cellStyle name="Input 2 11 3 2 4 3" xfId="34565" xr:uid="{07A6C9C8-9338-421E-8741-E48F3620F637}"/>
    <cellStyle name="Input 2 11 3 2 5" xfId="25598" xr:uid="{796DC8EB-A011-4269-9DCE-F3E5EC68DD28}"/>
    <cellStyle name="Input 2 11 3 2 5 2" xfId="31050" xr:uid="{02FE612D-5EC2-4992-AE9E-B3D8C7C0D2BF}"/>
    <cellStyle name="Input 2 11 3 2 5 3" xfId="36625" xr:uid="{7159416C-2CF8-459E-9FF8-FFCAEB205333}"/>
    <cellStyle name="Input 2 11 3 2 6" xfId="27965" xr:uid="{3D9AC251-4F9D-485A-AE9B-DD51C9C78D2F}"/>
    <cellStyle name="Input 2 11 3 2 7" xfId="33692" xr:uid="{1C76ABD2-9F00-43B1-B3FA-175FC24993A2}"/>
    <cellStyle name="Input 2 11 3 3" xfId="23084" xr:uid="{6F4B1E81-5F0C-4142-A8A7-82321F4E7B0E}"/>
    <cellStyle name="Input 2 11 3 3 2" xfId="25784" xr:uid="{E41941B0-0A43-41C8-8CD9-4295EE61D55A}"/>
    <cellStyle name="Input 2 11 3 3 2 2" xfId="31236" xr:uid="{5A9FD902-EB48-48F2-9560-24280658A563}"/>
    <cellStyle name="Input 2 11 3 3 2 3" xfId="36811" xr:uid="{CD77A8B6-145A-4E4F-8DC9-FA6D17BF15FA}"/>
    <cellStyle name="Input 2 11 3 3 3" xfId="29024" xr:uid="{13815B76-866F-43B5-B276-B287FAF65C74}"/>
    <cellStyle name="Input 2 11 3 3 4" xfId="34748" xr:uid="{5969EFF3-EBFE-4A94-8144-5B4E245BE6BF}"/>
    <cellStyle name="Input 2 11 3 4" xfId="24461" xr:uid="{F7A11A48-1E74-4ACC-BCF0-929FA1402E9E}"/>
    <cellStyle name="Input 2 11 3 4 2" xfId="26656" xr:uid="{3DA989EF-6D44-4CA1-BAAD-0E25A173A6AD}"/>
    <cellStyle name="Input 2 11 3 4 2 2" xfId="32108" xr:uid="{8B99EABF-23FB-46FE-9428-FDC92E6C586A}"/>
    <cellStyle name="Input 2 11 3 4 2 3" xfId="37665" xr:uid="{6FA6A5C1-7A98-42CA-BE58-C62365A17C8F}"/>
    <cellStyle name="Input 2 11 3 4 3" xfId="29913" xr:uid="{A448952C-B38A-4808-B791-5ECD8226C31D}"/>
    <cellStyle name="Input 2 11 3 4 4" xfId="35614" xr:uid="{8CBD3206-0FB0-415E-904D-13D36C2D7BF7}"/>
    <cellStyle name="Input 2 11 3 5" xfId="22226" xr:uid="{0528EDAE-44B0-4DF6-B9FB-DD525382A381}"/>
    <cellStyle name="Input 2 11 3 5 2" xfId="28166" xr:uid="{1BEE2BC1-F317-4E00-8EC0-8FE7653C2000}"/>
    <cellStyle name="Input 2 11 3 5 3" xfId="33893" xr:uid="{F1EFF822-F4B8-4D83-B6FA-FFC8AF5253CB}"/>
    <cellStyle name="Input 2 11 3 6" xfId="21162" xr:uid="{B795D7FB-56A6-407B-8AA7-F9C56FABB10F}"/>
    <cellStyle name="Input 2 11 3 7" xfId="21317" xr:uid="{CCAA034E-7D2D-486E-9803-E6658ACBF602}"/>
    <cellStyle name="Input 2 11 3 8" xfId="33015" xr:uid="{64D0247F-7841-47CC-8593-46DD16FDCD4D}"/>
    <cellStyle name="Input 2 11 4" xfId="9342" xr:uid="{00000000-0005-0000-0000-000073240000}"/>
    <cellStyle name="Input 2 11 4 2" xfId="22022" xr:uid="{643C53CF-57F3-4AE1-87E6-0EB04EA064F1}"/>
    <cellStyle name="Input 2 11 4 2 2" xfId="23752" xr:uid="{178C8AA5-A1D3-4DEB-8BBF-39EC0A4920AA}"/>
    <cellStyle name="Input 2 11 4 2 2 2" xfId="26452" xr:uid="{CFC39E82-D636-4E65-823B-135F651600DA}"/>
    <cellStyle name="Input 2 11 4 2 2 2 2" xfId="31904" xr:uid="{06314FAC-E75A-498E-A484-605CD590623E}"/>
    <cellStyle name="Input 2 11 4 2 2 2 3" xfId="37479" xr:uid="{7916B25D-6E04-4134-85A7-03B60230B7D0}"/>
    <cellStyle name="Input 2 11 4 2 2 3" xfId="29692" xr:uid="{A74F4422-2160-45CB-9B81-73B1064E3D1F}"/>
    <cellStyle name="Input 2 11 4 2 2 4" xfId="35416" xr:uid="{D0E6DD31-CE5C-46DD-B8DE-CAEAAB261207}"/>
    <cellStyle name="Input 2 11 4 2 3" xfId="25137" xr:uid="{734A435D-B688-47DA-857D-B01205DE8FCA}"/>
    <cellStyle name="Input 2 11 4 2 3 2" xfId="27332" xr:uid="{2A2A50AE-5E21-484E-86D7-2E42ADE3F1C9}"/>
    <cellStyle name="Input 2 11 4 2 3 2 2" xfId="32784" xr:uid="{C8DF5A3B-6F99-4B74-B62B-6923BC1F8E79}"/>
    <cellStyle name="Input 2 11 4 2 3 2 3" xfId="38165" xr:uid="{CC0E2125-41A7-4794-9B33-2352E12C3914}"/>
    <cellStyle name="Input 2 11 4 2 3 3" xfId="30589" xr:uid="{F595BCE9-9219-4B7B-8D8E-D41F783ECD71}"/>
    <cellStyle name="Input 2 11 4 2 3 4" xfId="36282" xr:uid="{627C8053-4B83-4FD0-A455-80850F870667}"/>
    <cellStyle name="Input 2 11 4 2 4" xfId="22897" xr:uid="{381BDD8E-6624-4C6B-996A-1FE4242FCB5E}"/>
    <cellStyle name="Input 2 11 4 2 4 2" xfId="28837" xr:uid="{C14F8978-4911-4FB9-9E65-1F6CC759F846}"/>
    <cellStyle name="Input 2 11 4 2 4 3" xfId="34564" xr:uid="{80EEBAD0-D015-4C5D-AC8B-C83844BABDC4}"/>
    <cellStyle name="Input 2 11 4 2 5" xfId="25597" xr:uid="{5EF9EE7B-F84A-4E5C-8C24-98C22E534F3F}"/>
    <cellStyle name="Input 2 11 4 2 5 2" xfId="31049" xr:uid="{FBA4A598-E3FD-486A-909A-F75FE9C70ECF}"/>
    <cellStyle name="Input 2 11 4 2 5 3" xfId="36624" xr:uid="{3FC674DA-C67A-4E04-9651-341D4530B759}"/>
    <cellStyle name="Input 2 11 4 2 6" xfId="27964" xr:uid="{6A0AFF9D-4413-496C-85F1-0EB5CBF64D92}"/>
    <cellStyle name="Input 2 11 4 2 7" xfId="33691" xr:uid="{3FB7D531-624C-4710-A061-1F6C711AEBA6}"/>
    <cellStyle name="Input 2 11 4 3" xfId="23085" xr:uid="{D17033D2-08ED-4679-B321-2A027C0BDB91}"/>
    <cellStyle name="Input 2 11 4 3 2" xfId="25785" xr:uid="{8B34F69C-3427-448E-A59C-6CE16BF067F1}"/>
    <cellStyle name="Input 2 11 4 3 2 2" xfId="31237" xr:uid="{E473C1A8-766C-4A40-AEE7-7AE3D6471BA6}"/>
    <cellStyle name="Input 2 11 4 3 2 3" xfId="36812" xr:uid="{86E0B06E-C319-42A3-BFA7-328E79CF5B76}"/>
    <cellStyle name="Input 2 11 4 3 3" xfId="29025" xr:uid="{A47FB437-550F-492B-A361-241DFD929170}"/>
    <cellStyle name="Input 2 11 4 3 4" xfId="34749" xr:uid="{3484AC95-1489-4DFA-8ACC-AE9878382511}"/>
    <cellStyle name="Input 2 11 4 4" xfId="24462" xr:uid="{80F1EBC5-B98D-487D-B90F-EABA8A3BF14C}"/>
    <cellStyle name="Input 2 11 4 4 2" xfId="26657" xr:uid="{BADFA122-F781-44F1-870E-4962F791CEDA}"/>
    <cellStyle name="Input 2 11 4 4 2 2" xfId="32109" xr:uid="{A7DA8529-6151-41DA-A5A6-EFD4BBF3BDD3}"/>
    <cellStyle name="Input 2 11 4 4 2 3" xfId="37666" xr:uid="{08AECD00-5625-4082-85AA-E612CC3F4836}"/>
    <cellStyle name="Input 2 11 4 4 3" xfId="29914" xr:uid="{165A9548-E4F7-4402-B5FF-1346ED24CE6A}"/>
    <cellStyle name="Input 2 11 4 4 4" xfId="35615" xr:uid="{E9379FBC-7BB3-4CBB-A73D-1975CEA6DD2F}"/>
    <cellStyle name="Input 2 11 4 5" xfId="22227" xr:uid="{EBE4A33C-2EBA-461C-B72B-771F21B9B721}"/>
    <cellStyle name="Input 2 11 4 5 2" xfId="28167" xr:uid="{FA3626DC-4416-4725-8178-D8D159A22546}"/>
    <cellStyle name="Input 2 11 4 5 3" xfId="33894" xr:uid="{9E38D6FD-223D-4D88-AAB2-DA4BD7A772D0}"/>
    <cellStyle name="Input 2 11 4 6" xfId="21163" xr:uid="{B4F7B62F-74E1-4C21-B2C8-E5B4BAB5027C}"/>
    <cellStyle name="Input 2 11 4 7" xfId="21316" xr:uid="{82126CD9-3E3F-4DB3-9822-29041C8E3527}"/>
    <cellStyle name="Input 2 11 4 8" xfId="33016" xr:uid="{CDD7A2CB-15CB-4507-9BC4-A8D1C96E4451}"/>
    <cellStyle name="Input 2 11 5" xfId="9343" xr:uid="{00000000-0005-0000-0000-000074240000}"/>
    <cellStyle name="Input 2 11 5 2" xfId="22021" xr:uid="{640A2BB8-F60F-44D5-BE79-9BB96D158343}"/>
    <cellStyle name="Input 2 11 5 2 2" xfId="23751" xr:uid="{9430066C-4301-40FC-BA24-42959FE22FB1}"/>
    <cellStyle name="Input 2 11 5 2 2 2" xfId="26451" xr:uid="{FFAD5D89-7F62-4627-B693-B25C086C650E}"/>
    <cellStyle name="Input 2 11 5 2 2 2 2" xfId="31903" xr:uid="{5537D94F-1C11-4E41-884D-A0BCEC0B3001}"/>
    <cellStyle name="Input 2 11 5 2 2 2 3" xfId="37478" xr:uid="{8D16C726-E43B-47D8-AFDE-6E0B0EF4F50B}"/>
    <cellStyle name="Input 2 11 5 2 2 3" xfId="29691" xr:uid="{4CA42D98-EFC8-4977-BE1B-EEF851854AD3}"/>
    <cellStyle name="Input 2 11 5 2 2 4" xfId="35415" xr:uid="{40B95377-AB74-4F7B-AE9E-62A2EFE7FAE2}"/>
    <cellStyle name="Input 2 11 5 2 3" xfId="25136" xr:uid="{6E32CEA6-4805-49B2-8096-0C09BE54E3C9}"/>
    <cellStyle name="Input 2 11 5 2 3 2" xfId="27331" xr:uid="{AF0B7652-124D-432B-903D-7FA39C39DEAA}"/>
    <cellStyle name="Input 2 11 5 2 3 2 2" xfId="32783" xr:uid="{1A84EF3E-4CEB-43FF-9BB8-9E1B12A366AD}"/>
    <cellStyle name="Input 2 11 5 2 3 2 3" xfId="38164" xr:uid="{159B268C-78A8-4CB1-96EA-018EC70A08B0}"/>
    <cellStyle name="Input 2 11 5 2 3 3" xfId="30588" xr:uid="{9436700B-89A0-4118-9C55-FDE4CEAF66FE}"/>
    <cellStyle name="Input 2 11 5 2 3 4" xfId="36281" xr:uid="{DE3CDF66-41D5-4499-B1D9-04057ADA065C}"/>
    <cellStyle name="Input 2 11 5 2 4" xfId="22896" xr:uid="{EA7E514E-6D93-445F-AFB3-F864BAB544D7}"/>
    <cellStyle name="Input 2 11 5 2 4 2" xfId="28836" xr:uid="{175D2E37-8D86-4DED-B6AE-E2F35D563E6D}"/>
    <cellStyle name="Input 2 11 5 2 4 3" xfId="34563" xr:uid="{8E440EB9-DA45-435E-890D-4F87BB8574EE}"/>
    <cellStyle name="Input 2 11 5 2 5" xfId="25596" xr:uid="{5B22C1D7-EF17-4EA0-BE8C-E6075B5020D3}"/>
    <cellStyle name="Input 2 11 5 2 5 2" xfId="31048" xr:uid="{34052B8F-27A8-4C84-981B-E7F1121CF5FA}"/>
    <cellStyle name="Input 2 11 5 2 5 3" xfId="36623" xr:uid="{BC0EEC8B-C8A0-47AE-9109-A3E76349BCA6}"/>
    <cellStyle name="Input 2 11 5 2 6" xfId="27963" xr:uid="{83A9A6B3-41A7-4C1A-88C0-330A00B8A820}"/>
    <cellStyle name="Input 2 11 5 2 7" xfId="33690" xr:uid="{E56D15EE-0D05-4038-96CA-8608F4307887}"/>
    <cellStyle name="Input 2 11 5 3" xfId="23086" xr:uid="{8534EDD0-BF40-4F77-B925-258259C78872}"/>
    <cellStyle name="Input 2 11 5 3 2" xfId="25786" xr:uid="{DC2457A1-A9B0-4068-91B2-1A6DF531DD7E}"/>
    <cellStyle name="Input 2 11 5 3 2 2" xfId="31238" xr:uid="{5D9C8C5D-D01A-413D-9C53-0F031D34B7C3}"/>
    <cellStyle name="Input 2 11 5 3 2 3" xfId="36813" xr:uid="{DFB9AAF0-43FF-4C42-8003-B04A61678AAC}"/>
    <cellStyle name="Input 2 11 5 3 3" xfId="29026" xr:uid="{63C76299-6B89-4070-9FD6-B800624C5272}"/>
    <cellStyle name="Input 2 11 5 3 4" xfId="34750" xr:uid="{84C6D495-D0A8-451D-93D5-0E952F91FB01}"/>
    <cellStyle name="Input 2 11 5 4" xfId="24463" xr:uid="{B1072037-8143-43BF-A198-ADFC1A625567}"/>
    <cellStyle name="Input 2 11 5 4 2" xfId="26658" xr:uid="{13EF23A9-8824-4BED-B28D-BFEBFAF99C8A}"/>
    <cellStyle name="Input 2 11 5 4 2 2" xfId="32110" xr:uid="{EC481609-B289-4438-965B-87DEEF5E7264}"/>
    <cellStyle name="Input 2 11 5 4 2 3" xfId="37667" xr:uid="{CB36D827-F3E7-45A4-9527-07F763F69BB1}"/>
    <cellStyle name="Input 2 11 5 4 3" xfId="29915" xr:uid="{30BE38AF-B23B-48F0-88DF-B98309FF7989}"/>
    <cellStyle name="Input 2 11 5 4 4" xfId="35616" xr:uid="{7BB4EBCD-6821-4793-82D7-9FED7A8EF14E}"/>
    <cellStyle name="Input 2 11 5 5" xfId="22228" xr:uid="{8F0BBFBA-0AD9-46DF-A3B2-963FAD62DE13}"/>
    <cellStyle name="Input 2 11 5 5 2" xfId="28168" xr:uid="{F14D7E95-B827-4195-8948-D08353915E7D}"/>
    <cellStyle name="Input 2 11 5 5 3" xfId="33895" xr:uid="{90774C9A-B0C7-4D7B-82FA-629336BC0588}"/>
    <cellStyle name="Input 2 11 5 6" xfId="21164" xr:uid="{3F55C36A-DA1C-4929-AE9C-AEC949379517}"/>
    <cellStyle name="Input 2 11 5 7" xfId="21315" xr:uid="{84683512-FD23-4475-82BE-51C3BEAF403B}"/>
    <cellStyle name="Input 2 11 5 8" xfId="33017" xr:uid="{17F570E2-E919-491E-BCAE-5F00A9183331}"/>
    <cellStyle name="Input 2 11 6" xfId="22025" xr:uid="{3D7FC419-7953-4C66-8A98-DDAE8494388B}"/>
    <cellStyle name="Input 2 11 6 2" xfId="23755" xr:uid="{049EE9DC-37AB-4733-B320-2FDFBF039C59}"/>
    <cellStyle name="Input 2 11 6 2 2" xfId="26455" xr:uid="{B717F4F8-619B-48B6-A5BD-4A43F5BEA55C}"/>
    <cellStyle name="Input 2 11 6 2 2 2" xfId="31907" xr:uid="{BBA525C1-EC6B-46A8-A85A-98DC737F02BF}"/>
    <cellStyle name="Input 2 11 6 2 2 3" xfId="37482" xr:uid="{DC1B5AB5-196C-4A05-A49C-5C1A75E9173C}"/>
    <cellStyle name="Input 2 11 6 2 3" xfId="29695" xr:uid="{997CAA47-87C2-4237-936B-EC6D605FF383}"/>
    <cellStyle name="Input 2 11 6 2 4" xfId="35419" xr:uid="{354CA9E7-11C2-4955-9320-1F906BA0DD43}"/>
    <cellStyle name="Input 2 11 6 3" xfId="25140" xr:uid="{96DCD2B4-701D-4335-9F7E-4364799DF3A6}"/>
    <cellStyle name="Input 2 11 6 3 2" xfId="27335" xr:uid="{35E6D9B6-F460-46E1-B3EF-61CB5063D7FF}"/>
    <cellStyle name="Input 2 11 6 3 2 2" xfId="32787" xr:uid="{6B01AFBB-7399-49AF-974A-E32FF2A50978}"/>
    <cellStyle name="Input 2 11 6 3 2 3" xfId="38168" xr:uid="{BBD0E32E-1F90-4A81-8AA5-AB321D246269}"/>
    <cellStyle name="Input 2 11 6 3 3" xfId="30592" xr:uid="{7189D377-C881-4A0F-9957-CAC2FA2A7E97}"/>
    <cellStyle name="Input 2 11 6 3 4" xfId="36285" xr:uid="{5ABEA420-A87E-4061-B087-4C175BC49AB4}"/>
    <cellStyle name="Input 2 11 6 4" xfId="22900" xr:uid="{4BB4E304-2A16-47C0-8248-EF283196E111}"/>
    <cellStyle name="Input 2 11 6 4 2" xfId="28840" xr:uid="{02CB0C00-98F9-46B8-9C39-9231B0F747FD}"/>
    <cellStyle name="Input 2 11 6 4 3" xfId="34567" xr:uid="{495D5E36-3084-41FB-ADE4-2A2680AC67B2}"/>
    <cellStyle name="Input 2 11 6 5" xfId="25600" xr:uid="{A1D25007-9F43-4AC4-A1B6-1D938C824334}"/>
    <cellStyle name="Input 2 11 6 5 2" xfId="31052" xr:uid="{C7E6A8DA-E876-4685-93F7-A928F4996666}"/>
    <cellStyle name="Input 2 11 6 5 3" xfId="36627" xr:uid="{A44C413C-991F-4B52-8DDE-24291467E9B9}"/>
    <cellStyle name="Input 2 11 6 6" xfId="27967" xr:uid="{9EB26A32-D767-4F70-948A-559D2C9F18EF}"/>
    <cellStyle name="Input 2 11 6 7" xfId="33694" xr:uid="{5A1512D5-E824-4985-BEA0-B2DB7D707EB3}"/>
    <cellStyle name="Input 2 11 7" xfId="23082" xr:uid="{8B2A4A30-B97A-4A93-94A1-1AB3FE2805E8}"/>
    <cellStyle name="Input 2 11 7 2" xfId="25782" xr:uid="{207BC11F-2517-4C2C-BDA4-DF3E6F11935F}"/>
    <cellStyle name="Input 2 11 7 2 2" xfId="31234" xr:uid="{600D9F69-5A85-4207-BF94-82C5B1C30C4A}"/>
    <cellStyle name="Input 2 11 7 2 3" xfId="36809" xr:uid="{9CD9D726-B5EB-40B2-93EB-8DA76291D13E}"/>
    <cellStyle name="Input 2 11 7 3" xfId="29022" xr:uid="{312D5794-4877-4A86-A730-B7B89BF54BC0}"/>
    <cellStyle name="Input 2 11 7 4" xfId="34746" xr:uid="{6EC5492A-EFBA-4F06-8461-4F4FE052A93B}"/>
    <cellStyle name="Input 2 11 8" xfId="24459" xr:uid="{58F6DA04-54A3-49A7-906F-ABA60C2C142F}"/>
    <cellStyle name="Input 2 11 8 2" xfId="26654" xr:uid="{3632864E-1C21-4C2D-9F3A-BB9ECB064218}"/>
    <cellStyle name="Input 2 11 8 2 2" xfId="32106" xr:uid="{E8E4A04B-1E64-4B30-9485-A1152F0F4B37}"/>
    <cellStyle name="Input 2 11 8 2 3" xfId="37663" xr:uid="{EABB1290-0CCA-4ADB-8870-22288B1462CC}"/>
    <cellStyle name="Input 2 11 8 3" xfId="29911" xr:uid="{0CCD0848-11AC-44EC-A2DF-25897E1DB933}"/>
    <cellStyle name="Input 2 11 8 4" xfId="35612" xr:uid="{CA562DED-0FEE-460F-8816-77923C26D432}"/>
    <cellStyle name="Input 2 11 9" xfId="22224" xr:uid="{82E7B1DE-5FB1-48BD-8AAC-4A8B5A92D320}"/>
    <cellStyle name="Input 2 11 9 2" xfId="28164" xr:uid="{9C571774-48B2-47B7-956D-ACF2DE75ABBB}"/>
    <cellStyle name="Input 2 11 9 3" xfId="33891" xr:uid="{5166FE51-88AE-4B0D-8CF8-8FB51E9DB699}"/>
    <cellStyle name="Input 2 12" xfId="9344" xr:uid="{00000000-0005-0000-0000-000075240000}"/>
    <cellStyle name="Input 2 12 10" xfId="21165" xr:uid="{9FACAC4B-AA00-4FA7-8320-DF14C78687EB}"/>
    <cellStyle name="Input 2 12 11" xfId="21314" xr:uid="{3D2F51DF-DAA2-4F63-AAC7-090F9F9776F4}"/>
    <cellStyle name="Input 2 12 12" xfId="33018" xr:uid="{DD2446B1-F812-495E-A7F2-E3D53DDE0C64}"/>
    <cellStyle name="Input 2 12 2" xfId="9345" xr:uid="{00000000-0005-0000-0000-000076240000}"/>
    <cellStyle name="Input 2 12 2 2" xfId="22019" xr:uid="{E0A0BA80-95B8-417D-950D-64A7FD1F52EE}"/>
    <cellStyle name="Input 2 12 2 2 2" xfId="23749" xr:uid="{6D270017-CBF7-48D9-AB68-D9D6AC4FE044}"/>
    <cellStyle name="Input 2 12 2 2 2 2" xfId="26449" xr:uid="{16AEA2AC-248C-483D-BBDD-787D5366516F}"/>
    <cellStyle name="Input 2 12 2 2 2 2 2" xfId="31901" xr:uid="{98E3ADB0-175A-42DD-BC61-8A5B1C572FC0}"/>
    <cellStyle name="Input 2 12 2 2 2 2 3" xfId="37476" xr:uid="{0ECBC5CA-6692-42C0-BFC3-E09FDCAB2248}"/>
    <cellStyle name="Input 2 12 2 2 2 3" xfId="29689" xr:uid="{4FD242B2-1C2A-4E30-9004-CF11253D9CD2}"/>
    <cellStyle name="Input 2 12 2 2 2 4" xfId="35413" xr:uid="{E981EF55-39FD-4757-A44B-A456BA973839}"/>
    <cellStyle name="Input 2 12 2 2 3" xfId="25134" xr:uid="{752B8DB9-E59F-4684-81D2-99DD03C1E1FC}"/>
    <cellStyle name="Input 2 12 2 2 3 2" xfId="27329" xr:uid="{E6EFE148-A8A2-41CF-A577-37AE4C900E85}"/>
    <cellStyle name="Input 2 12 2 2 3 2 2" xfId="32781" xr:uid="{836D9132-2C8D-4302-8BA1-F5F4BA9B95E9}"/>
    <cellStyle name="Input 2 12 2 2 3 2 3" xfId="38162" xr:uid="{AB5CB120-65F7-48CA-AA68-3E7825223C45}"/>
    <cellStyle name="Input 2 12 2 2 3 3" xfId="30586" xr:uid="{CE81096A-F917-4D99-A546-8FD6920E6491}"/>
    <cellStyle name="Input 2 12 2 2 3 4" xfId="36279" xr:uid="{E12CFF5C-1183-4A0C-A547-D9A605B6C510}"/>
    <cellStyle name="Input 2 12 2 2 4" xfId="22894" xr:uid="{C31D3571-64D3-4BEE-8E6D-9C62980C8959}"/>
    <cellStyle name="Input 2 12 2 2 4 2" xfId="28834" xr:uid="{38C52C4C-507F-4BCC-B4BA-C0669429AE6C}"/>
    <cellStyle name="Input 2 12 2 2 4 3" xfId="34561" xr:uid="{D926A46B-A7F7-406C-8FCD-A4B07C161DA5}"/>
    <cellStyle name="Input 2 12 2 2 5" xfId="25594" xr:uid="{3D3EB2D0-99D4-47FA-BCBB-C9D8559307BF}"/>
    <cellStyle name="Input 2 12 2 2 5 2" xfId="31046" xr:uid="{121806D6-BC07-44C5-A0E2-6049D9EF58F6}"/>
    <cellStyle name="Input 2 12 2 2 5 3" xfId="36621" xr:uid="{E831BAC2-B433-494B-A1D7-E972592ED3CF}"/>
    <cellStyle name="Input 2 12 2 2 6" xfId="27961" xr:uid="{C072DDCE-59C0-4A14-A314-CBA59994AAAD}"/>
    <cellStyle name="Input 2 12 2 2 7" xfId="33688" xr:uid="{C723F368-532A-4744-8447-AE7FCBD36CAE}"/>
    <cellStyle name="Input 2 12 2 3" xfId="23088" xr:uid="{9777C34D-40C8-446E-B4C4-74C7AA3DCEE6}"/>
    <cellStyle name="Input 2 12 2 3 2" xfId="25788" xr:uid="{A2834D98-4625-42D7-92C3-6159A9B70F1A}"/>
    <cellStyle name="Input 2 12 2 3 2 2" xfId="31240" xr:uid="{758F4307-6108-4A50-9862-101204DF6535}"/>
    <cellStyle name="Input 2 12 2 3 2 3" xfId="36815" xr:uid="{A4A7C51C-1298-4E9C-B0F5-58EC013419B5}"/>
    <cellStyle name="Input 2 12 2 3 3" xfId="29028" xr:uid="{E455A33E-3949-4286-8AF7-450988DC0F0D}"/>
    <cellStyle name="Input 2 12 2 3 4" xfId="34752" xr:uid="{185984BB-F01E-4C4E-830B-FF8A528EE405}"/>
    <cellStyle name="Input 2 12 2 4" xfId="24465" xr:uid="{E6116C6A-888D-4091-A449-DC39E670A3BB}"/>
    <cellStyle name="Input 2 12 2 4 2" xfId="26660" xr:uid="{B9E5A8D7-B2FE-4350-A70F-B08D7104DB7D}"/>
    <cellStyle name="Input 2 12 2 4 2 2" xfId="32112" xr:uid="{177D636E-A7D0-46AE-8300-25EB02E173F2}"/>
    <cellStyle name="Input 2 12 2 4 2 3" xfId="37669" xr:uid="{D9762AA5-EC1F-4B72-BA55-9DFB1234BE87}"/>
    <cellStyle name="Input 2 12 2 4 3" xfId="29917" xr:uid="{FC3E2153-7B86-4C97-9A62-F1424FBF3905}"/>
    <cellStyle name="Input 2 12 2 4 4" xfId="35618" xr:uid="{4D2E7ABC-FCAA-4F57-99DF-837615D6DD2D}"/>
    <cellStyle name="Input 2 12 2 5" xfId="22230" xr:uid="{D2321DBC-BC5E-44C4-8D48-EC0BF92554E5}"/>
    <cellStyle name="Input 2 12 2 5 2" xfId="28170" xr:uid="{9E157E2E-030B-4B79-839E-DB61F8E1A9CE}"/>
    <cellStyle name="Input 2 12 2 5 3" xfId="33897" xr:uid="{FD2C423E-75FA-40C9-B49C-B3CDED50D393}"/>
    <cellStyle name="Input 2 12 2 6" xfId="21166" xr:uid="{46B1F736-C397-4D8B-8DA9-92EC22E316EE}"/>
    <cellStyle name="Input 2 12 2 7" xfId="21313" xr:uid="{F2884E15-BB22-4751-89AC-DFD7B64AB761}"/>
    <cellStyle name="Input 2 12 2 8" xfId="33019" xr:uid="{111B626C-BD4E-4859-B5F5-23CBA1985004}"/>
    <cellStyle name="Input 2 12 3" xfId="9346" xr:uid="{00000000-0005-0000-0000-000077240000}"/>
    <cellStyle name="Input 2 12 3 2" xfId="22018" xr:uid="{7E8EF32F-2CE7-450A-BF7F-14B552748FD2}"/>
    <cellStyle name="Input 2 12 3 2 2" xfId="23748" xr:uid="{2D77572B-01CD-4187-9F40-53B18D309803}"/>
    <cellStyle name="Input 2 12 3 2 2 2" xfId="26448" xr:uid="{904B45DF-B7F9-401B-A3F2-A37FD59E4F16}"/>
    <cellStyle name="Input 2 12 3 2 2 2 2" xfId="31900" xr:uid="{C3FBA3E4-E54D-4CE8-AA55-451DBBD61B2F}"/>
    <cellStyle name="Input 2 12 3 2 2 2 3" xfId="37475" xr:uid="{C78455B5-6830-444B-8831-A3E3D826FACB}"/>
    <cellStyle name="Input 2 12 3 2 2 3" xfId="29688" xr:uid="{9635E954-DA2A-4ECA-A66A-644D92A9B234}"/>
    <cellStyle name="Input 2 12 3 2 2 4" xfId="35412" xr:uid="{83532955-3A6B-4DCD-AD18-0FA1AE7AE2DD}"/>
    <cellStyle name="Input 2 12 3 2 3" xfId="25133" xr:uid="{81D2DDF6-EF9C-4D49-991A-EEA19D4C1385}"/>
    <cellStyle name="Input 2 12 3 2 3 2" xfId="27328" xr:uid="{FC848588-66A2-4C46-9543-37CC293A286E}"/>
    <cellStyle name="Input 2 12 3 2 3 2 2" xfId="32780" xr:uid="{EB5272D8-B287-461D-9933-DD39E7D0EFD1}"/>
    <cellStyle name="Input 2 12 3 2 3 2 3" xfId="38161" xr:uid="{0F2C88E2-FEFD-4E36-8459-D8943C6F9FBF}"/>
    <cellStyle name="Input 2 12 3 2 3 3" xfId="30585" xr:uid="{E6C2B2E2-A0EC-40E3-9638-8ED010D9FDCA}"/>
    <cellStyle name="Input 2 12 3 2 3 4" xfId="36278" xr:uid="{B0E0C069-FF4E-46D8-91CE-C679CB651B45}"/>
    <cellStyle name="Input 2 12 3 2 4" xfId="22893" xr:uid="{71553181-4621-4BBD-A448-03BB9D681E48}"/>
    <cellStyle name="Input 2 12 3 2 4 2" xfId="28833" xr:uid="{1D46917A-E540-49D5-9EA3-076442D0220E}"/>
    <cellStyle name="Input 2 12 3 2 4 3" xfId="34560" xr:uid="{FB4F7A36-7EA9-44C3-8D2C-69A9B1253B65}"/>
    <cellStyle name="Input 2 12 3 2 5" xfId="25593" xr:uid="{8D81F95A-BA7D-4C7F-BDE6-0071A817A6FA}"/>
    <cellStyle name="Input 2 12 3 2 5 2" xfId="31045" xr:uid="{A7923E39-EE79-47B9-87DB-4F78CD57E112}"/>
    <cellStyle name="Input 2 12 3 2 5 3" xfId="36620" xr:uid="{4891F03C-EA07-4A8B-B1C9-95196745067A}"/>
    <cellStyle name="Input 2 12 3 2 6" xfId="27960" xr:uid="{B4D1CE0E-986E-4169-B494-2825D48251A0}"/>
    <cellStyle name="Input 2 12 3 2 7" xfId="33687" xr:uid="{AFF99F60-22EC-46FC-AE1A-64DF43D98462}"/>
    <cellStyle name="Input 2 12 3 3" xfId="23089" xr:uid="{F9A5B727-EF2C-443D-97F9-3B2935919023}"/>
    <cellStyle name="Input 2 12 3 3 2" xfId="25789" xr:uid="{9B9CCEAE-266F-453E-993D-927CC516F2A3}"/>
    <cellStyle name="Input 2 12 3 3 2 2" xfId="31241" xr:uid="{B2B0351B-1260-4F96-8954-B21AEE4C6313}"/>
    <cellStyle name="Input 2 12 3 3 2 3" xfId="36816" xr:uid="{538EE166-C199-4B26-8589-825939A3B8AD}"/>
    <cellStyle name="Input 2 12 3 3 3" xfId="29029" xr:uid="{4D2ACD10-1727-43B2-BB08-236DDE0DFD73}"/>
    <cellStyle name="Input 2 12 3 3 4" xfId="34753" xr:uid="{B47669C1-E270-4B40-8A9E-7AF84EDEDF78}"/>
    <cellStyle name="Input 2 12 3 4" xfId="24466" xr:uid="{AC314ED7-3B19-40A7-A26F-DF71A0C12B9B}"/>
    <cellStyle name="Input 2 12 3 4 2" xfId="26661" xr:uid="{7EAC7A8D-5751-4676-B72E-86AB6BB8CE9D}"/>
    <cellStyle name="Input 2 12 3 4 2 2" xfId="32113" xr:uid="{44C06C88-796C-4CB7-AAA5-A6B80C8E46F7}"/>
    <cellStyle name="Input 2 12 3 4 2 3" xfId="37670" xr:uid="{97DD925E-BB52-4CEB-9BA7-5F6531BBDD32}"/>
    <cellStyle name="Input 2 12 3 4 3" xfId="29918" xr:uid="{F9BD839E-88D8-436E-B6B4-C8BE0ED874EC}"/>
    <cellStyle name="Input 2 12 3 4 4" xfId="35619" xr:uid="{95C04731-9B0E-4A6A-83C0-6AE879EED850}"/>
    <cellStyle name="Input 2 12 3 5" xfId="22231" xr:uid="{AAFEB83C-BBA0-473A-9A81-430721DE37BA}"/>
    <cellStyle name="Input 2 12 3 5 2" xfId="28171" xr:uid="{2D8EF8F9-82AF-482A-ACE4-E6054E5B1CF1}"/>
    <cellStyle name="Input 2 12 3 5 3" xfId="33898" xr:uid="{5102AE17-5EC2-4A43-98EF-68CEF9C24D6C}"/>
    <cellStyle name="Input 2 12 3 6" xfId="21167" xr:uid="{FF417CC7-67D3-4C93-BFA6-AD492A4271FF}"/>
    <cellStyle name="Input 2 12 3 7" xfId="21312" xr:uid="{57F1295B-5C35-4791-AD94-5797EC8D410B}"/>
    <cellStyle name="Input 2 12 3 8" xfId="33020" xr:uid="{825E1C3D-3A53-4404-8ACA-3341F68F3581}"/>
    <cellStyle name="Input 2 12 4" xfId="9347" xr:uid="{00000000-0005-0000-0000-000078240000}"/>
    <cellStyle name="Input 2 12 4 2" xfId="22017" xr:uid="{DC51D848-8DA6-4B5C-BB03-D1E19492F899}"/>
    <cellStyle name="Input 2 12 4 2 2" xfId="23747" xr:uid="{C4559091-4F8D-48DA-9B55-79BC6A4126DD}"/>
    <cellStyle name="Input 2 12 4 2 2 2" xfId="26447" xr:uid="{B67BAF0D-2788-43B8-8987-062FA6D8A5B5}"/>
    <cellStyle name="Input 2 12 4 2 2 2 2" xfId="31899" xr:uid="{E48F78EF-3696-440D-8F18-C9B998E81873}"/>
    <cellStyle name="Input 2 12 4 2 2 2 3" xfId="37474" xr:uid="{F432C3E8-B596-4222-BB90-CD9FACE3FE5D}"/>
    <cellStyle name="Input 2 12 4 2 2 3" xfId="29687" xr:uid="{0FD62757-DC13-4ECF-B7AF-C924688FE208}"/>
    <cellStyle name="Input 2 12 4 2 2 4" xfId="35411" xr:uid="{32087880-51D7-4710-BB68-369ACF927C54}"/>
    <cellStyle name="Input 2 12 4 2 3" xfId="25132" xr:uid="{7D56B56E-8A6D-4723-AD48-4A3A2CA30E40}"/>
    <cellStyle name="Input 2 12 4 2 3 2" xfId="27327" xr:uid="{CE0E0443-D0B6-44AD-A583-8A7A677C3D5C}"/>
    <cellStyle name="Input 2 12 4 2 3 2 2" xfId="32779" xr:uid="{94D70669-DE20-492E-9946-E5CDAF9F6A62}"/>
    <cellStyle name="Input 2 12 4 2 3 2 3" xfId="38160" xr:uid="{811DC892-1D73-4B68-BB27-8724CCDBAE6A}"/>
    <cellStyle name="Input 2 12 4 2 3 3" xfId="30584" xr:uid="{BDACEBC4-0D5E-4882-AD56-FAAA06B1A927}"/>
    <cellStyle name="Input 2 12 4 2 3 4" xfId="36277" xr:uid="{993B6FF2-D5EF-45B0-966C-3D649E6797F3}"/>
    <cellStyle name="Input 2 12 4 2 4" xfId="22892" xr:uid="{43DA4BD0-95C5-4B6B-A49C-E0D1E0CB8AEE}"/>
    <cellStyle name="Input 2 12 4 2 4 2" xfId="28832" xr:uid="{5D0A3C6D-F65C-4E9C-8DFC-9FD9236F7F6F}"/>
    <cellStyle name="Input 2 12 4 2 4 3" xfId="34559" xr:uid="{98FF37B8-D323-4706-9AB6-CF036DCDBB16}"/>
    <cellStyle name="Input 2 12 4 2 5" xfId="25592" xr:uid="{6DA53F11-95F1-44B8-8946-41FA861280CE}"/>
    <cellStyle name="Input 2 12 4 2 5 2" xfId="31044" xr:uid="{DE701995-A63E-4136-AA9A-2C9B50E8B29F}"/>
    <cellStyle name="Input 2 12 4 2 5 3" xfId="36619" xr:uid="{038FBEE8-F5EB-4586-880C-F7BB71E0144D}"/>
    <cellStyle name="Input 2 12 4 2 6" xfId="27959" xr:uid="{254EB1D4-D717-49C7-AEBE-14F0EE9FBA60}"/>
    <cellStyle name="Input 2 12 4 2 7" xfId="33686" xr:uid="{8FFD2BB6-1344-4B22-BFC9-5F344805EAA9}"/>
    <cellStyle name="Input 2 12 4 3" xfId="23090" xr:uid="{0705D13E-5F47-4DBE-9BC0-592C7B6F38E6}"/>
    <cellStyle name="Input 2 12 4 3 2" xfId="25790" xr:uid="{CD05162D-24F4-4123-BB4F-AF5D3FA14500}"/>
    <cellStyle name="Input 2 12 4 3 2 2" xfId="31242" xr:uid="{F9236369-6A72-4C08-9423-5079DCD6CB09}"/>
    <cellStyle name="Input 2 12 4 3 2 3" xfId="36817" xr:uid="{81808E54-C172-43A2-8B86-3FC2F5793078}"/>
    <cellStyle name="Input 2 12 4 3 3" xfId="29030" xr:uid="{79DDFA39-BFDB-42D5-877F-3D2200BBC3E3}"/>
    <cellStyle name="Input 2 12 4 3 4" xfId="34754" xr:uid="{62200D82-282E-42D7-9500-C3554AD1BDF5}"/>
    <cellStyle name="Input 2 12 4 4" xfId="24467" xr:uid="{EA891935-9D4F-424A-A43F-E3A8B3DFFCC5}"/>
    <cellStyle name="Input 2 12 4 4 2" xfId="26662" xr:uid="{462D1F83-0AD7-42FD-92A5-964BA9F7B64E}"/>
    <cellStyle name="Input 2 12 4 4 2 2" xfId="32114" xr:uid="{A50F292D-5A71-4C0F-8FD3-C0F4D5392046}"/>
    <cellStyle name="Input 2 12 4 4 2 3" xfId="37671" xr:uid="{22AAAA42-E887-4F3F-82B0-4FE3845B85F7}"/>
    <cellStyle name="Input 2 12 4 4 3" xfId="29919" xr:uid="{51878E37-B27B-4C9B-BFCF-1B6FEB55DEA8}"/>
    <cellStyle name="Input 2 12 4 4 4" xfId="35620" xr:uid="{6C8B82A2-8E78-4040-BB23-89EAC07759F7}"/>
    <cellStyle name="Input 2 12 4 5" xfId="22232" xr:uid="{95A74090-BE7F-4B0B-A911-B3B1EB0AB5FB}"/>
    <cellStyle name="Input 2 12 4 5 2" xfId="28172" xr:uid="{D0924EC3-D234-44DE-A585-77651D118574}"/>
    <cellStyle name="Input 2 12 4 5 3" xfId="33899" xr:uid="{5F199AFC-92C7-4DBB-AA1F-6FB6C63F225C}"/>
    <cellStyle name="Input 2 12 4 6" xfId="21168" xr:uid="{A2DA2A2F-020A-4C3B-A8CA-5317633666E1}"/>
    <cellStyle name="Input 2 12 4 7" xfId="21311" xr:uid="{034F67F3-4223-4A3D-82EC-FDC1F2E110F3}"/>
    <cellStyle name="Input 2 12 4 8" xfId="33021" xr:uid="{B52E1A8F-132F-4785-A97F-1E590AA56279}"/>
    <cellStyle name="Input 2 12 5" xfId="9348" xr:uid="{00000000-0005-0000-0000-000079240000}"/>
    <cellStyle name="Input 2 12 5 2" xfId="22016" xr:uid="{0BB5FB7E-8668-4F23-9E1C-D048121EEC90}"/>
    <cellStyle name="Input 2 12 5 2 2" xfId="23746" xr:uid="{68A4FCC1-666F-46FF-947F-69CA66D7DEE0}"/>
    <cellStyle name="Input 2 12 5 2 2 2" xfId="26446" xr:uid="{B40F5615-43E9-49AE-B1DB-8E7AE442A204}"/>
    <cellStyle name="Input 2 12 5 2 2 2 2" xfId="31898" xr:uid="{E9CAB72B-DE23-46D3-A14B-7FB1E1D78367}"/>
    <cellStyle name="Input 2 12 5 2 2 2 3" xfId="37473" xr:uid="{7A24BE6C-13F1-41A6-9583-BA2E303D5897}"/>
    <cellStyle name="Input 2 12 5 2 2 3" xfId="29686" xr:uid="{D8D4DD5D-3793-46FC-A99D-A2789F3373BF}"/>
    <cellStyle name="Input 2 12 5 2 2 4" xfId="35410" xr:uid="{EC367089-DEEE-489C-AA07-5CC78D9363D0}"/>
    <cellStyle name="Input 2 12 5 2 3" xfId="25131" xr:uid="{CA82F6C6-7D28-4AA7-B6F3-7DDE8FA7E070}"/>
    <cellStyle name="Input 2 12 5 2 3 2" xfId="27326" xr:uid="{C904329F-1277-45E7-A059-142A9B2139A7}"/>
    <cellStyle name="Input 2 12 5 2 3 2 2" xfId="32778" xr:uid="{2DA7C3AD-BBB0-41EB-86BA-C0139C19A3B8}"/>
    <cellStyle name="Input 2 12 5 2 3 2 3" xfId="38159" xr:uid="{BD46CA6F-79F0-490C-A9D3-E5A4FD2866B4}"/>
    <cellStyle name="Input 2 12 5 2 3 3" xfId="30583" xr:uid="{EA59CB5A-34DC-4597-8385-B8D65E7B2A01}"/>
    <cellStyle name="Input 2 12 5 2 3 4" xfId="36276" xr:uid="{447BAA0C-3571-4B3B-B9D7-9E8A6D64FD55}"/>
    <cellStyle name="Input 2 12 5 2 4" xfId="22891" xr:uid="{118012D2-0A8B-4ED3-B34A-38C2E4D521FE}"/>
    <cellStyle name="Input 2 12 5 2 4 2" xfId="28831" xr:uid="{0978B39B-72AA-42C4-B201-2620F39115AA}"/>
    <cellStyle name="Input 2 12 5 2 4 3" xfId="34558" xr:uid="{0CCAEE52-28C4-48D0-A519-6CC415626419}"/>
    <cellStyle name="Input 2 12 5 2 5" xfId="25591" xr:uid="{782D7BC7-93B7-4F7B-9D92-9177F6BE8E61}"/>
    <cellStyle name="Input 2 12 5 2 5 2" xfId="31043" xr:uid="{C61FCB18-BAF5-4B56-8ACB-51061BCB9F99}"/>
    <cellStyle name="Input 2 12 5 2 5 3" xfId="36618" xr:uid="{FBD421D4-64F8-4536-9983-141FA4D2474C}"/>
    <cellStyle name="Input 2 12 5 2 6" xfId="27958" xr:uid="{C00F710B-A876-4BF5-B1C8-7C67947BC0C1}"/>
    <cellStyle name="Input 2 12 5 2 7" xfId="33685" xr:uid="{FF6D7658-53F1-45B4-9F85-8DC3876F7A7A}"/>
    <cellStyle name="Input 2 12 5 3" xfId="23091" xr:uid="{9B5CD134-8737-4053-89D4-645C3CEABEF7}"/>
    <cellStyle name="Input 2 12 5 3 2" xfId="25791" xr:uid="{B776B402-B635-4E99-AEAE-37BB66CEACC1}"/>
    <cellStyle name="Input 2 12 5 3 2 2" xfId="31243" xr:uid="{C9BFB0C9-8253-41A0-9516-B3DEEC03E941}"/>
    <cellStyle name="Input 2 12 5 3 2 3" xfId="36818" xr:uid="{5DD94283-CE9C-4E18-B829-AA1B12A784FC}"/>
    <cellStyle name="Input 2 12 5 3 3" xfId="29031" xr:uid="{4CAA9E16-A7E2-4C06-B42E-D4CAA4E6ACD9}"/>
    <cellStyle name="Input 2 12 5 3 4" xfId="34755" xr:uid="{E1066431-8B5E-4871-BBBB-29EAC814C6AF}"/>
    <cellStyle name="Input 2 12 5 4" xfId="24468" xr:uid="{C68AAB84-4C1E-451C-9E89-69ED5E0AF797}"/>
    <cellStyle name="Input 2 12 5 4 2" xfId="26663" xr:uid="{C57C0A22-8119-4C30-AD90-789875895300}"/>
    <cellStyle name="Input 2 12 5 4 2 2" xfId="32115" xr:uid="{5047478B-5841-4C13-861E-D9EC45EEC37E}"/>
    <cellStyle name="Input 2 12 5 4 2 3" xfId="37672" xr:uid="{8D344736-63D7-4A87-888E-D92BEE48FD83}"/>
    <cellStyle name="Input 2 12 5 4 3" xfId="29920" xr:uid="{0D814C2D-24D7-4E8C-97B9-4F6E220FCCA1}"/>
    <cellStyle name="Input 2 12 5 4 4" xfId="35621" xr:uid="{F31AA9A3-FE81-4885-B0DC-F7526D09A889}"/>
    <cellStyle name="Input 2 12 5 5" xfId="22233" xr:uid="{544AC86E-7A0F-4274-8C76-D0371971E164}"/>
    <cellStyle name="Input 2 12 5 5 2" xfId="28173" xr:uid="{3C5BFFE2-7906-471F-92F4-A97B0DE3B9B5}"/>
    <cellStyle name="Input 2 12 5 5 3" xfId="33900" xr:uid="{21F052EB-0A08-493A-85DA-C044F290B0D7}"/>
    <cellStyle name="Input 2 12 5 6" xfId="21169" xr:uid="{8E218EEF-A4E4-4D46-B2CC-7232B04BC28C}"/>
    <cellStyle name="Input 2 12 5 7" xfId="21310" xr:uid="{7B02F1F9-68A9-4B50-84AC-8DA47C18FE13}"/>
    <cellStyle name="Input 2 12 5 8" xfId="33022" xr:uid="{B0D13310-CB36-4E2C-A3B7-A153A9315B72}"/>
    <cellStyle name="Input 2 12 6" xfId="22020" xr:uid="{74E8D7A1-2AAA-407D-8D29-5ECF3D473871}"/>
    <cellStyle name="Input 2 12 6 2" xfId="23750" xr:uid="{B71A8F34-9497-4689-A01B-9CF886BE6340}"/>
    <cellStyle name="Input 2 12 6 2 2" xfId="26450" xr:uid="{AD36A9A8-C3DF-49A8-8B7C-60190A17B308}"/>
    <cellStyle name="Input 2 12 6 2 2 2" xfId="31902" xr:uid="{53946A6F-39C3-4450-AEFC-FF411B4FEF3F}"/>
    <cellStyle name="Input 2 12 6 2 2 3" xfId="37477" xr:uid="{19DF01C5-CBC9-495D-AC96-E93AE86115D5}"/>
    <cellStyle name="Input 2 12 6 2 3" xfId="29690" xr:uid="{8D31F682-5802-4A23-BBFE-D3DDFCE0BEAD}"/>
    <cellStyle name="Input 2 12 6 2 4" xfId="35414" xr:uid="{20077F2D-F6F5-45AB-A52E-7593465E6ED8}"/>
    <cellStyle name="Input 2 12 6 3" xfId="25135" xr:uid="{BD6B5AB3-698B-45DF-A80F-BA36AE6642AB}"/>
    <cellStyle name="Input 2 12 6 3 2" xfId="27330" xr:uid="{6923A70A-A336-463E-9145-935BDA7FC343}"/>
    <cellStyle name="Input 2 12 6 3 2 2" xfId="32782" xr:uid="{275C51AF-8606-432A-AAE5-DC7EB4FD357E}"/>
    <cellStyle name="Input 2 12 6 3 2 3" xfId="38163" xr:uid="{B058CD51-E2A3-44BC-B039-C24D12CF0049}"/>
    <cellStyle name="Input 2 12 6 3 3" xfId="30587" xr:uid="{2D65EF16-B625-4A9A-A3B8-8DB389E68303}"/>
    <cellStyle name="Input 2 12 6 3 4" xfId="36280" xr:uid="{B9E70D92-B319-44CA-A8B1-5C14DFC12955}"/>
    <cellStyle name="Input 2 12 6 4" xfId="22895" xr:uid="{7D6FBFD1-5D6F-45D1-91B0-2B55A4B96FD3}"/>
    <cellStyle name="Input 2 12 6 4 2" xfId="28835" xr:uid="{8298B8B5-B9F8-4C46-86F2-F7C5CCF8C6EF}"/>
    <cellStyle name="Input 2 12 6 4 3" xfId="34562" xr:uid="{1AB825FB-174E-435D-9C84-52FA1093E5DB}"/>
    <cellStyle name="Input 2 12 6 5" xfId="25595" xr:uid="{E885AF5F-E6EF-402A-BAA7-C6731B2ACF3C}"/>
    <cellStyle name="Input 2 12 6 5 2" xfId="31047" xr:uid="{358C9979-80F8-4BBD-9D9A-39C5CF8ECFCD}"/>
    <cellStyle name="Input 2 12 6 5 3" xfId="36622" xr:uid="{9F892420-E25E-4245-A428-7B1D09544A57}"/>
    <cellStyle name="Input 2 12 6 6" xfId="27962" xr:uid="{31A6EBA1-7A10-4138-BF20-77949AAADD6F}"/>
    <cellStyle name="Input 2 12 6 7" xfId="33689" xr:uid="{EF68040D-4B22-41A9-AD0E-595F32653B6D}"/>
    <cellStyle name="Input 2 12 7" xfId="23087" xr:uid="{026D998D-704B-4A9A-AF2F-B71BB3FB8AB9}"/>
    <cellStyle name="Input 2 12 7 2" xfId="25787" xr:uid="{E2504BA9-BF39-47A3-93F7-A7148932BC8F}"/>
    <cellStyle name="Input 2 12 7 2 2" xfId="31239" xr:uid="{B323C3C3-A18E-4FD0-8C65-5A41EE136966}"/>
    <cellStyle name="Input 2 12 7 2 3" xfId="36814" xr:uid="{6DF65D42-35C8-470B-8CC3-D893529718E5}"/>
    <cellStyle name="Input 2 12 7 3" xfId="29027" xr:uid="{825C20A6-AE42-41D6-9B2C-C5DEF631905F}"/>
    <cellStyle name="Input 2 12 7 4" xfId="34751" xr:uid="{02019CEC-E43E-4BD5-A0F9-8EE964B02EBC}"/>
    <cellStyle name="Input 2 12 8" xfId="24464" xr:uid="{DA9AF3B3-7818-42BB-B0D9-7BE855A6A23B}"/>
    <cellStyle name="Input 2 12 8 2" xfId="26659" xr:uid="{4F0010DA-5E0F-400F-8361-A19903F80696}"/>
    <cellStyle name="Input 2 12 8 2 2" xfId="32111" xr:uid="{7CCA5418-1870-40A2-84F7-FAF246E57A31}"/>
    <cellStyle name="Input 2 12 8 2 3" xfId="37668" xr:uid="{60ADA5D8-980D-42B6-8A82-5D07220E4329}"/>
    <cellStyle name="Input 2 12 8 3" xfId="29916" xr:uid="{C77B4764-D6FE-4552-A9C2-B966F27463B7}"/>
    <cellStyle name="Input 2 12 8 4" xfId="35617" xr:uid="{94B85463-9A6F-4025-8F37-0568686B22A1}"/>
    <cellStyle name="Input 2 12 9" xfId="22229" xr:uid="{07AB5323-C5F2-4CF5-9755-ADAF7D3AE3A6}"/>
    <cellStyle name="Input 2 12 9 2" xfId="28169" xr:uid="{8419E6B0-CB9E-498E-8CE5-06FA3D751C49}"/>
    <cellStyle name="Input 2 12 9 3" xfId="33896" xr:uid="{EBAC57B8-F615-4EFE-840C-695067823AE5}"/>
    <cellStyle name="Input 2 13" xfId="9349" xr:uid="{00000000-0005-0000-0000-00007A240000}"/>
    <cellStyle name="Input 2 13 10" xfId="21309" xr:uid="{532B5ED4-8B22-49E1-93EA-05E5484D6193}"/>
    <cellStyle name="Input 2 13 11" xfId="33023" xr:uid="{38F843EA-5343-4B64-B92C-75BD2F040DAD}"/>
    <cellStyle name="Input 2 13 2" xfId="9350" xr:uid="{00000000-0005-0000-0000-00007B240000}"/>
    <cellStyle name="Input 2 13 2 2" xfId="22014" xr:uid="{8A5F6318-6A2E-4C51-B7C2-D764D6F6A25B}"/>
    <cellStyle name="Input 2 13 2 2 2" xfId="23744" xr:uid="{195D97E7-2DB2-4D02-87EE-BCF1C7F2C2F2}"/>
    <cellStyle name="Input 2 13 2 2 2 2" xfId="26444" xr:uid="{9CDF5768-FCB7-4AC2-BDC2-4D1A6B95E392}"/>
    <cellStyle name="Input 2 13 2 2 2 2 2" xfId="31896" xr:uid="{3E42A224-87E2-45BF-8657-E71D0BBB5AEA}"/>
    <cellStyle name="Input 2 13 2 2 2 2 3" xfId="37471" xr:uid="{BBFCC5AD-D51A-4486-9147-9E8CDBA67107}"/>
    <cellStyle name="Input 2 13 2 2 2 3" xfId="29684" xr:uid="{25CBF1DB-94EF-4464-9D2F-616329E67105}"/>
    <cellStyle name="Input 2 13 2 2 2 4" xfId="35408" xr:uid="{8264C153-4CB6-4945-B8A4-4D2C4CB8D133}"/>
    <cellStyle name="Input 2 13 2 2 3" xfId="25129" xr:uid="{147075F9-2CEC-4A5A-ABB9-3E0F48F04C11}"/>
    <cellStyle name="Input 2 13 2 2 3 2" xfId="27324" xr:uid="{FE207FA6-B15B-48D7-90BD-D629AEF47543}"/>
    <cellStyle name="Input 2 13 2 2 3 2 2" xfId="32776" xr:uid="{1F7027ED-A5F9-4863-AFAD-900304E2C29E}"/>
    <cellStyle name="Input 2 13 2 2 3 2 3" xfId="38157" xr:uid="{C6518F20-D2FB-4094-902C-A0DD33ADB397}"/>
    <cellStyle name="Input 2 13 2 2 3 3" xfId="30581" xr:uid="{9CF29B5A-90C5-4D27-AB45-8088C2D4F547}"/>
    <cellStyle name="Input 2 13 2 2 3 4" xfId="36274" xr:uid="{82D49C13-F285-417D-B830-81891437C4CA}"/>
    <cellStyle name="Input 2 13 2 2 4" xfId="22889" xr:uid="{D82357C1-EC53-4AB0-9D82-1C73FB373D02}"/>
    <cellStyle name="Input 2 13 2 2 4 2" xfId="28829" xr:uid="{F43CF6FA-3A85-4C20-8C70-97D2B123B6ED}"/>
    <cellStyle name="Input 2 13 2 2 4 3" xfId="34556" xr:uid="{33D78C00-19ED-48DD-B2F9-37F681396313}"/>
    <cellStyle name="Input 2 13 2 2 5" xfId="25589" xr:uid="{CE6FF84D-AC63-41CF-99D6-CF5CD04E175E}"/>
    <cellStyle name="Input 2 13 2 2 5 2" xfId="31041" xr:uid="{A7373E15-A2B6-4A86-B10C-BC3843D8A36E}"/>
    <cellStyle name="Input 2 13 2 2 5 3" xfId="36616" xr:uid="{FE01A01D-1A9A-44D1-ABBD-AA0448E180F8}"/>
    <cellStyle name="Input 2 13 2 2 6" xfId="27956" xr:uid="{38B5E084-302E-4A67-842D-A8894A776178}"/>
    <cellStyle name="Input 2 13 2 2 7" xfId="33683" xr:uid="{B584F39E-0792-4DAD-BB01-A92184DC1C18}"/>
    <cellStyle name="Input 2 13 2 3" xfId="23093" xr:uid="{4B185632-A7F1-4F96-81A8-00EB4DE1DC6C}"/>
    <cellStyle name="Input 2 13 2 3 2" xfId="25793" xr:uid="{1DDE7134-5A67-41EB-A054-4D6EC14D43B9}"/>
    <cellStyle name="Input 2 13 2 3 2 2" xfId="31245" xr:uid="{17A9976A-F7E2-435B-B6C6-F6D93A4338F0}"/>
    <cellStyle name="Input 2 13 2 3 2 3" xfId="36820" xr:uid="{8C17FF6E-8008-440C-8CBD-9306415535CD}"/>
    <cellStyle name="Input 2 13 2 3 3" xfId="29033" xr:uid="{BCD29944-F269-4056-AFB8-90C886D3A683}"/>
    <cellStyle name="Input 2 13 2 3 4" xfId="34757" xr:uid="{C4858922-F19C-48FE-8FDE-35C115415D94}"/>
    <cellStyle name="Input 2 13 2 4" xfId="24470" xr:uid="{B093BEE4-4C83-47AE-AFD2-79F8EACDE3A3}"/>
    <cellStyle name="Input 2 13 2 4 2" xfId="26665" xr:uid="{5B100F0D-4D49-4D5A-A894-F38B73630299}"/>
    <cellStyle name="Input 2 13 2 4 2 2" xfId="32117" xr:uid="{30EACBF6-0F24-4FEF-9A75-EEFBE46B60E7}"/>
    <cellStyle name="Input 2 13 2 4 2 3" xfId="37674" xr:uid="{095589A9-7476-458D-A1C0-7805820AFEDB}"/>
    <cellStyle name="Input 2 13 2 4 3" xfId="29922" xr:uid="{9B9F0BB4-75F9-478C-9A22-1C50D3AD18AE}"/>
    <cellStyle name="Input 2 13 2 4 4" xfId="35623" xr:uid="{BE740065-A238-455E-8B92-280F4084C37C}"/>
    <cellStyle name="Input 2 13 2 5" xfId="22235" xr:uid="{BE7096C1-1AD2-4BC6-B90E-B8C01875BD0E}"/>
    <cellStyle name="Input 2 13 2 5 2" xfId="28175" xr:uid="{2B06311B-5574-42CF-9815-4C6A26E85F6A}"/>
    <cellStyle name="Input 2 13 2 5 3" xfId="33902" xr:uid="{9622C6CC-4372-4256-B13A-E45094671AEF}"/>
    <cellStyle name="Input 2 13 2 6" xfId="21171" xr:uid="{C1527A47-933F-402F-8B42-6AE26F93B6E2}"/>
    <cellStyle name="Input 2 13 2 7" xfId="21308" xr:uid="{7E45BD3A-09D6-40FE-952A-53CB5E864E54}"/>
    <cellStyle name="Input 2 13 2 8" xfId="33024" xr:uid="{86C7CF40-8C4E-4E09-AC2E-492A215A0D69}"/>
    <cellStyle name="Input 2 13 3" xfId="9351" xr:uid="{00000000-0005-0000-0000-00007C240000}"/>
    <cellStyle name="Input 2 13 3 2" xfId="22013" xr:uid="{EA0D892C-6A25-4E63-B4BC-3B7B3C01CA24}"/>
    <cellStyle name="Input 2 13 3 2 2" xfId="23743" xr:uid="{4B98B142-089A-4FE9-8D02-11A6A16A5750}"/>
    <cellStyle name="Input 2 13 3 2 2 2" xfId="26443" xr:uid="{7AE2313A-2F3E-49B5-8863-0419BA3C31CA}"/>
    <cellStyle name="Input 2 13 3 2 2 2 2" xfId="31895" xr:uid="{C642640F-8B2F-47E6-BE6C-94ACC13B2B74}"/>
    <cellStyle name="Input 2 13 3 2 2 2 3" xfId="37470" xr:uid="{14997E55-0C46-4E8E-844D-651A0A425227}"/>
    <cellStyle name="Input 2 13 3 2 2 3" xfId="29683" xr:uid="{D9E1A632-5AFE-467A-BBAB-31A31C4CF679}"/>
    <cellStyle name="Input 2 13 3 2 2 4" xfId="35407" xr:uid="{01DD3554-4150-4B8F-95EF-BDBEC8D08FCF}"/>
    <cellStyle name="Input 2 13 3 2 3" xfId="25128" xr:uid="{619A2E8B-2241-4984-8700-B4BD554F350D}"/>
    <cellStyle name="Input 2 13 3 2 3 2" xfId="27323" xr:uid="{B4827560-3E0C-480F-AFC2-8EF5DEC732B2}"/>
    <cellStyle name="Input 2 13 3 2 3 2 2" xfId="32775" xr:uid="{845D7B71-96CF-4971-9F87-EF30003FC75D}"/>
    <cellStyle name="Input 2 13 3 2 3 2 3" xfId="38156" xr:uid="{37626FE5-AEDE-4188-90A8-840207AA3351}"/>
    <cellStyle name="Input 2 13 3 2 3 3" xfId="30580" xr:uid="{3084EFF3-D3FC-4E40-BA91-F68E8F77B780}"/>
    <cellStyle name="Input 2 13 3 2 3 4" xfId="36273" xr:uid="{43763CC0-3D57-44B7-86DF-D74E621F0286}"/>
    <cellStyle name="Input 2 13 3 2 4" xfId="22888" xr:uid="{274398C8-FB6F-4547-9C36-6CC8920471EF}"/>
    <cellStyle name="Input 2 13 3 2 4 2" xfId="28828" xr:uid="{CCEBFCF1-1C81-4EDA-9F51-4196A78BF344}"/>
    <cellStyle name="Input 2 13 3 2 4 3" xfId="34555" xr:uid="{AB4038E7-DC2A-4679-9ADA-EC02CE3DAB69}"/>
    <cellStyle name="Input 2 13 3 2 5" xfId="25588" xr:uid="{7F4DCB2C-E157-4836-B97A-0AFBB941B8B8}"/>
    <cellStyle name="Input 2 13 3 2 5 2" xfId="31040" xr:uid="{8A88FD97-CC2D-47DE-AF60-C1A314CE771B}"/>
    <cellStyle name="Input 2 13 3 2 5 3" xfId="36615" xr:uid="{DF9407DF-925E-495A-92AD-58DDD773ACF8}"/>
    <cellStyle name="Input 2 13 3 2 6" xfId="27955" xr:uid="{E3CE12EA-A129-4E9A-AF17-65AC3F524A91}"/>
    <cellStyle name="Input 2 13 3 2 7" xfId="33682" xr:uid="{F33D4E4B-CA74-41F5-BC1E-1329405D25A9}"/>
    <cellStyle name="Input 2 13 3 3" xfId="23094" xr:uid="{0590CC13-5EE6-4639-8427-2D8DAD4206D8}"/>
    <cellStyle name="Input 2 13 3 3 2" xfId="25794" xr:uid="{21E31397-A4C9-4DA2-B6D9-92FAC0276389}"/>
    <cellStyle name="Input 2 13 3 3 2 2" xfId="31246" xr:uid="{221821B6-4BF8-46F0-8846-BD3F0849F661}"/>
    <cellStyle name="Input 2 13 3 3 2 3" xfId="36821" xr:uid="{F97929D9-06AD-4810-AFAB-42CF60C2A83E}"/>
    <cellStyle name="Input 2 13 3 3 3" xfId="29034" xr:uid="{C332A375-7E37-45D4-8A5B-37D5F9647D62}"/>
    <cellStyle name="Input 2 13 3 3 4" xfId="34758" xr:uid="{FAEEE6E6-723F-4493-8A10-D1C65A77DA78}"/>
    <cellStyle name="Input 2 13 3 4" xfId="24471" xr:uid="{001C6B51-32F3-4DB0-96ED-3BEBE7592BC7}"/>
    <cellStyle name="Input 2 13 3 4 2" xfId="26666" xr:uid="{74A64F1D-9B69-4592-9FCE-626A1F3F52F4}"/>
    <cellStyle name="Input 2 13 3 4 2 2" xfId="32118" xr:uid="{68E4BA2B-DC05-4779-875F-8F72D8A46A41}"/>
    <cellStyle name="Input 2 13 3 4 2 3" xfId="37675" xr:uid="{172A6E52-FA0A-47D1-8165-AD0325A26E9B}"/>
    <cellStyle name="Input 2 13 3 4 3" xfId="29923" xr:uid="{32568576-E525-4F93-838E-0458A26B38B7}"/>
    <cellStyle name="Input 2 13 3 4 4" xfId="35624" xr:uid="{A7BF4580-CCA5-4369-A3BF-239FA209F842}"/>
    <cellStyle name="Input 2 13 3 5" xfId="22236" xr:uid="{26FF9851-6FBE-4A0C-8AEE-93AEAD54F36E}"/>
    <cellStyle name="Input 2 13 3 5 2" xfId="28176" xr:uid="{27FA3607-128F-495F-B5BA-C488F70D7210}"/>
    <cellStyle name="Input 2 13 3 5 3" xfId="33903" xr:uid="{96874EE6-98CF-466E-B7AC-4CF4FA565FAD}"/>
    <cellStyle name="Input 2 13 3 6" xfId="21172" xr:uid="{A8787E05-161B-4976-8F6E-D63D1AACBF75}"/>
    <cellStyle name="Input 2 13 3 7" xfId="21307" xr:uid="{BB297921-AB93-4E6B-8702-3271704D9464}"/>
    <cellStyle name="Input 2 13 3 8" xfId="33025" xr:uid="{21F6A2B9-95BB-47FD-AF8D-D2A491E20294}"/>
    <cellStyle name="Input 2 13 4" xfId="9352" xr:uid="{00000000-0005-0000-0000-00007D240000}"/>
    <cellStyle name="Input 2 13 4 2" xfId="22012" xr:uid="{3CB936B6-1BBC-44EF-B167-B66E3D2A022D}"/>
    <cellStyle name="Input 2 13 4 2 2" xfId="23742" xr:uid="{1843F512-C652-4C77-B27F-1B3DA4F87FF2}"/>
    <cellStyle name="Input 2 13 4 2 2 2" xfId="26442" xr:uid="{43A9E2D4-E22F-42CD-85FD-978BB2F3E87A}"/>
    <cellStyle name="Input 2 13 4 2 2 2 2" xfId="31894" xr:uid="{DE5A32B1-F2AD-4CC7-9B99-1A32C19574D6}"/>
    <cellStyle name="Input 2 13 4 2 2 2 3" xfId="37469" xr:uid="{A9051930-49B3-437D-AD3A-8A7FC9767A52}"/>
    <cellStyle name="Input 2 13 4 2 2 3" xfId="29682" xr:uid="{EB671C5F-05D0-4A3E-9C7B-D0D5EA4DD4E7}"/>
    <cellStyle name="Input 2 13 4 2 2 4" xfId="35406" xr:uid="{698B3B17-6B04-4AAC-8897-6401639D299F}"/>
    <cellStyle name="Input 2 13 4 2 3" xfId="25127" xr:uid="{987FE095-8B67-4AC7-B3AF-E1ED664897F2}"/>
    <cellStyle name="Input 2 13 4 2 3 2" xfId="27322" xr:uid="{17A637D7-CC3A-4A73-85A6-AFA4A5C9DA17}"/>
    <cellStyle name="Input 2 13 4 2 3 2 2" xfId="32774" xr:uid="{34AFE447-834F-4C47-81C4-B81735B8922C}"/>
    <cellStyle name="Input 2 13 4 2 3 2 3" xfId="38155" xr:uid="{57A535F2-971E-4B2D-BBF6-67C7088BDA5A}"/>
    <cellStyle name="Input 2 13 4 2 3 3" xfId="30579" xr:uid="{9910F6BA-2142-4BB3-8A8F-14D213160480}"/>
    <cellStyle name="Input 2 13 4 2 3 4" xfId="36272" xr:uid="{6316037C-C10B-4532-80F3-84DDE5C828A3}"/>
    <cellStyle name="Input 2 13 4 2 4" xfId="22887" xr:uid="{8A33972C-D943-4AD1-AFBE-7954BE5DCA62}"/>
    <cellStyle name="Input 2 13 4 2 4 2" xfId="28827" xr:uid="{1B18CEC8-61E6-46FF-8363-62D16391E014}"/>
    <cellStyle name="Input 2 13 4 2 4 3" xfId="34554" xr:uid="{6A01AFF2-7BEA-4366-894A-95EE744D1815}"/>
    <cellStyle name="Input 2 13 4 2 5" xfId="25587" xr:uid="{106C1F69-40FB-4876-8311-D5DBD1944C1D}"/>
    <cellStyle name="Input 2 13 4 2 5 2" xfId="31039" xr:uid="{89D6DF9F-3A65-44AA-A58D-6E05EBA1C7EE}"/>
    <cellStyle name="Input 2 13 4 2 5 3" xfId="36614" xr:uid="{88942F7B-25D5-4B03-8C4E-C8EB4B3390B2}"/>
    <cellStyle name="Input 2 13 4 2 6" xfId="27954" xr:uid="{D3482427-77D1-4EBB-981E-F2AE1C9E8B5A}"/>
    <cellStyle name="Input 2 13 4 2 7" xfId="33681" xr:uid="{9C661149-9F4A-4DEF-8EEF-1545AB3E9107}"/>
    <cellStyle name="Input 2 13 4 3" xfId="23095" xr:uid="{35A2BDFD-705A-4B85-AD16-1322935C6A81}"/>
    <cellStyle name="Input 2 13 4 3 2" xfId="25795" xr:uid="{E43A26D5-2E84-4B36-8C8B-7A5EE40D9AEC}"/>
    <cellStyle name="Input 2 13 4 3 2 2" xfId="31247" xr:uid="{41A1F8F0-9A6B-4372-8C78-8589DBE551C2}"/>
    <cellStyle name="Input 2 13 4 3 2 3" xfId="36822" xr:uid="{B8EC1586-7F91-48E1-A05D-25E4C44C1885}"/>
    <cellStyle name="Input 2 13 4 3 3" xfId="29035" xr:uid="{B5AF9292-4E60-4663-99F7-5D7221507624}"/>
    <cellStyle name="Input 2 13 4 3 4" xfId="34759" xr:uid="{ED7D9946-FD86-4C18-B844-CB448811CDE1}"/>
    <cellStyle name="Input 2 13 4 4" xfId="24472" xr:uid="{214CF26F-13C3-42A5-AF38-4CD2DC8CEC06}"/>
    <cellStyle name="Input 2 13 4 4 2" xfId="26667" xr:uid="{4FC7AD84-D47F-4A44-A7BF-C17CDCCBFF7F}"/>
    <cellStyle name="Input 2 13 4 4 2 2" xfId="32119" xr:uid="{B67DC607-1357-4FF3-890F-0151698C0613}"/>
    <cellStyle name="Input 2 13 4 4 2 3" xfId="37676" xr:uid="{5C57B367-0A05-474A-A89D-9D8497EC50CE}"/>
    <cellStyle name="Input 2 13 4 4 3" xfId="29924" xr:uid="{CAA12676-F420-4740-9C01-DF1D1F597F41}"/>
    <cellStyle name="Input 2 13 4 4 4" xfId="35625" xr:uid="{C4A26CC0-4B7A-4B11-B620-7E7D120450D2}"/>
    <cellStyle name="Input 2 13 4 5" xfId="22237" xr:uid="{64229051-DB2E-4CC7-AA06-58845ACDC3DB}"/>
    <cellStyle name="Input 2 13 4 5 2" xfId="28177" xr:uid="{58FE8438-76B7-467A-B998-69AC29BA08BC}"/>
    <cellStyle name="Input 2 13 4 5 3" xfId="33904" xr:uid="{4044DE4A-A084-45E7-AB57-A8BC6B19FDFC}"/>
    <cellStyle name="Input 2 13 4 6" xfId="21173" xr:uid="{FA422AA0-CCCF-4258-89A2-2A409A5F3B0D}"/>
    <cellStyle name="Input 2 13 4 7" xfId="21306" xr:uid="{DCECEA1D-EFF4-4159-8DDF-45D07543FA4A}"/>
    <cellStyle name="Input 2 13 4 8" xfId="33026" xr:uid="{CA6C4016-FFF2-4E3C-B2BE-5889C2788ED2}"/>
    <cellStyle name="Input 2 13 5" xfId="22015" xr:uid="{8DADB32E-DA5A-42A9-9F1F-612120BE7C5B}"/>
    <cellStyle name="Input 2 13 5 2" xfId="23745" xr:uid="{20A827C1-0DB4-4CA1-8C59-AB55DBE2641B}"/>
    <cellStyle name="Input 2 13 5 2 2" xfId="26445" xr:uid="{0FEE8B3A-3BB2-4F3B-94B7-C66EDBC52495}"/>
    <cellStyle name="Input 2 13 5 2 2 2" xfId="31897" xr:uid="{DE9606AB-EE13-422C-99BB-BFD799DBD68B}"/>
    <cellStyle name="Input 2 13 5 2 2 3" xfId="37472" xr:uid="{BAB975CE-7D97-4C33-91B2-427F46669CC7}"/>
    <cellStyle name="Input 2 13 5 2 3" xfId="29685" xr:uid="{492741FF-32B9-4158-A4C4-10F9E1C16178}"/>
    <cellStyle name="Input 2 13 5 2 4" xfId="35409" xr:uid="{4565F2E9-7046-407D-B6BC-FC78E9879FA7}"/>
    <cellStyle name="Input 2 13 5 3" xfId="25130" xr:uid="{A21E39F4-0096-424A-870B-A0701277D76D}"/>
    <cellStyle name="Input 2 13 5 3 2" xfId="27325" xr:uid="{93F5B3AF-B651-45AA-B7BB-92E9CD87A0FE}"/>
    <cellStyle name="Input 2 13 5 3 2 2" xfId="32777" xr:uid="{64BC4257-65CE-4CBC-8DD0-6C5D66252967}"/>
    <cellStyle name="Input 2 13 5 3 2 3" xfId="38158" xr:uid="{E48F74EE-EF90-4CC5-A998-49E9389EBDC0}"/>
    <cellStyle name="Input 2 13 5 3 3" xfId="30582" xr:uid="{E1FCD548-4BC6-46B2-80E1-4B755D5D6B25}"/>
    <cellStyle name="Input 2 13 5 3 4" xfId="36275" xr:uid="{6185A819-C6BC-492B-86DD-DE3BD27AC01B}"/>
    <cellStyle name="Input 2 13 5 4" xfId="22890" xr:uid="{6DAFD684-FD2F-4A00-B480-8DC9ACA7B1CD}"/>
    <cellStyle name="Input 2 13 5 4 2" xfId="28830" xr:uid="{C7382F60-0CAE-438B-B484-9DF3E9CDFCEF}"/>
    <cellStyle name="Input 2 13 5 4 3" xfId="34557" xr:uid="{0D1F85F4-5F00-4E46-8B4C-03915F1134C3}"/>
    <cellStyle name="Input 2 13 5 5" xfId="25590" xr:uid="{CCA1CAA5-FEC9-415D-A0C7-D132EBC579EF}"/>
    <cellStyle name="Input 2 13 5 5 2" xfId="31042" xr:uid="{6F5C3E8E-037D-4CA7-8AAE-3082EFF17B78}"/>
    <cellStyle name="Input 2 13 5 5 3" xfId="36617" xr:uid="{E26BC967-8310-4AFD-B47C-02D30C012413}"/>
    <cellStyle name="Input 2 13 5 6" xfId="27957" xr:uid="{87864239-7AEA-4CDB-85A6-EA8CEBD60755}"/>
    <cellStyle name="Input 2 13 5 7" xfId="33684" xr:uid="{4188058C-5D9D-46D0-9D10-55757D52898B}"/>
    <cellStyle name="Input 2 13 6" xfId="23092" xr:uid="{95DF2F11-5BE3-4842-96AB-FD7114D2FCB8}"/>
    <cellStyle name="Input 2 13 6 2" xfId="25792" xr:uid="{D7B1FD86-7592-4A56-8A76-ECA014CF080D}"/>
    <cellStyle name="Input 2 13 6 2 2" xfId="31244" xr:uid="{4D42F87C-25B7-4371-8CBB-24161F4ADC3B}"/>
    <cellStyle name="Input 2 13 6 2 3" xfId="36819" xr:uid="{BC2B0ACE-40AD-4E66-94C6-912522988FC4}"/>
    <cellStyle name="Input 2 13 6 3" xfId="29032" xr:uid="{C839CB70-871D-4430-B4EC-A647D4A787D4}"/>
    <cellStyle name="Input 2 13 6 4" xfId="34756" xr:uid="{9CC8049B-2D41-4EDA-B4E9-BA08DFD2103F}"/>
    <cellStyle name="Input 2 13 7" xfId="24469" xr:uid="{7D67918F-8C91-40D4-A6DA-28B50F403876}"/>
    <cellStyle name="Input 2 13 7 2" xfId="26664" xr:uid="{A7486C2A-1E00-486D-AB16-037C5464C20F}"/>
    <cellStyle name="Input 2 13 7 2 2" xfId="32116" xr:uid="{15BDC9DE-6E22-45A1-A389-F12C71E4FE9F}"/>
    <cellStyle name="Input 2 13 7 2 3" xfId="37673" xr:uid="{8CFADB5F-51AB-4557-A666-3A175DCA75E2}"/>
    <cellStyle name="Input 2 13 7 3" xfId="29921" xr:uid="{837C32A7-5AAA-4E81-A3C5-05B95F39696D}"/>
    <cellStyle name="Input 2 13 7 4" xfId="35622" xr:uid="{D0D19B27-B0C1-4F7C-A3B9-EF120B7AC099}"/>
    <cellStyle name="Input 2 13 8" xfId="22234" xr:uid="{ECA9015C-6061-434E-8D94-94152E1F4A90}"/>
    <cellStyle name="Input 2 13 8 2" xfId="28174" xr:uid="{34A3F6B6-6D7F-4F0A-90ED-BA09095ECB98}"/>
    <cellStyle name="Input 2 13 8 3" xfId="33901" xr:uid="{80674863-A5BA-4BE8-BC68-DD63C6E88ECD}"/>
    <cellStyle name="Input 2 13 9" xfId="21170" xr:uid="{720B4FDA-8C1B-461C-8EC8-A361B2007FFF}"/>
    <cellStyle name="Input 2 14" xfId="9353" xr:uid="{00000000-0005-0000-0000-00007E240000}"/>
    <cellStyle name="Input 2 14 2" xfId="22011" xr:uid="{03E4F312-D805-47F6-A022-4D53408B5B58}"/>
    <cellStyle name="Input 2 14 2 2" xfId="23741" xr:uid="{C8B2E3A3-1E26-4CD3-8C50-0F384992F376}"/>
    <cellStyle name="Input 2 14 2 2 2" xfId="26441" xr:uid="{C7492CD9-567C-488D-B13B-584EB169610D}"/>
    <cellStyle name="Input 2 14 2 2 2 2" xfId="31893" xr:uid="{94F9DE59-241C-468F-8A43-DB488C3C0071}"/>
    <cellStyle name="Input 2 14 2 2 2 3" xfId="37468" xr:uid="{2B24EC4E-EAEC-424E-90E8-028BF96C7104}"/>
    <cellStyle name="Input 2 14 2 2 3" xfId="29681" xr:uid="{F904A919-DC7A-4B25-89B2-C52B7184FA32}"/>
    <cellStyle name="Input 2 14 2 2 4" xfId="35405" xr:uid="{EF96F43C-FC92-426D-AB80-75814CA32E67}"/>
    <cellStyle name="Input 2 14 2 3" xfId="25126" xr:uid="{C4308630-25DE-4129-B6FB-1077878AEA82}"/>
    <cellStyle name="Input 2 14 2 3 2" xfId="27321" xr:uid="{2AE91EB3-CB23-45F6-93EF-A701E03ECD7C}"/>
    <cellStyle name="Input 2 14 2 3 2 2" xfId="32773" xr:uid="{CA390FA8-7123-41F6-ABC9-F07D6E18CC91}"/>
    <cellStyle name="Input 2 14 2 3 2 3" xfId="38154" xr:uid="{84664581-5E3C-4062-82E9-EED8BB5025D2}"/>
    <cellStyle name="Input 2 14 2 3 3" xfId="30578" xr:uid="{6D465109-BD1F-449C-9DEC-DAB961CF65FD}"/>
    <cellStyle name="Input 2 14 2 3 4" xfId="36271" xr:uid="{9FAF910C-1984-4E11-B71C-DE6E6F1D8C47}"/>
    <cellStyle name="Input 2 14 2 4" xfId="22886" xr:uid="{956338E8-9A30-41F7-A541-EAE75D0BE128}"/>
    <cellStyle name="Input 2 14 2 4 2" xfId="28826" xr:uid="{ED1EFBFA-E01D-45B7-A532-20E6EF9C36AC}"/>
    <cellStyle name="Input 2 14 2 4 3" xfId="34553" xr:uid="{4121FE99-11AF-470F-8347-BCC1FB3BBFE6}"/>
    <cellStyle name="Input 2 14 2 5" xfId="25586" xr:uid="{647FEE63-67D0-46A5-9250-078ADE18E5A0}"/>
    <cellStyle name="Input 2 14 2 5 2" xfId="31038" xr:uid="{5AA42289-0B9F-48C9-9CBA-55201B184F7B}"/>
    <cellStyle name="Input 2 14 2 5 3" xfId="36613" xr:uid="{B99D66AA-0057-42D1-9064-05EE96CEB06B}"/>
    <cellStyle name="Input 2 14 2 6" xfId="27953" xr:uid="{9D6E076B-B8DE-4842-A8FB-D77273D3637E}"/>
    <cellStyle name="Input 2 14 2 7" xfId="33680" xr:uid="{F4288DA5-D983-491D-A2FD-C4548070C116}"/>
    <cellStyle name="Input 2 14 3" xfId="23096" xr:uid="{D5AC4A64-6A9A-4FBA-A3B1-9A4332F93A6D}"/>
    <cellStyle name="Input 2 14 3 2" xfId="25796" xr:uid="{2EFBC95F-916A-4EA4-8498-13228A87700E}"/>
    <cellStyle name="Input 2 14 3 2 2" xfId="31248" xr:uid="{5D4A575D-0CFE-47CF-8799-D0D18284A474}"/>
    <cellStyle name="Input 2 14 3 2 3" xfId="36823" xr:uid="{C2DDA0BD-8EC7-4807-B1A5-E87C19AD78C5}"/>
    <cellStyle name="Input 2 14 3 3" xfId="29036" xr:uid="{9BF9AD60-A74B-48D2-B258-5B2E7D83AC23}"/>
    <cellStyle name="Input 2 14 3 4" xfId="34760" xr:uid="{9D80DD79-A8FA-40CE-970F-183EDC4E76E4}"/>
    <cellStyle name="Input 2 14 4" xfId="24473" xr:uid="{764CDFC0-300D-4F6F-8040-25F6956F0028}"/>
    <cellStyle name="Input 2 14 4 2" xfId="26668" xr:uid="{A821D0B5-3C09-4CE3-B07E-F8F1C6EB6C54}"/>
    <cellStyle name="Input 2 14 4 2 2" xfId="32120" xr:uid="{F9EFE391-0871-4FFB-9B05-8F6EC85ED21C}"/>
    <cellStyle name="Input 2 14 4 2 3" xfId="37677" xr:uid="{76FFC873-0CFA-4497-9C33-D75D8975975F}"/>
    <cellStyle name="Input 2 14 4 3" xfId="29925" xr:uid="{B254B567-A211-407A-A9A6-27ABBFC84BF7}"/>
    <cellStyle name="Input 2 14 4 4" xfId="35626" xr:uid="{17FFC0EE-FCDA-4EB5-8A4C-75280710C56E}"/>
    <cellStyle name="Input 2 14 5" xfId="22238" xr:uid="{F73E3FF2-6EC9-4E52-87E8-13C3BE996BC6}"/>
    <cellStyle name="Input 2 14 5 2" xfId="28178" xr:uid="{1360D1B0-72FC-465A-B719-8E918AD3B000}"/>
    <cellStyle name="Input 2 14 5 3" xfId="33905" xr:uid="{032DF312-8CA4-4AFE-9319-3597C56570C8}"/>
    <cellStyle name="Input 2 14 6" xfId="21174" xr:uid="{DB1AB7FC-6664-45CB-85D1-602F6D44977D}"/>
    <cellStyle name="Input 2 14 7" xfId="21305" xr:uid="{1FB55C73-1AA1-43DD-A817-869C7B175A99}"/>
    <cellStyle name="Input 2 14 8" xfId="33027" xr:uid="{BD6F0ECB-8A5F-43DC-9F5D-34AD04E8DE14}"/>
    <cellStyle name="Input 2 15" xfId="9354" xr:uid="{00000000-0005-0000-0000-00007F240000}"/>
    <cellStyle name="Input 2 15 2" xfId="22010" xr:uid="{C7722FF3-2909-4BA4-BC30-F1173DAF251C}"/>
    <cellStyle name="Input 2 15 2 2" xfId="23740" xr:uid="{EDD892C3-F618-4E0F-88AB-6A83F3B0D989}"/>
    <cellStyle name="Input 2 15 2 2 2" xfId="26440" xr:uid="{FDDB56D3-F65C-446E-AC01-B928C3149575}"/>
    <cellStyle name="Input 2 15 2 2 2 2" xfId="31892" xr:uid="{3515DB91-E71B-47F5-883E-1D8451C58BDA}"/>
    <cellStyle name="Input 2 15 2 2 2 3" xfId="37467" xr:uid="{6942B456-F9E8-4EB3-83EA-49BBDBCF73CC}"/>
    <cellStyle name="Input 2 15 2 2 3" xfId="29680" xr:uid="{9A4C29DF-A1CC-4F9E-B7CA-A29F669B10D5}"/>
    <cellStyle name="Input 2 15 2 2 4" xfId="35404" xr:uid="{CB284BCA-761A-442F-90CE-DD3368BEECA0}"/>
    <cellStyle name="Input 2 15 2 3" xfId="25125" xr:uid="{10511071-3754-441D-B40B-12B470A4A448}"/>
    <cellStyle name="Input 2 15 2 3 2" xfId="27320" xr:uid="{FEFABA54-17F5-4D1E-BA81-F5778E562B2A}"/>
    <cellStyle name="Input 2 15 2 3 2 2" xfId="32772" xr:uid="{B6D2B1D6-A286-428C-B6A4-A9A10DF62B7B}"/>
    <cellStyle name="Input 2 15 2 3 2 3" xfId="38153" xr:uid="{B29D9000-FFAC-4849-BA97-5FDB829A3B5F}"/>
    <cellStyle name="Input 2 15 2 3 3" xfId="30577" xr:uid="{8F9B0B51-FB24-4AD6-88CB-D6EB5D12F1D0}"/>
    <cellStyle name="Input 2 15 2 3 4" xfId="36270" xr:uid="{D8559D87-35A6-4F0D-A2A5-6FA1321CDDFC}"/>
    <cellStyle name="Input 2 15 2 4" xfId="22885" xr:uid="{743C57FE-347B-49F8-A094-FA7DE7CB1B5F}"/>
    <cellStyle name="Input 2 15 2 4 2" xfId="28825" xr:uid="{279B43C3-4A7A-4FC1-B306-CEED346896B3}"/>
    <cellStyle name="Input 2 15 2 4 3" xfId="34552" xr:uid="{577A047E-FC28-4789-8108-10A6A2504B81}"/>
    <cellStyle name="Input 2 15 2 5" xfId="25585" xr:uid="{CA8533DD-FF66-4921-B58E-21CFC4D3F8FB}"/>
    <cellStyle name="Input 2 15 2 5 2" xfId="31037" xr:uid="{189EF94B-FC27-4317-9B62-7A7F886DD009}"/>
    <cellStyle name="Input 2 15 2 5 3" xfId="36612" xr:uid="{80D3A6E1-B65C-4EEE-897F-1F956DC3E5CA}"/>
    <cellStyle name="Input 2 15 2 6" xfId="27952" xr:uid="{645A8625-C205-44EB-AFE9-64FC22616629}"/>
    <cellStyle name="Input 2 15 2 7" xfId="33679" xr:uid="{72B2A63C-D208-4274-BA80-7652F6257843}"/>
    <cellStyle name="Input 2 15 3" xfId="23097" xr:uid="{E0A092A7-0334-492A-9566-A0B2A345AA8F}"/>
    <cellStyle name="Input 2 15 3 2" xfId="25797" xr:uid="{91DE6DB1-DE8C-4498-8666-CE42F21C8A14}"/>
    <cellStyle name="Input 2 15 3 2 2" xfId="31249" xr:uid="{B9AF81C6-445C-4A79-881B-78E965295F84}"/>
    <cellStyle name="Input 2 15 3 2 3" xfId="36824" xr:uid="{B624D398-9031-4D5E-8A77-738A34B08A2F}"/>
    <cellStyle name="Input 2 15 3 3" xfId="29037" xr:uid="{7F5CC27B-E5D6-4969-955C-5329DF33A3EC}"/>
    <cellStyle name="Input 2 15 3 4" xfId="34761" xr:uid="{458A9FBE-3589-4F4D-A877-4C98066A4A83}"/>
    <cellStyle name="Input 2 15 4" xfId="24474" xr:uid="{6E451185-7E05-4198-ABEF-0A96440FF72F}"/>
    <cellStyle name="Input 2 15 4 2" xfId="26669" xr:uid="{DD353FE6-0BAF-4C78-8146-AB6353B444CE}"/>
    <cellStyle name="Input 2 15 4 2 2" xfId="32121" xr:uid="{59D820BB-5FD1-4D7E-BA30-250AEAEFEF26}"/>
    <cellStyle name="Input 2 15 4 2 3" xfId="37678" xr:uid="{99B86A7C-54A1-409B-972F-F9166C339DA9}"/>
    <cellStyle name="Input 2 15 4 3" xfId="29926" xr:uid="{E20184BD-F667-4CA9-8FB0-19B49AAB1121}"/>
    <cellStyle name="Input 2 15 4 4" xfId="35627" xr:uid="{9A4D36C0-57B1-4C4F-BC7D-345EF6022D93}"/>
    <cellStyle name="Input 2 15 5" xfId="22239" xr:uid="{9404926A-0404-4611-8E31-C94C498650F6}"/>
    <cellStyle name="Input 2 15 5 2" xfId="28179" xr:uid="{F91D7283-B749-47FE-B4BA-F817FB3DD5A8}"/>
    <cellStyle name="Input 2 15 5 3" xfId="33906" xr:uid="{C5E7A310-6E7D-40B5-821F-D9CA42C42C22}"/>
    <cellStyle name="Input 2 15 6" xfId="21175" xr:uid="{37C677A8-72F9-4C44-8E9E-2FC87322EEB6}"/>
    <cellStyle name="Input 2 15 7" xfId="21304" xr:uid="{6BD52276-D889-4228-B184-50894FF82296}"/>
    <cellStyle name="Input 2 15 8" xfId="33028" xr:uid="{1FEE5C67-E58E-4AF6-B348-A5CEBEB64463}"/>
    <cellStyle name="Input 2 16" xfId="9355" xr:uid="{00000000-0005-0000-0000-000080240000}"/>
    <cellStyle name="Input 2 16 2" xfId="22009" xr:uid="{CFB45186-9079-4E5E-B078-D362E452E2CD}"/>
    <cellStyle name="Input 2 16 2 2" xfId="23739" xr:uid="{04C63FDE-6D88-490F-A2DB-31508161BBAD}"/>
    <cellStyle name="Input 2 16 2 2 2" xfId="26439" xr:uid="{E0CB667E-18E3-4ECB-A3DC-4EEACB465330}"/>
    <cellStyle name="Input 2 16 2 2 2 2" xfId="31891" xr:uid="{E115A078-0EFD-4D54-811C-4381EFEE7D8A}"/>
    <cellStyle name="Input 2 16 2 2 2 3" xfId="37466" xr:uid="{99189787-DA78-4230-81EF-DAAEDA1B61DC}"/>
    <cellStyle name="Input 2 16 2 2 3" xfId="29679" xr:uid="{1BBEA4B3-950B-46D6-974C-3BE8C85272E4}"/>
    <cellStyle name="Input 2 16 2 2 4" xfId="35403" xr:uid="{4529149C-7367-428C-95C1-8B53141DB5DC}"/>
    <cellStyle name="Input 2 16 2 3" xfId="25124" xr:uid="{0C61A0FA-A446-4213-AEE5-33C5CE10BECF}"/>
    <cellStyle name="Input 2 16 2 3 2" xfId="27319" xr:uid="{E4083CEF-854C-4D85-8948-97BBC78D54BB}"/>
    <cellStyle name="Input 2 16 2 3 2 2" xfId="32771" xr:uid="{E177245A-3DEE-4A78-B793-79A46C7CC036}"/>
    <cellStyle name="Input 2 16 2 3 2 3" xfId="38152" xr:uid="{E7C2B075-5CE0-446B-82F2-0530E120BB58}"/>
    <cellStyle name="Input 2 16 2 3 3" xfId="30576" xr:uid="{B962153C-640D-4551-B06E-3F40497B7933}"/>
    <cellStyle name="Input 2 16 2 3 4" xfId="36269" xr:uid="{1FBCBD9F-6C3F-4785-A540-12BCC424607A}"/>
    <cellStyle name="Input 2 16 2 4" xfId="22884" xr:uid="{67579382-1EC9-41C9-8AF2-940C77D229C7}"/>
    <cellStyle name="Input 2 16 2 4 2" xfId="28824" xr:uid="{C5F4132C-A97E-4230-B7D6-51325DA1E960}"/>
    <cellStyle name="Input 2 16 2 4 3" xfId="34551" xr:uid="{797D54B8-5D37-494A-B660-8A80851657A1}"/>
    <cellStyle name="Input 2 16 2 5" xfId="25584" xr:uid="{FB16877D-074F-4415-AB88-F6324173B53B}"/>
    <cellStyle name="Input 2 16 2 5 2" xfId="31036" xr:uid="{07C8EA9F-8542-44D3-839E-2883FFDFDAC6}"/>
    <cellStyle name="Input 2 16 2 5 3" xfId="36611" xr:uid="{89E9CD54-38AB-4025-9D69-EB7E00BC3ACA}"/>
    <cellStyle name="Input 2 16 2 6" xfId="27951" xr:uid="{1D950663-400C-4F0E-B6F3-BE53E39AC94B}"/>
    <cellStyle name="Input 2 16 2 7" xfId="33678" xr:uid="{81C078B2-DAEB-4432-BDFE-B626E4F94168}"/>
    <cellStyle name="Input 2 16 3" xfId="23098" xr:uid="{610E0688-87C2-4882-9BFF-8EBD2854D67C}"/>
    <cellStyle name="Input 2 16 3 2" xfId="25798" xr:uid="{4C8D84EC-A80C-4C82-B6AD-A14611C045F4}"/>
    <cellStyle name="Input 2 16 3 2 2" xfId="31250" xr:uid="{3952E29D-94F4-47BB-9C6B-BD5BC589AD15}"/>
    <cellStyle name="Input 2 16 3 2 3" xfId="36825" xr:uid="{D53D17C6-0552-4EE6-A852-85453037AF73}"/>
    <cellStyle name="Input 2 16 3 3" xfId="29038" xr:uid="{7C7CE34C-93E5-4592-AC8B-3787FF4E8F97}"/>
    <cellStyle name="Input 2 16 3 4" xfId="34762" xr:uid="{42337359-7B9C-4558-B386-67909B675CC0}"/>
    <cellStyle name="Input 2 16 4" xfId="24475" xr:uid="{17F64A01-14C2-41F6-9BF5-AB02796F719E}"/>
    <cellStyle name="Input 2 16 4 2" xfId="26670" xr:uid="{879BCDAA-3BC9-4484-93E2-03FC0FF06F91}"/>
    <cellStyle name="Input 2 16 4 2 2" xfId="32122" xr:uid="{A27BB3BB-6506-4DD8-B1C3-425831A2143D}"/>
    <cellStyle name="Input 2 16 4 2 3" xfId="37679" xr:uid="{A91E79C7-0236-4A19-907A-FA75652690E8}"/>
    <cellStyle name="Input 2 16 4 3" xfId="29927" xr:uid="{32847CB8-C8D3-418D-AAD0-8156790B90E6}"/>
    <cellStyle name="Input 2 16 4 4" xfId="35628" xr:uid="{CB67B1E1-DD7E-4581-9917-B8981BD901E2}"/>
    <cellStyle name="Input 2 16 5" xfId="22240" xr:uid="{087F7C5E-EF12-48BD-982B-023F8C48AA6E}"/>
    <cellStyle name="Input 2 16 5 2" xfId="28180" xr:uid="{E064F0C9-4474-4FFB-A83F-F399FDF35A44}"/>
    <cellStyle name="Input 2 16 5 3" xfId="33907" xr:uid="{C6930AFE-B81C-49E4-BB62-37C6106D9B4E}"/>
    <cellStyle name="Input 2 16 6" xfId="21176" xr:uid="{F88C04B6-0BAB-40ED-A9CB-E25EBBFFC19E}"/>
    <cellStyle name="Input 2 16 7" xfId="21303" xr:uid="{0D8919B0-6A1F-450C-8B26-4BC67B7DE812}"/>
    <cellStyle name="Input 2 16 8" xfId="33029" xr:uid="{F8F2F73F-3704-4815-9D0C-4B84EDD33C4A}"/>
    <cellStyle name="Input 2 17" xfId="22030" xr:uid="{BF90742A-AF25-4719-84FC-763D2143310C}"/>
    <cellStyle name="Input 2 17 2" xfId="23760" xr:uid="{E8B14BB3-9CE6-40DD-BC1A-42ACAD80C281}"/>
    <cellStyle name="Input 2 17 2 2" xfId="26460" xr:uid="{E4C9B899-395E-4422-ABF1-218579C1198D}"/>
    <cellStyle name="Input 2 17 2 2 2" xfId="31912" xr:uid="{66EE3ED4-49A7-4B66-913A-A87CFFA9D9D6}"/>
    <cellStyle name="Input 2 17 2 2 3" xfId="37487" xr:uid="{FB477FB1-6443-4E77-9AA8-04079654C4DF}"/>
    <cellStyle name="Input 2 17 2 3" xfId="29700" xr:uid="{2826132E-623E-4A4A-AAF4-474DADA50920}"/>
    <cellStyle name="Input 2 17 2 4" xfId="35424" xr:uid="{6D76CB50-CEC3-4203-A775-5D0893109428}"/>
    <cellStyle name="Input 2 17 3" xfId="25145" xr:uid="{EB01A8E5-2650-427F-82D5-0D59EFACB17F}"/>
    <cellStyle name="Input 2 17 3 2" xfId="27340" xr:uid="{34BF26E9-1D99-489D-B9E4-21D8F1E24763}"/>
    <cellStyle name="Input 2 17 3 2 2" xfId="32792" xr:uid="{F977FAD1-7074-4E80-A50A-F63AB0A3FFDD}"/>
    <cellStyle name="Input 2 17 3 2 3" xfId="38173" xr:uid="{F9557F0E-0898-4292-BA2D-50D2C40E54C6}"/>
    <cellStyle name="Input 2 17 3 3" xfId="30597" xr:uid="{E92A00FB-AF58-4501-ACDD-C7993235B64A}"/>
    <cellStyle name="Input 2 17 3 4" xfId="36290" xr:uid="{BA64BA7F-8853-4DE9-9C07-DA181029538E}"/>
    <cellStyle name="Input 2 17 4" xfId="22905" xr:uid="{379F7096-7D1A-4641-886B-3F619DB2FD09}"/>
    <cellStyle name="Input 2 17 4 2" xfId="28845" xr:uid="{897FD89C-AB6A-408E-8948-F0C677F0FDA5}"/>
    <cellStyle name="Input 2 17 4 3" xfId="34572" xr:uid="{D00DE2AC-503A-4654-817C-2D66A3DA8E7E}"/>
    <cellStyle name="Input 2 17 5" xfId="25605" xr:uid="{D03D1D60-139C-4531-8741-C37BB3065725}"/>
    <cellStyle name="Input 2 17 5 2" xfId="31057" xr:uid="{E90A75EA-488F-499C-AF12-B02EED4C7225}"/>
    <cellStyle name="Input 2 17 5 3" xfId="36632" xr:uid="{AA21E575-5F0E-4709-A8B6-705A698837BE}"/>
    <cellStyle name="Input 2 17 6" xfId="27972" xr:uid="{DFF7F6F1-3BEB-461E-B44D-90B64577E079}"/>
    <cellStyle name="Input 2 17 7" xfId="33699" xr:uid="{B817111F-43C5-4AF0-B028-1DAFC15AADF1}"/>
    <cellStyle name="Input 2 18" xfId="23077" xr:uid="{2FAA85D0-599C-43B7-B40E-FAA1FD9F60F2}"/>
    <cellStyle name="Input 2 18 2" xfId="25777" xr:uid="{29BB438D-AB81-491B-AA63-8AC844365665}"/>
    <cellStyle name="Input 2 18 2 2" xfId="31229" xr:uid="{C5267984-145F-486F-A175-08E6260BAE0B}"/>
    <cellStyle name="Input 2 18 2 3" xfId="36804" xr:uid="{AEB3B664-64B7-412D-9CE6-380AF8CB095B}"/>
    <cellStyle name="Input 2 18 3" xfId="29017" xr:uid="{9A6F6302-4656-4489-B637-EE1D90BBB90D}"/>
    <cellStyle name="Input 2 18 4" xfId="34741" xr:uid="{5F08B3D7-4581-4576-8392-66A2C05723C9}"/>
    <cellStyle name="Input 2 19" xfId="24454" xr:uid="{6E5DFFDD-823E-41C9-868A-82582CAEB446}"/>
    <cellStyle name="Input 2 19 2" xfId="26649" xr:uid="{6BAD00F9-9B45-4B77-A01D-B2E5AF09B4FF}"/>
    <cellStyle name="Input 2 19 2 2" xfId="32101" xr:uid="{93DFD75C-FD9A-4924-8C14-7608E2B7D5D0}"/>
    <cellStyle name="Input 2 19 2 3" xfId="37658" xr:uid="{DD750145-639E-49C3-A321-BD5E16898027}"/>
    <cellStyle name="Input 2 19 3" xfId="29906" xr:uid="{E8434550-6DD2-49E0-B0AC-1009E765B47A}"/>
    <cellStyle name="Input 2 19 4" xfId="35607" xr:uid="{8005CFF3-D5CC-427B-AC1A-BB8287C4F82A}"/>
    <cellStyle name="Input 2 2" xfId="9356" xr:uid="{00000000-0005-0000-0000-000081240000}"/>
    <cellStyle name="Input 2 2 10" xfId="22008" xr:uid="{5238A9BA-C211-44D8-A886-9648A442111F}"/>
    <cellStyle name="Input 2 2 10 2" xfId="23738" xr:uid="{7750E2F8-F5F3-4A97-9EEC-DC81B4A7E640}"/>
    <cellStyle name="Input 2 2 10 2 2" xfId="26438" xr:uid="{BB181ED5-4543-4AD1-B8CC-981DD76B7441}"/>
    <cellStyle name="Input 2 2 10 2 2 2" xfId="31890" xr:uid="{C2EFD187-2D7C-412A-AEEB-689394D4D1E5}"/>
    <cellStyle name="Input 2 2 10 2 2 3" xfId="37465" xr:uid="{D3F6C80D-E171-456D-8DCE-57BC4A47C350}"/>
    <cellStyle name="Input 2 2 10 2 3" xfId="29678" xr:uid="{75926658-9C6A-431E-BCE9-C77A4C50FAA0}"/>
    <cellStyle name="Input 2 2 10 2 4" xfId="35402" xr:uid="{999886CE-5A3B-469A-A730-011BCB2E71E1}"/>
    <cellStyle name="Input 2 2 10 3" xfId="25123" xr:uid="{05EE0056-C2B0-40D3-838A-F807DEFF4115}"/>
    <cellStyle name="Input 2 2 10 3 2" xfId="27318" xr:uid="{5C359EC5-1DDC-46AB-91A9-0078A668292B}"/>
    <cellStyle name="Input 2 2 10 3 2 2" xfId="32770" xr:uid="{FF235DC1-7B7B-4C81-B7D0-F97C7982CD4D}"/>
    <cellStyle name="Input 2 2 10 3 2 3" xfId="38151" xr:uid="{05B7C573-ED04-4FDE-A8B7-22B577464E83}"/>
    <cellStyle name="Input 2 2 10 3 3" xfId="30575" xr:uid="{DF70438B-C239-4240-B4AF-CF87920ACF50}"/>
    <cellStyle name="Input 2 2 10 3 4" xfId="36268" xr:uid="{C6C8786C-4FA7-44E1-9AFC-DA13BE05154C}"/>
    <cellStyle name="Input 2 2 10 4" xfId="22883" xr:uid="{2101BC1E-A808-47C0-9643-E719A50A3376}"/>
    <cellStyle name="Input 2 2 10 4 2" xfId="28823" xr:uid="{8854458B-8300-4486-8D57-4091DE46D5CF}"/>
    <cellStyle name="Input 2 2 10 4 3" xfId="34550" xr:uid="{87F6EECC-D7E2-4E27-A69E-3F70A416E3DC}"/>
    <cellStyle name="Input 2 2 10 5" xfId="25583" xr:uid="{FAB05756-6F08-4A0E-A837-26273002FCEB}"/>
    <cellStyle name="Input 2 2 10 5 2" xfId="31035" xr:uid="{6DEB490A-885C-49C0-A64B-7640B677D167}"/>
    <cellStyle name="Input 2 2 10 5 3" xfId="36610" xr:uid="{9F5B409A-9DE3-4822-BBCC-5212B6473C8C}"/>
    <cellStyle name="Input 2 2 10 6" xfId="27950" xr:uid="{0076E328-EC31-452A-BA52-829A5DB0A83C}"/>
    <cellStyle name="Input 2 2 10 7" xfId="33677" xr:uid="{2F9337FA-70C9-43BD-BDB3-509439F3AD7A}"/>
    <cellStyle name="Input 2 2 11" xfId="23099" xr:uid="{DA57B977-8F4F-4271-94FE-FABA2B19F4C0}"/>
    <cellStyle name="Input 2 2 11 2" xfId="25799" xr:uid="{192EF696-F0EE-4219-A470-8D5AACBA117C}"/>
    <cellStyle name="Input 2 2 11 2 2" xfId="31251" xr:uid="{91F15930-1F6B-4078-8078-938CFAB7D7D8}"/>
    <cellStyle name="Input 2 2 11 2 3" xfId="36826" xr:uid="{F4A1AA38-A664-40DF-B912-7078C6CE6ABF}"/>
    <cellStyle name="Input 2 2 11 3" xfId="29039" xr:uid="{DB142A86-EEA0-4FC5-A8C0-197C3D326CB2}"/>
    <cellStyle name="Input 2 2 11 4" xfId="34763" xr:uid="{5BEA54D7-C688-4E63-9089-4A9BD79D3C1C}"/>
    <cellStyle name="Input 2 2 12" xfId="24476" xr:uid="{CB776354-6BA9-44B9-B3BF-E0AF031096FD}"/>
    <cellStyle name="Input 2 2 12 2" xfId="26671" xr:uid="{62684BDE-BCEF-4250-A7C5-AF0FFDA3286A}"/>
    <cellStyle name="Input 2 2 12 2 2" xfId="32123" xr:uid="{DBEF6674-983C-40BB-B137-624625EE4469}"/>
    <cellStyle name="Input 2 2 12 2 3" xfId="37680" xr:uid="{C485D7BB-065D-4493-851A-2E98EAD6129A}"/>
    <cellStyle name="Input 2 2 12 3" xfId="29928" xr:uid="{FFD86305-8CFA-4631-9DDD-DF1E88A82593}"/>
    <cellStyle name="Input 2 2 12 4" xfId="35629" xr:uid="{6394773C-F6FA-4AA0-8D82-CB0DB473555F}"/>
    <cellStyle name="Input 2 2 13" xfId="22241" xr:uid="{254A0D39-0DC6-4CAB-B15E-02CCDE7F1050}"/>
    <cellStyle name="Input 2 2 13 2" xfId="28181" xr:uid="{14FE5147-4F78-41AA-BA64-E63EE32B7109}"/>
    <cellStyle name="Input 2 2 13 3" xfId="33908" xr:uid="{832C4614-679C-4873-8C92-DDB932EF24B8}"/>
    <cellStyle name="Input 2 2 14" xfId="21177" xr:uid="{EB7CF6F9-AC3D-4C9C-A5D1-8E6FA1EEC532}"/>
    <cellStyle name="Input 2 2 15" xfId="21302" xr:uid="{D3A33E3E-6FF1-452C-B220-C4FF1F7F9367}"/>
    <cellStyle name="Input 2 2 16" xfId="33030" xr:uid="{855A6113-091A-4D74-BC4C-F8FAE23C056B}"/>
    <cellStyle name="Input 2 2 2" xfId="9357" xr:uid="{00000000-0005-0000-0000-000082240000}"/>
    <cellStyle name="Input 2 2 2 10" xfId="21301" xr:uid="{E983CFBD-5F86-4AC4-9115-AB858661B29E}"/>
    <cellStyle name="Input 2 2 2 11" xfId="33031" xr:uid="{8C0F2148-5666-489D-B13F-657EA817D4DE}"/>
    <cellStyle name="Input 2 2 2 2" xfId="9358" xr:uid="{00000000-0005-0000-0000-000083240000}"/>
    <cellStyle name="Input 2 2 2 2 2" xfId="22006" xr:uid="{01AA3C9E-553C-4D1C-9509-749CCF8B6B5C}"/>
    <cellStyle name="Input 2 2 2 2 2 2" xfId="23736" xr:uid="{A7FD7293-22DD-40CB-9016-D33AA91D2E9E}"/>
    <cellStyle name="Input 2 2 2 2 2 2 2" xfId="26436" xr:uid="{B9714ABD-67C1-4765-ACDA-93E1112E9761}"/>
    <cellStyle name="Input 2 2 2 2 2 2 2 2" xfId="31888" xr:uid="{9B3CAFC1-E377-4607-9B33-BA1C59A8246F}"/>
    <cellStyle name="Input 2 2 2 2 2 2 2 3" xfId="37463" xr:uid="{2ACDDF3A-CF63-498A-971D-D3463DEB630A}"/>
    <cellStyle name="Input 2 2 2 2 2 2 3" xfId="29676" xr:uid="{2259AC08-476D-45CD-AF22-0581224DBEDB}"/>
    <cellStyle name="Input 2 2 2 2 2 2 4" xfId="35400" xr:uid="{6FD4DEDA-BD2A-48ED-B10F-DC8D6908BA5A}"/>
    <cellStyle name="Input 2 2 2 2 2 3" xfId="25121" xr:uid="{DD48470F-EC24-46E3-9404-3E3B6F84338B}"/>
    <cellStyle name="Input 2 2 2 2 2 3 2" xfId="27316" xr:uid="{0A9800B2-2365-4977-B936-9DC520F95604}"/>
    <cellStyle name="Input 2 2 2 2 2 3 2 2" xfId="32768" xr:uid="{CCEBD46C-EC09-48A0-8E65-C1302FE99FE6}"/>
    <cellStyle name="Input 2 2 2 2 2 3 2 3" xfId="38149" xr:uid="{C898253D-A5F1-4FCC-9B13-19CE64C8F5A6}"/>
    <cellStyle name="Input 2 2 2 2 2 3 3" xfId="30573" xr:uid="{11129A1B-D104-403E-B842-5038BDF67EBB}"/>
    <cellStyle name="Input 2 2 2 2 2 3 4" xfId="36266" xr:uid="{1565F869-CFDC-49B4-A68A-8BF27464192C}"/>
    <cellStyle name="Input 2 2 2 2 2 4" xfId="22881" xr:uid="{BB733F82-1C56-42B7-AF13-C846CC98ADBC}"/>
    <cellStyle name="Input 2 2 2 2 2 4 2" xfId="28821" xr:uid="{7525FD62-1E61-4525-B90C-A366103F76D0}"/>
    <cellStyle name="Input 2 2 2 2 2 4 3" xfId="34548" xr:uid="{FC3A86BB-E323-42A9-9E78-D1B3D04DC66E}"/>
    <cellStyle name="Input 2 2 2 2 2 5" xfId="25581" xr:uid="{37A2777C-49D3-4038-A428-D3D6102B72B2}"/>
    <cellStyle name="Input 2 2 2 2 2 5 2" xfId="31033" xr:uid="{A4120F60-BD60-4948-885B-A4CA10C4B05D}"/>
    <cellStyle name="Input 2 2 2 2 2 5 3" xfId="36608" xr:uid="{D1A917D3-4B94-4736-9B77-7D5FF0D3E86B}"/>
    <cellStyle name="Input 2 2 2 2 2 6" xfId="27948" xr:uid="{CDED7C0B-3260-465B-BA11-95F788B6D6F5}"/>
    <cellStyle name="Input 2 2 2 2 2 7" xfId="33675" xr:uid="{1C773BC1-74AE-4860-B3B7-C49B862E30AF}"/>
    <cellStyle name="Input 2 2 2 2 3" xfId="23101" xr:uid="{F237765A-B87C-4C6A-B194-76A765D771C6}"/>
    <cellStyle name="Input 2 2 2 2 3 2" xfId="25801" xr:uid="{2E4D8C09-7FDA-4EEB-94DD-B2EB5EB65D4D}"/>
    <cellStyle name="Input 2 2 2 2 3 2 2" xfId="31253" xr:uid="{271FBBAD-991C-40D9-8478-BEC64D6662A3}"/>
    <cellStyle name="Input 2 2 2 2 3 2 3" xfId="36828" xr:uid="{273A8D46-1F27-4E53-8952-A7F95CD3EDA2}"/>
    <cellStyle name="Input 2 2 2 2 3 3" xfId="29041" xr:uid="{5AB3DC2D-038C-48F1-9F94-A5BB166AEEAE}"/>
    <cellStyle name="Input 2 2 2 2 3 4" xfId="34765" xr:uid="{3C34D922-7421-44BA-88F3-ECB4EC9CC084}"/>
    <cellStyle name="Input 2 2 2 2 4" xfId="24478" xr:uid="{D60CACE6-9923-42DC-91F9-4FAD1F4AF65D}"/>
    <cellStyle name="Input 2 2 2 2 4 2" xfId="26673" xr:uid="{3CC8B502-48D0-4CD8-8D81-720DC0DB695A}"/>
    <cellStyle name="Input 2 2 2 2 4 2 2" xfId="32125" xr:uid="{8096CA17-FE04-414E-A95E-00DE8671F513}"/>
    <cellStyle name="Input 2 2 2 2 4 2 3" xfId="37682" xr:uid="{3B4B6D9B-A7EE-4D9A-98BB-D7B9D94A89F3}"/>
    <cellStyle name="Input 2 2 2 2 4 3" xfId="29930" xr:uid="{01E68C2F-4043-43E3-8F5F-ECB341161A26}"/>
    <cellStyle name="Input 2 2 2 2 4 4" xfId="35631" xr:uid="{028D47BC-8DF9-4C8B-BAF1-D76F110562F2}"/>
    <cellStyle name="Input 2 2 2 2 5" xfId="22243" xr:uid="{768B287A-5B1F-4FDD-BD07-273E2A510330}"/>
    <cellStyle name="Input 2 2 2 2 5 2" xfId="28183" xr:uid="{F08F874B-D752-48F1-B402-F52AC372D462}"/>
    <cellStyle name="Input 2 2 2 2 5 3" xfId="33910" xr:uid="{22390BA3-65F2-4F26-A762-1F01DCED514A}"/>
    <cellStyle name="Input 2 2 2 2 6" xfId="21179" xr:uid="{22579D48-762B-4639-BC6D-C170A58C5456}"/>
    <cellStyle name="Input 2 2 2 2 7" xfId="21300" xr:uid="{15005E81-CC1C-46B1-A99C-A174218620E5}"/>
    <cellStyle name="Input 2 2 2 2 8" xfId="33032" xr:uid="{3B2797A7-C2F9-4F18-86F6-C9125B056DB7}"/>
    <cellStyle name="Input 2 2 2 3" xfId="9359" xr:uid="{00000000-0005-0000-0000-000084240000}"/>
    <cellStyle name="Input 2 2 2 3 2" xfId="22005" xr:uid="{89E0C47C-05EB-4F9F-8727-B9FB373F1507}"/>
    <cellStyle name="Input 2 2 2 3 2 2" xfId="23735" xr:uid="{12686071-40A2-42C4-8F34-B4911DBDE629}"/>
    <cellStyle name="Input 2 2 2 3 2 2 2" xfId="26435" xr:uid="{184ABFE4-61DA-43E8-91FD-3723AEF7AD86}"/>
    <cellStyle name="Input 2 2 2 3 2 2 2 2" xfId="31887" xr:uid="{D906C4EE-BD78-4D2B-9035-7162DDAC6482}"/>
    <cellStyle name="Input 2 2 2 3 2 2 2 3" xfId="37462" xr:uid="{678EC1D1-8304-4658-B306-3D9F52070859}"/>
    <cellStyle name="Input 2 2 2 3 2 2 3" xfId="29675" xr:uid="{5BD92640-90F6-4537-929B-2EE01E2C1946}"/>
    <cellStyle name="Input 2 2 2 3 2 2 4" xfId="35399" xr:uid="{5B7B82A6-AEDA-456D-844A-CCDCC7421B48}"/>
    <cellStyle name="Input 2 2 2 3 2 3" xfId="25120" xr:uid="{59E73267-5433-4468-BDDF-9D141250ACA9}"/>
    <cellStyle name="Input 2 2 2 3 2 3 2" xfId="27315" xr:uid="{F089196B-E859-47FB-AA30-7A274D5FF8DC}"/>
    <cellStyle name="Input 2 2 2 3 2 3 2 2" xfId="32767" xr:uid="{009AB668-B9BD-4B23-A9B0-7FBD4E95EF56}"/>
    <cellStyle name="Input 2 2 2 3 2 3 2 3" xfId="38148" xr:uid="{A7EDF6E1-60DA-426A-B177-CB80E0946D49}"/>
    <cellStyle name="Input 2 2 2 3 2 3 3" xfId="30572" xr:uid="{6E8D94E3-0828-4AE1-9BA5-38A976CD9D67}"/>
    <cellStyle name="Input 2 2 2 3 2 3 4" xfId="36265" xr:uid="{83FB5138-05FF-4966-B9E8-4702435D14EB}"/>
    <cellStyle name="Input 2 2 2 3 2 4" xfId="22880" xr:uid="{3960CE92-C8E3-4F28-81C6-E830A711F0FF}"/>
    <cellStyle name="Input 2 2 2 3 2 4 2" xfId="28820" xr:uid="{3715512D-CDCB-4512-9E91-7FF463F18766}"/>
    <cellStyle name="Input 2 2 2 3 2 4 3" xfId="34547" xr:uid="{FDD26633-DC46-4E8D-A4B5-03279ABCA13D}"/>
    <cellStyle name="Input 2 2 2 3 2 5" xfId="25580" xr:uid="{6B55014E-A4A1-4799-933C-1330872E4591}"/>
    <cellStyle name="Input 2 2 2 3 2 5 2" xfId="31032" xr:uid="{CC8E2FC2-070F-4D01-A6F0-4AE28736A0AF}"/>
    <cellStyle name="Input 2 2 2 3 2 5 3" xfId="36607" xr:uid="{B2207068-4277-4F75-B1C5-7197101032E8}"/>
    <cellStyle name="Input 2 2 2 3 2 6" xfId="27947" xr:uid="{56BB5445-9962-48E4-AF95-DC0680C59429}"/>
    <cellStyle name="Input 2 2 2 3 2 7" xfId="33674" xr:uid="{7B97AB7B-9F88-453B-9DAB-2AC1D72E9E0C}"/>
    <cellStyle name="Input 2 2 2 3 3" xfId="23102" xr:uid="{114A349E-DDEC-48DA-9C97-281C3FD1C017}"/>
    <cellStyle name="Input 2 2 2 3 3 2" xfId="25802" xr:uid="{950BCF73-6BEE-4EB1-9B04-4A1FBDDA5314}"/>
    <cellStyle name="Input 2 2 2 3 3 2 2" xfId="31254" xr:uid="{0BF483F3-B631-4094-B4D4-2CE5B79984C5}"/>
    <cellStyle name="Input 2 2 2 3 3 2 3" xfId="36829" xr:uid="{B4C8CE7A-31BA-47E8-9BB8-5AD04EC9BA46}"/>
    <cellStyle name="Input 2 2 2 3 3 3" xfId="29042" xr:uid="{90EEB3A4-0B50-4C5A-8C9E-ADCFF5BD5949}"/>
    <cellStyle name="Input 2 2 2 3 3 4" xfId="34766" xr:uid="{2584DC07-0665-4B68-93EF-94447339BF14}"/>
    <cellStyle name="Input 2 2 2 3 4" xfId="24479" xr:uid="{132C462E-3293-49D8-B0A7-C685F586EDEF}"/>
    <cellStyle name="Input 2 2 2 3 4 2" xfId="26674" xr:uid="{168D5BDC-9245-4C32-BB87-3E059634EB4C}"/>
    <cellStyle name="Input 2 2 2 3 4 2 2" xfId="32126" xr:uid="{9B02DCA3-4D5E-4C74-B30D-DE84AC77E61D}"/>
    <cellStyle name="Input 2 2 2 3 4 2 3" xfId="37683" xr:uid="{4F53B40A-2732-44B4-A179-92DC75D3B124}"/>
    <cellStyle name="Input 2 2 2 3 4 3" xfId="29931" xr:uid="{E25274E7-8F9D-44EF-B7AF-1FC37CAD408F}"/>
    <cellStyle name="Input 2 2 2 3 4 4" xfId="35632" xr:uid="{2176B130-D75B-4AD5-9652-895C43AC318D}"/>
    <cellStyle name="Input 2 2 2 3 5" xfId="22244" xr:uid="{CE2826E1-F2AA-4481-BA36-585495B9F040}"/>
    <cellStyle name="Input 2 2 2 3 5 2" xfId="28184" xr:uid="{8C74F17D-4206-4512-8269-7631D71C66FD}"/>
    <cellStyle name="Input 2 2 2 3 5 3" xfId="33911" xr:uid="{4BB35A95-D911-410F-860E-F1DC86A86EE2}"/>
    <cellStyle name="Input 2 2 2 3 6" xfId="21180" xr:uid="{E78D9FF2-BE5A-4A8D-8EE7-60D04B72E9C5}"/>
    <cellStyle name="Input 2 2 2 3 7" xfId="21299" xr:uid="{DD4B5F8A-BB59-42C6-8124-D65959677662}"/>
    <cellStyle name="Input 2 2 2 3 8" xfId="33033" xr:uid="{3B16E972-7505-4778-AF8B-7213898DF6A9}"/>
    <cellStyle name="Input 2 2 2 4" xfId="9360" xr:uid="{00000000-0005-0000-0000-000085240000}"/>
    <cellStyle name="Input 2 2 2 4 2" xfId="22004" xr:uid="{D6E77C5F-71AF-47C2-A316-E5E0422369C4}"/>
    <cellStyle name="Input 2 2 2 4 2 2" xfId="23734" xr:uid="{2788F506-055F-452D-B7D4-35F24D42C4DB}"/>
    <cellStyle name="Input 2 2 2 4 2 2 2" xfId="26434" xr:uid="{FA430B06-B615-4F21-A6C0-5B5DBFD32561}"/>
    <cellStyle name="Input 2 2 2 4 2 2 2 2" xfId="31886" xr:uid="{C28B136C-8D8E-4563-BDF8-11F12056F753}"/>
    <cellStyle name="Input 2 2 2 4 2 2 2 3" xfId="37461" xr:uid="{819EEC39-F21D-40D9-A232-802336060453}"/>
    <cellStyle name="Input 2 2 2 4 2 2 3" xfId="29674" xr:uid="{D0EF8159-CB44-4414-BDD6-4D4EBF87E77E}"/>
    <cellStyle name="Input 2 2 2 4 2 2 4" xfId="35398" xr:uid="{71C85D1C-461E-4A82-BA23-CD874CB873BB}"/>
    <cellStyle name="Input 2 2 2 4 2 3" xfId="25119" xr:uid="{73905ED3-C9E9-441F-A954-CB5A8147C757}"/>
    <cellStyle name="Input 2 2 2 4 2 3 2" xfId="27314" xr:uid="{49C66489-03B4-4E2D-A440-F7D5396E3A51}"/>
    <cellStyle name="Input 2 2 2 4 2 3 2 2" xfId="32766" xr:uid="{9D4DC37B-BCCE-4F8C-989C-904269E209B3}"/>
    <cellStyle name="Input 2 2 2 4 2 3 2 3" xfId="38147" xr:uid="{31D07765-7968-41B4-B151-F8D4ABB9B49D}"/>
    <cellStyle name="Input 2 2 2 4 2 3 3" xfId="30571" xr:uid="{F3696BE3-AF54-472B-A809-F73F82B07B72}"/>
    <cellStyle name="Input 2 2 2 4 2 3 4" xfId="36264" xr:uid="{B5937020-878E-44CA-BDD3-68DD377C5F07}"/>
    <cellStyle name="Input 2 2 2 4 2 4" xfId="22879" xr:uid="{6D1C128F-AC77-4B97-8546-7453BCA48951}"/>
    <cellStyle name="Input 2 2 2 4 2 4 2" xfId="28819" xr:uid="{2E2EAB9E-7538-43AF-A844-7094DD3004EB}"/>
    <cellStyle name="Input 2 2 2 4 2 4 3" xfId="34546" xr:uid="{7D7984B6-9EFA-4722-BEC5-4BA1D12AEB59}"/>
    <cellStyle name="Input 2 2 2 4 2 5" xfId="25579" xr:uid="{A60C5B21-237E-42C7-B1C9-97D861DEB343}"/>
    <cellStyle name="Input 2 2 2 4 2 5 2" xfId="31031" xr:uid="{46631DE2-6264-446E-B485-25DFFD9F957C}"/>
    <cellStyle name="Input 2 2 2 4 2 5 3" xfId="36606" xr:uid="{93277316-37BB-4728-8CB4-007F281029E7}"/>
    <cellStyle name="Input 2 2 2 4 2 6" xfId="27946" xr:uid="{FC71A19C-DD2A-4343-90C3-E57EBC2BE33C}"/>
    <cellStyle name="Input 2 2 2 4 2 7" xfId="33673" xr:uid="{604DC22B-F3B5-4E03-99A0-7958CD51678C}"/>
    <cellStyle name="Input 2 2 2 4 3" xfId="23103" xr:uid="{5F92BCDA-9E0A-436D-B479-545505724EFF}"/>
    <cellStyle name="Input 2 2 2 4 3 2" xfId="25803" xr:uid="{F5AB83CC-6DF2-44F3-BE39-669F9E1D862D}"/>
    <cellStyle name="Input 2 2 2 4 3 2 2" xfId="31255" xr:uid="{C1D99EDA-AD77-4BB4-B0D6-9A8CEF8398C0}"/>
    <cellStyle name="Input 2 2 2 4 3 2 3" xfId="36830" xr:uid="{4D4EF48E-4DC6-4C07-975B-A33BB6EDF74F}"/>
    <cellStyle name="Input 2 2 2 4 3 3" xfId="29043" xr:uid="{71628C3A-9DB1-4814-B928-476DC1438B12}"/>
    <cellStyle name="Input 2 2 2 4 3 4" xfId="34767" xr:uid="{52BA7EE3-F655-47BC-84E3-C9549EE8E043}"/>
    <cellStyle name="Input 2 2 2 4 4" xfId="24480" xr:uid="{A045FE9E-3E53-4FB4-A26E-E00900E432D9}"/>
    <cellStyle name="Input 2 2 2 4 4 2" xfId="26675" xr:uid="{804F1E4F-995B-498F-880B-2F5F43FC3EDA}"/>
    <cellStyle name="Input 2 2 2 4 4 2 2" xfId="32127" xr:uid="{F18FC7F8-CD7F-4974-B9AC-92F3D663EC80}"/>
    <cellStyle name="Input 2 2 2 4 4 2 3" xfId="37684" xr:uid="{6363D9B9-7FA2-4577-AD9A-B723E34E9AA6}"/>
    <cellStyle name="Input 2 2 2 4 4 3" xfId="29932" xr:uid="{59285C68-7426-4B7C-93E8-CD4D3EA1ED9E}"/>
    <cellStyle name="Input 2 2 2 4 4 4" xfId="35633" xr:uid="{877D337C-47A9-418D-B085-F1F7E8363A24}"/>
    <cellStyle name="Input 2 2 2 4 5" xfId="22245" xr:uid="{A1D25A3B-86B0-4B62-8646-1017EEE08F52}"/>
    <cellStyle name="Input 2 2 2 4 5 2" xfId="28185" xr:uid="{B3FD4EA8-0C75-4075-A38D-BAB5F96E07FA}"/>
    <cellStyle name="Input 2 2 2 4 5 3" xfId="33912" xr:uid="{6EF6F0F7-821F-44EF-A9B5-4E9606856DA3}"/>
    <cellStyle name="Input 2 2 2 4 6" xfId="21181" xr:uid="{D22B2D0D-9649-4927-B507-3B27BDC03A71}"/>
    <cellStyle name="Input 2 2 2 4 7" xfId="21298" xr:uid="{3DEE81D4-99D9-428C-B9B1-9308186BD497}"/>
    <cellStyle name="Input 2 2 2 4 8" xfId="33034" xr:uid="{04CE3D70-D084-48FB-9104-DC140A50C493}"/>
    <cellStyle name="Input 2 2 2 5" xfId="22007" xr:uid="{A213042C-3704-4219-840F-14A9266C3185}"/>
    <cellStyle name="Input 2 2 2 5 2" xfId="23737" xr:uid="{DD34C790-6EBA-4BED-B3B6-95287ACCA2CB}"/>
    <cellStyle name="Input 2 2 2 5 2 2" xfId="26437" xr:uid="{FC99F7B0-AB6A-4D15-B28D-984E04F40106}"/>
    <cellStyle name="Input 2 2 2 5 2 2 2" xfId="31889" xr:uid="{90ADA65E-BA86-4FB5-A886-C837EA768EAB}"/>
    <cellStyle name="Input 2 2 2 5 2 2 3" xfId="37464" xr:uid="{FDEE5559-0496-4EB0-B70E-1ABD64F61E5C}"/>
    <cellStyle name="Input 2 2 2 5 2 3" xfId="29677" xr:uid="{D6D26275-3209-48E2-8855-908DDC2C3666}"/>
    <cellStyle name="Input 2 2 2 5 2 4" xfId="35401" xr:uid="{938B61AA-79ED-4326-BDB6-3F6AB9D0346E}"/>
    <cellStyle name="Input 2 2 2 5 3" xfId="25122" xr:uid="{9556891A-F649-47E1-BBBE-D53D10420D16}"/>
    <cellStyle name="Input 2 2 2 5 3 2" xfId="27317" xr:uid="{42514912-FD5F-4936-A58B-25B431268258}"/>
    <cellStyle name="Input 2 2 2 5 3 2 2" xfId="32769" xr:uid="{7474A585-A499-44DD-B884-457C46989083}"/>
    <cellStyle name="Input 2 2 2 5 3 2 3" xfId="38150" xr:uid="{CD8E00BC-51DB-4A32-BF27-E16B65EAA123}"/>
    <cellStyle name="Input 2 2 2 5 3 3" xfId="30574" xr:uid="{CB0278F3-72CE-40EA-982B-322EE640B49B}"/>
    <cellStyle name="Input 2 2 2 5 3 4" xfId="36267" xr:uid="{5B01430B-16C5-4932-80FB-74439E7EA95B}"/>
    <cellStyle name="Input 2 2 2 5 4" xfId="22882" xr:uid="{165E778C-BA35-4CB1-9AF7-34DE22F5E9C4}"/>
    <cellStyle name="Input 2 2 2 5 4 2" xfId="28822" xr:uid="{30938586-C03C-4640-944C-668984F8EEF5}"/>
    <cellStyle name="Input 2 2 2 5 4 3" xfId="34549" xr:uid="{9F863FD9-4E35-4DB2-B05B-2CD7D063E4DA}"/>
    <cellStyle name="Input 2 2 2 5 5" xfId="25582" xr:uid="{640E6967-3D7E-4347-9ABC-B9900C1F6C03}"/>
    <cellStyle name="Input 2 2 2 5 5 2" xfId="31034" xr:uid="{D70D5E35-8B46-4871-B5F4-AA10A1E84D31}"/>
    <cellStyle name="Input 2 2 2 5 5 3" xfId="36609" xr:uid="{05FF5F7D-060D-40EE-AFF7-6A04079B3405}"/>
    <cellStyle name="Input 2 2 2 5 6" xfId="27949" xr:uid="{E480A42E-0A67-44BA-A361-7870467355BD}"/>
    <cellStyle name="Input 2 2 2 5 7" xfId="33676" xr:uid="{E1931DEE-ABA0-4197-8CE2-127D398613ED}"/>
    <cellStyle name="Input 2 2 2 6" xfId="23100" xr:uid="{C29165B2-98B4-44E0-972C-63B1998DCF3C}"/>
    <cellStyle name="Input 2 2 2 6 2" xfId="25800" xr:uid="{E5789926-30D5-45FC-9C3F-BDD65CDF38A1}"/>
    <cellStyle name="Input 2 2 2 6 2 2" xfId="31252" xr:uid="{AF41033B-A845-4837-B6CA-D1B2A76294E3}"/>
    <cellStyle name="Input 2 2 2 6 2 3" xfId="36827" xr:uid="{2CB6F77D-2DB8-4A18-9B94-56601FAC217B}"/>
    <cellStyle name="Input 2 2 2 6 3" xfId="29040" xr:uid="{415567CC-2216-4CF1-B8A8-F3A8B5018565}"/>
    <cellStyle name="Input 2 2 2 6 4" xfId="34764" xr:uid="{4B17A633-0BAB-43B9-BEA4-7F617C21330D}"/>
    <cellStyle name="Input 2 2 2 7" xfId="24477" xr:uid="{3ADC0830-4B01-453F-90FE-123B9153AE03}"/>
    <cellStyle name="Input 2 2 2 7 2" xfId="26672" xr:uid="{F54F7C2C-89B6-460B-9EA7-64F38CA51326}"/>
    <cellStyle name="Input 2 2 2 7 2 2" xfId="32124" xr:uid="{27671D4A-746E-4993-A452-2B6A9706DF90}"/>
    <cellStyle name="Input 2 2 2 7 2 3" xfId="37681" xr:uid="{D0CC976D-CA35-4324-985A-1CC072C9CB67}"/>
    <cellStyle name="Input 2 2 2 7 3" xfId="29929" xr:uid="{FEBC3AFB-CEEA-4697-8C48-2EC9CE69B8C1}"/>
    <cellStyle name="Input 2 2 2 7 4" xfId="35630" xr:uid="{CAAE26B6-C8A4-4F30-BECF-45693A85A9AC}"/>
    <cellStyle name="Input 2 2 2 8" xfId="22242" xr:uid="{679E08C4-732E-45D2-9BBB-CF4CB5575FD7}"/>
    <cellStyle name="Input 2 2 2 8 2" xfId="28182" xr:uid="{BA7F871A-1ED5-457B-941F-E59520E1E7C5}"/>
    <cellStyle name="Input 2 2 2 8 3" xfId="33909" xr:uid="{0ECF92C8-A42F-4E3D-A22E-13CEB416B2C7}"/>
    <cellStyle name="Input 2 2 2 9" xfId="21178" xr:uid="{1BD5743E-03CE-4EB9-8FEE-6028A79A9125}"/>
    <cellStyle name="Input 2 2 3" xfId="9361" xr:uid="{00000000-0005-0000-0000-000086240000}"/>
    <cellStyle name="Input 2 2 3 10" xfId="21297" xr:uid="{6CD8E8B2-5F33-4766-81ED-36963ABBEAA8}"/>
    <cellStyle name="Input 2 2 3 11" xfId="33035" xr:uid="{248ABAAB-4BF0-4402-933D-4DFEC94796FE}"/>
    <cellStyle name="Input 2 2 3 2" xfId="9362" xr:uid="{00000000-0005-0000-0000-000087240000}"/>
    <cellStyle name="Input 2 2 3 2 2" xfId="22002" xr:uid="{83DEA585-0F6A-430D-8BA9-6710055C0E52}"/>
    <cellStyle name="Input 2 2 3 2 2 2" xfId="23732" xr:uid="{1F78FF82-6425-40C1-9707-6BC13FEB7F0E}"/>
    <cellStyle name="Input 2 2 3 2 2 2 2" xfId="26432" xr:uid="{547BCDCA-41C4-48C1-BF1B-24E7FC1ED17D}"/>
    <cellStyle name="Input 2 2 3 2 2 2 2 2" xfId="31884" xr:uid="{26DFE4A1-47C0-41D2-9F43-CBECABC5C43A}"/>
    <cellStyle name="Input 2 2 3 2 2 2 2 3" xfId="37459" xr:uid="{F424D860-ECD0-41B0-B150-838D889F9255}"/>
    <cellStyle name="Input 2 2 3 2 2 2 3" xfId="29672" xr:uid="{4EBE935A-C41F-4A49-A0F7-8DA5BB3AC414}"/>
    <cellStyle name="Input 2 2 3 2 2 2 4" xfId="35396" xr:uid="{BB50EB57-75DC-45F7-A5AC-A0DC7DB45AF6}"/>
    <cellStyle name="Input 2 2 3 2 2 3" xfId="25117" xr:uid="{D651C060-98AA-49F0-801F-055BE2E6612C}"/>
    <cellStyle name="Input 2 2 3 2 2 3 2" xfId="27312" xr:uid="{8941A4D8-E973-408A-9D4B-23C0A7DFCD0E}"/>
    <cellStyle name="Input 2 2 3 2 2 3 2 2" xfId="32764" xr:uid="{691A5DC6-0025-4352-AE42-8D1BE3B61C34}"/>
    <cellStyle name="Input 2 2 3 2 2 3 2 3" xfId="38145" xr:uid="{17334CFD-2933-47C8-8E5B-C659327FE16C}"/>
    <cellStyle name="Input 2 2 3 2 2 3 3" xfId="30569" xr:uid="{40AB19CD-B8BF-4B93-BE94-626E21B2F4DD}"/>
    <cellStyle name="Input 2 2 3 2 2 3 4" xfId="36262" xr:uid="{05F0214D-58E6-4442-BFA6-6245884D411D}"/>
    <cellStyle name="Input 2 2 3 2 2 4" xfId="22877" xr:uid="{2AD8BA2D-5668-4ECE-8D13-40C877A24F91}"/>
    <cellStyle name="Input 2 2 3 2 2 4 2" xfId="28817" xr:uid="{B5ACF05C-359A-4524-8255-D0DAAB26C01D}"/>
    <cellStyle name="Input 2 2 3 2 2 4 3" xfId="34544" xr:uid="{2EA46490-9A1A-4550-85BE-E187A5316A28}"/>
    <cellStyle name="Input 2 2 3 2 2 5" xfId="25577" xr:uid="{9550F006-6C0C-4649-A453-C5071C1A074B}"/>
    <cellStyle name="Input 2 2 3 2 2 5 2" xfId="31029" xr:uid="{7082AEAD-293D-4B55-80D0-D39BF4EE194A}"/>
    <cellStyle name="Input 2 2 3 2 2 5 3" xfId="36604" xr:uid="{ED55FD99-E2C6-41CF-9448-9CFE681C1D7E}"/>
    <cellStyle name="Input 2 2 3 2 2 6" xfId="27944" xr:uid="{90EA8983-7DCB-42F8-AA77-9A8132248657}"/>
    <cellStyle name="Input 2 2 3 2 2 7" xfId="33671" xr:uid="{26AB5464-1EA2-452A-8AEB-02BF986373DF}"/>
    <cellStyle name="Input 2 2 3 2 3" xfId="23105" xr:uid="{FF86A0B7-32FD-42CE-866C-8167ABA53CBA}"/>
    <cellStyle name="Input 2 2 3 2 3 2" xfId="25805" xr:uid="{B53B7089-A3B4-45E5-B6A6-C116F5EA8576}"/>
    <cellStyle name="Input 2 2 3 2 3 2 2" xfId="31257" xr:uid="{42709924-2E3E-4920-AC70-B72FC21D65F8}"/>
    <cellStyle name="Input 2 2 3 2 3 2 3" xfId="36832" xr:uid="{82E7E044-C004-4560-81C6-408D9C6579DC}"/>
    <cellStyle name="Input 2 2 3 2 3 3" xfId="29045" xr:uid="{32A6C009-16F1-42B4-8CE7-4BE89DC0C474}"/>
    <cellStyle name="Input 2 2 3 2 3 4" xfId="34769" xr:uid="{6ED620A5-06E9-44DA-82EA-C6618B08BF7B}"/>
    <cellStyle name="Input 2 2 3 2 4" xfId="24482" xr:uid="{1302EF34-F977-4A51-9D5A-66BE52F23C60}"/>
    <cellStyle name="Input 2 2 3 2 4 2" xfId="26677" xr:uid="{6454E8EA-688E-4735-891B-F0257129C1B0}"/>
    <cellStyle name="Input 2 2 3 2 4 2 2" xfId="32129" xr:uid="{9E5A2EBC-41BA-4A1A-80F7-190292DA2C05}"/>
    <cellStyle name="Input 2 2 3 2 4 2 3" xfId="37686" xr:uid="{C18ADDBA-BD74-46DA-8CDE-1FF0EAF8D856}"/>
    <cellStyle name="Input 2 2 3 2 4 3" xfId="29934" xr:uid="{294B7444-74BF-4B88-BC6E-AFD64F12A2C9}"/>
    <cellStyle name="Input 2 2 3 2 4 4" xfId="35635" xr:uid="{6D15C58D-22B7-49E2-88FC-2C55378916F4}"/>
    <cellStyle name="Input 2 2 3 2 5" xfId="22247" xr:uid="{D45ABB44-F9B1-4B37-BCEA-97DCB163315C}"/>
    <cellStyle name="Input 2 2 3 2 5 2" xfId="28187" xr:uid="{2EE0566A-821F-4E5D-AB12-1CDBB7BB33FC}"/>
    <cellStyle name="Input 2 2 3 2 5 3" xfId="33914" xr:uid="{84354B07-A393-4A7B-8E6E-F72DF9DBDDB9}"/>
    <cellStyle name="Input 2 2 3 2 6" xfId="21183" xr:uid="{8C3FD7A0-63E7-4034-8958-99380F10EE60}"/>
    <cellStyle name="Input 2 2 3 2 7" xfId="21296" xr:uid="{B2BC5667-92B7-475A-8C99-8A88D7398472}"/>
    <cellStyle name="Input 2 2 3 2 8" xfId="33036" xr:uid="{F9824362-67F3-4862-9721-18A7AA3444B2}"/>
    <cellStyle name="Input 2 2 3 3" xfId="9363" xr:uid="{00000000-0005-0000-0000-000088240000}"/>
    <cellStyle name="Input 2 2 3 3 2" xfId="22001" xr:uid="{6598FCDF-6377-4B90-BA7F-2FEFDE21D83D}"/>
    <cellStyle name="Input 2 2 3 3 2 2" xfId="23731" xr:uid="{9BF08F03-9B6E-43F3-939A-D6A5C3A435AD}"/>
    <cellStyle name="Input 2 2 3 3 2 2 2" xfId="26431" xr:uid="{0BE6C584-3F7E-4532-A3B8-1651220C4F57}"/>
    <cellStyle name="Input 2 2 3 3 2 2 2 2" xfId="31883" xr:uid="{DE12522F-F7DC-4079-B60C-62C5A17B4F56}"/>
    <cellStyle name="Input 2 2 3 3 2 2 2 3" xfId="37458" xr:uid="{B1A6FE0D-76EF-460B-A53E-740266C4CBA2}"/>
    <cellStyle name="Input 2 2 3 3 2 2 3" xfId="29671" xr:uid="{C86CF933-796F-4CE4-9CAA-712C51B2A114}"/>
    <cellStyle name="Input 2 2 3 3 2 2 4" xfId="35395" xr:uid="{D01EDC49-2111-4720-82AD-D56EBC798FFB}"/>
    <cellStyle name="Input 2 2 3 3 2 3" xfId="25116" xr:uid="{F7C9F74A-E6E3-42BD-9D70-CBB4AD8AED7E}"/>
    <cellStyle name="Input 2 2 3 3 2 3 2" xfId="27311" xr:uid="{7A21CE5D-2893-4101-8393-A4166DBCFD4B}"/>
    <cellStyle name="Input 2 2 3 3 2 3 2 2" xfId="32763" xr:uid="{41524167-ABA9-4BDE-8142-0D664CCBF99D}"/>
    <cellStyle name="Input 2 2 3 3 2 3 2 3" xfId="38144" xr:uid="{623F4EBC-F9AB-4017-853D-6EAF0B408206}"/>
    <cellStyle name="Input 2 2 3 3 2 3 3" xfId="30568" xr:uid="{E899840A-910E-49EA-8669-FE1A4AA18242}"/>
    <cellStyle name="Input 2 2 3 3 2 3 4" xfId="36261" xr:uid="{B42FC0F0-10F3-4248-AD8C-5F962DB79228}"/>
    <cellStyle name="Input 2 2 3 3 2 4" xfId="22876" xr:uid="{55AAF0C3-464E-43FC-879C-CC8E56060E1C}"/>
    <cellStyle name="Input 2 2 3 3 2 4 2" xfId="28816" xr:uid="{10081234-C9CA-49CD-852F-F5A2891E0855}"/>
    <cellStyle name="Input 2 2 3 3 2 4 3" xfId="34543" xr:uid="{8DB7CDF9-5D2B-47AF-A183-2F74AC227FA1}"/>
    <cellStyle name="Input 2 2 3 3 2 5" xfId="25576" xr:uid="{2368F58D-8F0E-43DF-80A2-D54E626B6754}"/>
    <cellStyle name="Input 2 2 3 3 2 5 2" xfId="31028" xr:uid="{1371F557-A5D3-4C72-BD6C-DFDF7F6909CE}"/>
    <cellStyle name="Input 2 2 3 3 2 5 3" xfId="36603" xr:uid="{5BA7AB2C-A62D-4CD1-A83C-E5D993A2729B}"/>
    <cellStyle name="Input 2 2 3 3 2 6" xfId="27943" xr:uid="{13977078-D7C6-4538-9276-A2F84CE608F9}"/>
    <cellStyle name="Input 2 2 3 3 2 7" xfId="33670" xr:uid="{35116C32-434A-45DF-8D95-8CF0AE425A1D}"/>
    <cellStyle name="Input 2 2 3 3 3" xfId="23106" xr:uid="{617845D1-4C06-4B89-8268-8A129ED64900}"/>
    <cellStyle name="Input 2 2 3 3 3 2" xfId="25806" xr:uid="{738F03C7-B10C-4A9D-B414-6ACEDB8A180B}"/>
    <cellStyle name="Input 2 2 3 3 3 2 2" xfId="31258" xr:uid="{6EFDA78B-3ECA-4D2E-B34D-AC0F6490480C}"/>
    <cellStyle name="Input 2 2 3 3 3 2 3" xfId="36833" xr:uid="{7FE359DD-5C00-4D37-9F2D-E83188F16840}"/>
    <cellStyle name="Input 2 2 3 3 3 3" xfId="29046" xr:uid="{8EACEBE5-09C5-4445-9ACC-AB47B4786A37}"/>
    <cellStyle name="Input 2 2 3 3 3 4" xfId="34770" xr:uid="{D0D2170D-84E1-40E7-94C7-7F8DB9C4350D}"/>
    <cellStyle name="Input 2 2 3 3 4" xfId="24483" xr:uid="{435AEB8F-E882-4327-8D24-43D41C1F8543}"/>
    <cellStyle name="Input 2 2 3 3 4 2" xfId="26678" xr:uid="{5EAF9AD5-7308-42FC-A52E-311A60E74B21}"/>
    <cellStyle name="Input 2 2 3 3 4 2 2" xfId="32130" xr:uid="{A5AEC829-07C6-4084-9837-10236470CA71}"/>
    <cellStyle name="Input 2 2 3 3 4 2 3" xfId="37687" xr:uid="{5ACAFA32-F7B6-42D9-AA5B-526E181E8A47}"/>
    <cellStyle name="Input 2 2 3 3 4 3" xfId="29935" xr:uid="{1041221B-0951-4408-8462-F94E2877ACFF}"/>
    <cellStyle name="Input 2 2 3 3 4 4" xfId="35636" xr:uid="{D8AC21A8-4D1B-4B02-ACB1-BE4B6696A37E}"/>
    <cellStyle name="Input 2 2 3 3 5" xfId="22248" xr:uid="{0319EA61-3E8E-4A29-B75F-00D3744A6609}"/>
    <cellStyle name="Input 2 2 3 3 5 2" xfId="28188" xr:uid="{490764AB-391E-478C-BC31-E93EFEE651DB}"/>
    <cellStyle name="Input 2 2 3 3 5 3" xfId="33915" xr:uid="{FEBC885C-7225-49DF-9432-0AD9DE9E594D}"/>
    <cellStyle name="Input 2 2 3 3 6" xfId="21184" xr:uid="{F3E4DA00-BF13-4ECD-BA5A-032C7CF125C6}"/>
    <cellStyle name="Input 2 2 3 3 7" xfId="21295" xr:uid="{446D0FF4-671D-4FA4-BA49-D9F653FF51FA}"/>
    <cellStyle name="Input 2 2 3 3 8" xfId="33037" xr:uid="{D5270DDF-2757-42A6-A107-5AAEB1E3E276}"/>
    <cellStyle name="Input 2 2 3 4" xfId="9364" xr:uid="{00000000-0005-0000-0000-000089240000}"/>
    <cellStyle name="Input 2 2 3 4 2" xfId="22000" xr:uid="{DAF8FADA-60C0-41B8-B955-B2625972BE41}"/>
    <cellStyle name="Input 2 2 3 4 2 2" xfId="23730" xr:uid="{41288913-B911-4212-882F-480F0859750B}"/>
    <cellStyle name="Input 2 2 3 4 2 2 2" xfId="26430" xr:uid="{2D2463CA-BD98-4432-840C-E5E369F37425}"/>
    <cellStyle name="Input 2 2 3 4 2 2 2 2" xfId="31882" xr:uid="{98B66777-0349-4404-BB7B-BFBB825A0613}"/>
    <cellStyle name="Input 2 2 3 4 2 2 2 3" xfId="37457" xr:uid="{35D3019B-9036-4150-A518-2AB9F5E73E6C}"/>
    <cellStyle name="Input 2 2 3 4 2 2 3" xfId="29670" xr:uid="{813FF58E-1872-4F05-93FA-2A406C3579F9}"/>
    <cellStyle name="Input 2 2 3 4 2 2 4" xfId="35394" xr:uid="{0E648A95-1710-4F4A-9837-E4FBBDC3A846}"/>
    <cellStyle name="Input 2 2 3 4 2 3" xfId="25115" xr:uid="{F373CFF4-23AB-402F-8DC7-A05884094F1A}"/>
    <cellStyle name="Input 2 2 3 4 2 3 2" xfId="27310" xr:uid="{7B574CF7-30E9-4A84-A752-0DD60AE64F93}"/>
    <cellStyle name="Input 2 2 3 4 2 3 2 2" xfId="32762" xr:uid="{E4FC91CC-0544-477D-9AED-0FBF16F791C8}"/>
    <cellStyle name="Input 2 2 3 4 2 3 2 3" xfId="38143" xr:uid="{19C2A2B4-1DD1-43B9-A3C2-65503E0F9955}"/>
    <cellStyle name="Input 2 2 3 4 2 3 3" xfId="30567" xr:uid="{70FC75A8-3607-468C-8243-A174B63B6560}"/>
    <cellStyle name="Input 2 2 3 4 2 3 4" xfId="36260" xr:uid="{ED8FD5FF-6986-4170-8FD0-EEEB9E1F54C8}"/>
    <cellStyle name="Input 2 2 3 4 2 4" xfId="22875" xr:uid="{495B596D-11E9-4A34-A054-44606B68DC23}"/>
    <cellStyle name="Input 2 2 3 4 2 4 2" xfId="28815" xr:uid="{CFB5D0FE-8CE2-4B0A-923D-427F8CAA71B4}"/>
    <cellStyle name="Input 2 2 3 4 2 4 3" xfId="34542" xr:uid="{300045AD-5A8D-4A01-9B9B-C06BE9012ED7}"/>
    <cellStyle name="Input 2 2 3 4 2 5" xfId="25575" xr:uid="{2E347768-6C99-4A81-918F-522F287BDEA6}"/>
    <cellStyle name="Input 2 2 3 4 2 5 2" xfId="31027" xr:uid="{90BCF0E7-253B-4A3C-B57D-E7499D12FF27}"/>
    <cellStyle name="Input 2 2 3 4 2 5 3" xfId="36602" xr:uid="{76A9FA64-33E4-4D64-BA08-B866A1871F1C}"/>
    <cellStyle name="Input 2 2 3 4 2 6" xfId="27942" xr:uid="{D4403BF2-35AF-4460-A51D-4324A9F12CD2}"/>
    <cellStyle name="Input 2 2 3 4 2 7" xfId="33669" xr:uid="{7BF0E8B3-68CD-4819-BCB3-49BE9339FA73}"/>
    <cellStyle name="Input 2 2 3 4 3" xfId="23107" xr:uid="{4F1A8648-630C-4B04-A5AD-42525D26D26E}"/>
    <cellStyle name="Input 2 2 3 4 3 2" xfId="25807" xr:uid="{A34F6E77-3877-4DD0-8BCA-9F140A11D9C6}"/>
    <cellStyle name="Input 2 2 3 4 3 2 2" xfId="31259" xr:uid="{1E6BA55A-E74B-4529-832D-DC68B342406C}"/>
    <cellStyle name="Input 2 2 3 4 3 2 3" xfId="36834" xr:uid="{8B029D1D-3FED-4E3F-AB1A-A5AF7051BE5E}"/>
    <cellStyle name="Input 2 2 3 4 3 3" xfId="29047" xr:uid="{71D153F3-36A9-4554-B202-376904450A54}"/>
    <cellStyle name="Input 2 2 3 4 3 4" xfId="34771" xr:uid="{A7A3A244-5193-4646-AD31-137C43EE025F}"/>
    <cellStyle name="Input 2 2 3 4 4" xfId="24484" xr:uid="{C56C72DA-DDCE-487A-9624-1F960F6460B2}"/>
    <cellStyle name="Input 2 2 3 4 4 2" xfId="26679" xr:uid="{E8A855AF-80E0-4969-B7E2-BF6D80D101DF}"/>
    <cellStyle name="Input 2 2 3 4 4 2 2" xfId="32131" xr:uid="{3DE7DFDD-202C-4CAD-B87C-CE33B5A8671D}"/>
    <cellStyle name="Input 2 2 3 4 4 2 3" xfId="37688" xr:uid="{5B0A6C43-E36F-4DE9-AE94-4AC0AEF7B690}"/>
    <cellStyle name="Input 2 2 3 4 4 3" xfId="29936" xr:uid="{0016C797-CEA7-43E9-971F-9F386081A80D}"/>
    <cellStyle name="Input 2 2 3 4 4 4" xfId="35637" xr:uid="{10695F56-269F-4F97-A932-67F561C4F569}"/>
    <cellStyle name="Input 2 2 3 4 5" xfId="22249" xr:uid="{A68A6312-65A4-440C-8E39-4289179C8FDF}"/>
    <cellStyle name="Input 2 2 3 4 5 2" xfId="28189" xr:uid="{E1B9E17C-4A3C-4501-AAB5-CEECBE981198}"/>
    <cellStyle name="Input 2 2 3 4 5 3" xfId="33916" xr:uid="{E59735D0-6160-4587-A3D3-7847302989A0}"/>
    <cellStyle name="Input 2 2 3 4 6" xfId="21185" xr:uid="{1ED5038C-E10D-4873-A5ED-677CE1082253}"/>
    <cellStyle name="Input 2 2 3 4 7" xfId="21294" xr:uid="{25250371-1F4C-4598-9A85-1ACCF7DC46F7}"/>
    <cellStyle name="Input 2 2 3 4 8" xfId="33038" xr:uid="{07C96060-4347-4BB6-A4ED-33FA20C19534}"/>
    <cellStyle name="Input 2 2 3 5" xfId="22003" xr:uid="{4028C66E-5DB1-45C9-B79F-B3CA5E62E5C4}"/>
    <cellStyle name="Input 2 2 3 5 2" xfId="23733" xr:uid="{B80F6EE5-AEFB-40EB-BEB3-1647B51553BF}"/>
    <cellStyle name="Input 2 2 3 5 2 2" xfId="26433" xr:uid="{E7BB87AB-DEF6-4660-A2F3-D03E9A3EC98A}"/>
    <cellStyle name="Input 2 2 3 5 2 2 2" xfId="31885" xr:uid="{C9C52548-F9A3-4696-B334-4D8B6711C96F}"/>
    <cellStyle name="Input 2 2 3 5 2 2 3" xfId="37460" xr:uid="{C93C6AA5-50FC-4439-90A3-8A0507DCCBCA}"/>
    <cellStyle name="Input 2 2 3 5 2 3" xfId="29673" xr:uid="{78F68113-6086-4BBE-A006-61268BDE0C1C}"/>
    <cellStyle name="Input 2 2 3 5 2 4" xfId="35397" xr:uid="{722E3DE2-6D8F-454D-955C-4B11F9C8E63E}"/>
    <cellStyle name="Input 2 2 3 5 3" xfId="25118" xr:uid="{A108B5CA-69E7-4A94-88B5-C5C3EC42D2CD}"/>
    <cellStyle name="Input 2 2 3 5 3 2" xfId="27313" xr:uid="{3F1563C4-2E47-47EB-94FB-B6F9D0973623}"/>
    <cellStyle name="Input 2 2 3 5 3 2 2" xfId="32765" xr:uid="{68462B40-B60A-42C6-9481-68F3487D154F}"/>
    <cellStyle name="Input 2 2 3 5 3 2 3" xfId="38146" xr:uid="{0323CAD7-FE36-49CA-8A7B-D3F9D2E6D0DE}"/>
    <cellStyle name="Input 2 2 3 5 3 3" xfId="30570" xr:uid="{3C8A0EC7-D087-475B-908A-AA15A4AD11FA}"/>
    <cellStyle name="Input 2 2 3 5 3 4" xfId="36263" xr:uid="{238CA8FF-9520-4E7E-8A1E-9B6335243156}"/>
    <cellStyle name="Input 2 2 3 5 4" xfId="22878" xr:uid="{6C8F04A5-309E-4EBD-8E71-03838A8209AB}"/>
    <cellStyle name="Input 2 2 3 5 4 2" xfId="28818" xr:uid="{C827E4DE-7948-43A9-A546-5DB8D655AC84}"/>
    <cellStyle name="Input 2 2 3 5 4 3" xfId="34545" xr:uid="{A3152561-AB8B-4845-9168-C8CF2F9BB867}"/>
    <cellStyle name="Input 2 2 3 5 5" xfId="25578" xr:uid="{ED68AC92-F443-46E0-92D9-26415A1FAB3E}"/>
    <cellStyle name="Input 2 2 3 5 5 2" xfId="31030" xr:uid="{6C5C67E7-187E-4CC6-84DF-2CC2127D0655}"/>
    <cellStyle name="Input 2 2 3 5 5 3" xfId="36605" xr:uid="{43C41EE0-9564-41F0-AFBD-B7D121621F73}"/>
    <cellStyle name="Input 2 2 3 5 6" xfId="27945" xr:uid="{F455B879-1C01-45EC-9281-19A9B8C43936}"/>
    <cellStyle name="Input 2 2 3 5 7" xfId="33672" xr:uid="{31EBFDED-6640-409C-AC81-1309391E2433}"/>
    <cellStyle name="Input 2 2 3 6" xfId="23104" xr:uid="{E39AA54B-F706-40DA-B040-EE013E066DAB}"/>
    <cellStyle name="Input 2 2 3 6 2" xfId="25804" xr:uid="{F618E2D4-259E-48B8-A217-51034B374EB6}"/>
    <cellStyle name="Input 2 2 3 6 2 2" xfId="31256" xr:uid="{F7384174-A68C-41F1-BDB2-77FD2DD76431}"/>
    <cellStyle name="Input 2 2 3 6 2 3" xfId="36831" xr:uid="{9696967A-5B0E-4200-AB63-F9CF211D58A2}"/>
    <cellStyle name="Input 2 2 3 6 3" xfId="29044" xr:uid="{9995547F-E4FE-444C-8B82-195A661B296C}"/>
    <cellStyle name="Input 2 2 3 6 4" xfId="34768" xr:uid="{D7FBFA39-F2E4-43E3-960C-7A831366ECDA}"/>
    <cellStyle name="Input 2 2 3 7" xfId="24481" xr:uid="{1BDA398F-193D-4D53-A6B8-F477BE1F6536}"/>
    <cellStyle name="Input 2 2 3 7 2" xfId="26676" xr:uid="{4545E93B-4767-4E71-B973-B441769D5F2C}"/>
    <cellStyle name="Input 2 2 3 7 2 2" xfId="32128" xr:uid="{5D35054E-3C99-4655-964C-71C664A8C73F}"/>
    <cellStyle name="Input 2 2 3 7 2 3" xfId="37685" xr:uid="{09ABEB2F-B468-4A66-992B-95E4F38A2527}"/>
    <cellStyle name="Input 2 2 3 7 3" xfId="29933" xr:uid="{665377B6-AE4E-41C0-888C-7F0D5E31366F}"/>
    <cellStyle name="Input 2 2 3 7 4" xfId="35634" xr:uid="{C3849B7D-5530-4628-9D9E-31D1B8C01E89}"/>
    <cellStyle name="Input 2 2 3 8" xfId="22246" xr:uid="{1F08F5DB-DBBF-413A-9067-675867EDA299}"/>
    <cellStyle name="Input 2 2 3 8 2" xfId="28186" xr:uid="{2797A430-EA81-4C52-A6D6-3149EA27572D}"/>
    <cellStyle name="Input 2 2 3 8 3" xfId="33913" xr:uid="{3AE3CA6B-2E53-45CA-92E5-0BD06BB9E7E4}"/>
    <cellStyle name="Input 2 2 3 9" xfId="21182" xr:uid="{22C7C5E7-49BF-4617-9953-A5E8B8A839D8}"/>
    <cellStyle name="Input 2 2 4" xfId="9365" xr:uid="{00000000-0005-0000-0000-00008A240000}"/>
    <cellStyle name="Input 2 2 4 10" xfId="21293" xr:uid="{66C79B10-CA94-41F0-821B-C3002D8D1417}"/>
    <cellStyle name="Input 2 2 4 11" xfId="33039" xr:uid="{9F39CEA7-3E53-40DF-BCEE-B73EB346275D}"/>
    <cellStyle name="Input 2 2 4 2" xfId="9366" xr:uid="{00000000-0005-0000-0000-00008B240000}"/>
    <cellStyle name="Input 2 2 4 2 2" xfId="21998" xr:uid="{DCE767EB-CDF5-4AD4-B812-C6CC2C15F19A}"/>
    <cellStyle name="Input 2 2 4 2 2 2" xfId="23728" xr:uid="{A3C5D0E0-6EF9-4896-899C-71E18AD0DE1D}"/>
    <cellStyle name="Input 2 2 4 2 2 2 2" xfId="26428" xr:uid="{42D47B6F-1B59-4C85-AB50-D3F66CEA59C6}"/>
    <cellStyle name="Input 2 2 4 2 2 2 2 2" xfId="31880" xr:uid="{176AACF0-E749-433B-B9D4-9B57ACA4EFCC}"/>
    <cellStyle name="Input 2 2 4 2 2 2 2 3" xfId="37455" xr:uid="{34636E7C-150E-43AD-998B-BCCBF0ADED84}"/>
    <cellStyle name="Input 2 2 4 2 2 2 3" xfId="29668" xr:uid="{A524692D-9068-42C6-A438-DF01CDA43D5C}"/>
    <cellStyle name="Input 2 2 4 2 2 2 4" xfId="35392" xr:uid="{7EFE98ED-9A6E-46B1-8B1C-BE806D060E92}"/>
    <cellStyle name="Input 2 2 4 2 2 3" xfId="25113" xr:uid="{2EF0B8E0-7473-4C6D-84FE-3615F7859923}"/>
    <cellStyle name="Input 2 2 4 2 2 3 2" xfId="27308" xr:uid="{D15D8273-5668-4C5A-AAB0-46FA46A2842C}"/>
    <cellStyle name="Input 2 2 4 2 2 3 2 2" xfId="32760" xr:uid="{ADD6D046-8C2F-4EAB-A338-9F1C2811377C}"/>
    <cellStyle name="Input 2 2 4 2 2 3 2 3" xfId="38141" xr:uid="{6755F91C-D6F5-45CB-A4A3-7FCB5B5290B8}"/>
    <cellStyle name="Input 2 2 4 2 2 3 3" xfId="30565" xr:uid="{1AA95285-EF9D-4C10-A7DA-D960DEB40E3F}"/>
    <cellStyle name="Input 2 2 4 2 2 3 4" xfId="36258" xr:uid="{A4C0243A-4388-46BA-BDA1-738ECA1C2A25}"/>
    <cellStyle name="Input 2 2 4 2 2 4" xfId="22873" xr:uid="{050695C1-718D-4642-AB18-91BCD72019F8}"/>
    <cellStyle name="Input 2 2 4 2 2 4 2" xfId="28813" xr:uid="{EB13C727-5B17-41AA-999E-925393475170}"/>
    <cellStyle name="Input 2 2 4 2 2 4 3" xfId="34540" xr:uid="{29F1A4FC-F1C5-4002-83C5-4C80E5B36269}"/>
    <cellStyle name="Input 2 2 4 2 2 5" xfId="25573" xr:uid="{101716D2-F290-4192-A150-A7D500EF6343}"/>
    <cellStyle name="Input 2 2 4 2 2 5 2" xfId="31025" xr:uid="{DDE1B9A9-DBCF-4DF6-8A79-092D73233D7F}"/>
    <cellStyle name="Input 2 2 4 2 2 5 3" xfId="36600" xr:uid="{6C5C37CF-ED78-4F34-97FE-A20B126AFE84}"/>
    <cellStyle name="Input 2 2 4 2 2 6" xfId="27940" xr:uid="{CC43B964-AA43-4624-99C7-FEF72A96ABC4}"/>
    <cellStyle name="Input 2 2 4 2 2 7" xfId="33667" xr:uid="{DB465878-A687-4556-94E8-68F532964B16}"/>
    <cellStyle name="Input 2 2 4 2 3" xfId="23109" xr:uid="{4DDA801E-4E41-45BA-B78E-31AFB6525FB5}"/>
    <cellStyle name="Input 2 2 4 2 3 2" xfId="25809" xr:uid="{6679629B-FDA1-4E09-A148-E8807F982DED}"/>
    <cellStyle name="Input 2 2 4 2 3 2 2" xfId="31261" xr:uid="{ED2DF9FB-F07B-43BF-ADA3-2A1E8D955B06}"/>
    <cellStyle name="Input 2 2 4 2 3 2 3" xfId="36836" xr:uid="{4CF7637D-8F36-4E09-B2A7-13A262E72EC9}"/>
    <cellStyle name="Input 2 2 4 2 3 3" xfId="29049" xr:uid="{4CE2BC4E-DE9F-4F47-90DE-82663534224A}"/>
    <cellStyle name="Input 2 2 4 2 3 4" xfId="34773" xr:uid="{6482C641-0D31-4FDF-B9F5-7444BE36834A}"/>
    <cellStyle name="Input 2 2 4 2 4" xfId="24486" xr:uid="{6D759339-E476-460B-A986-AD21990B145B}"/>
    <cellStyle name="Input 2 2 4 2 4 2" xfId="26681" xr:uid="{21CE44B8-0A73-479F-BEAA-A854DBC9C52D}"/>
    <cellStyle name="Input 2 2 4 2 4 2 2" xfId="32133" xr:uid="{0F5440CB-B004-4498-BBBD-4825104D557C}"/>
    <cellStyle name="Input 2 2 4 2 4 2 3" xfId="37690" xr:uid="{40F8787A-1588-4D3C-B09D-C196F762F532}"/>
    <cellStyle name="Input 2 2 4 2 4 3" xfId="29938" xr:uid="{DE97A454-541D-4BE1-9179-CFA0B78B0486}"/>
    <cellStyle name="Input 2 2 4 2 4 4" xfId="35639" xr:uid="{D522960E-9CB6-437C-A09A-37FE34A8E282}"/>
    <cellStyle name="Input 2 2 4 2 5" xfId="22251" xr:uid="{971A9183-ECF6-49E6-940D-833977F5D084}"/>
    <cellStyle name="Input 2 2 4 2 5 2" xfId="28191" xr:uid="{63341D7A-BDAE-4723-9CBB-B0F156D1477B}"/>
    <cellStyle name="Input 2 2 4 2 5 3" xfId="33918" xr:uid="{45424F03-E05A-44FE-8160-B3FC3A841E45}"/>
    <cellStyle name="Input 2 2 4 2 6" xfId="21187" xr:uid="{1DF8A9BB-8D02-4B8F-9F6D-F64F3EED96D4}"/>
    <cellStyle name="Input 2 2 4 2 7" xfId="21292" xr:uid="{2216FCA4-6755-49F9-9258-CD53DC9C43BB}"/>
    <cellStyle name="Input 2 2 4 2 8" xfId="33040" xr:uid="{00417BBF-D50F-4165-991C-BED41A97ED56}"/>
    <cellStyle name="Input 2 2 4 3" xfId="9367" xr:uid="{00000000-0005-0000-0000-00008C240000}"/>
    <cellStyle name="Input 2 2 4 3 2" xfId="21997" xr:uid="{4A0677A3-6839-496E-892C-243BEC7694D1}"/>
    <cellStyle name="Input 2 2 4 3 2 2" xfId="23727" xr:uid="{9DD80DE6-B362-4BBF-B30E-AD25AC1D6228}"/>
    <cellStyle name="Input 2 2 4 3 2 2 2" xfId="26427" xr:uid="{C695F388-2CBA-4E4D-9508-96E1F2B68890}"/>
    <cellStyle name="Input 2 2 4 3 2 2 2 2" xfId="31879" xr:uid="{6371D6EE-2967-4401-B0D6-0298D581ECF3}"/>
    <cellStyle name="Input 2 2 4 3 2 2 2 3" xfId="37454" xr:uid="{9F9C5ACB-66CC-40F6-A69D-5BBF05790ECC}"/>
    <cellStyle name="Input 2 2 4 3 2 2 3" xfId="29667" xr:uid="{2CB7FA39-66EB-44ED-8872-840EECE91186}"/>
    <cellStyle name="Input 2 2 4 3 2 2 4" xfId="35391" xr:uid="{2A69EED8-E3B2-4107-AEC7-C520FDB18A2C}"/>
    <cellStyle name="Input 2 2 4 3 2 3" xfId="25112" xr:uid="{5B8CA474-9DF8-4E12-A121-A86A662EA2E9}"/>
    <cellStyle name="Input 2 2 4 3 2 3 2" xfId="27307" xr:uid="{EC70921D-895E-49E8-B940-1A890C0C1668}"/>
    <cellStyle name="Input 2 2 4 3 2 3 2 2" xfId="32759" xr:uid="{B09C0DCF-9DE1-4D81-96A3-8144BE1BC37F}"/>
    <cellStyle name="Input 2 2 4 3 2 3 2 3" xfId="38140" xr:uid="{AE061A46-C22E-426B-92C9-C160916ADEF5}"/>
    <cellStyle name="Input 2 2 4 3 2 3 3" xfId="30564" xr:uid="{D405F88A-ECF0-4871-9A2F-A57876BB9F16}"/>
    <cellStyle name="Input 2 2 4 3 2 3 4" xfId="36257" xr:uid="{E86E33E5-221D-40DC-AC32-374CC9D6387C}"/>
    <cellStyle name="Input 2 2 4 3 2 4" xfId="22872" xr:uid="{496D6772-0D79-40B6-AEF3-D8B73E1CA860}"/>
    <cellStyle name="Input 2 2 4 3 2 4 2" xfId="28812" xr:uid="{F835E103-9768-46F5-9974-AE1F1F55602B}"/>
    <cellStyle name="Input 2 2 4 3 2 4 3" xfId="34539" xr:uid="{9EC8E4F4-F7B4-4C4D-B451-017C14B472D1}"/>
    <cellStyle name="Input 2 2 4 3 2 5" xfId="25572" xr:uid="{887FA07E-33EA-4288-B747-A58B7EE4F589}"/>
    <cellStyle name="Input 2 2 4 3 2 5 2" xfId="31024" xr:uid="{C711908E-837F-4A67-A210-328CA1E7D571}"/>
    <cellStyle name="Input 2 2 4 3 2 5 3" xfId="36599" xr:uid="{41AE0601-6CEB-4BED-8181-CA8AE659DE7D}"/>
    <cellStyle name="Input 2 2 4 3 2 6" xfId="27939" xr:uid="{E56094A2-989C-49A5-AC5F-CCB7D2D0305E}"/>
    <cellStyle name="Input 2 2 4 3 2 7" xfId="33666" xr:uid="{9B548087-1260-49DA-B91F-559AE1211F38}"/>
    <cellStyle name="Input 2 2 4 3 3" xfId="23110" xr:uid="{C8A78318-7A03-4C11-AC6E-2F7BD8AC9474}"/>
    <cellStyle name="Input 2 2 4 3 3 2" xfId="25810" xr:uid="{08282D1D-1EC9-4762-85EC-DAEED44D6204}"/>
    <cellStyle name="Input 2 2 4 3 3 2 2" xfId="31262" xr:uid="{45C10BC3-F2AF-4A28-BE01-E52F2FBC55AA}"/>
    <cellStyle name="Input 2 2 4 3 3 2 3" xfId="36837" xr:uid="{3A1BF9CE-CC91-4B4F-B449-0E7EA4F5EA5A}"/>
    <cellStyle name="Input 2 2 4 3 3 3" xfId="29050" xr:uid="{D5CA5CDF-2657-4CE9-96BF-55B0861D46CF}"/>
    <cellStyle name="Input 2 2 4 3 3 4" xfId="34774" xr:uid="{B371F95E-434E-4E21-967A-419F2C82E000}"/>
    <cellStyle name="Input 2 2 4 3 4" xfId="24487" xr:uid="{9898DBAE-E45B-4586-8E03-4DCB18B4DD24}"/>
    <cellStyle name="Input 2 2 4 3 4 2" xfId="26682" xr:uid="{BF5CCC8C-5AFB-420E-8ADF-6EFF386F3608}"/>
    <cellStyle name="Input 2 2 4 3 4 2 2" xfId="32134" xr:uid="{2D0F07BF-8801-4642-BB0B-6719CB974F37}"/>
    <cellStyle name="Input 2 2 4 3 4 2 3" xfId="37691" xr:uid="{415B8C9F-D8AE-4D3B-B412-CD2F23DF7AE0}"/>
    <cellStyle name="Input 2 2 4 3 4 3" xfId="29939" xr:uid="{CC3E50A0-6290-471A-815C-187AEB6B9231}"/>
    <cellStyle name="Input 2 2 4 3 4 4" xfId="35640" xr:uid="{5CE887A8-04F8-4E5E-8141-98672DB48852}"/>
    <cellStyle name="Input 2 2 4 3 5" xfId="22252" xr:uid="{30C2BF67-219E-4FE4-8300-EDF12D6CEDC2}"/>
    <cellStyle name="Input 2 2 4 3 5 2" xfId="28192" xr:uid="{AA653FAF-B301-4C63-8618-D48EA69B99F4}"/>
    <cellStyle name="Input 2 2 4 3 5 3" xfId="33919" xr:uid="{9676AC8E-54DE-4C2B-B21A-DAEB43ADF164}"/>
    <cellStyle name="Input 2 2 4 3 6" xfId="21188" xr:uid="{549314FE-2469-42FD-ADAA-AE703A7E82CD}"/>
    <cellStyle name="Input 2 2 4 3 7" xfId="21291" xr:uid="{F4A53B76-CE44-4F49-910D-70F6CB62A7E7}"/>
    <cellStyle name="Input 2 2 4 3 8" xfId="33041" xr:uid="{38C747A7-2C60-4D57-BED3-727ABC3E2FB8}"/>
    <cellStyle name="Input 2 2 4 4" xfId="9368" xr:uid="{00000000-0005-0000-0000-00008D240000}"/>
    <cellStyle name="Input 2 2 4 4 2" xfId="21996" xr:uid="{5D7D4D12-CF1A-46A0-B67C-6A1CA1906E54}"/>
    <cellStyle name="Input 2 2 4 4 2 2" xfId="23726" xr:uid="{CB0EAB24-01E9-473D-BF6A-7F51896D9394}"/>
    <cellStyle name="Input 2 2 4 4 2 2 2" xfId="26426" xr:uid="{20BB974F-8A48-4D78-A46E-1D7733AEDB15}"/>
    <cellStyle name="Input 2 2 4 4 2 2 2 2" xfId="31878" xr:uid="{65747171-7FE2-43E2-9FDB-1EC2BCAE0B2C}"/>
    <cellStyle name="Input 2 2 4 4 2 2 2 3" xfId="37453" xr:uid="{9EC851A2-4BA0-4509-A477-B1C53C532801}"/>
    <cellStyle name="Input 2 2 4 4 2 2 3" xfId="29666" xr:uid="{0D8D8C1F-26AB-48B1-B38B-9DDE4DB61766}"/>
    <cellStyle name="Input 2 2 4 4 2 2 4" xfId="35390" xr:uid="{C3BBC4F8-55F9-4ADB-A3D4-4DFB77E074C6}"/>
    <cellStyle name="Input 2 2 4 4 2 3" xfId="25111" xr:uid="{7BB6D38E-816B-496F-8DFC-2F86296AFA07}"/>
    <cellStyle name="Input 2 2 4 4 2 3 2" xfId="27306" xr:uid="{EBE0ED38-825F-4E2E-ACB9-DF4E6808F102}"/>
    <cellStyle name="Input 2 2 4 4 2 3 2 2" xfId="32758" xr:uid="{501D6139-C5E6-4B6C-9907-B197D31AD9FB}"/>
    <cellStyle name="Input 2 2 4 4 2 3 2 3" xfId="38139" xr:uid="{91772855-E05C-4A8F-832E-ECEDDF89987F}"/>
    <cellStyle name="Input 2 2 4 4 2 3 3" xfId="30563" xr:uid="{0F0CA80B-158C-47DA-91FC-6468887BF3A8}"/>
    <cellStyle name="Input 2 2 4 4 2 3 4" xfId="36256" xr:uid="{02688BD1-9D18-4061-A4B9-5248CCF72C1D}"/>
    <cellStyle name="Input 2 2 4 4 2 4" xfId="22871" xr:uid="{389272D9-B787-4782-BDBD-2FE50FE1B4DF}"/>
    <cellStyle name="Input 2 2 4 4 2 4 2" xfId="28811" xr:uid="{A5995D8E-A43D-4D7C-B0E6-B8A991A5C609}"/>
    <cellStyle name="Input 2 2 4 4 2 4 3" xfId="34538" xr:uid="{BC01CB34-184F-4EB9-B9CB-A1C3CD7F43D1}"/>
    <cellStyle name="Input 2 2 4 4 2 5" xfId="25571" xr:uid="{0684D1D6-2270-4DDB-86DB-436D13004B0D}"/>
    <cellStyle name="Input 2 2 4 4 2 5 2" xfId="31023" xr:uid="{F193B207-4306-4113-AEFA-108C71984B3F}"/>
    <cellStyle name="Input 2 2 4 4 2 5 3" xfId="36598" xr:uid="{4BA28056-8F83-4429-BEAB-199624A285F9}"/>
    <cellStyle name="Input 2 2 4 4 2 6" xfId="27938" xr:uid="{A8AD5157-6231-4BE4-96BC-81BD6A13E6CD}"/>
    <cellStyle name="Input 2 2 4 4 2 7" xfId="33665" xr:uid="{1739821E-3763-4384-AE69-3398910416B9}"/>
    <cellStyle name="Input 2 2 4 4 3" xfId="23111" xr:uid="{B9AB782F-9A92-4CDF-A50C-2B8321B72F80}"/>
    <cellStyle name="Input 2 2 4 4 3 2" xfId="25811" xr:uid="{77BD27F8-54E4-47E0-ADE6-19B10281C762}"/>
    <cellStyle name="Input 2 2 4 4 3 2 2" xfId="31263" xr:uid="{57A014BB-0721-46EC-99BE-0C344F5D072A}"/>
    <cellStyle name="Input 2 2 4 4 3 2 3" xfId="36838" xr:uid="{FBD1F1F1-D9C3-478A-9E40-4270C666DB36}"/>
    <cellStyle name="Input 2 2 4 4 3 3" xfId="29051" xr:uid="{D1CA3903-3B25-4C21-892D-14DE09E1449F}"/>
    <cellStyle name="Input 2 2 4 4 3 4" xfId="34775" xr:uid="{25F2BFA6-811E-4D28-B461-9DC6947B54AF}"/>
    <cellStyle name="Input 2 2 4 4 4" xfId="24488" xr:uid="{8A3636E3-CECE-45DF-8D69-E69EE1721041}"/>
    <cellStyle name="Input 2 2 4 4 4 2" xfId="26683" xr:uid="{D8544256-B0E7-4C9F-BC06-5E7240B0E28B}"/>
    <cellStyle name="Input 2 2 4 4 4 2 2" xfId="32135" xr:uid="{4A633197-0CBA-47B3-94ED-69B5EF89D60D}"/>
    <cellStyle name="Input 2 2 4 4 4 2 3" xfId="37692" xr:uid="{FF5C2C86-50B0-407E-863D-7514230C85F7}"/>
    <cellStyle name="Input 2 2 4 4 4 3" xfId="29940" xr:uid="{84E66E8C-2E7C-4FDA-8969-BA0FBECCE260}"/>
    <cellStyle name="Input 2 2 4 4 4 4" xfId="35641" xr:uid="{F35ED34D-0001-4C5C-A146-1CAE73A0B7D6}"/>
    <cellStyle name="Input 2 2 4 4 5" xfId="22253" xr:uid="{612CDDEB-D3D6-4B1E-AFAD-5405E8E49A72}"/>
    <cellStyle name="Input 2 2 4 4 5 2" xfId="28193" xr:uid="{CFBEBEAA-D83D-4FF9-8531-1E2066458576}"/>
    <cellStyle name="Input 2 2 4 4 5 3" xfId="33920" xr:uid="{6E77DAAC-F38E-4C1D-9D8B-56E05106DD08}"/>
    <cellStyle name="Input 2 2 4 4 6" xfId="21189" xr:uid="{0212E47D-5336-4356-AE10-D5B5E3767A66}"/>
    <cellStyle name="Input 2 2 4 4 7" xfId="21290" xr:uid="{2B12B879-EB80-480E-9EDA-BEAF624AE9F6}"/>
    <cellStyle name="Input 2 2 4 4 8" xfId="33042" xr:uid="{8E59B1A9-1E07-4105-903C-3B73A9507E4B}"/>
    <cellStyle name="Input 2 2 4 5" xfId="21999" xr:uid="{F35905C9-2A24-401E-9FC5-529891BB54F4}"/>
    <cellStyle name="Input 2 2 4 5 2" xfId="23729" xr:uid="{9227CEAD-E345-47F7-908C-B26B5CED9BFA}"/>
    <cellStyle name="Input 2 2 4 5 2 2" xfId="26429" xr:uid="{F27D97AB-846D-458D-884C-4E9466EAD819}"/>
    <cellStyle name="Input 2 2 4 5 2 2 2" xfId="31881" xr:uid="{E70FDABD-9EAB-44CA-8453-CBEEB19D796C}"/>
    <cellStyle name="Input 2 2 4 5 2 2 3" xfId="37456" xr:uid="{7E5EF942-A962-4CA8-A662-63643E694648}"/>
    <cellStyle name="Input 2 2 4 5 2 3" xfId="29669" xr:uid="{8716D030-CE7C-4A36-A2D3-0A0263A19334}"/>
    <cellStyle name="Input 2 2 4 5 2 4" xfId="35393" xr:uid="{F4602C56-39C8-409A-A608-8CC4D8CD447A}"/>
    <cellStyle name="Input 2 2 4 5 3" xfId="25114" xr:uid="{AEB6566C-3707-4CBF-97C5-839062283A5B}"/>
    <cellStyle name="Input 2 2 4 5 3 2" xfId="27309" xr:uid="{1032D66F-D801-4DBC-B523-7DE0025EB1AF}"/>
    <cellStyle name="Input 2 2 4 5 3 2 2" xfId="32761" xr:uid="{DDA9C2FE-A04B-47DE-98BB-98DC3F2822B2}"/>
    <cellStyle name="Input 2 2 4 5 3 2 3" xfId="38142" xr:uid="{DA5EFF7B-7ACA-49C2-A9B7-A6EF21347B9F}"/>
    <cellStyle name="Input 2 2 4 5 3 3" xfId="30566" xr:uid="{83481D7F-C865-4CDA-93C7-486E05A1453C}"/>
    <cellStyle name="Input 2 2 4 5 3 4" xfId="36259" xr:uid="{E15FC7A4-E10E-4709-ACF5-2CFD5AE208DD}"/>
    <cellStyle name="Input 2 2 4 5 4" xfId="22874" xr:uid="{AAF60349-7EF7-4A99-BF5B-C42635CA4E54}"/>
    <cellStyle name="Input 2 2 4 5 4 2" xfId="28814" xr:uid="{1DB6DB93-0551-42DD-914A-592FD8F12ECB}"/>
    <cellStyle name="Input 2 2 4 5 4 3" xfId="34541" xr:uid="{993E4E2C-2202-4EEE-AA5E-6702916B4A42}"/>
    <cellStyle name="Input 2 2 4 5 5" xfId="25574" xr:uid="{8DE5652E-C8A8-4915-836E-70EC2D2224D8}"/>
    <cellStyle name="Input 2 2 4 5 5 2" xfId="31026" xr:uid="{4A738AFD-84BE-4D66-82CA-14CA616C112A}"/>
    <cellStyle name="Input 2 2 4 5 5 3" xfId="36601" xr:uid="{40EA1A22-0CB4-4DD4-B8FE-A286F3B213D7}"/>
    <cellStyle name="Input 2 2 4 5 6" xfId="27941" xr:uid="{596C3F94-26EF-476D-984E-29918A20F0AE}"/>
    <cellStyle name="Input 2 2 4 5 7" xfId="33668" xr:uid="{E9E827DA-A563-4DDB-85E4-0FDD57F41806}"/>
    <cellStyle name="Input 2 2 4 6" xfId="23108" xr:uid="{C93CBB7E-E80F-4530-A089-E6C767CB53A0}"/>
    <cellStyle name="Input 2 2 4 6 2" xfId="25808" xr:uid="{5C18A6CF-0D5F-4D72-93D5-00894DDC54E8}"/>
    <cellStyle name="Input 2 2 4 6 2 2" xfId="31260" xr:uid="{987CBB21-1C24-4238-9464-2A47AA967179}"/>
    <cellStyle name="Input 2 2 4 6 2 3" xfId="36835" xr:uid="{D4065B0F-AE8A-491C-8F45-08E63A59EFEA}"/>
    <cellStyle name="Input 2 2 4 6 3" xfId="29048" xr:uid="{F6F5334B-85DB-4BB0-B134-16163131D528}"/>
    <cellStyle name="Input 2 2 4 6 4" xfId="34772" xr:uid="{77D715A8-83E1-4133-9709-6AFCBE79AA74}"/>
    <cellStyle name="Input 2 2 4 7" xfId="24485" xr:uid="{CB3D9408-F5F7-4231-875D-7345134EFD5B}"/>
    <cellStyle name="Input 2 2 4 7 2" xfId="26680" xr:uid="{FFD0777A-C78E-4EE1-BC00-55E9E25FFB24}"/>
    <cellStyle name="Input 2 2 4 7 2 2" xfId="32132" xr:uid="{1AEC2D2E-6838-440B-8154-24F5CF1A375A}"/>
    <cellStyle name="Input 2 2 4 7 2 3" xfId="37689" xr:uid="{3EA01B7A-A9CA-4BAC-A726-7FAB65444F56}"/>
    <cellStyle name="Input 2 2 4 7 3" xfId="29937" xr:uid="{105A1358-4655-462C-A2D1-CBADEBD2AE94}"/>
    <cellStyle name="Input 2 2 4 7 4" xfId="35638" xr:uid="{1581DC03-FE3B-49BE-9AC7-FEC7EE2767E6}"/>
    <cellStyle name="Input 2 2 4 8" xfId="22250" xr:uid="{D67BCA16-30F7-4646-A558-29128ACC0D93}"/>
    <cellStyle name="Input 2 2 4 8 2" xfId="28190" xr:uid="{FCFC6A6B-56DF-430E-A97C-3C0DDDA51D3F}"/>
    <cellStyle name="Input 2 2 4 8 3" xfId="33917" xr:uid="{AE8C64C0-A9FB-4EE5-8F44-1AD395072236}"/>
    <cellStyle name="Input 2 2 4 9" xfId="21186" xr:uid="{FDF96EFB-8D8B-4D4B-82A3-8546EA132BE0}"/>
    <cellStyle name="Input 2 2 5" xfId="9369" xr:uid="{00000000-0005-0000-0000-00008E240000}"/>
    <cellStyle name="Input 2 2 5 10" xfId="21289" xr:uid="{A56F61BD-99BF-49D3-960D-D773075E754E}"/>
    <cellStyle name="Input 2 2 5 11" xfId="33043" xr:uid="{B77A3DF7-2765-406E-92C6-CA8B6CD373A6}"/>
    <cellStyle name="Input 2 2 5 2" xfId="9370" xr:uid="{00000000-0005-0000-0000-00008F240000}"/>
    <cellStyle name="Input 2 2 5 2 2" xfId="21994" xr:uid="{B003C215-F6A3-42E0-876D-106197C1034B}"/>
    <cellStyle name="Input 2 2 5 2 2 2" xfId="23724" xr:uid="{D8B12780-72CA-446B-A492-96AD6638BA37}"/>
    <cellStyle name="Input 2 2 5 2 2 2 2" xfId="26424" xr:uid="{2E641BE9-51BE-4B60-B6DD-817F18BB3BC8}"/>
    <cellStyle name="Input 2 2 5 2 2 2 2 2" xfId="31876" xr:uid="{FDBB5D22-5563-452A-94B4-29F85E30092B}"/>
    <cellStyle name="Input 2 2 5 2 2 2 2 3" xfId="37451" xr:uid="{37AFE01A-57E7-44E1-8FC7-3E3574A38C61}"/>
    <cellStyle name="Input 2 2 5 2 2 2 3" xfId="29664" xr:uid="{18024B0E-D226-4C28-B701-6A992E0E481E}"/>
    <cellStyle name="Input 2 2 5 2 2 2 4" xfId="35388" xr:uid="{4F068DEC-6C48-45AE-8BCC-4CE8132BF8B1}"/>
    <cellStyle name="Input 2 2 5 2 2 3" xfId="25109" xr:uid="{53D12E6F-3FD3-4269-848C-6D66AB960220}"/>
    <cellStyle name="Input 2 2 5 2 2 3 2" xfId="27304" xr:uid="{FE1CF947-3714-48EA-8BA3-1D11E06B2A0D}"/>
    <cellStyle name="Input 2 2 5 2 2 3 2 2" xfId="32756" xr:uid="{F964C765-F7F9-4276-B3A1-01B0163F2905}"/>
    <cellStyle name="Input 2 2 5 2 2 3 2 3" xfId="38137" xr:uid="{370B661D-0E2E-427A-8F1D-7655B68083F5}"/>
    <cellStyle name="Input 2 2 5 2 2 3 3" xfId="30561" xr:uid="{EB9AD34E-7674-4CEC-85F5-157DD12F4267}"/>
    <cellStyle name="Input 2 2 5 2 2 3 4" xfId="36254" xr:uid="{26F11ABB-45D4-42FA-AE2B-D88611166C76}"/>
    <cellStyle name="Input 2 2 5 2 2 4" xfId="22869" xr:uid="{A20E7357-B043-4ED7-BDED-79E648602679}"/>
    <cellStyle name="Input 2 2 5 2 2 4 2" xfId="28809" xr:uid="{008DE77F-FD3A-42FD-9261-2962F86C5BEC}"/>
    <cellStyle name="Input 2 2 5 2 2 4 3" xfId="34536" xr:uid="{4834DEB2-3300-4AB2-AD3E-531D1376AC65}"/>
    <cellStyle name="Input 2 2 5 2 2 5" xfId="25569" xr:uid="{73F73DA0-ED2C-4508-BC10-32F8DCC80056}"/>
    <cellStyle name="Input 2 2 5 2 2 5 2" xfId="31021" xr:uid="{EDE63631-AC47-4110-9005-78FB0AC72F34}"/>
    <cellStyle name="Input 2 2 5 2 2 5 3" xfId="36596" xr:uid="{E789319D-71B1-4D6C-BDED-57E4C1360521}"/>
    <cellStyle name="Input 2 2 5 2 2 6" xfId="27936" xr:uid="{571B4034-68AD-44F5-AF29-64C6AE75EEA0}"/>
    <cellStyle name="Input 2 2 5 2 2 7" xfId="33663" xr:uid="{9138B24C-44D6-420C-87CF-056DD7BBAC7E}"/>
    <cellStyle name="Input 2 2 5 2 3" xfId="23113" xr:uid="{8786ACB8-3221-4ADE-9E55-CB505B631C38}"/>
    <cellStyle name="Input 2 2 5 2 3 2" xfId="25813" xr:uid="{6D0D1CEE-BE78-414B-9611-55B7B6964F56}"/>
    <cellStyle name="Input 2 2 5 2 3 2 2" xfId="31265" xr:uid="{7C11D71C-9507-4C74-858E-8626752F9EDA}"/>
    <cellStyle name="Input 2 2 5 2 3 2 3" xfId="36840" xr:uid="{C0C2DA52-E8A6-4D6C-9093-AE7EC11DAD47}"/>
    <cellStyle name="Input 2 2 5 2 3 3" xfId="29053" xr:uid="{1D0E5A8C-617D-4AE8-84A3-104DFD5B82A4}"/>
    <cellStyle name="Input 2 2 5 2 3 4" xfId="34777" xr:uid="{76531B88-CA3B-4422-858F-B1D7328D8F6E}"/>
    <cellStyle name="Input 2 2 5 2 4" xfId="24490" xr:uid="{AA9D114F-F4FB-4F44-B242-03208E4E5070}"/>
    <cellStyle name="Input 2 2 5 2 4 2" xfId="26685" xr:uid="{943B5A61-B4EC-4D13-8750-638DF8327CAA}"/>
    <cellStyle name="Input 2 2 5 2 4 2 2" xfId="32137" xr:uid="{AA509E88-5E2E-4B85-A580-31D97122FB21}"/>
    <cellStyle name="Input 2 2 5 2 4 2 3" xfId="37694" xr:uid="{B89089ED-5671-4FE6-A642-F015CDD51F83}"/>
    <cellStyle name="Input 2 2 5 2 4 3" xfId="29942" xr:uid="{3A889E3F-FE5D-4189-82D7-38023713FFA7}"/>
    <cellStyle name="Input 2 2 5 2 4 4" xfId="35643" xr:uid="{8409CC65-45D0-430D-9A64-D6B3DEA9AB20}"/>
    <cellStyle name="Input 2 2 5 2 5" xfId="22255" xr:uid="{9A4E4B5E-0F38-452D-92E5-771A71F2E8D6}"/>
    <cellStyle name="Input 2 2 5 2 5 2" xfId="28195" xr:uid="{3303A923-9600-4A43-81A1-ABF597B337CB}"/>
    <cellStyle name="Input 2 2 5 2 5 3" xfId="33922" xr:uid="{C143B188-44AE-408F-9137-B903707C1BFB}"/>
    <cellStyle name="Input 2 2 5 2 6" xfId="21191" xr:uid="{DDC9537A-750B-48C3-9547-A1D65B795C37}"/>
    <cellStyle name="Input 2 2 5 2 7" xfId="21288" xr:uid="{300CE431-F034-475C-B709-5F836D26EA17}"/>
    <cellStyle name="Input 2 2 5 2 8" xfId="33044" xr:uid="{4E4136F7-3128-4866-B708-F32ABD702D28}"/>
    <cellStyle name="Input 2 2 5 3" xfId="9371" xr:uid="{00000000-0005-0000-0000-000090240000}"/>
    <cellStyle name="Input 2 2 5 3 2" xfId="21993" xr:uid="{34F4AF65-B8BA-40D0-8F28-44F85CA0AC10}"/>
    <cellStyle name="Input 2 2 5 3 2 2" xfId="23723" xr:uid="{0CBF1554-090D-47B8-A19E-B0CB2FC157EA}"/>
    <cellStyle name="Input 2 2 5 3 2 2 2" xfId="26423" xr:uid="{513C9BCD-7D20-4F85-8002-761A892A214A}"/>
    <cellStyle name="Input 2 2 5 3 2 2 2 2" xfId="31875" xr:uid="{D217FB0B-1CE8-46AF-A59C-0A7146E4A4AA}"/>
    <cellStyle name="Input 2 2 5 3 2 2 2 3" xfId="37450" xr:uid="{D6F0C8C9-2583-4D72-803E-48A29A09B771}"/>
    <cellStyle name="Input 2 2 5 3 2 2 3" xfId="29663" xr:uid="{B0CD9AFA-8394-4482-861F-9B169183C32A}"/>
    <cellStyle name="Input 2 2 5 3 2 2 4" xfId="35387" xr:uid="{4D667A28-F809-4C0D-8077-BB7EA87614BF}"/>
    <cellStyle name="Input 2 2 5 3 2 3" xfId="25108" xr:uid="{2C759BB6-74DD-4129-B86A-F3C5074FAE16}"/>
    <cellStyle name="Input 2 2 5 3 2 3 2" xfId="27303" xr:uid="{84EE9E1F-8DF5-4504-84F1-C717FBA3BB1D}"/>
    <cellStyle name="Input 2 2 5 3 2 3 2 2" xfId="32755" xr:uid="{96D7BFE5-C1F9-4296-83CE-E8C1BC85A751}"/>
    <cellStyle name="Input 2 2 5 3 2 3 2 3" xfId="38136" xr:uid="{C089E6D5-3ED2-48AA-B43B-61A7D662C356}"/>
    <cellStyle name="Input 2 2 5 3 2 3 3" xfId="30560" xr:uid="{96BE1FF7-56B2-4124-8616-1BD56FF71E74}"/>
    <cellStyle name="Input 2 2 5 3 2 3 4" xfId="36253" xr:uid="{F7C8C157-BE7B-4C2B-8F4E-8197018DDA9B}"/>
    <cellStyle name="Input 2 2 5 3 2 4" xfId="22868" xr:uid="{C910187A-25AC-4D17-BBFE-1610E95BA851}"/>
    <cellStyle name="Input 2 2 5 3 2 4 2" xfId="28808" xr:uid="{561BBD09-6196-452D-BB2A-7D8B76B2F6C2}"/>
    <cellStyle name="Input 2 2 5 3 2 4 3" xfId="34535" xr:uid="{856F252A-D710-4B2E-9FE6-643105230EDE}"/>
    <cellStyle name="Input 2 2 5 3 2 5" xfId="25568" xr:uid="{D84DCACB-70FD-4D0D-ADFA-54A5F5E22C1B}"/>
    <cellStyle name="Input 2 2 5 3 2 5 2" xfId="31020" xr:uid="{21162820-595A-41D5-B651-0EF457E2A377}"/>
    <cellStyle name="Input 2 2 5 3 2 5 3" xfId="36595" xr:uid="{71590D23-DE63-4716-B0D5-7E4C78EF47DB}"/>
    <cellStyle name="Input 2 2 5 3 2 6" xfId="27935" xr:uid="{FCB7A7E4-1995-4D38-AAFC-B1E0383AE703}"/>
    <cellStyle name="Input 2 2 5 3 2 7" xfId="33662" xr:uid="{D4FADB68-E2AA-4C9E-8C67-FE0D4CF0F482}"/>
    <cellStyle name="Input 2 2 5 3 3" xfId="23114" xr:uid="{0D10CBB2-9762-4736-B6C5-6DAE66F46CBB}"/>
    <cellStyle name="Input 2 2 5 3 3 2" xfId="25814" xr:uid="{293A9571-D7D5-4F70-A640-227E8F5EDC51}"/>
    <cellStyle name="Input 2 2 5 3 3 2 2" xfId="31266" xr:uid="{965C637A-56C2-478C-BB09-A24210ACB6FE}"/>
    <cellStyle name="Input 2 2 5 3 3 2 3" xfId="36841" xr:uid="{C497634A-F4C1-467C-9827-164D5C704450}"/>
    <cellStyle name="Input 2 2 5 3 3 3" xfId="29054" xr:uid="{E63EFC5E-DB62-4F47-BFC9-979B6DCB7C76}"/>
    <cellStyle name="Input 2 2 5 3 3 4" xfId="34778" xr:uid="{DBE8BEB7-B7F2-4796-9B97-2BA3694FE4FC}"/>
    <cellStyle name="Input 2 2 5 3 4" xfId="24491" xr:uid="{446FF61E-192E-4172-B3DD-BCDA42E6025A}"/>
    <cellStyle name="Input 2 2 5 3 4 2" xfId="26686" xr:uid="{B3565FBC-1EEC-4E44-90F1-F0C3B02C882A}"/>
    <cellStyle name="Input 2 2 5 3 4 2 2" xfId="32138" xr:uid="{85444692-D028-4CCD-9FE2-5675D55D593B}"/>
    <cellStyle name="Input 2 2 5 3 4 2 3" xfId="37695" xr:uid="{649F41E5-4AEA-467A-8E66-D9469C88CC8F}"/>
    <cellStyle name="Input 2 2 5 3 4 3" xfId="29943" xr:uid="{6FFD7FA0-2DA5-496A-8F9F-E54F29C57DDF}"/>
    <cellStyle name="Input 2 2 5 3 4 4" xfId="35644" xr:uid="{1F45E2B0-EEEF-41AE-B8F8-AD7F9CF6250A}"/>
    <cellStyle name="Input 2 2 5 3 5" xfId="22256" xr:uid="{FE33D6F4-A036-4507-9DBD-18DA7F2222D3}"/>
    <cellStyle name="Input 2 2 5 3 5 2" xfId="28196" xr:uid="{2042776C-6ACC-44C9-A0C2-86355CA5A8DF}"/>
    <cellStyle name="Input 2 2 5 3 5 3" xfId="33923" xr:uid="{4FCFC87A-3B2B-431A-AD30-A2B67323F1C8}"/>
    <cellStyle name="Input 2 2 5 3 6" xfId="21192" xr:uid="{1C337C4D-A074-4F04-8C24-66B86A0B441C}"/>
    <cellStyle name="Input 2 2 5 3 7" xfId="21287" xr:uid="{5DA3EB27-B740-44F5-87BE-8CC673404CDA}"/>
    <cellStyle name="Input 2 2 5 3 8" xfId="33045" xr:uid="{8A1D40FB-A54D-43E4-A927-32774167EE4E}"/>
    <cellStyle name="Input 2 2 5 4" xfId="9372" xr:uid="{00000000-0005-0000-0000-000091240000}"/>
    <cellStyle name="Input 2 2 5 4 2" xfId="21992" xr:uid="{C124F2CA-65E7-41F6-80CF-D5294217A5FC}"/>
    <cellStyle name="Input 2 2 5 4 2 2" xfId="23722" xr:uid="{488EC81A-F039-449A-9FFF-2E0483E75DF5}"/>
    <cellStyle name="Input 2 2 5 4 2 2 2" xfId="26422" xr:uid="{BDE9174A-186E-43DF-8AEE-C958BA4E4DBE}"/>
    <cellStyle name="Input 2 2 5 4 2 2 2 2" xfId="31874" xr:uid="{EFD690CC-A4CE-442F-B807-61C89F8E5541}"/>
    <cellStyle name="Input 2 2 5 4 2 2 2 3" xfId="37449" xr:uid="{6C7E64CD-355E-41B5-A2B5-F4C5B6849CCF}"/>
    <cellStyle name="Input 2 2 5 4 2 2 3" xfId="29662" xr:uid="{CAF21991-9039-49A5-91E5-8682356F458B}"/>
    <cellStyle name="Input 2 2 5 4 2 2 4" xfId="35386" xr:uid="{3CC0D560-F2DE-407A-BF48-002A32DA432F}"/>
    <cellStyle name="Input 2 2 5 4 2 3" xfId="25107" xr:uid="{AEF7A347-F6BC-463C-A455-8A68F96F5E60}"/>
    <cellStyle name="Input 2 2 5 4 2 3 2" xfId="27302" xr:uid="{0C0A3B26-AA18-485F-8E1C-9848309BF807}"/>
    <cellStyle name="Input 2 2 5 4 2 3 2 2" xfId="32754" xr:uid="{01FA1F3D-8767-4EC5-A2C9-ED9A801DA815}"/>
    <cellStyle name="Input 2 2 5 4 2 3 2 3" xfId="38135" xr:uid="{0E9828B7-C6F7-472F-A8D6-826851A58E3E}"/>
    <cellStyle name="Input 2 2 5 4 2 3 3" xfId="30559" xr:uid="{B50C22BC-CFF0-49B4-84F2-2B50A030FBC7}"/>
    <cellStyle name="Input 2 2 5 4 2 3 4" xfId="36252" xr:uid="{5CD790F9-55A1-43AC-9710-3FA729B6FA26}"/>
    <cellStyle name="Input 2 2 5 4 2 4" xfId="22867" xr:uid="{F1AE823B-BEB8-4F3C-AFA4-7C494AFC2861}"/>
    <cellStyle name="Input 2 2 5 4 2 4 2" xfId="28807" xr:uid="{76821A0D-1EAA-47F4-9FE8-05FD42D54A7B}"/>
    <cellStyle name="Input 2 2 5 4 2 4 3" xfId="34534" xr:uid="{CCF38661-8EA2-4AD8-8A41-FEEA01CE3923}"/>
    <cellStyle name="Input 2 2 5 4 2 5" xfId="25567" xr:uid="{5FD3A3DA-4956-4765-8D27-9E1760F23178}"/>
    <cellStyle name="Input 2 2 5 4 2 5 2" xfId="31019" xr:uid="{46F609E7-6F9B-431A-9381-4EDCE5383A7F}"/>
    <cellStyle name="Input 2 2 5 4 2 5 3" xfId="36594" xr:uid="{0D922A87-37F1-4196-9492-054AC1B23D13}"/>
    <cellStyle name="Input 2 2 5 4 2 6" xfId="27934" xr:uid="{8B9FBE14-B017-44A4-8CE2-6B7FF334EE01}"/>
    <cellStyle name="Input 2 2 5 4 2 7" xfId="33661" xr:uid="{C77373F3-3030-4394-9736-BE4499D52492}"/>
    <cellStyle name="Input 2 2 5 4 3" xfId="23115" xr:uid="{3C1B75B0-F0D0-4C73-95B0-8F08D85A762F}"/>
    <cellStyle name="Input 2 2 5 4 3 2" xfId="25815" xr:uid="{E5B0328F-FD06-40F1-A039-4B1EA6364317}"/>
    <cellStyle name="Input 2 2 5 4 3 2 2" xfId="31267" xr:uid="{6DFD3700-A6A7-41DA-A27E-15E6B2365377}"/>
    <cellStyle name="Input 2 2 5 4 3 2 3" xfId="36842" xr:uid="{8A7CD477-F98E-45A8-B1F0-EA7072277D4F}"/>
    <cellStyle name="Input 2 2 5 4 3 3" xfId="29055" xr:uid="{CEFC3775-94A0-45F9-8A12-2A4FB883305B}"/>
    <cellStyle name="Input 2 2 5 4 3 4" xfId="34779" xr:uid="{C4DB1673-EF20-4AD8-979B-AC21109BCA78}"/>
    <cellStyle name="Input 2 2 5 4 4" xfId="24492" xr:uid="{8B06D891-42F6-4FFB-BC27-B62DBB7F43D4}"/>
    <cellStyle name="Input 2 2 5 4 4 2" xfId="26687" xr:uid="{A603F6C0-1A61-4E51-85A8-E4EBEA1A9C8C}"/>
    <cellStyle name="Input 2 2 5 4 4 2 2" xfId="32139" xr:uid="{90316762-3D1E-423B-AB37-EBCE1451EA64}"/>
    <cellStyle name="Input 2 2 5 4 4 2 3" xfId="37696" xr:uid="{0EAF642A-0E76-4BB4-80D3-7DD8B563DFCB}"/>
    <cellStyle name="Input 2 2 5 4 4 3" xfId="29944" xr:uid="{A6AD6C54-E563-4F0E-9B0E-07CCA5C9407E}"/>
    <cellStyle name="Input 2 2 5 4 4 4" xfId="35645" xr:uid="{2681D089-661A-4578-954B-2D6BD6FA7F47}"/>
    <cellStyle name="Input 2 2 5 4 5" xfId="22257" xr:uid="{251603BF-6768-45DA-9AE5-2DB35DA184B7}"/>
    <cellStyle name="Input 2 2 5 4 5 2" xfId="28197" xr:uid="{9FC25DAC-2B38-437A-9311-0361CC29ED1E}"/>
    <cellStyle name="Input 2 2 5 4 5 3" xfId="33924" xr:uid="{14405EF4-2182-4551-B6A3-B433B3CD211F}"/>
    <cellStyle name="Input 2 2 5 4 6" xfId="21193" xr:uid="{F3345ECD-6CAF-4F56-9934-B6AE76D63949}"/>
    <cellStyle name="Input 2 2 5 4 7" xfId="21286" xr:uid="{27FF245D-8F70-4B97-AD8B-757F09776665}"/>
    <cellStyle name="Input 2 2 5 4 8" xfId="33046" xr:uid="{A936858E-882E-4201-B0C0-F4EBBC90C1DD}"/>
    <cellStyle name="Input 2 2 5 5" xfId="21995" xr:uid="{81BE245C-2B05-4130-A404-E2A3D4ED42A4}"/>
    <cellStyle name="Input 2 2 5 5 2" xfId="23725" xr:uid="{3D9B8598-9D1D-4519-80DE-9A074C1D08AE}"/>
    <cellStyle name="Input 2 2 5 5 2 2" xfId="26425" xr:uid="{A507438B-68C5-4CA4-B11C-4998B40D0770}"/>
    <cellStyle name="Input 2 2 5 5 2 2 2" xfId="31877" xr:uid="{DAA7A795-7A6F-4BC7-A5FA-4B045860D9C2}"/>
    <cellStyle name="Input 2 2 5 5 2 2 3" xfId="37452" xr:uid="{F463F831-C308-49D2-A4C9-585AE9739E65}"/>
    <cellStyle name="Input 2 2 5 5 2 3" xfId="29665" xr:uid="{BC0CB217-2BC0-4703-8097-72AB0ED99E63}"/>
    <cellStyle name="Input 2 2 5 5 2 4" xfId="35389" xr:uid="{EC3F6085-477D-48D6-9178-4E410F14ED43}"/>
    <cellStyle name="Input 2 2 5 5 3" xfId="25110" xr:uid="{F63CEE55-6D24-4734-967F-45C0614BFFD1}"/>
    <cellStyle name="Input 2 2 5 5 3 2" xfId="27305" xr:uid="{D139BD3A-02B1-4771-B9CB-112BF725A677}"/>
    <cellStyle name="Input 2 2 5 5 3 2 2" xfId="32757" xr:uid="{1B040F74-237F-435D-896B-C1803C90C11C}"/>
    <cellStyle name="Input 2 2 5 5 3 2 3" xfId="38138" xr:uid="{F8D7C597-30B0-4F4D-93C8-977517AF61F6}"/>
    <cellStyle name="Input 2 2 5 5 3 3" xfId="30562" xr:uid="{0FB6DD53-6FDD-4F1F-A485-B0CA9071D7B3}"/>
    <cellStyle name="Input 2 2 5 5 3 4" xfId="36255" xr:uid="{BCA7E0D7-0E24-4DCB-97F7-8FA600ECD201}"/>
    <cellStyle name="Input 2 2 5 5 4" xfId="22870" xr:uid="{DC119391-784B-4B1A-A9D6-5868E672F40C}"/>
    <cellStyle name="Input 2 2 5 5 4 2" xfId="28810" xr:uid="{C538FF8C-8E65-413E-B52F-316144DE6C00}"/>
    <cellStyle name="Input 2 2 5 5 4 3" xfId="34537" xr:uid="{B4E5958F-AB91-4332-8611-DBD26CB02945}"/>
    <cellStyle name="Input 2 2 5 5 5" xfId="25570" xr:uid="{0C27FB15-8B8C-472E-8128-1B58A9234E6F}"/>
    <cellStyle name="Input 2 2 5 5 5 2" xfId="31022" xr:uid="{14F666B0-E7A6-453A-9773-DECF1816906B}"/>
    <cellStyle name="Input 2 2 5 5 5 3" xfId="36597" xr:uid="{953232FD-C0E9-4F8E-83A9-DE1EE92F9B55}"/>
    <cellStyle name="Input 2 2 5 5 6" xfId="27937" xr:uid="{F0CEDE89-7853-4D93-89E0-BF33B2F427C7}"/>
    <cellStyle name="Input 2 2 5 5 7" xfId="33664" xr:uid="{23B7508E-48DA-48BA-A0DA-FEF829D7229C}"/>
    <cellStyle name="Input 2 2 5 6" xfId="23112" xr:uid="{EA6369AB-54E0-4418-A486-080D602D8780}"/>
    <cellStyle name="Input 2 2 5 6 2" xfId="25812" xr:uid="{D36F74EB-4A8F-400C-AC91-B7E0DA6F0F3B}"/>
    <cellStyle name="Input 2 2 5 6 2 2" xfId="31264" xr:uid="{F0E68F9E-1AB0-4B6F-BC8A-8764A6D857B1}"/>
    <cellStyle name="Input 2 2 5 6 2 3" xfId="36839" xr:uid="{DB35E84F-233F-4F65-815A-2AE9164BB749}"/>
    <cellStyle name="Input 2 2 5 6 3" xfId="29052" xr:uid="{753932DB-8480-4C9D-9F10-C4F03A780561}"/>
    <cellStyle name="Input 2 2 5 6 4" xfId="34776" xr:uid="{2C17298E-139F-473B-8AF2-2572AC37CB8C}"/>
    <cellStyle name="Input 2 2 5 7" xfId="24489" xr:uid="{1BBBF10E-CCB5-4558-9294-254E2FB9FAEA}"/>
    <cellStyle name="Input 2 2 5 7 2" xfId="26684" xr:uid="{5FBC3D30-F469-45FF-94EA-F09F4FED14C2}"/>
    <cellStyle name="Input 2 2 5 7 2 2" xfId="32136" xr:uid="{F37F1362-916C-4AB6-89E0-5F5E00426E22}"/>
    <cellStyle name="Input 2 2 5 7 2 3" xfId="37693" xr:uid="{654687B7-B5B2-463E-8BF1-394F5975B0C4}"/>
    <cellStyle name="Input 2 2 5 7 3" xfId="29941" xr:uid="{4B0493B9-FCDE-440C-B63B-A67F1834C43C}"/>
    <cellStyle name="Input 2 2 5 7 4" xfId="35642" xr:uid="{5C5874A1-5235-4535-8DF2-4966AAF4216F}"/>
    <cellStyle name="Input 2 2 5 8" xfId="22254" xr:uid="{2DA1AE9F-AE5C-4C64-A9A4-8644EB4176D8}"/>
    <cellStyle name="Input 2 2 5 8 2" xfId="28194" xr:uid="{68299C48-1257-49B5-AC79-1FA9DB934A04}"/>
    <cellStyle name="Input 2 2 5 8 3" xfId="33921" xr:uid="{CCB2700B-A9D5-4D30-9F14-EF97D13EBDB6}"/>
    <cellStyle name="Input 2 2 5 9" xfId="21190" xr:uid="{83793528-2CC3-4E93-96AA-0A27A8212536}"/>
    <cellStyle name="Input 2 2 6" xfId="9373" xr:uid="{00000000-0005-0000-0000-000092240000}"/>
    <cellStyle name="Input 2 2 6 2" xfId="21991" xr:uid="{B757B26A-8ABB-4214-AAFB-C852CB38AFFA}"/>
    <cellStyle name="Input 2 2 6 2 2" xfId="23721" xr:uid="{10C0A69C-F337-4390-8C09-86A14F0B7B31}"/>
    <cellStyle name="Input 2 2 6 2 2 2" xfId="26421" xr:uid="{D53EAF19-472E-4350-81C6-56DB85964D79}"/>
    <cellStyle name="Input 2 2 6 2 2 2 2" xfId="31873" xr:uid="{D9B91673-1BBD-4F8B-B5BE-12E5BBEF0A33}"/>
    <cellStyle name="Input 2 2 6 2 2 2 3" xfId="37448" xr:uid="{B1CFC385-3CBA-49AE-A8CE-288526ED1EEA}"/>
    <cellStyle name="Input 2 2 6 2 2 3" xfId="29661" xr:uid="{F6E6EDFB-5EE8-425F-B106-E58E5608AD00}"/>
    <cellStyle name="Input 2 2 6 2 2 4" xfId="35385" xr:uid="{9B7E309A-A5BA-41BA-9A58-35DA9FC2AECB}"/>
    <cellStyle name="Input 2 2 6 2 3" xfId="25106" xr:uid="{4C1F1FC3-E0E2-4E88-9419-610D0CE3B835}"/>
    <cellStyle name="Input 2 2 6 2 3 2" xfId="27301" xr:uid="{4330DA58-A9E4-429E-A601-DD546A88288B}"/>
    <cellStyle name="Input 2 2 6 2 3 2 2" xfId="32753" xr:uid="{8C57CB52-06DB-454C-8FC0-278B7C5CF7EC}"/>
    <cellStyle name="Input 2 2 6 2 3 2 3" xfId="38134" xr:uid="{00680B30-0FAF-482B-85B1-AB1C6E702A04}"/>
    <cellStyle name="Input 2 2 6 2 3 3" xfId="30558" xr:uid="{D2EBDF15-4E92-496C-AA47-DD28D4A09613}"/>
    <cellStyle name="Input 2 2 6 2 3 4" xfId="36251" xr:uid="{69D5F480-F7AE-4498-B1FD-AFB317496308}"/>
    <cellStyle name="Input 2 2 6 2 4" xfId="22866" xr:uid="{7BF6F417-655B-4DA5-A3A7-92BF34E3FD39}"/>
    <cellStyle name="Input 2 2 6 2 4 2" xfId="28806" xr:uid="{206DDDC1-3F5D-4241-958B-53A23E8C7361}"/>
    <cellStyle name="Input 2 2 6 2 4 3" xfId="34533" xr:uid="{5D8C0CCA-8B36-4FDD-BAA4-9CD3DB50619F}"/>
    <cellStyle name="Input 2 2 6 2 5" xfId="25566" xr:uid="{E45E4387-773F-4DC6-8725-163F31008421}"/>
    <cellStyle name="Input 2 2 6 2 5 2" xfId="31018" xr:uid="{DD31C5F0-6396-4480-8874-4FFC1967B031}"/>
    <cellStyle name="Input 2 2 6 2 5 3" xfId="36593" xr:uid="{06938167-BEA8-4CD2-B0E8-F691F1392622}"/>
    <cellStyle name="Input 2 2 6 2 6" xfId="27933" xr:uid="{A7D26E1D-3EE4-4D50-A1E5-2A38CD217303}"/>
    <cellStyle name="Input 2 2 6 2 7" xfId="33660" xr:uid="{DA474F44-44E8-46A5-9E40-934CEFD49819}"/>
    <cellStyle name="Input 2 2 6 3" xfId="23116" xr:uid="{6A40EE04-07DE-4422-A7BC-CC8EC10E8CC5}"/>
    <cellStyle name="Input 2 2 6 3 2" xfId="25816" xr:uid="{4D8DA661-312C-4248-AB13-18BDE311F7D3}"/>
    <cellStyle name="Input 2 2 6 3 2 2" xfId="31268" xr:uid="{93AF3AD8-52BA-4DC3-A0FB-7FCFB15DB6C3}"/>
    <cellStyle name="Input 2 2 6 3 2 3" xfId="36843" xr:uid="{75474E93-C6B0-4B78-BF5D-8A29E5AFC529}"/>
    <cellStyle name="Input 2 2 6 3 3" xfId="29056" xr:uid="{55C1AABE-A710-40FC-8BFD-B0B3C1874BAE}"/>
    <cellStyle name="Input 2 2 6 3 4" xfId="34780" xr:uid="{F05C87F7-9617-45F8-A10A-9F4DA5B0C98F}"/>
    <cellStyle name="Input 2 2 6 4" xfId="24493" xr:uid="{414692D8-8844-41F5-997C-1C13B142E22E}"/>
    <cellStyle name="Input 2 2 6 4 2" xfId="26688" xr:uid="{0E35D9FF-A434-432D-8F02-257893D88626}"/>
    <cellStyle name="Input 2 2 6 4 2 2" xfId="32140" xr:uid="{93F4A49C-7311-4CD3-893B-DD1251B2ABF0}"/>
    <cellStyle name="Input 2 2 6 4 2 3" xfId="37697" xr:uid="{19BDD17B-60D3-43D3-8693-33564A82D485}"/>
    <cellStyle name="Input 2 2 6 4 3" xfId="29945" xr:uid="{236F8856-0DE5-47B4-829B-79157D9F4F22}"/>
    <cellStyle name="Input 2 2 6 4 4" xfId="35646" xr:uid="{443DCAFC-615C-4DC1-B038-14E00B8BFD7D}"/>
    <cellStyle name="Input 2 2 6 5" xfId="22258" xr:uid="{09CF5C98-F500-4F2F-8769-E15B7DE7A4F6}"/>
    <cellStyle name="Input 2 2 6 5 2" xfId="28198" xr:uid="{46DD6E86-BFBB-4ACB-B99E-CAC075227C09}"/>
    <cellStyle name="Input 2 2 6 5 3" xfId="33925" xr:uid="{06B36F77-81B1-4290-976D-FCB6E63D384C}"/>
    <cellStyle name="Input 2 2 6 6" xfId="21194" xr:uid="{FEF3C256-2755-470B-B67C-03257FA98B2B}"/>
    <cellStyle name="Input 2 2 6 7" xfId="21285" xr:uid="{EDD72D2D-FB40-4B2B-89E3-6AD1BD1523D7}"/>
    <cellStyle name="Input 2 2 6 8" xfId="33047" xr:uid="{57A1F066-DEE9-4310-9686-45C53D3ABE3A}"/>
    <cellStyle name="Input 2 2 7" xfId="9374" xr:uid="{00000000-0005-0000-0000-000093240000}"/>
    <cellStyle name="Input 2 2 7 2" xfId="21990" xr:uid="{E23B66C1-8323-4C8F-B0EC-C4764AE3197B}"/>
    <cellStyle name="Input 2 2 7 2 2" xfId="23720" xr:uid="{3ADFFEA7-504B-4601-8667-D74C60CC0BE2}"/>
    <cellStyle name="Input 2 2 7 2 2 2" xfId="26420" xr:uid="{B1E62504-534C-40A1-88E2-3BE329F9C47C}"/>
    <cellStyle name="Input 2 2 7 2 2 2 2" xfId="31872" xr:uid="{7061B66F-7315-41F1-890B-77BF83A6C483}"/>
    <cellStyle name="Input 2 2 7 2 2 2 3" xfId="37447" xr:uid="{FD29E170-DF89-4E63-9D8E-54D6C23CFC2D}"/>
    <cellStyle name="Input 2 2 7 2 2 3" xfId="29660" xr:uid="{A0153652-2058-45D3-8D2B-D220B86D49C9}"/>
    <cellStyle name="Input 2 2 7 2 2 4" xfId="35384" xr:uid="{9DFA57DE-7B71-4FA4-A613-356C6C5D1C42}"/>
    <cellStyle name="Input 2 2 7 2 3" xfId="25105" xr:uid="{0323679B-2079-4318-A36E-4C09B4EA6D67}"/>
    <cellStyle name="Input 2 2 7 2 3 2" xfId="27300" xr:uid="{563C1555-576A-4C04-8A8A-821CE8557E8A}"/>
    <cellStyle name="Input 2 2 7 2 3 2 2" xfId="32752" xr:uid="{367D4CEC-DC41-4AB7-8E6E-8172D033C9A4}"/>
    <cellStyle name="Input 2 2 7 2 3 2 3" xfId="38133" xr:uid="{91251CAB-C922-4F07-8063-6F2FD54B7A85}"/>
    <cellStyle name="Input 2 2 7 2 3 3" xfId="30557" xr:uid="{2D1119DF-952F-4184-800C-0EC9BDB28F2F}"/>
    <cellStyle name="Input 2 2 7 2 3 4" xfId="36250" xr:uid="{DC7FBDCF-00E8-4154-9DD5-EFF8F3C023DD}"/>
    <cellStyle name="Input 2 2 7 2 4" xfId="22865" xr:uid="{179DD614-6D6E-4308-AB55-99C09A642A13}"/>
    <cellStyle name="Input 2 2 7 2 4 2" xfId="28805" xr:uid="{1E55E26F-B461-4195-906D-94F794A1BEFC}"/>
    <cellStyle name="Input 2 2 7 2 4 3" xfId="34532" xr:uid="{8F8C3ADD-538F-4162-93E3-408EBB274986}"/>
    <cellStyle name="Input 2 2 7 2 5" xfId="25565" xr:uid="{527362B5-DF9E-4413-A157-5E0669A02FB3}"/>
    <cellStyle name="Input 2 2 7 2 5 2" xfId="31017" xr:uid="{021790D5-A427-46EC-8E9F-6320F598EFFD}"/>
    <cellStyle name="Input 2 2 7 2 5 3" xfId="36592" xr:uid="{8BDF60DD-D6CE-4941-B871-0A8DD4882A33}"/>
    <cellStyle name="Input 2 2 7 2 6" xfId="27932" xr:uid="{4375FDBE-B449-4A8D-9C25-4B5757DA67A4}"/>
    <cellStyle name="Input 2 2 7 2 7" xfId="33659" xr:uid="{CC9CD2CD-ABB9-4E70-A874-0031DAF44B19}"/>
    <cellStyle name="Input 2 2 7 3" xfId="23117" xr:uid="{11E30161-FE72-4587-9F86-1D4B178F156C}"/>
    <cellStyle name="Input 2 2 7 3 2" xfId="25817" xr:uid="{2901205C-5B8F-49D6-AFD1-8FB7D4DAF486}"/>
    <cellStyle name="Input 2 2 7 3 2 2" xfId="31269" xr:uid="{C285C72F-F9EC-4800-A365-4AE29F699DEC}"/>
    <cellStyle name="Input 2 2 7 3 2 3" xfId="36844" xr:uid="{342EE325-40BE-4409-86B3-2FD66CD03D46}"/>
    <cellStyle name="Input 2 2 7 3 3" xfId="29057" xr:uid="{C0C21AE7-4025-481D-B8A7-CCFEA765ED8B}"/>
    <cellStyle name="Input 2 2 7 3 4" xfId="34781" xr:uid="{D5498FF3-AA4C-4F63-BE5A-961FC81279B2}"/>
    <cellStyle name="Input 2 2 7 4" xfId="24494" xr:uid="{2319C36B-58E7-4FEF-B500-CF744D4E7E04}"/>
    <cellStyle name="Input 2 2 7 4 2" xfId="26689" xr:uid="{3298561E-DDFF-40AF-9DDD-68A4D21303D9}"/>
    <cellStyle name="Input 2 2 7 4 2 2" xfId="32141" xr:uid="{800774ED-87EB-4E1D-921F-36D2DDA0A5D7}"/>
    <cellStyle name="Input 2 2 7 4 2 3" xfId="37698" xr:uid="{70497E46-66EC-4421-BC75-0F589BFA6C99}"/>
    <cellStyle name="Input 2 2 7 4 3" xfId="29946" xr:uid="{77718ABC-1B69-4B4D-B6DC-7C72C684516A}"/>
    <cellStyle name="Input 2 2 7 4 4" xfId="35647" xr:uid="{EEEC4763-6138-4134-A0CF-D67AD2292712}"/>
    <cellStyle name="Input 2 2 7 5" xfId="22259" xr:uid="{FE059473-3C67-4E33-8875-495E20A0D394}"/>
    <cellStyle name="Input 2 2 7 5 2" xfId="28199" xr:uid="{546F24E8-AD32-4001-98A9-B3B7FB861E02}"/>
    <cellStyle name="Input 2 2 7 5 3" xfId="33926" xr:uid="{DE84984E-736A-4408-8E9F-DA3BDD150AE3}"/>
    <cellStyle name="Input 2 2 7 6" xfId="21195" xr:uid="{3F9DB262-512C-45E9-A035-B734B5667A1F}"/>
    <cellStyle name="Input 2 2 7 7" xfId="21284" xr:uid="{882BB3B4-245E-4B1E-9353-3597AB5067A3}"/>
    <cellStyle name="Input 2 2 7 8" xfId="33048" xr:uid="{9E7D4C28-BAD7-4CFF-9B25-691436FD6E90}"/>
    <cellStyle name="Input 2 2 8" xfId="9375" xr:uid="{00000000-0005-0000-0000-000094240000}"/>
    <cellStyle name="Input 2 2 8 2" xfId="21989" xr:uid="{1AAE321A-75CB-4766-A130-DD40EC637D42}"/>
    <cellStyle name="Input 2 2 8 2 2" xfId="23719" xr:uid="{459147AD-85B4-4493-A81E-85DAA04BE641}"/>
    <cellStyle name="Input 2 2 8 2 2 2" xfId="26419" xr:uid="{4410A27B-2A9D-4A0F-BF3A-6573C0D7910A}"/>
    <cellStyle name="Input 2 2 8 2 2 2 2" xfId="31871" xr:uid="{A5D1D14C-2B4F-4A85-AB4A-E4DD230F2ECD}"/>
    <cellStyle name="Input 2 2 8 2 2 2 3" xfId="37446" xr:uid="{0B89BB3F-A250-4D59-9F08-1737B44AA559}"/>
    <cellStyle name="Input 2 2 8 2 2 3" xfId="29659" xr:uid="{9AEC52D6-0FC1-4BF7-A780-0717345D0B3D}"/>
    <cellStyle name="Input 2 2 8 2 2 4" xfId="35383" xr:uid="{DED2F6D3-DC75-480D-B915-6FB167A6E121}"/>
    <cellStyle name="Input 2 2 8 2 3" xfId="25104" xr:uid="{83B939A8-891F-46AC-8C5E-D47EEE905256}"/>
    <cellStyle name="Input 2 2 8 2 3 2" xfId="27299" xr:uid="{76DBF4DE-6B0E-4501-AC9F-99C6B2F89E22}"/>
    <cellStyle name="Input 2 2 8 2 3 2 2" xfId="32751" xr:uid="{F5A62DAF-8014-4AD8-A3E6-1E857B5AB34B}"/>
    <cellStyle name="Input 2 2 8 2 3 2 3" xfId="38132" xr:uid="{95A75358-D505-4A33-ABBE-D4F307E6DF10}"/>
    <cellStyle name="Input 2 2 8 2 3 3" xfId="30556" xr:uid="{2DC4DE24-30B2-453B-BD5F-1B9D7FFFD53E}"/>
    <cellStyle name="Input 2 2 8 2 3 4" xfId="36249" xr:uid="{8F63F158-F14F-4B73-8A17-B25952014C27}"/>
    <cellStyle name="Input 2 2 8 2 4" xfId="22864" xr:uid="{326F2D88-4C22-485E-9261-51ED3964C066}"/>
    <cellStyle name="Input 2 2 8 2 4 2" xfId="28804" xr:uid="{A6E69775-2551-4510-93C2-E903C4C9BCB8}"/>
    <cellStyle name="Input 2 2 8 2 4 3" xfId="34531" xr:uid="{2A5DC366-38D1-4AC0-A993-931BB8B978F7}"/>
    <cellStyle name="Input 2 2 8 2 5" xfId="25564" xr:uid="{C9CE2FBE-D9B4-492E-A36D-E4F828BDB4E9}"/>
    <cellStyle name="Input 2 2 8 2 5 2" xfId="31016" xr:uid="{5F125195-3489-4C4E-89C0-3C04E59EF66B}"/>
    <cellStyle name="Input 2 2 8 2 5 3" xfId="36591" xr:uid="{ED0726CF-E5A2-4F5C-A8F2-EFBDE599F5A8}"/>
    <cellStyle name="Input 2 2 8 2 6" xfId="27931" xr:uid="{BB3D19C4-5D58-4293-9F02-394C9D37D4CB}"/>
    <cellStyle name="Input 2 2 8 2 7" xfId="33658" xr:uid="{FBD38D27-BCAD-46D2-9B9F-EB2DB9AD1CDE}"/>
    <cellStyle name="Input 2 2 8 3" xfId="23118" xr:uid="{7B22F833-C441-4C23-A5E0-A46029A10A65}"/>
    <cellStyle name="Input 2 2 8 3 2" xfId="25818" xr:uid="{F5289325-60A9-491D-80CC-B08C848E1641}"/>
    <cellStyle name="Input 2 2 8 3 2 2" xfId="31270" xr:uid="{73F1287C-26FB-4FA7-AA6F-1B608F2BB5E3}"/>
    <cellStyle name="Input 2 2 8 3 2 3" xfId="36845" xr:uid="{41B8F73C-DDF6-4C2C-A94A-B7B9809C596C}"/>
    <cellStyle name="Input 2 2 8 3 3" xfId="29058" xr:uid="{38512738-C82F-49A3-91CB-A2C18E6CE0B4}"/>
    <cellStyle name="Input 2 2 8 3 4" xfId="34782" xr:uid="{EF0FF00B-467A-4771-9D4E-324FEA66B5B6}"/>
    <cellStyle name="Input 2 2 8 4" xfId="24495" xr:uid="{D59E550C-4F83-4BFC-9C52-BCADF0025C35}"/>
    <cellStyle name="Input 2 2 8 4 2" xfId="26690" xr:uid="{16B030A2-1130-47D5-815F-EF69EDC23632}"/>
    <cellStyle name="Input 2 2 8 4 2 2" xfId="32142" xr:uid="{A9FB94EC-46E2-44AF-9B82-8D930DC89DCF}"/>
    <cellStyle name="Input 2 2 8 4 2 3" xfId="37699" xr:uid="{48D93680-B477-4277-B1C6-4998D709421A}"/>
    <cellStyle name="Input 2 2 8 4 3" xfId="29947" xr:uid="{FF60EBA5-2D82-4119-8151-9B314F476914}"/>
    <cellStyle name="Input 2 2 8 4 4" xfId="35648" xr:uid="{0C7E8F6F-28DB-43CF-A013-8E04D6C49E58}"/>
    <cellStyle name="Input 2 2 8 5" xfId="22260" xr:uid="{E2A73A8F-65DE-4679-9367-9611BEEC758B}"/>
    <cellStyle name="Input 2 2 8 5 2" xfId="28200" xr:uid="{2EF1693B-A058-4027-83FB-35348BBEC4BA}"/>
    <cellStyle name="Input 2 2 8 5 3" xfId="33927" xr:uid="{E1AB10EC-BD9D-4B09-BCE2-6AD5F3166767}"/>
    <cellStyle name="Input 2 2 8 6" xfId="21196" xr:uid="{7FA5E7AC-E37F-4F7C-B443-7D8308C04111}"/>
    <cellStyle name="Input 2 2 8 7" xfId="21283" xr:uid="{DDB5A4E5-B051-4F88-94DD-E8BB7DAC43F8}"/>
    <cellStyle name="Input 2 2 8 8" xfId="33049" xr:uid="{2F512059-FEBF-47E5-B27E-EDDBF73E3FE2}"/>
    <cellStyle name="Input 2 2 9" xfId="9376" xr:uid="{00000000-0005-0000-0000-000095240000}"/>
    <cellStyle name="Input 2 2 9 2" xfId="21988" xr:uid="{9CD548B8-2A0C-40F0-AA76-A750CC8A8A4D}"/>
    <cellStyle name="Input 2 2 9 2 2" xfId="23718" xr:uid="{6C3AB269-AF43-48D5-93A6-64FF823A16B9}"/>
    <cellStyle name="Input 2 2 9 2 2 2" xfId="26418" xr:uid="{0BE73883-77C5-41B9-AFEE-C90E951356DC}"/>
    <cellStyle name="Input 2 2 9 2 2 2 2" xfId="31870" xr:uid="{E8F1192A-16C7-410C-8ED0-AFEE105FFD48}"/>
    <cellStyle name="Input 2 2 9 2 2 2 3" xfId="37445" xr:uid="{9C2FED43-2E76-4897-BA15-57C32B369456}"/>
    <cellStyle name="Input 2 2 9 2 2 3" xfId="29658" xr:uid="{6768FB77-6A51-4286-88DF-C0A8D97EC4AC}"/>
    <cellStyle name="Input 2 2 9 2 2 4" xfId="35382" xr:uid="{1F241CCF-D52C-4A2F-A783-C3DD766E83D7}"/>
    <cellStyle name="Input 2 2 9 2 3" xfId="25103" xr:uid="{6C25BB75-D447-440B-BB03-2571F880040C}"/>
    <cellStyle name="Input 2 2 9 2 3 2" xfId="27298" xr:uid="{3ED2DB0D-5612-4644-BD1A-4AE4D04ADE1B}"/>
    <cellStyle name="Input 2 2 9 2 3 2 2" xfId="32750" xr:uid="{2F550E25-C1C1-4334-8011-AD47D30FD592}"/>
    <cellStyle name="Input 2 2 9 2 3 2 3" xfId="38131" xr:uid="{9CECC260-1878-41C0-86CE-A6B7D212C87D}"/>
    <cellStyle name="Input 2 2 9 2 3 3" xfId="30555" xr:uid="{7E34BF4A-BF63-468F-ACDB-2B00B8B3903F}"/>
    <cellStyle name="Input 2 2 9 2 3 4" xfId="36248" xr:uid="{7AF780CD-E563-4773-8AB2-C12932305B04}"/>
    <cellStyle name="Input 2 2 9 2 4" xfId="22863" xr:uid="{D8DA129A-D1F4-40DC-BA38-4397EC024773}"/>
    <cellStyle name="Input 2 2 9 2 4 2" xfId="28803" xr:uid="{6775DFD3-913C-4D48-8641-B15E1C69DFFA}"/>
    <cellStyle name="Input 2 2 9 2 4 3" xfId="34530" xr:uid="{CA53B02B-04D7-4F26-8FF6-E8659589A16A}"/>
    <cellStyle name="Input 2 2 9 2 5" xfId="25563" xr:uid="{4E88D452-389E-4C29-9794-CC85E770D154}"/>
    <cellStyle name="Input 2 2 9 2 5 2" xfId="31015" xr:uid="{FF7FFBC4-2C44-43BB-9926-4D673E8CE0DA}"/>
    <cellStyle name="Input 2 2 9 2 5 3" xfId="36590" xr:uid="{0E40CA16-2CA5-424E-B5CC-70AA199C6E6B}"/>
    <cellStyle name="Input 2 2 9 2 6" xfId="27930" xr:uid="{9D28343C-A7BC-4DDE-B7B0-4C8366444B82}"/>
    <cellStyle name="Input 2 2 9 2 7" xfId="33657" xr:uid="{EF34AAA0-20A6-41A9-815C-455149121AEA}"/>
    <cellStyle name="Input 2 2 9 3" xfId="23119" xr:uid="{6A377EAE-97F9-4D36-AA50-8FEF03BBDB42}"/>
    <cellStyle name="Input 2 2 9 3 2" xfId="25819" xr:uid="{CF4DD0DA-90BB-4754-A457-29562AE32F85}"/>
    <cellStyle name="Input 2 2 9 3 2 2" xfId="31271" xr:uid="{40DD3EF0-F57B-49CF-84A7-876064CC5196}"/>
    <cellStyle name="Input 2 2 9 3 2 3" xfId="36846" xr:uid="{5480B7FD-51DB-49EE-B0E5-EB839C4B6119}"/>
    <cellStyle name="Input 2 2 9 3 3" xfId="29059" xr:uid="{61E26907-56F3-43D0-9F6A-21721C5CEEF4}"/>
    <cellStyle name="Input 2 2 9 3 4" xfId="34783" xr:uid="{04FDDA62-37FD-4305-99C9-39B3507E7CE3}"/>
    <cellStyle name="Input 2 2 9 4" xfId="24496" xr:uid="{3AA451A5-0B1D-41B2-9162-233B8A007BD6}"/>
    <cellStyle name="Input 2 2 9 4 2" xfId="26691" xr:uid="{2A05694F-CCB6-4715-A2EA-3FA5D7318A6D}"/>
    <cellStyle name="Input 2 2 9 4 2 2" xfId="32143" xr:uid="{28A9FC8B-42B7-4B81-9D43-6226721CB933}"/>
    <cellStyle name="Input 2 2 9 4 2 3" xfId="37700" xr:uid="{B86D5AA0-FF38-4E1F-BCD9-97F1642ADE5F}"/>
    <cellStyle name="Input 2 2 9 4 3" xfId="29948" xr:uid="{14848FD3-A469-46AF-8BB3-A61BC9B73103}"/>
    <cellStyle name="Input 2 2 9 4 4" xfId="35649" xr:uid="{6284C3D3-BCA3-4691-90EE-577E18BF4372}"/>
    <cellStyle name="Input 2 2 9 5" xfId="22261" xr:uid="{405A2C59-6183-4481-90EE-3708C0A981F3}"/>
    <cellStyle name="Input 2 2 9 5 2" xfId="28201" xr:uid="{396FEE01-5C7D-457A-93A0-4705EBC0129C}"/>
    <cellStyle name="Input 2 2 9 5 3" xfId="33928" xr:uid="{C63EC967-5297-488F-8819-F6ECFA8232AF}"/>
    <cellStyle name="Input 2 2 9 6" xfId="21197" xr:uid="{6DF9D9A0-FF6F-430B-B6EC-38D01A918140}"/>
    <cellStyle name="Input 2 2 9 7" xfId="21282" xr:uid="{AB96348C-8DA2-4D03-95AE-441F330C1722}"/>
    <cellStyle name="Input 2 2 9 8" xfId="33050" xr:uid="{9CDACE72-0546-403F-911E-81E9D836C54E}"/>
    <cellStyle name="Input 2 20" xfId="22219" xr:uid="{D4A1D310-E458-4D00-99FB-1E15EF5B95C7}"/>
    <cellStyle name="Input 2 20 2" xfId="28159" xr:uid="{FE9E3EBF-EF3D-4E9A-98A5-D952C6F1A2EF}"/>
    <cellStyle name="Input 2 20 3" xfId="33886" xr:uid="{618AF6B6-D47F-45F2-93B9-141CFDEF2D61}"/>
    <cellStyle name="Input 2 21" xfId="21155" xr:uid="{A636BED7-9BBE-482F-B9C0-3D1255A9B746}"/>
    <cellStyle name="Input 2 22" xfId="21324" xr:uid="{5DD3DCB6-9177-4936-8F22-E83F85EE0D74}"/>
    <cellStyle name="Input 2 23" xfId="33008" xr:uid="{FC4FB434-1D19-4DF0-96DC-D8ED25EC80FF}"/>
    <cellStyle name="Input 2 3" xfId="9377" xr:uid="{00000000-0005-0000-0000-000096240000}"/>
    <cellStyle name="Input 2 3 2" xfId="9378" xr:uid="{00000000-0005-0000-0000-000097240000}"/>
    <cellStyle name="Input 2 3 2 2" xfId="21987" xr:uid="{31F9D1AF-55E3-4C9B-836F-C6331CCCBDA3}"/>
    <cellStyle name="Input 2 3 2 2 2" xfId="23717" xr:uid="{AF9ED64A-518F-4B8F-BF0A-6402ACD4ED85}"/>
    <cellStyle name="Input 2 3 2 2 2 2" xfId="26417" xr:uid="{1744ABB3-4C9D-4810-9903-57A3A7DBE1F0}"/>
    <cellStyle name="Input 2 3 2 2 2 2 2" xfId="31869" xr:uid="{F62E4179-9ED9-40BC-B8E8-499F1CB79CE5}"/>
    <cellStyle name="Input 2 3 2 2 2 2 3" xfId="37444" xr:uid="{FDFD47E1-0535-425D-AED6-545624801F56}"/>
    <cellStyle name="Input 2 3 2 2 2 3" xfId="29657" xr:uid="{34FA8D90-950E-4AAA-A6D8-E5AAC0A3E923}"/>
    <cellStyle name="Input 2 3 2 2 2 4" xfId="35381" xr:uid="{618C89E3-4DD6-4D6D-B90F-914A5FB0015F}"/>
    <cellStyle name="Input 2 3 2 2 3" xfId="25102" xr:uid="{FA5C91DA-C632-4FBA-867C-A57BFFD99574}"/>
    <cellStyle name="Input 2 3 2 2 3 2" xfId="27297" xr:uid="{1287094F-E51F-4B45-B9DB-52958265859C}"/>
    <cellStyle name="Input 2 3 2 2 3 2 2" xfId="32749" xr:uid="{B10C3D28-9C2C-4E60-9CFD-767EDD1EBDFD}"/>
    <cellStyle name="Input 2 3 2 2 3 2 3" xfId="38130" xr:uid="{8B6A0202-5FAA-4702-B9EE-777B78A7C9FD}"/>
    <cellStyle name="Input 2 3 2 2 3 3" xfId="30554" xr:uid="{4C2AAD0B-E791-4DEC-9844-B488F8ADE0C5}"/>
    <cellStyle name="Input 2 3 2 2 3 4" xfId="36247" xr:uid="{5A4331B2-6A3C-47CA-AFEF-F1B98D0B8E11}"/>
    <cellStyle name="Input 2 3 2 2 4" xfId="22862" xr:uid="{38279A3E-F0A6-45A8-AA3B-38AB7EF2C96C}"/>
    <cellStyle name="Input 2 3 2 2 4 2" xfId="28802" xr:uid="{4F3236A5-E782-45DB-AF21-CB763F059544}"/>
    <cellStyle name="Input 2 3 2 2 4 3" xfId="34529" xr:uid="{5B18BCC0-FCA2-4A4D-B738-D928E4F25F10}"/>
    <cellStyle name="Input 2 3 2 2 5" xfId="25562" xr:uid="{5E4DF529-5344-4CB1-8922-C8E5CA67E364}"/>
    <cellStyle name="Input 2 3 2 2 5 2" xfId="31014" xr:uid="{1A798112-44C9-4A3B-9DD7-60215B088447}"/>
    <cellStyle name="Input 2 3 2 2 5 3" xfId="36589" xr:uid="{2D3B4CAB-9B1D-431B-902C-193F1D2DF1FD}"/>
    <cellStyle name="Input 2 3 2 2 6" xfId="27929" xr:uid="{23EE8AD3-83C1-4209-A1A0-529D47C84912}"/>
    <cellStyle name="Input 2 3 2 2 7" xfId="33656" xr:uid="{CD10B63D-CA91-490F-880F-C9477328EA29}"/>
    <cellStyle name="Input 2 3 2 3" xfId="23120" xr:uid="{A22ACECA-58CD-4B4A-AB32-8F3F723FB68C}"/>
    <cellStyle name="Input 2 3 2 3 2" xfId="25820" xr:uid="{3A50B377-6BAA-44A7-A820-0FF2070A0887}"/>
    <cellStyle name="Input 2 3 2 3 2 2" xfId="31272" xr:uid="{2392F809-9E73-4879-ABFB-B30AEFE227F1}"/>
    <cellStyle name="Input 2 3 2 3 2 3" xfId="36847" xr:uid="{865BFFB9-BDAA-4249-B67A-53C404E8F888}"/>
    <cellStyle name="Input 2 3 2 3 3" xfId="29060" xr:uid="{0D2F5F17-80C1-48D5-A56E-7A88AE683453}"/>
    <cellStyle name="Input 2 3 2 3 4" xfId="34784" xr:uid="{D6741F20-3AA1-4BE3-BF82-9C92FC0697F8}"/>
    <cellStyle name="Input 2 3 2 4" xfId="24497" xr:uid="{94D2AF12-1E7E-46DA-B6C7-63A51EC742D5}"/>
    <cellStyle name="Input 2 3 2 4 2" xfId="26692" xr:uid="{949FBB72-1E26-43C4-B65D-B997751372DD}"/>
    <cellStyle name="Input 2 3 2 4 2 2" xfId="32144" xr:uid="{616EA888-807D-4F7D-8B65-AC7E0764C96E}"/>
    <cellStyle name="Input 2 3 2 4 2 3" xfId="37701" xr:uid="{763A70BC-1A90-4B0F-8C69-44E46F8B4213}"/>
    <cellStyle name="Input 2 3 2 4 3" xfId="29949" xr:uid="{BB546D0E-BCF7-4C75-A3A8-7C0238EAA6AD}"/>
    <cellStyle name="Input 2 3 2 4 4" xfId="35650" xr:uid="{E3C2AB2F-CB30-4076-BE66-A870C859DF1C}"/>
    <cellStyle name="Input 2 3 2 5" xfId="22262" xr:uid="{5B3E08A5-F231-46E3-857F-02A1533970C7}"/>
    <cellStyle name="Input 2 3 2 5 2" xfId="28202" xr:uid="{FA822ACC-D797-4142-A370-7DB528A42BEE}"/>
    <cellStyle name="Input 2 3 2 5 3" xfId="33929" xr:uid="{A9B8FFCB-A1D2-4EEC-837D-3994542E2AFB}"/>
    <cellStyle name="Input 2 3 2 6" xfId="21198" xr:uid="{EFD04D0C-E6FF-42FF-9891-37262995325A}"/>
    <cellStyle name="Input 2 3 2 7" xfId="21281" xr:uid="{AC28CADB-E1AC-4E59-8177-1BE544B3F82F}"/>
    <cellStyle name="Input 2 3 2 8" xfId="33051" xr:uid="{56AD1790-EAD9-4B70-9110-05ACB08B40B8}"/>
    <cellStyle name="Input 2 3 3" xfId="9379" xr:uid="{00000000-0005-0000-0000-000098240000}"/>
    <cellStyle name="Input 2 3 3 2" xfId="21986" xr:uid="{D7C698E5-C11A-4CDB-A2B2-9365FBFC1C7A}"/>
    <cellStyle name="Input 2 3 3 2 2" xfId="23716" xr:uid="{1518EE22-3F41-457F-AD64-BACF0075AAA7}"/>
    <cellStyle name="Input 2 3 3 2 2 2" xfId="26416" xr:uid="{B5A0D7C0-DAAC-4867-AE28-2DEB2543CA6C}"/>
    <cellStyle name="Input 2 3 3 2 2 2 2" xfId="31868" xr:uid="{EDF48189-D719-4F40-B66B-0B89B96461E1}"/>
    <cellStyle name="Input 2 3 3 2 2 2 3" xfId="37443" xr:uid="{BE4FFF59-9768-4BFB-849E-DDFB22ED1B94}"/>
    <cellStyle name="Input 2 3 3 2 2 3" xfId="29656" xr:uid="{2F6E226F-48CD-4E20-BCCA-3ACE989708EB}"/>
    <cellStyle name="Input 2 3 3 2 2 4" xfId="35380" xr:uid="{CC3096FC-23CD-4164-AE14-FE5D70D9D533}"/>
    <cellStyle name="Input 2 3 3 2 3" xfId="25101" xr:uid="{7971EC3B-2652-428F-A005-52A77267BC02}"/>
    <cellStyle name="Input 2 3 3 2 3 2" xfId="27296" xr:uid="{0F2E1368-D7C9-4AE9-902E-3E0320D6506D}"/>
    <cellStyle name="Input 2 3 3 2 3 2 2" xfId="32748" xr:uid="{1014DCCC-CBE0-436C-80E5-A9573C7945CA}"/>
    <cellStyle name="Input 2 3 3 2 3 2 3" xfId="38129" xr:uid="{649A20D2-5418-408A-BC3F-D723CC071E56}"/>
    <cellStyle name="Input 2 3 3 2 3 3" xfId="30553" xr:uid="{A01D50AB-D73A-47F1-99FB-9FB505C2DD7B}"/>
    <cellStyle name="Input 2 3 3 2 3 4" xfId="36246" xr:uid="{FC6AD094-FA20-450A-B357-F6CDB9FDD61F}"/>
    <cellStyle name="Input 2 3 3 2 4" xfId="22861" xr:uid="{E42CF517-AF41-4721-830F-4DFF972171C3}"/>
    <cellStyle name="Input 2 3 3 2 4 2" xfId="28801" xr:uid="{4AB4F028-9EE9-4BBF-B73B-09F957588233}"/>
    <cellStyle name="Input 2 3 3 2 4 3" xfId="34528" xr:uid="{2D0568FA-0D4A-4587-84A8-69F846601856}"/>
    <cellStyle name="Input 2 3 3 2 5" xfId="25561" xr:uid="{A9E999F8-D563-4178-B291-5BF8AA43666E}"/>
    <cellStyle name="Input 2 3 3 2 5 2" xfId="31013" xr:uid="{6DF74877-1E3D-42C0-9A43-7FFA75AE4046}"/>
    <cellStyle name="Input 2 3 3 2 5 3" xfId="36588" xr:uid="{5106E3B9-382F-48CC-A6CE-C57B95EE692C}"/>
    <cellStyle name="Input 2 3 3 2 6" xfId="27928" xr:uid="{092C1935-99A7-4909-BBD5-7A6AD9D55786}"/>
    <cellStyle name="Input 2 3 3 2 7" xfId="33655" xr:uid="{D061505D-B3CE-4995-9B27-9803D08D1938}"/>
    <cellStyle name="Input 2 3 3 3" xfId="23121" xr:uid="{1E955F4C-B527-4735-8387-1304D3C403E0}"/>
    <cellStyle name="Input 2 3 3 3 2" xfId="25821" xr:uid="{AD6258FE-91F5-4F2C-9A12-107D02C545E4}"/>
    <cellStyle name="Input 2 3 3 3 2 2" xfId="31273" xr:uid="{6F9A51C6-B186-4610-AA17-36BB99FB3A69}"/>
    <cellStyle name="Input 2 3 3 3 2 3" xfId="36848" xr:uid="{4738BF02-3BED-45C3-AC0E-F5825317A4E4}"/>
    <cellStyle name="Input 2 3 3 3 3" xfId="29061" xr:uid="{3DB993FB-4EB1-42C1-A919-D90C0E1ED4DF}"/>
    <cellStyle name="Input 2 3 3 3 4" xfId="34785" xr:uid="{4E6B9BA6-EE8D-4F89-935F-7DD5B5A2810E}"/>
    <cellStyle name="Input 2 3 3 4" xfId="24498" xr:uid="{D7533117-AB5E-4126-B293-E0896A883EA1}"/>
    <cellStyle name="Input 2 3 3 4 2" xfId="26693" xr:uid="{F975A555-BAE4-4D5F-B0F2-493006550E65}"/>
    <cellStyle name="Input 2 3 3 4 2 2" xfId="32145" xr:uid="{D5CF72DC-36FA-4A33-9790-6C316EE443B9}"/>
    <cellStyle name="Input 2 3 3 4 2 3" xfId="37702" xr:uid="{D947EA8A-CB90-4C37-8C5B-AE0EE1D453FA}"/>
    <cellStyle name="Input 2 3 3 4 3" xfId="29950" xr:uid="{CF13C678-F8C5-4618-AC5A-1CE418B882D4}"/>
    <cellStyle name="Input 2 3 3 4 4" xfId="35651" xr:uid="{8A02D2C1-6B6E-4F74-B6E6-B23940FBAEEF}"/>
    <cellStyle name="Input 2 3 3 5" xfId="22263" xr:uid="{D48A7566-2226-4E7D-9F6D-3C95FD23FCA5}"/>
    <cellStyle name="Input 2 3 3 5 2" xfId="28203" xr:uid="{B68CBBAD-E011-4C03-BAB6-F5B42D32C85A}"/>
    <cellStyle name="Input 2 3 3 5 3" xfId="33930" xr:uid="{51B9925A-6903-4EAE-BA7D-DF8B891F56E0}"/>
    <cellStyle name="Input 2 3 3 6" xfId="21199" xr:uid="{21AA326D-6533-4044-A581-1BD258D0D5C5}"/>
    <cellStyle name="Input 2 3 3 7" xfId="21280" xr:uid="{BB86593C-1EA1-4D09-85F3-0A95E0513538}"/>
    <cellStyle name="Input 2 3 3 8" xfId="33052" xr:uid="{B1356479-657F-46F8-AD81-77F8601A1F39}"/>
    <cellStyle name="Input 2 3 4" xfId="9380" xr:uid="{00000000-0005-0000-0000-000099240000}"/>
    <cellStyle name="Input 2 3 4 2" xfId="21985" xr:uid="{C4595D96-677B-42FC-BFC2-D4852DFEB675}"/>
    <cellStyle name="Input 2 3 4 2 2" xfId="23715" xr:uid="{4A7A216F-FDE5-436F-BABD-C9AE94A1F4C5}"/>
    <cellStyle name="Input 2 3 4 2 2 2" xfId="26415" xr:uid="{36CA40A6-0045-46FB-84CF-36BB49B7CC34}"/>
    <cellStyle name="Input 2 3 4 2 2 2 2" xfId="31867" xr:uid="{071EFCFD-96F2-403E-A731-03FC70C1A5C2}"/>
    <cellStyle name="Input 2 3 4 2 2 2 3" xfId="37442" xr:uid="{FF021C79-E3A5-4032-86AD-20456E29F1C1}"/>
    <cellStyle name="Input 2 3 4 2 2 3" xfId="29655" xr:uid="{EDE84851-8B6D-4DDA-8D08-30D11AED046D}"/>
    <cellStyle name="Input 2 3 4 2 2 4" xfId="35379" xr:uid="{7241C84E-55FD-41D6-A250-04A468F76E1C}"/>
    <cellStyle name="Input 2 3 4 2 3" xfId="25100" xr:uid="{1E2D3328-922D-4CC8-A8AA-CF3CB83161AD}"/>
    <cellStyle name="Input 2 3 4 2 3 2" xfId="27295" xr:uid="{53C8C31D-FCD4-4D8E-AD38-52A4930C5E0B}"/>
    <cellStyle name="Input 2 3 4 2 3 2 2" xfId="32747" xr:uid="{590496A7-AA64-46BC-9AD4-BB4B73687C3D}"/>
    <cellStyle name="Input 2 3 4 2 3 2 3" xfId="38128" xr:uid="{29CDAFDC-E63C-4B37-85D1-B2EE0EBE294D}"/>
    <cellStyle name="Input 2 3 4 2 3 3" xfId="30552" xr:uid="{0BE7EB4C-6892-4270-8B39-86D897FBCD8A}"/>
    <cellStyle name="Input 2 3 4 2 3 4" xfId="36245" xr:uid="{EEED67DA-85F8-42EE-AC05-BBCE270B24AC}"/>
    <cellStyle name="Input 2 3 4 2 4" xfId="22860" xr:uid="{83DE2530-D2A9-46CD-A80C-79A78E6C14A4}"/>
    <cellStyle name="Input 2 3 4 2 4 2" xfId="28800" xr:uid="{0D11E36E-1E58-43E2-A8AF-012E4706F8A2}"/>
    <cellStyle name="Input 2 3 4 2 4 3" xfId="34527" xr:uid="{69F7298E-1D14-4F00-AA87-78B4CDBC165D}"/>
    <cellStyle name="Input 2 3 4 2 5" xfId="25560" xr:uid="{0506AB27-3E7A-4093-B79B-AC039EA7856D}"/>
    <cellStyle name="Input 2 3 4 2 5 2" xfId="31012" xr:uid="{C57D985A-1D78-41BF-A18C-4F02F5CF30FA}"/>
    <cellStyle name="Input 2 3 4 2 5 3" xfId="36587" xr:uid="{735D8CE6-44DE-49EA-8F27-37FF37905D9D}"/>
    <cellStyle name="Input 2 3 4 2 6" xfId="27927" xr:uid="{A4EBBD3B-A61E-45D5-BA18-B4F3FCDBFC93}"/>
    <cellStyle name="Input 2 3 4 2 7" xfId="33654" xr:uid="{73D4AF06-0DCD-4050-8DC7-E763E1A55334}"/>
    <cellStyle name="Input 2 3 4 3" xfId="23122" xr:uid="{B4B42981-FEBF-4E98-AE6A-AFCB992C0CA2}"/>
    <cellStyle name="Input 2 3 4 3 2" xfId="25822" xr:uid="{AF020BF7-0C5A-4735-A39D-9362CA0F6728}"/>
    <cellStyle name="Input 2 3 4 3 2 2" xfId="31274" xr:uid="{16F475D5-4EAB-4E16-850D-0E7828D098DE}"/>
    <cellStyle name="Input 2 3 4 3 2 3" xfId="36849" xr:uid="{666B0776-D006-45C2-8D91-B82817A4757A}"/>
    <cellStyle name="Input 2 3 4 3 3" xfId="29062" xr:uid="{F9477C8B-D5A8-491E-B0B8-22E98C5F04EB}"/>
    <cellStyle name="Input 2 3 4 3 4" xfId="34786" xr:uid="{3A7D4DBD-DB98-48E6-BEE1-66AC2FF30A36}"/>
    <cellStyle name="Input 2 3 4 4" xfId="24499" xr:uid="{305FB57A-E483-48D1-AC61-0A6E8150DC16}"/>
    <cellStyle name="Input 2 3 4 4 2" xfId="26694" xr:uid="{754C9BCA-C899-4EF9-88AF-FB6AF7DA90A5}"/>
    <cellStyle name="Input 2 3 4 4 2 2" xfId="32146" xr:uid="{5926C484-8B16-49E2-982F-3E8C45D8B668}"/>
    <cellStyle name="Input 2 3 4 4 2 3" xfId="37703" xr:uid="{BC4FABDC-748F-4D35-9FC2-985E5C5029CC}"/>
    <cellStyle name="Input 2 3 4 4 3" xfId="29951" xr:uid="{29B05D0C-CE08-4649-86FB-259D612BA529}"/>
    <cellStyle name="Input 2 3 4 4 4" xfId="35652" xr:uid="{EEE5F781-A04A-4B77-B232-16C4D26B2126}"/>
    <cellStyle name="Input 2 3 4 5" xfId="22264" xr:uid="{4B1317D3-257B-4C6D-B5BF-5319DD97D991}"/>
    <cellStyle name="Input 2 3 4 5 2" xfId="28204" xr:uid="{36011CA7-1AA0-4759-80B2-31B133EC6D42}"/>
    <cellStyle name="Input 2 3 4 5 3" xfId="33931" xr:uid="{5E8E9A34-7B69-43B9-A08B-FFB75A2CEAE0}"/>
    <cellStyle name="Input 2 3 4 6" xfId="21200" xr:uid="{A1C1B206-A7F2-4EEE-8899-E5704D9C7322}"/>
    <cellStyle name="Input 2 3 4 7" xfId="21279" xr:uid="{C486BDB4-2C2A-458D-8C2C-3B1FEB8B147F}"/>
    <cellStyle name="Input 2 3 4 8" xfId="33053" xr:uid="{1734E1D7-D7B7-4698-A4D7-24AB138327E6}"/>
    <cellStyle name="Input 2 3 5" xfId="9381" xr:uid="{00000000-0005-0000-0000-00009A240000}"/>
    <cellStyle name="Input 2 3 5 2" xfId="21984" xr:uid="{4E3A5F53-8DA0-493C-9A2B-1E89C54F75F4}"/>
    <cellStyle name="Input 2 3 5 2 2" xfId="23714" xr:uid="{190CC452-E976-48EC-BA9A-C481ADD614B0}"/>
    <cellStyle name="Input 2 3 5 2 2 2" xfId="26414" xr:uid="{9C879601-FD50-4F8F-AAA6-D20425C7AA95}"/>
    <cellStyle name="Input 2 3 5 2 2 2 2" xfId="31866" xr:uid="{C3A47353-03EE-45BB-B7D1-5BC22E8C6DAD}"/>
    <cellStyle name="Input 2 3 5 2 2 2 3" xfId="37441" xr:uid="{E10126CC-E6D5-46C9-8970-43DBB5B17E33}"/>
    <cellStyle name="Input 2 3 5 2 2 3" xfId="29654" xr:uid="{7019833B-273D-43CF-A0E7-493AB0866105}"/>
    <cellStyle name="Input 2 3 5 2 2 4" xfId="35378" xr:uid="{DDD3327B-6647-4DAE-925E-3BFC2B81B7A4}"/>
    <cellStyle name="Input 2 3 5 2 3" xfId="25099" xr:uid="{0BADADF1-664F-41A1-BEB1-960B45D62D54}"/>
    <cellStyle name="Input 2 3 5 2 3 2" xfId="27294" xr:uid="{F26AF349-E014-484D-9F3A-0034C24C1AF1}"/>
    <cellStyle name="Input 2 3 5 2 3 2 2" xfId="32746" xr:uid="{0738EFC0-8BBC-41F3-A0C0-8ABC35C5E5A8}"/>
    <cellStyle name="Input 2 3 5 2 3 2 3" xfId="38127" xr:uid="{EE6E079C-AE47-4935-8304-487EF6D20F5C}"/>
    <cellStyle name="Input 2 3 5 2 3 3" xfId="30551" xr:uid="{25AC95B8-3DD4-405A-A584-DB3D6928035E}"/>
    <cellStyle name="Input 2 3 5 2 3 4" xfId="36244" xr:uid="{861A75CE-F071-44EC-9CCA-01F00666CFC4}"/>
    <cellStyle name="Input 2 3 5 2 4" xfId="22859" xr:uid="{053072DF-E1E3-432E-9173-3E3380FA669F}"/>
    <cellStyle name="Input 2 3 5 2 4 2" xfId="28799" xr:uid="{5FEEBB12-1185-4A56-BC85-8FB991A06158}"/>
    <cellStyle name="Input 2 3 5 2 4 3" xfId="34526" xr:uid="{00EE996E-1346-4DAE-B08D-D2766CD68865}"/>
    <cellStyle name="Input 2 3 5 2 5" xfId="25559" xr:uid="{6A36725D-4EC5-45E2-9C4F-0055C45921FF}"/>
    <cellStyle name="Input 2 3 5 2 5 2" xfId="31011" xr:uid="{E16DDDB1-C1E4-442F-A7E0-FDA143FDFADE}"/>
    <cellStyle name="Input 2 3 5 2 5 3" xfId="36586" xr:uid="{32E3411C-90F9-4461-A210-B58CE32BEA63}"/>
    <cellStyle name="Input 2 3 5 2 6" xfId="27926" xr:uid="{BD788934-E6EC-4A38-BD19-D391F0A9A963}"/>
    <cellStyle name="Input 2 3 5 2 7" xfId="33653" xr:uid="{F513DD7F-ED0E-4B78-85A6-4A06B31C1984}"/>
    <cellStyle name="Input 2 3 5 3" xfId="23123" xr:uid="{3776E326-E3F6-468A-B472-23B952C2BF9E}"/>
    <cellStyle name="Input 2 3 5 3 2" xfId="25823" xr:uid="{B3DCF60D-B421-4FD4-9B90-7E4973093F7F}"/>
    <cellStyle name="Input 2 3 5 3 2 2" xfId="31275" xr:uid="{3E9B7117-4561-4317-9860-11C6B4341110}"/>
    <cellStyle name="Input 2 3 5 3 2 3" xfId="36850" xr:uid="{AD2C93BE-B9FF-4F2F-9335-FE97EB14A106}"/>
    <cellStyle name="Input 2 3 5 3 3" xfId="29063" xr:uid="{93A9F79D-6E33-4E3D-A56D-BBFCBC36BAB9}"/>
    <cellStyle name="Input 2 3 5 3 4" xfId="34787" xr:uid="{FCB903AD-729F-4A31-8790-9007506C5CE4}"/>
    <cellStyle name="Input 2 3 5 4" xfId="24500" xr:uid="{4BEAF710-E800-45F9-8FFD-D8E7CD7655C2}"/>
    <cellStyle name="Input 2 3 5 4 2" xfId="26695" xr:uid="{2F8E20F7-6EDB-4188-9150-E1E1DEFD04A9}"/>
    <cellStyle name="Input 2 3 5 4 2 2" xfId="32147" xr:uid="{FAE3EDA6-18C9-480F-A5A6-91ED881161ED}"/>
    <cellStyle name="Input 2 3 5 4 2 3" xfId="37704" xr:uid="{B3226CB5-3743-486D-8E74-3280B4C22A0D}"/>
    <cellStyle name="Input 2 3 5 4 3" xfId="29952" xr:uid="{EF0CF6C6-C859-4894-9F6E-59B8FF4F3B18}"/>
    <cellStyle name="Input 2 3 5 4 4" xfId="35653" xr:uid="{98BCCC42-868B-4CAA-BB2C-E94BF06738D4}"/>
    <cellStyle name="Input 2 3 5 5" xfId="22265" xr:uid="{8AC55AC1-8ADD-420C-AC92-8174422D4A10}"/>
    <cellStyle name="Input 2 3 5 5 2" xfId="28205" xr:uid="{27E112A0-4CD8-439C-8FD9-5AD7A418CA36}"/>
    <cellStyle name="Input 2 3 5 5 3" xfId="33932" xr:uid="{35A46925-B541-448F-94EC-1410B3EE0A45}"/>
    <cellStyle name="Input 2 3 5 6" xfId="21201" xr:uid="{8798CD4C-82A4-473E-8EF2-DAADD4232295}"/>
    <cellStyle name="Input 2 3 5 7" xfId="21278" xr:uid="{EE3F4C24-A5FD-4E1B-A999-DB3CBF404A2C}"/>
    <cellStyle name="Input 2 3 5 8" xfId="33054" xr:uid="{991C5603-4A06-4D02-91E5-80FA728DC050}"/>
    <cellStyle name="Input 2 4" xfId="9382" xr:uid="{00000000-0005-0000-0000-00009B240000}"/>
    <cellStyle name="Input 2 4 2" xfId="9383" xr:uid="{00000000-0005-0000-0000-00009C240000}"/>
    <cellStyle name="Input 2 4 2 2" xfId="21983" xr:uid="{776DCDFF-AB97-419B-A3D8-03AB0FFE3BB6}"/>
    <cellStyle name="Input 2 4 2 2 2" xfId="23713" xr:uid="{0460B8C3-016E-4963-93E1-B4D2198FB90A}"/>
    <cellStyle name="Input 2 4 2 2 2 2" xfId="26413" xr:uid="{FA4577CE-9349-477B-BBCA-23B454D862B9}"/>
    <cellStyle name="Input 2 4 2 2 2 2 2" xfId="31865" xr:uid="{6DF8A4AD-568E-4D00-A3F6-C7DE34246103}"/>
    <cellStyle name="Input 2 4 2 2 2 2 3" xfId="37440" xr:uid="{EFE9CBBA-BD42-4D6C-AEDE-1E0A71BFA632}"/>
    <cellStyle name="Input 2 4 2 2 2 3" xfId="29653" xr:uid="{40E832C5-D6A8-4A53-B168-872EB4B6A68E}"/>
    <cellStyle name="Input 2 4 2 2 2 4" xfId="35377" xr:uid="{62215A92-DFB7-4021-A5C6-865951998A37}"/>
    <cellStyle name="Input 2 4 2 2 3" xfId="25098" xr:uid="{D8CDB036-C3CA-4E35-AC9F-CC24DFF6D4D1}"/>
    <cellStyle name="Input 2 4 2 2 3 2" xfId="27293" xr:uid="{ACA6B339-68DC-44DA-B002-D27EF0B65EBB}"/>
    <cellStyle name="Input 2 4 2 2 3 2 2" xfId="32745" xr:uid="{8623BFED-6CFF-4598-BEB6-18B254B10512}"/>
    <cellStyle name="Input 2 4 2 2 3 2 3" xfId="38126" xr:uid="{7C0EC67E-394E-460E-A933-27B3FF1B2445}"/>
    <cellStyle name="Input 2 4 2 2 3 3" xfId="30550" xr:uid="{E4962ECE-BEF8-4AA6-B546-F306E5D53AF8}"/>
    <cellStyle name="Input 2 4 2 2 3 4" xfId="36243" xr:uid="{7DC6E6C4-A9BD-48EF-9E9F-52FD9C54461B}"/>
    <cellStyle name="Input 2 4 2 2 4" xfId="22858" xr:uid="{620318ED-9839-4D5A-B55B-8BE4ECE503C1}"/>
    <cellStyle name="Input 2 4 2 2 4 2" xfId="28798" xr:uid="{68DA387B-4290-47FE-B21B-DFA3401DFF1F}"/>
    <cellStyle name="Input 2 4 2 2 4 3" xfId="34525" xr:uid="{11CFAD9E-0ADB-435A-ACFD-A0DFDA39CA87}"/>
    <cellStyle name="Input 2 4 2 2 5" xfId="25558" xr:uid="{23DC2401-8B9D-40CC-8DD2-75D0E8FDB7DC}"/>
    <cellStyle name="Input 2 4 2 2 5 2" xfId="31010" xr:uid="{2A6E3848-9DFF-4577-B35A-75654423197D}"/>
    <cellStyle name="Input 2 4 2 2 5 3" xfId="36585" xr:uid="{BDCFC732-C8B2-463B-886C-B0E99CC63288}"/>
    <cellStyle name="Input 2 4 2 2 6" xfId="27925" xr:uid="{0ECDE826-F5B2-436D-A2E9-ADC809A9D02E}"/>
    <cellStyle name="Input 2 4 2 2 7" xfId="33652" xr:uid="{B061949B-3EC5-4A0A-A8F6-F25245370C5C}"/>
    <cellStyle name="Input 2 4 2 3" xfId="23124" xr:uid="{E4A77C4D-5360-4A22-B4BB-D23257883593}"/>
    <cellStyle name="Input 2 4 2 3 2" xfId="25824" xr:uid="{7854232E-CB40-4261-AEC9-1371EBADD76A}"/>
    <cellStyle name="Input 2 4 2 3 2 2" xfId="31276" xr:uid="{E34E6494-EE3D-4198-95F2-4B8A958659EB}"/>
    <cellStyle name="Input 2 4 2 3 2 3" xfId="36851" xr:uid="{3BF5CC7B-0BC2-49EF-9C52-648502DAF245}"/>
    <cellStyle name="Input 2 4 2 3 3" xfId="29064" xr:uid="{826E05C0-094F-4EDE-A6EA-4AE55155D146}"/>
    <cellStyle name="Input 2 4 2 3 4" xfId="34788" xr:uid="{A16F8DEB-6096-4D6D-8D49-BE4CFA8718C9}"/>
    <cellStyle name="Input 2 4 2 4" xfId="24501" xr:uid="{CB04F949-9F6F-4799-851D-CA73A9A6FC79}"/>
    <cellStyle name="Input 2 4 2 4 2" xfId="26696" xr:uid="{2FD46A36-CBAF-49DB-A114-3C50C52F47E0}"/>
    <cellStyle name="Input 2 4 2 4 2 2" xfId="32148" xr:uid="{41CD2B53-3660-4376-BD07-51D6AE756400}"/>
    <cellStyle name="Input 2 4 2 4 2 3" xfId="37705" xr:uid="{D50098D7-481B-4DC8-B50F-E031461D463C}"/>
    <cellStyle name="Input 2 4 2 4 3" xfId="29953" xr:uid="{59EE0012-EFBE-42CA-A5D1-764AB4A1FA92}"/>
    <cellStyle name="Input 2 4 2 4 4" xfId="35654" xr:uid="{553B00FE-7FC2-483B-A4CD-C6D776D317FF}"/>
    <cellStyle name="Input 2 4 2 5" xfId="22266" xr:uid="{5A7CA656-87DE-47CE-9641-C26DEDA4BB5C}"/>
    <cellStyle name="Input 2 4 2 5 2" xfId="28206" xr:uid="{33FA25A4-E6BC-46CE-B94E-52B304D05C74}"/>
    <cellStyle name="Input 2 4 2 5 3" xfId="33933" xr:uid="{9CB46764-1AB3-4DB5-AA6C-A87C7D769F12}"/>
    <cellStyle name="Input 2 4 2 6" xfId="21202" xr:uid="{EF768DC3-96D3-4F0C-84FC-E2B64F237AF1}"/>
    <cellStyle name="Input 2 4 2 7" xfId="21277" xr:uid="{47103BC3-6CD5-4424-818C-025067118ABD}"/>
    <cellStyle name="Input 2 4 2 8" xfId="33055" xr:uid="{8F78866F-44EE-4FC4-BEBF-697C134979F1}"/>
    <cellStyle name="Input 2 4 3" xfId="9384" xr:uid="{00000000-0005-0000-0000-00009D240000}"/>
    <cellStyle name="Input 2 4 3 2" xfId="21982" xr:uid="{DCFC23B7-E188-4FA7-BDBF-716391739D22}"/>
    <cellStyle name="Input 2 4 3 2 2" xfId="23712" xr:uid="{B2074DCE-16D7-472C-8B42-C3D0DB191B81}"/>
    <cellStyle name="Input 2 4 3 2 2 2" xfId="26412" xr:uid="{A4BCA1FE-6744-4F6A-80F2-277DE1914D35}"/>
    <cellStyle name="Input 2 4 3 2 2 2 2" xfId="31864" xr:uid="{13CFE592-8B0F-4762-B718-41852D7E6946}"/>
    <cellStyle name="Input 2 4 3 2 2 2 3" xfId="37439" xr:uid="{315395F8-9424-4D0F-B768-09E424799F59}"/>
    <cellStyle name="Input 2 4 3 2 2 3" xfId="29652" xr:uid="{A9501F2C-3391-43E3-AC40-97B808BF2D0A}"/>
    <cellStyle name="Input 2 4 3 2 2 4" xfId="35376" xr:uid="{F8E683EF-60BE-4255-96FD-CA9D2CAAFBD5}"/>
    <cellStyle name="Input 2 4 3 2 3" xfId="25097" xr:uid="{56911D2B-03F5-469B-B21B-D29109000EB4}"/>
    <cellStyle name="Input 2 4 3 2 3 2" xfId="27292" xr:uid="{976B4B70-CC65-47A3-8568-63805D01A4AA}"/>
    <cellStyle name="Input 2 4 3 2 3 2 2" xfId="32744" xr:uid="{B2472BE5-5E87-4050-9AA5-66C40C2A6F29}"/>
    <cellStyle name="Input 2 4 3 2 3 2 3" xfId="38125" xr:uid="{13B98F1B-0EEC-4E52-892B-2E2B707DAB14}"/>
    <cellStyle name="Input 2 4 3 2 3 3" xfId="30549" xr:uid="{BC3EB1C0-E543-410C-A6B5-E833B64C176F}"/>
    <cellStyle name="Input 2 4 3 2 3 4" xfId="36242" xr:uid="{4D78BED4-485F-4D67-8088-432D8B41EF9A}"/>
    <cellStyle name="Input 2 4 3 2 4" xfId="22857" xr:uid="{AFF331AD-ACBD-4D55-AAE7-F4E0F00DB6AD}"/>
    <cellStyle name="Input 2 4 3 2 4 2" xfId="28797" xr:uid="{252F5791-3809-44BC-91C9-06564B39A67B}"/>
    <cellStyle name="Input 2 4 3 2 4 3" xfId="34524" xr:uid="{08DBCAE9-0CE3-45E9-996D-35859399F959}"/>
    <cellStyle name="Input 2 4 3 2 5" xfId="25557" xr:uid="{C03D969F-5A64-40C0-90C4-7472005A1917}"/>
    <cellStyle name="Input 2 4 3 2 5 2" xfId="31009" xr:uid="{D068402D-3D0D-417F-895C-2BDAED90C36F}"/>
    <cellStyle name="Input 2 4 3 2 5 3" xfId="36584" xr:uid="{8C3909E4-B8EE-4C10-8046-D1F7E46AA8D3}"/>
    <cellStyle name="Input 2 4 3 2 6" xfId="27924" xr:uid="{1C77646D-7266-4E23-9B93-F511F1F99854}"/>
    <cellStyle name="Input 2 4 3 2 7" xfId="33651" xr:uid="{B331453B-4C08-4244-AE7C-FCE484FB4759}"/>
    <cellStyle name="Input 2 4 3 3" xfId="23125" xr:uid="{26C2C83B-CD6C-4135-BEC6-FFBE61D6846C}"/>
    <cellStyle name="Input 2 4 3 3 2" xfId="25825" xr:uid="{C920A5CD-CBA5-44F3-9413-0777FDB01025}"/>
    <cellStyle name="Input 2 4 3 3 2 2" xfId="31277" xr:uid="{DF1B8999-2DA5-44CC-8071-EC4F3E757F84}"/>
    <cellStyle name="Input 2 4 3 3 2 3" xfId="36852" xr:uid="{A94D7246-7CD2-4480-9F8D-6AB9BE0792B2}"/>
    <cellStyle name="Input 2 4 3 3 3" xfId="29065" xr:uid="{0E14D8E4-D1AA-435C-A5DA-34E1243E646B}"/>
    <cellStyle name="Input 2 4 3 3 4" xfId="34789" xr:uid="{BC3E6A98-0105-4419-B255-213E06A9A67A}"/>
    <cellStyle name="Input 2 4 3 4" xfId="24502" xr:uid="{37B5F4C6-401D-4B70-A2C4-B543AA2A460E}"/>
    <cellStyle name="Input 2 4 3 4 2" xfId="26697" xr:uid="{69A1D386-40FF-41F9-B5D7-E52B6668A6EA}"/>
    <cellStyle name="Input 2 4 3 4 2 2" xfId="32149" xr:uid="{42C57468-24BC-4E07-8D29-0BCAE3793F30}"/>
    <cellStyle name="Input 2 4 3 4 2 3" xfId="37706" xr:uid="{4143EB82-27DF-4C17-8718-76A2E6B54DFD}"/>
    <cellStyle name="Input 2 4 3 4 3" xfId="29954" xr:uid="{D8010171-27CA-4213-BA8C-C32A37C07F26}"/>
    <cellStyle name="Input 2 4 3 4 4" xfId="35655" xr:uid="{0B86958A-5E65-4650-96BD-9AE2A3AA7A88}"/>
    <cellStyle name="Input 2 4 3 5" xfId="22267" xr:uid="{F807B73F-9D4B-4CFE-A590-DC9598356A4D}"/>
    <cellStyle name="Input 2 4 3 5 2" xfId="28207" xr:uid="{858CF3B2-40E8-4385-A8A1-C4A891B108B8}"/>
    <cellStyle name="Input 2 4 3 5 3" xfId="33934" xr:uid="{95F18193-039A-4028-88C2-5A3A14E345B8}"/>
    <cellStyle name="Input 2 4 3 6" xfId="21203" xr:uid="{012C07D9-24FB-4F2D-A31C-F93C7E72543B}"/>
    <cellStyle name="Input 2 4 3 7" xfId="21276" xr:uid="{5465C61A-3181-4069-BE0A-ED5265F2F03F}"/>
    <cellStyle name="Input 2 4 3 8" xfId="33056" xr:uid="{E11EE5A3-AE43-4446-8AD0-EB03A947A4D9}"/>
    <cellStyle name="Input 2 4 4" xfId="9385" xr:uid="{00000000-0005-0000-0000-00009E240000}"/>
    <cellStyle name="Input 2 4 4 2" xfId="21981" xr:uid="{6D56F850-5521-4ECC-B62D-C8075000EB55}"/>
    <cellStyle name="Input 2 4 4 2 2" xfId="23711" xr:uid="{21F40FF9-2135-4899-9CF9-7A1EC46E6E58}"/>
    <cellStyle name="Input 2 4 4 2 2 2" xfId="26411" xr:uid="{9667D298-367E-434B-8949-9901E8736FEE}"/>
    <cellStyle name="Input 2 4 4 2 2 2 2" xfId="31863" xr:uid="{D6E03956-01F1-404B-96BB-46057E45C186}"/>
    <cellStyle name="Input 2 4 4 2 2 2 3" xfId="37438" xr:uid="{A6C53D73-E1C2-4D99-A7EF-024542FD84A2}"/>
    <cellStyle name="Input 2 4 4 2 2 3" xfId="29651" xr:uid="{197656E4-C795-4F5C-B9A0-6C01D0D92791}"/>
    <cellStyle name="Input 2 4 4 2 2 4" xfId="35375" xr:uid="{13B1F0B0-7808-4D4A-9070-16134E1A1378}"/>
    <cellStyle name="Input 2 4 4 2 3" xfId="25096" xr:uid="{5CDE178F-FD22-44AD-8988-053F1898EFF9}"/>
    <cellStyle name="Input 2 4 4 2 3 2" xfId="27291" xr:uid="{D36CCB13-00A4-4B1D-BB47-55E9D157B1F3}"/>
    <cellStyle name="Input 2 4 4 2 3 2 2" xfId="32743" xr:uid="{4CE1F3EC-77EC-4231-8D18-B417C6AA42F7}"/>
    <cellStyle name="Input 2 4 4 2 3 2 3" xfId="38124" xr:uid="{899EE1AF-CAB7-4017-B967-9C0016441428}"/>
    <cellStyle name="Input 2 4 4 2 3 3" xfId="30548" xr:uid="{389056C8-EEBE-4BFA-A538-D871B26BCE84}"/>
    <cellStyle name="Input 2 4 4 2 3 4" xfId="36241" xr:uid="{E82A6753-B669-48D6-9581-47C03D142436}"/>
    <cellStyle name="Input 2 4 4 2 4" xfId="22856" xr:uid="{A1C8F25A-C0D8-4707-9E3E-B311DFFB05E8}"/>
    <cellStyle name="Input 2 4 4 2 4 2" xfId="28796" xr:uid="{C940105B-446E-42F7-8911-FAAB65A8663F}"/>
    <cellStyle name="Input 2 4 4 2 4 3" xfId="34523" xr:uid="{78B910E7-BC30-4B26-B7BF-FB0B3B668D0B}"/>
    <cellStyle name="Input 2 4 4 2 5" xfId="25556" xr:uid="{7E6CCCC2-8064-44CB-BB0A-79F850399291}"/>
    <cellStyle name="Input 2 4 4 2 5 2" xfId="31008" xr:uid="{4E49B0BB-4799-4863-B79B-A46AB054B501}"/>
    <cellStyle name="Input 2 4 4 2 5 3" xfId="36583" xr:uid="{64853185-E844-4D8C-8BC6-F9E6D772D919}"/>
    <cellStyle name="Input 2 4 4 2 6" xfId="27923" xr:uid="{59642703-E3C5-4539-9E95-79B9846646C3}"/>
    <cellStyle name="Input 2 4 4 2 7" xfId="33650" xr:uid="{A383D0B3-1A7C-4BBE-8EFD-4724A65AA38F}"/>
    <cellStyle name="Input 2 4 4 3" xfId="23126" xr:uid="{7020BA15-015A-4276-ABD4-D0089C2A158D}"/>
    <cellStyle name="Input 2 4 4 3 2" xfId="25826" xr:uid="{AC44EB92-A279-4961-96A7-8CAB646CCBA7}"/>
    <cellStyle name="Input 2 4 4 3 2 2" xfId="31278" xr:uid="{741F7983-22E9-47C5-8798-18195D367839}"/>
    <cellStyle name="Input 2 4 4 3 2 3" xfId="36853" xr:uid="{DE372EEE-55B2-46AB-B24E-7EC7A0EC4A03}"/>
    <cellStyle name="Input 2 4 4 3 3" xfId="29066" xr:uid="{59174E50-59FC-461B-BF53-ADD874971FC0}"/>
    <cellStyle name="Input 2 4 4 3 4" xfId="34790" xr:uid="{5D2CC6CC-F7CB-4E1C-B371-CEFF92CB4203}"/>
    <cellStyle name="Input 2 4 4 4" xfId="24503" xr:uid="{7F43BD8B-49E2-48EF-880D-6247E0645E7D}"/>
    <cellStyle name="Input 2 4 4 4 2" xfId="26698" xr:uid="{50CD0BA0-B506-4FDB-BD45-DA6148D598C3}"/>
    <cellStyle name="Input 2 4 4 4 2 2" xfId="32150" xr:uid="{56924C30-E77E-499A-B6A3-8EBBB3CBF9B0}"/>
    <cellStyle name="Input 2 4 4 4 2 3" xfId="37707" xr:uid="{1B1BC950-752C-4175-9CC0-EACF5AF4EB78}"/>
    <cellStyle name="Input 2 4 4 4 3" xfId="29955" xr:uid="{44357F3D-B0DE-46D8-A355-952322777D77}"/>
    <cellStyle name="Input 2 4 4 4 4" xfId="35656" xr:uid="{6E6CAAD1-EAA4-46BC-B5B9-5061F2FDF72A}"/>
    <cellStyle name="Input 2 4 4 5" xfId="22268" xr:uid="{617C53DF-5575-4FE3-A308-496CE5AEAAE0}"/>
    <cellStyle name="Input 2 4 4 5 2" xfId="28208" xr:uid="{A7AAF9DD-67FE-4FF9-A2B0-7A5588246097}"/>
    <cellStyle name="Input 2 4 4 5 3" xfId="33935" xr:uid="{C7EBF8A0-9272-4700-9EA2-9242E0CCCE7F}"/>
    <cellStyle name="Input 2 4 4 6" xfId="21204" xr:uid="{C99FDA9E-814E-4418-B02E-D38F67760840}"/>
    <cellStyle name="Input 2 4 4 7" xfId="21275" xr:uid="{843A634A-257B-4AD1-8057-3FF7ADC2E7C3}"/>
    <cellStyle name="Input 2 4 4 8" xfId="33057" xr:uid="{D5ED6FE9-7D3B-4994-906A-1A6EC430DAF1}"/>
    <cellStyle name="Input 2 4 5" xfId="9386" xr:uid="{00000000-0005-0000-0000-00009F240000}"/>
    <cellStyle name="Input 2 4 5 2" xfId="21980" xr:uid="{C0F1FD66-9144-41A7-ABCD-4A13E12B2A93}"/>
    <cellStyle name="Input 2 4 5 2 2" xfId="23710" xr:uid="{316C12F7-76CC-48E4-8F7A-EEB5914576F5}"/>
    <cellStyle name="Input 2 4 5 2 2 2" xfId="26410" xr:uid="{B72DD24D-FC1A-42DA-A98F-E2A37B81C9CB}"/>
    <cellStyle name="Input 2 4 5 2 2 2 2" xfId="31862" xr:uid="{55B326FB-CFCD-48C5-B21A-774BEDBD25A1}"/>
    <cellStyle name="Input 2 4 5 2 2 2 3" xfId="37437" xr:uid="{B72D9381-DE41-444F-B7AF-BB3494F657B2}"/>
    <cellStyle name="Input 2 4 5 2 2 3" xfId="29650" xr:uid="{821C882E-3A23-4417-9EDA-4A9934D558D3}"/>
    <cellStyle name="Input 2 4 5 2 2 4" xfId="35374" xr:uid="{177FCB88-A452-4452-8D7A-7368887715CE}"/>
    <cellStyle name="Input 2 4 5 2 3" xfId="25095" xr:uid="{73B0BDE7-E4DB-45FA-822A-EF8D2F3D8E42}"/>
    <cellStyle name="Input 2 4 5 2 3 2" xfId="27290" xr:uid="{9FC6E8FD-B43E-4002-8511-2A7CA2B5BD0A}"/>
    <cellStyle name="Input 2 4 5 2 3 2 2" xfId="32742" xr:uid="{17CA3390-8B69-42EB-A524-1267F851A87F}"/>
    <cellStyle name="Input 2 4 5 2 3 2 3" xfId="38123" xr:uid="{E5A84FDF-B5BD-470B-8DEF-62266510D248}"/>
    <cellStyle name="Input 2 4 5 2 3 3" xfId="30547" xr:uid="{7858FBD7-B292-4BE7-AC35-0BBF8B6CCB57}"/>
    <cellStyle name="Input 2 4 5 2 3 4" xfId="36240" xr:uid="{9161F03A-58CA-4E1E-899E-08CE2719723D}"/>
    <cellStyle name="Input 2 4 5 2 4" xfId="22855" xr:uid="{C8F3FC73-1F8C-4983-9647-B4E9B5C26603}"/>
    <cellStyle name="Input 2 4 5 2 4 2" xfId="28795" xr:uid="{ECB69F1C-DC27-463A-A7FF-957A996C5154}"/>
    <cellStyle name="Input 2 4 5 2 4 3" xfId="34522" xr:uid="{57DAA19B-2885-4AE3-91D9-D0AF8B7A67AF}"/>
    <cellStyle name="Input 2 4 5 2 5" xfId="25555" xr:uid="{0F59D131-1B73-493A-98B6-25319AD12CF9}"/>
    <cellStyle name="Input 2 4 5 2 5 2" xfId="31007" xr:uid="{0861812B-EC1E-47CD-AD5A-8C2398388B58}"/>
    <cellStyle name="Input 2 4 5 2 5 3" xfId="36582" xr:uid="{6B3DC9FD-32E4-4BA6-8BC3-21F1947C1278}"/>
    <cellStyle name="Input 2 4 5 2 6" xfId="27922" xr:uid="{3A34F4A3-73CB-491C-A577-00A0CF213E01}"/>
    <cellStyle name="Input 2 4 5 2 7" xfId="33649" xr:uid="{2912FFCB-E312-4BB1-A5B9-970110ED36C6}"/>
    <cellStyle name="Input 2 4 5 3" xfId="23127" xr:uid="{38E23FFF-85B8-474A-A6FD-4B93FB604DEF}"/>
    <cellStyle name="Input 2 4 5 3 2" xfId="25827" xr:uid="{69B005C3-D32A-4EFE-9073-D2949957DDD5}"/>
    <cellStyle name="Input 2 4 5 3 2 2" xfId="31279" xr:uid="{6E60F594-1A8F-4C3C-8052-D7C6C2DA3F06}"/>
    <cellStyle name="Input 2 4 5 3 2 3" xfId="36854" xr:uid="{FBEF391C-FE68-4FCA-8CD1-A5EF0ACD584B}"/>
    <cellStyle name="Input 2 4 5 3 3" xfId="29067" xr:uid="{E115085D-BB21-4108-A3C5-25A61AA337A1}"/>
    <cellStyle name="Input 2 4 5 3 4" xfId="34791" xr:uid="{854FDC4B-4D5E-427C-A058-BB0DAEC6F9ED}"/>
    <cellStyle name="Input 2 4 5 4" xfId="24504" xr:uid="{6C6DB278-42A2-4C36-AEA4-F3BECDDE99D0}"/>
    <cellStyle name="Input 2 4 5 4 2" xfId="26699" xr:uid="{C7BFCC61-308D-445F-BAE1-29437A8F1001}"/>
    <cellStyle name="Input 2 4 5 4 2 2" xfId="32151" xr:uid="{15CDF4E5-492B-46E3-8726-6F77D5B34848}"/>
    <cellStyle name="Input 2 4 5 4 2 3" xfId="37708" xr:uid="{FBFFD754-AFBF-4E24-9C0B-704C35DEA3C6}"/>
    <cellStyle name="Input 2 4 5 4 3" xfId="29956" xr:uid="{06184398-8502-45B9-8368-DD434E5C0983}"/>
    <cellStyle name="Input 2 4 5 4 4" xfId="35657" xr:uid="{09A47378-EF60-460D-A0F5-3B7151D0018F}"/>
    <cellStyle name="Input 2 4 5 5" xfId="22269" xr:uid="{9B900678-D7ED-4171-810D-4120CBBC9EFE}"/>
    <cellStyle name="Input 2 4 5 5 2" xfId="28209" xr:uid="{6552930E-E814-4196-B4D8-50FF79A2F76D}"/>
    <cellStyle name="Input 2 4 5 5 3" xfId="33936" xr:uid="{6E185AB3-25CD-4BF5-8C9A-A513F42D8000}"/>
    <cellStyle name="Input 2 4 5 6" xfId="21205" xr:uid="{E5EF36EB-5581-4B7A-853C-1AC9ED68BCC9}"/>
    <cellStyle name="Input 2 4 5 7" xfId="21274" xr:uid="{E9AD319F-78B3-4D5C-A601-5EBBB9DCC647}"/>
    <cellStyle name="Input 2 4 5 8" xfId="33058" xr:uid="{6D8D846A-9FFC-4EC7-B42C-D9CB378696BA}"/>
    <cellStyle name="Input 2 5" xfId="9387" xr:uid="{00000000-0005-0000-0000-0000A0240000}"/>
    <cellStyle name="Input 2 5 2" xfId="9388" xr:uid="{00000000-0005-0000-0000-0000A1240000}"/>
    <cellStyle name="Input 2 5 2 2" xfId="21979" xr:uid="{40B40483-F087-4A76-A64F-343651E9AC13}"/>
    <cellStyle name="Input 2 5 2 2 2" xfId="23709" xr:uid="{412027CA-87F1-4E3E-85AD-2F9218DB3530}"/>
    <cellStyle name="Input 2 5 2 2 2 2" xfId="26409" xr:uid="{156B1BA6-B1E3-4797-BE2E-9A9971E6B7A9}"/>
    <cellStyle name="Input 2 5 2 2 2 2 2" xfId="31861" xr:uid="{388C76D8-954C-4A6C-9567-58B6DA2D1398}"/>
    <cellStyle name="Input 2 5 2 2 2 2 3" xfId="37436" xr:uid="{7DF44EDC-8A69-4769-AE9F-15F19981637A}"/>
    <cellStyle name="Input 2 5 2 2 2 3" xfId="29649" xr:uid="{8CAB7124-27D5-47F8-8FD5-1918CC318BEB}"/>
    <cellStyle name="Input 2 5 2 2 2 4" xfId="35373" xr:uid="{8BFE3628-D98E-4B94-80FB-03C2E6C22911}"/>
    <cellStyle name="Input 2 5 2 2 3" xfId="25094" xr:uid="{9D757FC2-D1AD-4C76-8855-26F5819114A6}"/>
    <cellStyle name="Input 2 5 2 2 3 2" xfId="27289" xr:uid="{C342F583-D9B4-4414-9F05-B1BD309D7CDE}"/>
    <cellStyle name="Input 2 5 2 2 3 2 2" xfId="32741" xr:uid="{0F0D2824-4CF2-4055-B2A7-03FA66C12F4A}"/>
    <cellStyle name="Input 2 5 2 2 3 2 3" xfId="38122" xr:uid="{DA1173CD-ABB7-4E6A-857B-A082CD59B5C8}"/>
    <cellStyle name="Input 2 5 2 2 3 3" xfId="30546" xr:uid="{5BF2DCA9-B915-4669-B800-EB9B4046A829}"/>
    <cellStyle name="Input 2 5 2 2 3 4" xfId="36239" xr:uid="{A032CFBE-34A1-4EAA-B506-C195A9804DAE}"/>
    <cellStyle name="Input 2 5 2 2 4" xfId="22854" xr:uid="{2E810890-3D25-492C-8B11-2A3EA55D8869}"/>
    <cellStyle name="Input 2 5 2 2 4 2" xfId="28794" xr:uid="{63D9BFFC-56A8-4BFC-AC9E-06061DD237AB}"/>
    <cellStyle name="Input 2 5 2 2 4 3" xfId="34521" xr:uid="{68C55A4F-3626-4920-9E5C-8E6909A44BC3}"/>
    <cellStyle name="Input 2 5 2 2 5" xfId="25554" xr:uid="{1AA8B325-2848-4F10-9F73-ACDFF0A74945}"/>
    <cellStyle name="Input 2 5 2 2 5 2" xfId="31006" xr:uid="{83F2EE13-D108-4E91-83B4-E965DDB33704}"/>
    <cellStyle name="Input 2 5 2 2 5 3" xfId="36581" xr:uid="{818C2BE3-1F00-4398-BD3C-B11D3162E573}"/>
    <cellStyle name="Input 2 5 2 2 6" xfId="27921" xr:uid="{763DE521-6975-422B-A5BB-D69C358EDB68}"/>
    <cellStyle name="Input 2 5 2 2 7" xfId="33648" xr:uid="{193A9A7C-92B3-46A2-9C12-A39B62DDEC77}"/>
    <cellStyle name="Input 2 5 2 3" xfId="23128" xr:uid="{B4FFB062-16FF-4380-A643-9B91AE4F20EA}"/>
    <cellStyle name="Input 2 5 2 3 2" xfId="25828" xr:uid="{FF41F513-83B9-4BD7-898D-0A5E5C66B0F5}"/>
    <cellStyle name="Input 2 5 2 3 2 2" xfId="31280" xr:uid="{D68079AD-C284-4E75-9545-78308D30C0B4}"/>
    <cellStyle name="Input 2 5 2 3 2 3" xfId="36855" xr:uid="{20220005-A106-4F6B-AD72-35D96BFC5C52}"/>
    <cellStyle name="Input 2 5 2 3 3" xfId="29068" xr:uid="{210567A2-797C-406B-B89D-9C28E7556204}"/>
    <cellStyle name="Input 2 5 2 3 4" xfId="34792" xr:uid="{ABAB1405-173A-4F83-BC7F-98E875DC9A83}"/>
    <cellStyle name="Input 2 5 2 4" xfId="24505" xr:uid="{9BB2C090-BB9D-4AA4-947A-8FD22E1C56F9}"/>
    <cellStyle name="Input 2 5 2 4 2" xfId="26700" xr:uid="{5DB1DC43-B904-44B0-A52E-CF224F431A61}"/>
    <cellStyle name="Input 2 5 2 4 2 2" xfId="32152" xr:uid="{186D3609-9FA3-416D-8F4A-E5758B058497}"/>
    <cellStyle name="Input 2 5 2 4 2 3" xfId="37709" xr:uid="{71C9D844-2A83-4FBD-A57F-C24708475035}"/>
    <cellStyle name="Input 2 5 2 4 3" xfId="29957" xr:uid="{5D1E342A-75DA-465D-9B50-CFFFCB172326}"/>
    <cellStyle name="Input 2 5 2 4 4" xfId="35658" xr:uid="{5E9A6A5C-12A4-4B39-BBA8-AA3773EE1643}"/>
    <cellStyle name="Input 2 5 2 5" xfId="22270" xr:uid="{3450E3EC-1ED6-46B3-887E-91F4B16DD428}"/>
    <cellStyle name="Input 2 5 2 5 2" xfId="28210" xr:uid="{1BC91DE3-709D-441B-8349-71547FEC94CC}"/>
    <cellStyle name="Input 2 5 2 5 3" xfId="33937" xr:uid="{556B7424-42E5-48B2-A3E5-EDFA97BFC856}"/>
    <cellStyle name="Input 2 5 2 6" xfId="21206" xr:uid="{E62AD131-8B42-41A2-A48F-0C3FD32FAE51}"/>
    <cellStyle name="Input 2 5 2 7" xfId="21273" xr:uid="{3726E305-2CC4-4A01-8A57-3CA9BE5273D7}"/>
    <cellStyle name="Input 2 5 2 8" xfId="33059" xr:uid="{C3B5D77A-50E2-4C0B-8D45-CA269FF3B574}"/>
    <cellStyle name="Input 2 5 3" xfId="9389" xr:uid="{00000000-0005-0000-0000-0000A2240000}"/>
    <cellStyle name="Input 2 5 3 2" xfId="21978" xr:uid="{E1E828C5-93BF-43F9-A561-8E2EE4C86EE4}"/>
    <cellStyle name="Input 2 5 3 2 2" xfId="23708" xr:uid="{890ABAAF-FBAE-4D6C-B9DB-1E84DF436D74}"/>
    <cellStyle name="Input 2 5 3 2 2 2" xfId="26408" xr:uid="{CAF09E2F-127D-4BA0-AF0C-FB85B21D2A78}"/>
    <cellStyle name="Input 2 5 3 2 2 2 2" xfId="31860" xr:uid="{E8F304BD-8580-42AB-8699-005FD716C06E}"/>
    <cellStyle name="Input 2 5 3 2 2 2 3" xfId="37435" xr:uid="{67E6C612-1F61-4160-A2E4-D806A79D39FF}"/>
    <cellStyle name="Input 2 5 3 2 2 3" xfId="29648" xr:uid="{C7D22079-C097-4AE6-BF68-FB431492C6E3}"/>
    <cellStyle name="Input 2 5 3 2 2 4" xfId="35372" xr:uid="{64BC81DB-2663-4DFE-BB12-4DFA4BA09D8A}"/>
    <cellStyle name="Input 2 5 3 2 3" xfId="25093" xr:uid="{A3D4C159-8791-4BF1-92AE-6B57A5996822}"/>
    <cellStyle name="Input 2 5 3 2 3 2" xfId="27288" xr:uid="{3004810D-1892-4934-83BF-5C34A5C72F7A}"/>
    <cellStyle name="Input 2 5 3 2 3 2 2" xfId="32740" xr:uid="{8B5A7A83-0673-426E-BC7D-7AC7B899E7C8}"/>
    <cellStyle name="Input 2 5 3 2 3 2 3" xfId="38121" xr:uid="{DA8F8D8E-8609-402D-BEC2-5AA593C1142F}"/>
    <cellStyle name="Input 2 5 3 2 3 3" xfId="30545" xr:uid="{4BF06F9A-7B7B-40D9-A193-0767BADB8A8C}"/>
    <cellStyle name="Input 2 5 3 2 3 4" xfId="36238" xr:uid="{64B9D42F-0B17-4644-B963-98FBD147D9BF}"/>
    <cellStyle name="Input 2 5 3 2 4" xfId="22853" xr:uid="{3D0BF836-F279-4D8D-8F7B-467945EC426D}"/>
    <cellStyle name="Input 2 5 3 2 4 2" xfId="28793" xr:uid="{4B5CDA9F-6E3B-46AA-9865-C876A500485A}"/>
    <cellStyle name="Input 2 5 3 2 4 3" xfId="34520" xr:uid="{1C9D61EC-50E8-4459-B754-D8BFD71677E0}"/>
    <cellStyle name="Input 2 5 3 2 5" xfId="25553" xr:uid="{62DCF0B7-AC42-48EF-8E6A-E2544B87F183}"/>
    <cellStyle name="Input 2 5 3 2 5 2" xfId="31005" xr:uid="{62E66FE3-4AF0-4594-B30B-B18CC0131F9A}"/>
    <cellStyle name="Input 2 5 3 2 5 3" xfId="36580" xr:uid="{CDB64423-DFD2-45F9-8A25-D52F07CC32DB}"/>
    <cellStyle name="Input 2 5 3 2 6" xfId="27920" xr:uid="{C7235164-A615-4316-8526-370E055C8B29}"/>
    <cellStyle name="Input 2 5 3 2 7" xfId="33647" xr:uid="{372A4C9F-E46E-48B8-B4E3-53AA02CE724B}"/>
    <cellStyle name="Input 2 5 3 3" xfId="23129" xr:uid="{519E83E2-855B-400B-836D-B08CEA5230D9}"/>
    <cellStyle name="Input 2 5 3 3 2" xfId="25829" xr:uid="{84D0711F-270D-4471-9F16-127B2E4AACE9}"/>
    <cellStyle name="Input 2 5 3 3 2 2" xfId="31281" xr:uid="{E75746B5-6D99-49E6-B0F1-6CC323D244FE}"/>
    <cellStyle name="Input 2 5 3 3 2 3" xfId="36856" xr:uid="{DA78EC43-98B1-48FB-B420-2CD230EDFF6B}"/>
    <cellStyle name="Input 2 5 3 3 3" xfId="29069" xr:uid="{C1AA68F5-48AC-4051-998C-B79097CA1A1D}"/>
    <cellStyle name="Input 2 5 3 3 4" xfId="34793" xr:uid="{7CE7092C-E761-4711-A614-52EDE915CFBD}"/>
    <cellStyle name="Input 2 5 3 4" xfId="24506" xr:uid="{8C9215FC-97CA-4F0B-A07A-0C1DAE0F07CC}"/>
    <cellStyle name="Input 2 5 3 4 2" xfId="26701" xr:uid="{C9685329-BEE7-410C-A4A4-F4D7A762C1DF}"/>
    <cellStyle name="Input 2 5 3 4 2 2" xfId="32153" xr:uid="{3B03EA8C-1C37-47FC-B584-80F42EA6664A}"/>
    <cellStyle name="Input 2 5 3 4 2 3" xfId="37710" xr:uid="{FAD2EC09-05BF-4FBE-8494-BC3334F8FA51}"/>
    <cellStyle name="Input 2 5 3 4 3" xfId="29958" xr:uid="{60C04EB1-07C7-4E4B-8601-069AD852B10F}"/>
    <cellStyle name="Input 2 5 3 4 4" xfId="35659" xr:uid="{5F32211E-C320-4DF7-9D64-6708A0955DD4}"/>
    <cellStyle name="Input 2 5 3 5" xfId="22271" xr:uid="{79710605-BDA2-44AB-A12C-197103908F14}"/>
    <cellStyle name="Input 2 5 3 5 2" xfId="28211" xr:uid="{822595F0-BC57-4795-A971-28640A4662EA}"/>
    <cellStyle name="Input 2 5 3 5 3" xfId="33938" xr:uid="{ACF5406A-97B5-4794-893E-DF54134C4C5F}"/>
    <cellStyle name="Input 2 5 3 6" xfId="21207" xr:uid="{237B3D14-609C-4C28-9C76-7BEFE5AFA545}"/>
    <cellStyle name="Input 2 5 3 7" xfId="21272" xr:uid="{723807EE-F7CC-425F-A179-217A43C29913}"/>
    <cellStyle name="Input 2 5 3 8" xfId="33060" xr:uid="{1ED549C2-3C18-4C20-B8B5-D882F8D3B2DC}"/>
    <cellStyle name="Input 2 5 4" xfId="9390" xr:uid="{00000000-0005-0000-0000-0000A3240000}"/>
    <cellStyle name="Input 2 5 4 2" xfId="21977" xr:uid="{5EC8650B-D8F6-45BC-826C-086DB5B6A2DD}"/>
    <cellStyle name="Input 2 5 4 2 2" xfId="23707" xr:uid="{C3A7E8D2-7C6C-4E4F-B229-A954B10AD084}"/>
    <cellStyle name="Input 2 5 4 2 2 2" xfId="26407" xr:uid="{BB370862-DE2D-4696-946F-F5F0E3DB7086}"/>
    <cellStyle name="Input 2 5 4 2 2 2 2" xfId="31859" xr:uid="{B8320228-CA2D-4401-A6C4-9D1A4E408003}"/>
    <cellStyle name="Input 2 5 4 2 2 2 3" xfId="37434" xr:uid="{55B484F5-5286-4BB7-BBFA-8BBEFCF585D1}"/>
    <cellStyle name="Input 2 5 4 2 2 3" xfId="29647" xr:uid="{36A1BEB4-61BE-46B7-99EC-8A544B79DF3C}"/>
    <cellStyle name="Input 2 5 4 2 2 4" xfId="35371" xr:uid="{B1B78FD6-62E0-488C-B426-E95AC5A2FD0A}"/>
    <cellStyle name="Input 2 5 4 2 3" xfId="25092" xr:uid="{D244D5F2-197B-4079-A218-78DC5216D657}"/>
    <cellStyle name="Input 2 5 4 2 3 2" xfId="27287" xr:uid="{ACEE4DA4-CE28-4302-A0CE-D73AD26C5F82}"/>
    <cellStyle name="Input 2 5 4 2 3 2 2" xfId="32739" xr:uid="{FA0E95B5-BDE8-417B-BF4A-F856984C82FE}"/>
    <cellStyle name="Input 2 5 4 2 3 2 3" xfId="38120" xr:uid="{E8A3AAFD-51ED-4FF8-98BF-266CCA900337}"/>
    <cellStyle name="Input 2 5 4 2 3 3" xfId="30544" xr:uid="{F6F80A77-2C93-4ED7-ABA0-146FB42EEA63}"/>
    <cellStyle name="Input 2 5 4 2 3 4" xfId="36237" xr:uid="{0470ADB0-7333-415E-B3D3-F60B646B2EA9}"/>
    <cellStyle name="Input 2 5 4 2 4" xfId="22852" xr:uid="{345C1303-4796-47E8-A2E2-03835740DB79}"/>
    <cellStyle name="Input 2 5 4 2 4 2" xfId="28792" xr:uid="{9C429368-5CDD-461C-B42D-D8B95CC5033A}"/>
    <cellStyle name="Input 2 5 4 2 4 3" xfId="34519" xr:uid="{86CEED7D-2EC3-426B-8B09-A4A5A17BF4E6}"/>
    <cellStyle name="Input 2 5 4 2 5" xfId="25552" xr:uid="{8363DAA3-90D0-4C36-AACE-AA5B1B6479F0}"/>
    <cellStyle name="Input 2 5 4 2 5 2" xfId="31004" xr:uid="{974ABF23-A521-48FE-9931-6C4D6EA9E9A8}"/>
    <cellStyle name="Input 2 5 4 2 5 3" xfId="36579" xr:uid="{AFB431E7-116F-40AA-B215-9B85237858F1}"/>
    <cellStyle name="Input 2 5 4 2 6" xfId="27919" xr:uid="{00723B2E-CFC3-4762-B31D-8ACEDC4F3307}"/>
    <cellStyle name="Input 2 5 4 2 7" xfId="33646" xr:uid="{631929D8-36E0-412B-9D51-D316A80136CC}"/>
    <cellStyle name="Input 2 5 4 3" xfId="23130" xr:uid="{FEF10DBD-0DCB-463F-81FA-07EAA3B3F42B}"/>
    <cellStyle name="Input 2 5 4 3 2" xfId="25830" xr:uid="{67D7B678-80F3-4059-9EB0-28C6DE2AD2FB}"/>
    <cellStyle name="Input 2 5 4 3 2 2" xfId="31282" xr:uid="{199EFB73-22E0-41A2-860E-B46C47CFFDD1}"/>
    <cellStyle name="Input 2 5 4 3 2 3" xfId="36857" xr:uid="{18517DAA-4D7E-4712-8D29-35F32A81E72A}"/>
    <cellStyle name="Input 2 5 4 3 3" xfId="29070" xr:uid="{AA724D11-B011-41DB-A370-71164DE2E662}"/>
    <cellStyle name="Input 2 5 4 3 4" xfId="34794" xr:uid="{75989846-FE08-4C36-8868-CD7E8F4584ED}"/>
    <cellStyle name="Input 2 5 4 4" xfId="24507" xr:uid="{23D82325-C45C-4AAC-82A6-C00FC64A1A1B}"/>
    <cellStyle name="Input 2 5 4 4 2" xfId="26702" xr:uid="{C77B6993-8E72-4B5A-B165-120EAE412C6A}"/>
    <cellStyle name="Input 2 5 4 4 2 2" xfId="32154" xr:uid="{C37E7D06-71A8-4793-BCCB-033D17AF2000}"/>
    <cellStyle name="Input 2 5 4 4 2 3" xfId="37711" xr:uid="{402F101D-53FE-452B-9D75-C3204CCE00AA}"/>
    <cellStyle name="Input 2 5 4 4 3" xfId="29959" xr:uid="{AB2E9E3C-A97E-4182-88CF-A804894EDBB0}"/>
    <cellStyle name="Input 2 5 4 4 4" xfId="35660" xr:uid="{49A3CB14-3379-455D-9DEE-9C34C3ED529A}"/>
    <cellStyle name="Input 2 5 4 5" xfId="22272" xr:uid="{187D2204-0059-411A-A875-19EFEEAB52EA}"/>
    <cellStyle name="Input 2 5 4 5 2" xfId="28212" xr:uid="{7E376C14-F839-4F3E-814D-8649EA57BF68}"/>
    <cellStyle name="Input 2 5 4 5 3" xfId="33939" xr:uid="{91734E7D-0EB2-49C3-B5DC-396A9AE62C43}"/>
    <cellStyle name="Input 2 5 4 6" xfId="21208" xr:uid="{CA32F7B5-D401-4A68-9E7C-CEE7B5D95AC8}"/>
    <cellStyle name="Input 2 5 4 7" xfId="21271" xr:uid="{BB576FB5-7DB1-4093-B73E-E89BB97EA622}"/>
    <cellStyle name="Input 2 5 4 8" xfId="33061" xr:uid="{A8F0F623-2438-4B64-A62D-486DAEC61570}"/>
    <cellStyle name="Input 2 5 5" xfId="9391" xr:uid="{00000000-0005-0000-0000-0000A4240000}"/>
    <cellStyle name="Input 2 5 5 2" xfId="21976" xr:uid="{B64C900E-7496-4AC1-9A2F-525CA2EC662C}"/>
    <cellStyle name="Input 2 5 5 2 2" xfId="23706" xr:uid="{61B5CE47-5656-42D1-BD42-8CB0D28DC159}"/>
    <cellStyle name="Input 2 5 5 2 2 2" xfId="26406" xr:uid="{6332BDF2-C0BD-4D77-8F39-6D4E5A3F63CC}"/>
    <cellStyle name="Input 2 5 5 2 2 2 2" xfId="31858" xr:uid="{D6C3C966-420E-4E78-AA37-8A406BC7F170}"/>
    <cellStyle name="Input 2 5 5 2 2 2 3" xfId="37433" xr:uid="{D9E5A659-05DC-4A55-9755-96948C91548D}"/>
    <cellStyle name="Input 2 5 5 2 2 3" xfId="29646" xr:uid="{36C03606-713D-41A3-92F0-C12E9DC472F9}"/>
    <cellStyle name="Input 2 5 5 2 2 4" xfId="35370" xr:uid="{E49AD750-B719-465D-A82F-0775137C7B42}"/>
    <cellStyle name="Input 2 5 5 2 3" xfId="25091" xr:uid="{E0C39AF6-407C-495C-AEEF-737AFB1529AA}"/>
    <cellStyle name="Input 2 5 5 2 3 2" xfId="27286" xr:uid="{19F9399A-778F-49F6-9E24-1CC6D1EFEF0A}"/>
    <cellStyle name="Input 2 5 5 2 3 2 2" xfId="32738" xr:uid="{C6C7FFA5-B982-4F1B-8745-A6F66CE0DC4E}"/>
    <cellStyle name="Input 2 5 5 2 3 2 3" xfId="38119" xr:uid="{4BC0D3CB-6D03-4C6B-99E4-90666CF2A16A}"/>
    <cellStyle name="Input 2 5 5 2 3 3" xfId="30543" xr:uid="{AB1E91FE-A42D-4C86-8D70-1875019F7B4D}"/>
    <cellStyle name="Input 2 5 5 2 3 4" xfId="36236" xr:uid="{3860249E-154E-49F5-A5F0-5F10368306AF}"/>
    <cellStyle name="Input 2 5 5 2 4" xfId="22851" xr:uid="{26FCC08B-8DB3-4FF8-AEE2-7950DB306C2C}"/>
    <cellStyle name="Input 2 5 5 2 4 2" xfId="28791" xr:uid="{09369BEF-909C-4E3A-AC0B-5D359BE9CA74}"/>
    <cellStyle name="Input 2 5 5 2 4 3" xfId="34518" xr:uid="{381A3CAC-6D2B-4687-B3FB-18056F32E3B2}"/>
    <cellStyle name="Input 2 5 5 2 5" xfId="25551" xr:uid="{EA7A9185-69D6-4F02-820E-079CDCBD53C6}"/>
    <cellStyle name="Input 2 5 5 2 5 2" xfId="31003" xr:uid="{6E0EA320-FBC2-4B65-AF81-7E0972F11950}"/>
    <cellStyle name="Input 2 5 5 2 5 3" xfId="36578" xr:uid="{97DF27C8-983E-4922-A7D4-80E600F70849}"/>
    <cellStyle name="Input 2 5 5 2 6" xfId="27918" xr:uid="{6ECA5407-AE61-4D24-8DBE-63A82785EDB0}"/>
    <cellStyle name="Input 2 5 5 2 7" xfId="33645" xr:uid="{0B54F2C1-07C7-48B0-BEE8-E90ED38E9B1C}"/>
    <cellStyle name="Input 2 5 5 3" xfId="23131" xr:uid="{C6B30F2F-6806-4D07-8721-E2A89F545026}"/>
    <cellStyle name="Input 2 5 5 3 2" xfId="25831" xr:uid="{BB6E9675-21B8-435F-BFD0-C435229CE386}"/>
    <cellStyle name="Input 2 5 5 3 2 2" xfId="31283" xr:uid="{77CCBAE0-F3E5-4B13-B84C-93138D6600A7}"/>
    <cellStyle name="Input 2 5 5 3 2 3" xfId="36858" xr:uid="{FBE9D555-6C89-4486-8291-11B4FF083761}"/>
    <cellStyle name="Input 2 5 5 3 3" xfId="29071" xr:uid="{4F3C879D-A4B4-4564-94DD-E26124550299}"/>
    <cellStyle name="Input 2 5 5 3 4" xfId="34795" xr:uid="{CE946C27-D399-4472-80AB-B6BD6F791B5D}"/>
    <cellStyle name="Input 2 5 5 4" xfId="24508" xr:uid="{DA35FE42-5716-41C0-B640-6AB42A4C1084}"/>
    <cellStyle name="Input 2 5 5 4 2" xfId="26703" xr:uid="{63F89825-4BB8-4457-96E6-753F7B35982B}"/>
    <cellStyle name="Input 2 5 5 4 2 2" xfId="32155" xr:uid="{631376F2-48B5-4E82-82BE-352E5D9E4269}"/>
    <cellStyle name="Input 2 5 5 4 2 3" xfId="37712" xr:uid="{5C64D048-2186-435D-8A63-4B59B398A63C}"/>
    <cellStyle name="Input 2 5 5 4 3" xfId="29960" xr:uid="{D811610F-05FA-48FF-A7D6-FA64044B005A}"/>
    <cellStyle name="Input 2 5 5 4 4" xfId="35661" xr:uid="{BA21306D-C61E-4285-B3C2-F05332666F9D}"/>
    <cellStyle name="Input 2 5 5 5" xfId="22273" xr:uid="{601F2B3A-B545-41BB-B34F-2275C1AD29ED}"/>
    <cellStyle name="Input 2 5 5 5 2" xfId="28213" xr:uid="{12067AD6-841E-4135-9BB7-EBA8CB1876DE}"/>
    <cellStyle name="Input 2 5 5 5 3" xfId="33940" xr:uid="{0D894C53-03E9-460E-8C4E-A27CAB3A1708}"/>
    <cellStyle name="Input 2 5 5 6" xfId="21209" xr:uid="{22DE966D-350B-4980-8B68-00C84C453430}"/>
    <cellStyle name="Input 2 5 5 7" xfId="21270" xr:uid="{75D2EA9C-A345-4A34-B33E-08275B3DE2B6}"/>
    <cellStyle name="Input 2 5 5 8" xfId="33062" xr:uid="{663FCDF4-163A-4126-9785-D1476D96949D}"/>
    <cellStyle name="Input 2 6" xfId="9392" xr:uid="{00000000-0005-0000-0000-0000A5240000}"/>
    <cellStyle name="Input 2 6 2" xfId="9393" xr:uid="{00000000-0005-0000-0000-0000A6240000}"/>
    <cellStyle name="Input 2 6 2 2" xfId="21975" xr:uid="{FFD8990A-CDA3-418F-81C5-0EDBA948C7C2}"/>
    <cellStyle name="Input 2 6 2 2 2" xfId="23705" xr:uid="{7F9C6A79-2F8C-44AE-B220-C03CA39D90E5}"/>
    <cellStyle name="Input 2 6 2 2 2 2" xfId="26405" xr:uid="{CACBFE0A-7BDE-4A6F-9D19-E101FB88CFF6}"/>
    <cellStyle name="Input 2 6 2 2 2 2 2" xfId="31857" xr:uid="{733580A7-C61E-44C7-8EC1-9EE00400CA6D}"/>
    <cellStyle name="Input 2 6 2 2 2 2 3" xfId="37432" xr:uid="{4A28DE4A-78B2-4602-9A67-A0753AD0A670}"/>
    <cellStyle name="Input 2 6 2 2 2 3" xfId="29645" xr:uid="{FDC4A6B2-6571-460D-9D1A-0E5D38CF2E49}"/>
    <cellStyle name="Input 2 6 2 2 2 4" xfId="35369" xr:uid="{9DE4B8E7-167B-42F4-A112-2E35CDE5E6AF}"/>
    <cellStyle name="Input 2 6 2 2 3" xfId="25090" xr:uid="{9866BA85-798D-44C1-BB8B-159314AF8289}"/>
    <cellStyle name="Input 2 6 2 2 3 2" xfId="27285" xr:uid="{F2FCB923-0728-4812-B805-37FF83654121}"/>
    <cellStyle name="Input 2 6 2 2 3 2 2" xfId="32737" xr:uid="{2D0A68D6-0118-4377-890C-E503E2905562}"/>
    <cellStyle name="Input 2 6 2 2 3 2 3" xfId="38118" xr:uid="{D208EA40-A082-4EB1-9295-34623641E2CF}"/>
    <cellStyle name="Input 2 6 2 2 3 3" xfId="30542" xr:uid="{8D9537C7-4FBB-4F18-AEB3-617ACB00014E}"/>
    <cellStyle name="Input 2 6 2 2 3 4" xfId="36235" xr:uid="{3CE83C12-24BA-496F-A856-89E7E4375BDE}"/>
    <cellStyle name="Input 2 6 2 2 4" xfId="22850" xr:uid="{B2870E35-04DD-46FD-9D68-A314B5106E57}"/>
    <cellStyle name="Input 2 6 2 2 4 2" xfId="28790" xr:uid="{499D0E69-151C-46BA-92EC-40C3C3C67AF3}"/>
    <cellStyle name="Input 2 6 2 2 4 3" xfId="34517" xr:uid="{9A443A39-BC27-4EED-AD1F-E1408694651E}"/>
    <cellStyle name="Input 2 6 2 2 5" xfId="25550" xr:uid="{C59CB856-06FB-48F6-8A63-9615CD57598D}"/>
    <cellStyle name="Input 2 6 2 2 5 2" xfId="31002" xr:uid="{17C91584-DFA5-4E80-89A0-0154D1130AA5}"/>
    <cellStyle name="Input 2 6 2 2 5 3" xfId="36577" xr:uid="{072AC814-3234-4D5C-8ADD-BD90A301C0DE}"/>
    <cellStyle name="Input 2 6 2 2 6" xfId="27917" xr:uid="{52E3D9EE-CCD5-412E-BB27-D4533F3346F3}"/>
    <cellStyle name="Input 2 6 2 2 7" xfId="33644" xr:uid="{29BB1915-50CE-4CBC-9531-DFC60D86EBA7}"/>
    <cellStyle name="Input 2 6 2 3" xfId="23132" xr:uid="{34EEC1F1-CCEF-4100-B90D-E128FFA98910}"/>
    <cellStyle name="Input 2 6 2 3 2" xfId="25832" xr:uid="{7622BA48-B261-4D1F-B108-3587EAB8CB64}"/>
    <cellStyle name="Input 2 6 2 3 2 2" xfId="31284" xr:uid="{EC61D602-537A-4DBA-B909-1626B4960C77}"/>
    <cellStyle name="Input 2 6 2 3 2 3" xfId="36859" xr:uid="{E9335B4F-7100-4C13-A9B4-799FB7793287}"/>
    <cellStyle name="Input 2 6 2 3 3" xfId="29072" xr:uid="{3FFAA7F7-C5E0-44C8-9269-6622A087F096}"/>
    <cellStyle name="Input 2 6 2 3 4" xfId="34796" xr:uid="{B0EF539A-B703-4F83-ADA2-BB88E6671E72}"/>
    <cellStyle name="Input 2 6 2 4" xfId="24509" xr:uid="{C5696A30-FA99-4B67-8912-D8BAC6A8BA8E}"/>
    <cellStyle name="Input 2 6 2 4 2" xfId="26704" xr:uid="{B6C44B2B-BA7B-46E7-AE77-866492BF98D8}"/>
    <cellStyle name="Input 2 6 2 4 2 2" xfId="32156" xr:uid="{460B5966-69A6-4D31-BE73-103391BEFDA8}"/>
    <cellStyle name="Input 2 6 2 4 2 3" xfId="37713" xr:uid="{C815E459-F252-4F28-9428-F817EE5ED681}"/>
    <cellStyle name="Input 2 6 2 4 3" xfId="29961" xr:uid="{8C859354-4297-4194-A239-13C45EE05106}"/>
    <cellStyle name="Input 2 6 2 4 4" xfId="35662" xr:uid="{043EBA50-B3FB-42C3-8526-2B9E049A9985}"/>
    <cellStyle name="Input 2 6 2 5" xfId="22274" xr:uid="{8D3EBE94-C2AC-429F-93D8-DF460616687F}"/>
    <cellStyle name="Input 2 6 2 5 2" xfId="28214" xr:uid="{4C9EC579-D69D-434A-ADB0-9CF7F0975376}"/>
    <cellStyle name="Input 2 6 2 5 3" xfId="33941" xr:uid="{A44FD770-D9DB-446C-B01C-75A4E482BDF8}"/>
    <cellStyle name="Input 2 6 2 6" xfId="21210" xr:uid="{4C0088EB-4DAE-4829-A39D-AA07349D50EF}"/>
    <cellStyle name="Input 2 6 2 7" xfId="21269" xr:uid="{7759C92A-0E73-48D5-B12C-827D91D33A8C}"/>
    <cellStyle name="Input 2 6 2 8" xfId="33063" xr:uid="{2DEF79CB-5D49-48C5-98B0-4F43B1C8ED6A}"/>
    <cellStyle name="Input 2 6 3" xfId="9394" xr:uid="{00000000-0005-0000-0000-0000A7240000}"/>
    <cellStyle name="Input 2 6 3 2" xfId="21974" xr:uid="{31A1F268-6008-4A76-B55A-E1593F19CF99}"/>
    <cellStyle name="Input 2 6 3 2 2" xfId="23704" xr:uid="{95159595-684F-4AFB-8FE1-C145ED86AAD5}"/>
    <cellStyle name="Input 2 6 3 2 2 2" xfId="26404" xr:uid="{7211B37D-1644-491A-8809-F05F10D691E0}"/>
    <cellStyle name="Input 2 6 3 2 2 2 2" xfId="31856" xr:uid="{A8865E18-2A5E-4AAB-B020-14D8DBA3209D}"/>
    <cellStyle name="Input 2 6 3 2 2 2 3" xfId="37431" xr:uid="{5014537C-4DFA-4252-8A4E-FA038E92FD26}"/>
    <cellStyle name="Input 2 6 3 2 2 3" xfId="29644" xr:uid="{D89AF624-2CBE-4557-AA36-587F6C43C29C}"/>
    <cellStyle name="Input 2 6 3 2 2 4" xfId="35368" xr:uid="{9F10CE46-73D1-4F98-A665-FFAA7514BCA5}"/>
    <cellStyle name="Input 2 6 3 2 3" xfId="25089" xr:uid="{15CFB779-C805-4C31-8D6C-F4FEF340C047}"/>
    <cellStyle name="Input 2 6 3 2 3 2" xfId="27284" xr:uid="{29C1E2CB-1B91-4956-A128-05AA40974C54}"/>
    <cellStyle name="Input 2 6 3 2 3 2 2" xfId="32736" xr:uid="{CA427CBC-0E5D-47F3-A124-84A7E76397F0}"/>
    <cellStyle name="Input 2 6 3 2 3 2 3" xfId="38117" xr:uid="{51F05EAD-C0C5-4DB4-A7E7-FEAA82B37C2F}"/>
    <cellStyle name="Input 2 6 3 2 3 3" xfId="30541" xr:uid="{DF5B8DE9-2357-4D00-B3FB-EBB47BC5EEEA}"/>
    <cellStyle name="Input 2 6 3 2 3 4" xfId="36234" xr:uid="{EC2EF138-8E6F-47BF-80A6-76C2AD1E0EF7}"/>
    <cellStyle name="Input 2 6 3 2 4" xfId="22849" xr:uid="{F1171565-3A14-494E-AEEA-5ECC9E65F390}"/>
    <cellStyle name="Input 2 6 3 2 4 2" xfId="28789" xr:uid="{ADE67D6A-A485-4377-942C-0655D7A8EE33}"/>
    <cellStyle name="Input 2 6 3 2 4 3" xfId="34516" xr:uid="{B40A46A9-07B7-4CD4-AD4C-3DA1218FEC60}"/>
    <cellStyle name="Input 2 6 3 2 5" xfId="25549" xr:uid="{2779AFDC-F772-4BF9-8687-1E5B9AC7EB6A}"/>
    <cellStyle name="Input 2 6 3 2 5 2" xfId="31001" xr:uid="{AB9BD946-BB8B-4075-9C04-BAAA1F4F5995}"/>
    <cellStyle name="Input 2 6 3 2 5 3" xfId="36576" xr:uid="{0D795F0D-BEC3-4ED2-A836-C5781485A923}"/>
    <cellStyle name="Input 2 6 3 2 6" xfId="27916" xr:uid="{3E220CCF-B7A1-43B7-A196-E854F2133031}"/>
    <cellStyle name="Input 2 6 3 2 7" xfId="33643" xr:uid="{5EEEAA75-67C6-4ACA-8ED0-C85712A2BCB5}"/>
    <cellStyle name="Input 2 6 3 3" xfId="23133" xr:uid="{1C16F249-A3C0-43F7-90AA-AAEB2FB0F134}"/>
    <cellStyle name="Input 2 6 3 3 2" xfId="25833" xr:uid="{BFADFAB6-BD1A-49D1-A9FA-723DEB3D9DA6}"/>
    <cellStyle name="Input 2 6 3 3 2 2" xfId="31285" xr:uid="{29778FFA-6A9B-4D46-AA9E-AF562C797A4D}"/>
    <cellStyle name="Input 2 6 3 3 2 3" xfId="36860" xr:uid="{E95BF063-42F2-4E97-91F1-DA5C60BD3EAE}"/>
    <cellStyle name="Input 2 6 3 3 3" xfId="29073" xr:uid="{E32DD4EA-75CD-4014-94C5-2D7868287899}"/>
    <cellStyle name="Input 2 6 3 3 4" xfId="34797" xr:uid="{08487D77-F38B-4A59-9E25-03DF4710BEEB}"/>
    <cellStyle name="Input 2 6 3 4" xfId="24510" xr:uid="{BBD3570E-5F21-4245-842F-5D16CE39A2C0}"/>
    <cellStyle name="Input 2 6 3 4 2" xfId="26705" xr:uid="{327EA952-1C62-40FA-9209-B24C301C89A8}"/>
    <cellStyle name="Input 2 6 3 4 2 2" xfId="32157" xr:uid="{1A8873D2-1AF0-46AA-854D-51C4EA238890}"/>
    <cellStyle name="Input 2 6 3 4 2 3" xfId="37714" xr:uid="{C734F024-0125-4C97-BDEC-CB1006F31860}"/>
    <cellStyle name="Input 2 6 3 4 3" xfId="29962" xr:uid="{DE9BECE2-399D-4CC1-AD20-6AA6027563C0}"/>
    <cellStyle name="Input 2 6 3 4 4" xfId="35663" xr:uid="{89BC00FB-B60D-44D3-B489-E953C1013000}"/>
    <cellStyle name="Input 2 6 3 5" xfId="22275" xr:uid="{49D7108E-4A44-45EB-8392-E83F1B530D78}"/>
    <cellStyle name="Input 2 6 3 5 2" xfId="28215" xr:uid="{727705DC-2D9F-4FCD-BAA4-0094827749E9}"/>
    <cellStyle name="Input 2 6 3 5 3" xfId="33942" xr:uid="{047AEE29-5D63-40C7-BC4B-755F88775419}"/>
    <cellStyle name="Input 2 6 3 6" xfId="21211" xr:uid="{F7D15A4B-0D55-4858-A4A3-A36FEFF84EA7}"/>
    <cellStyle name="Input 2 6 3 7" xfId="21268" xr:uid="{2BCF6059-D88F-4B9B-9B6E-CD78A92F8C3D}"/>
    <cellStyle name="Input 2 6 3 8" xfId="33064" xr:uid="{A520504C-A11D-44FC-BB8B-33209A37A6FE}"/>
    <cellStyle name="Input 2 6 4" xfId="9395" xr:uid="{00000000-0005-0000-0000-0000A8240000}"/>
    <cellStyle name="Input 2 6 4 2" xfId="21973" xr:uid="{5CEBEA5F-7DCF-437A-B651-4904611138F1}"/>
    <cellStyle name="Input 2 6 4 2 2" xfId="23703" xr:uid="{152C7453-8367-4B08-9FB7-595BFEDC05D7}"/>
    <cellStyle name="Input 2 6 4 2 2 2" xfId="26403" xr:uid="{31D1293C-2D77-4EEC-AA9A-44AF8938B4BB}"/>
    <cellStyle name="Input 2 6 4 2 2 2 2" xfId="31855" xr:uid="{A2201465-83AD-4A80-8999-C8BE07C40DED}"/>
    <cellStyle name="Input 2 6 4 2 2 2 3" xfId="37430" xr:uid="{5AC61E86-541E-4D10-BC0A-014B5B70E8BB}"/>
    <cellStyle name="Input 2 6 4 2 2 3" xfId="29643" xr:uid="{B61A0126-3F8E-447B-A626-2B4177995500}"/>
    <cellStyle name="Input 2 6 4 2 2 4" xfId="35367" xr:uid="{DDFA05E6-5DC0-406C-A79E-D84D562A22DC}"/>
    <cellStyle name="Input 2 6 4 2 3" xfId="25088" xr:uid="{9876D053-4B76-42EF-BA7A-6E83997A26F8}"/>
    <cellStyle name="Input 2 6 4 2 3 2" xfId="27283" xr:uid="{C925BCCC-AD30-41B5-8C2C-8BB89C3328C4}"/>
    <cellStyle name="Input 2 6 4 2 3 2 2" xfId="32735" xr:uid="{D7E5C29D-A8D1-4DF5-8396-AEB35E29E880}"/>
    <cellStyle name="Input 2 6 4 2 3 2 3" xfId="38116" xr:uid="{BB49F080-BB07-4C99-9763-04B360B44994}"/>
    <cellStyle name="Input 2 6 4 2 3 3" xfId="30540" xr:uid="{45BC11A7-C11F-4148-B814-9ACBC485CCEC}"/>
    <cellStyle name="Input 2 6 4 2 3 4" xfId="36233" xr:uid="{40ACF263-7E2F-48CC-AAA9-0C5F98AA004B}"/>
    <cellStyle name="Input 2 6 4 2 4" xfId="22848" xr:uid="{7EE23754-A283-4EEA-8919-0373869FC31E}"/>
    <cellStyle name="Input 2 6 4 2 4 2" xfId="28788" xr:uid="{F083B257-11A7-4A50-839C-44D569FB8398}"/>
    <cellStyle name="Input 2 6 4 2 4 3" xfId="34515" xr:uid="{867EBA1C-35FC-41FD-A8D1-0501B420B4C1}"/>
    <cellStyle name="Input 2 6 4 2 5" xfId="25548" xr:uid="{8C792775-81E4-4485-BA9A-2F200F6CBB00}"/>
    <cellStyle name="Input 2 6 4 2 5 2" xfId="31000" xr:uid="{CB8F7A02-F882-4A06-85DD-CCC6AD2FA93D}"/>
    <cellStyle name="Input 2 6 4 2 5 3" xfId="36575" xr:uid="{864580D9-F4DC-49E3-8990-1C9CBED151DF}"/>
    <cellStyle name="Input 2 6 4 2 6" xfId="27915" xr:uid="{4F13ABB5-5744-4F93-AD9E-F1696529E5E2}"/>
    <cellStyle name="Input 2 6 4 2 7" xfId="33642" xr:uid="{34960D18-042A-4495-8E44-65D9F213283E}"/>
    <cellStyle name="Input 2 6 4 3" xfId="23134" xr:uid="{594BAD13-A133-46DB-9E1E-73710933FBBB}"/>
    <cellStyle name="Input 2 6 4 3 2" xfId="25834" xr:uid="{F12D3CE1-B41B-41F0-BF78-F453FB777D06}"/>
    <cellStyle name="Input 2 6 4 3 2 2" xfId="31286" xr:uid="{1AE2724B-D321-4868-A10A-FF7D1D593DD0}"/>
    <cellStyle name="Input 2 6 4 3 2 3" xfId="36861" xr:uid="{AE0C81BB-9DF3-4968-AAEF-2991F0A76345}"/>
    <cellStyle name="Input 2 6 4 3 3" xfId="29074" xr:uid="{47C4F821-621F-4527-826D-2F2245D5D35B}"/>
    <cellStyle name="Input 2 6 4 3 4" xfId="34798" xr:uid="{2C306CD0-BA9D-4AA9-8D64-33AD7DDE58C5}"/>
    <cellStyle name="Input 2 6 4 4" xfId="24511" xr:uid="{237A0451-D462-4824-883F-75F5E5C23078}"/>
    <cellStyle name="Input 2 6 4 4 2" xfId="26706" xr:uid="{80F11708-6461-4B7D-A268-CE57758D52A2}"/>
    <cellStyle name="Input 2 6 4 4 2 2" xfId="32158" xr:uid="{4D6FA709-FEAB-4892-A4FB-E8FFD54C4D66}"/>
    <cellStyle name="Input 2 6 4 4 2 3" xfId="37715" xr:uid="{13ABB8EE-03E7-4994-951E-7E23043C5C85}"/>
    <cellStyle name="Input 2 6 4 4 3" xfId="29963" xr:uid="{22771E66-F57A-4ABC-B567-CDEE9751F7A5}"/>
    <cellStyle name="Input 2 6 4 4 4" xfId="35664" xr:uid="{941FB35E-30CB-4750-A474-F8D2ED303174}"/>
    <cellStyle name="Input 2 6 4 5" xfId="22276" xr:uid="{1E36AB82-D95D-4567-B0DE-7106556E909C}"/>
    <cellStyle name="Input 2 6 4 5 2" xfId="28216" xr:uid="{891C4162-3F71-4FDB-A1C4-C729857093EA}"/>
    <cellStyle name="Input 2 6 4 5 3" xfId="33943" xr:uid="{C5C2AA90-1A85-4EE3-81C5-A7011E43F7C3}"/>
    <cellStyle name="Input 2 6 4 6" xfId="21212" xr:uid="{058DD8E5-1206-4491-947E-525AAAD47E4E}"/>
    <cellStyle name="Input 2 6 4 7" xfId="21267" xr:uid="{24313B0D-721D-4F94-B2AF-83D49DFB04C0}"/>
    <cellStyle name="Input 2 6 4 8" xfId="33065" xr:uid="{8C51E7BE-257D-4E01-9167-4E23A623886C}"/>
    <cellStyle name="Input 2 6 5" xfId="9396" xr:uid="{00000000-0005-0000-0000-0000A9240000}"/>
    <cellStyle name="Input 2 6 5 2" xfId="21972" xr:uid="{5FE1110C-B156-4FF3-95F9-F54E9FBC3FF9}"/>
    <cellStyle name="Input 2 6 5 2 2" xfId="23702" xr:uid="{DD2C5DC2-E04E-4921-B69A-A9E3AEEA4FFB}"/>
    <cellStyle name="Input 2 6 5 2 2 2" xfId="26402" xr:uid="{F81C7998-2B57-4776-B182-2F284B248361}"/>
    <cellStyle name="Input 2 6 5 2 2 2 2" xfId="31854" xr:uid="{19638B23-D75F-43FE-A93D-7BD25555B98C}"/>
    <cellStyle name="Input 2 6 5 2 2 2 3" xfId="37429" xr:uid="{BE5C278F-912D-436C-844C-6AEB545DC39A}"/>
    <cellStyle name="Input 2 6 5 2 2 3" xfId="29642" xr:uid="{BF02743F-4E15-46E5-9A71-F70A8CF7418C}"/>
    <cellStyle name="Input 2 6 5 2 2 4" xfId="35366" xr:uid="{20D04168-E12A-4C9D-83CA-091C888C9818}"/>
    <cellStyle name="Input 2 6 5 2 3" xfId="25087" xr:uid="{03D97278-9175-4F6C-BDE2-BD4D768E6191}"/>
    <cellStyle name="Input 2 6 5 2 3 2" xfId="27282" xr:uid="{2AB3FC68-01E7-4C24-B0F3-CBDED6B238D8}"/>
    <cellStyle name="Input 2 6 5 2 3 2 2" xfId="32734" xr:uid="{C99C6503-0C19-4951-A191-07BCD860109E}"/>
    <cellStyle name="Input 2 6 5 2 3 2 3" xfId="38115" xr:uid="{6E5D8EBF-B51C-45EF-81BD-93A6EDBC2536}"/>
    <cellStyle name="Input 2 6 5 2 3 3" xfId="30539" xr:uid="{E0818E0D-7621-4569-B297-CFEC5E6BEA6F}"/>
    <cellStyle name="Input 2 6 5 2 3 4" xfId="36232" xr:uid="{0AA79E69-71CB-414C-8735-76B64F4D3BE3}"/>
    <cellStyle name="Input 2 6 5 2 4" xfId="22847" xr:uid="{FEC99269-AAA7-46EE-BF81-78265D24CD05}"/>
    <cellStyle name="Input 2 6 5 2 4 2" xfId="28787" xr:uid="{D672D1F8-8B1D-414A-870A-097EE56FD3FF}"/>
    <cellStyle name="Input 2 6 5 2 4 3" xfId="34514" xr:uid="{AB66FD8C-8881-4E04-864C-B82AFBC1CEAD}"/>
    <cellStyle name="Input 2 6 5 2 5" xfId="25547" xr:uid="{1F0841D9-023B-46AE-B299-2A5FE09C8B48}"/>
    <cellStyle name="Input 2 6 5 2 5 2" xfId="30999" xr:uid="{CDF7AF81-2B30-483C-83DF-E34D4ED2954B}"/>
    <cellStyle name="Input 2 6 5 2 5 3" xfId="36574" xr:uid="{F897F828-EF20-4DCF-A225-F1E48493B5D4}"/>
    <cellStyle name="Input 2 6 5 2 6" xfId="27914" xr:uid="{930377A0-6E37-45CF-B90A-48ACE5559E1A}"/>
    <cellStyle name="Input 2 6 5 2 7" xfId="33641" xr:uid="{53F06C9A-A5D3-4585-A0E0-0EA32372C990}"/>
    <cellStyle name="Input 2 6 5 3" xfId="23135" xr:uid="{933D7AD1-8F93-4616-8711-FD89D458CEDF}"/>
    <cellStyle name="Input 2 6 5 3 2" xfId="25835" xr:uid="{65EDA3BC-847A-4E4A-B4B4-CD81ADE68BAD}"/>
    <cellStyle name="Input 2 6 5 3 2 2" xfId="31287" xr:uid="{E64E6042-6CDD-4BCE-9093-98C7AFF81E1B}"/>
    <cellStyle name="Input 2 6 5 3 2 3" xfId="36862" xr:uid="{8565AFE8-5668-45F1-8407-8714F105914A}"/>
    <cellStyle name="Input 2 6 5 3 3" xfId="29075" xr:uid="{D4AB65C4-285C-48ED-870D-49564654CF4B}"/>
    <cellStyle name="Input 2 6 5 3 4" xfId="34799" xr:uid="{B0688D7A-412D-4C55-8E1E-47A799F65BD1}"/>
    <cellStyle name="Input 2 6 5 4" xfId="24512" xr:uid="{A747CA63-C71A-49A9-9DE4-A0B1EC8CD88C}"/>
    <cellStyle name="Input 2 6 5 4 2" xfId="26707" xr:uid="{E9569AAC-449A-4F79-83B4-F4956D6D9440}"/>
    <cellStyle name="Input 2 6 5 4 2 2" xfId="32159" xr:uid="{6FD4C51A-56A9-4DB0-AF94-9A211F3A1BEF}"/>
    <cellStyle name="Input 2 6 5 4 2 3" xfId="37716" xr:uid="{83A27536-8B8C-4D11-825A-20339F52721A}"/>
    <cellStyle name="Input 2 6 5 4 3" xfId="29964" xr:uid="{697BA990-95BA-4164-879E-D153A400DC33}"/>
    <cellStyle name="Input 2 6 5 4 4" xfId="35665" xr:uid="{11383557-CADC-4E55-BCAB-96DD80608C3A}"/>
    <cellStyle name="Input 2 6 5 5" xfId="22277" xr:uid="{002425D0-76A9-4074-BDEB-F6F107AFD1A0}"/>
    <cellStyle name="Input 2 6 5 5 2" xfId="28217" xr:uid="{9E43104F-84FE-49C0-B42B-C75E54A6246F}"/>
    <cellStyle name="Input 2 6 5 5 3" xfId="33944" xr:uid="{03CF52CE-BEDE-4D26-999D-4EFD97888D71}"/>
    <cellStyle name="Input 2 6 5 6" xfId="21213" xr:uid="{A3470A5D-E4BC-498C-BE40-8FAB0DB0F888}"/>
    <cellStyle name="Input 2 6 5 7" xfId="21266" xr:uid="{ABF1E2EE-1644-4431-BF7C-5F4AA3C882E5}"/>
    <cellStyle name="Input 2 6 5 8" xfId="33066" xr:uid="{A5E4A180-77E1-4A66-B140-70F2F3478945}"/>
    <cellStyle name="Input 2 7" xfId="9397" xr:uid="{00000000-0005-0000-0000-0000AA240000}"/>
    <cellStyle name="Input 2 7 2" xfId="9398" xr:uid="{00000000-0005-0000-0000-0000AB240000}"/>
    <cellStyle name="Input 2 7 2 2" xfId="21971" xr:uid="{39F4474D-3375-4C2B-8B87-F62A215F06C3}"/>
    <cellStyle name="Input 2 7 2 2 2" xfId="23701" xr:uid="{F984EE94-FA7F-4196-AC80-084A272696ED}"/>
    <cellStyle name="Input 2 7 2 2 2 2" xfId="26401" xr:uid="{D6430546-B50E-464A-A67B-F50276BFEE9B}"/>
    <cellStyle name="Input 2 7 2 2 2 2 2" xfId="31853" xr:uid="{4D1028E1-1E8D-4C52-B644-BABF059C4C0A}"/>
    <cellStyle name="Input 2 7 2 2 2 2 3" xfId="37428" xr:uid="{2A0BE289-92BD-43CE-BDD4-528200389C72}"/>
    <cellStyle name="Input 2 7 2 2 2 3" xfId="29641" xr:uid="{676BE3E2-A85F-4502-B3A1-B9F6DFEC5E13}"/>
    <cellStyle name="Input 2 7 2 2 2 4" xfId="35365" xr:uid="{3B468A0B-C0EE-4BC9-83C0-58C8D96377CA}"/>
    <cellStyle name="Input 2 7 2 2 3" xfId="25086" xr:uid="{346C6E2A-661F-447A-B269-3500E1C914B0}"/>
    <cellStyle name="Input 2 7 2 2 3 2" xfId="27281" xr:uid="{FAA364ED-EA16-40B0-AE20-AEC0AA782756}"/>
    <cellStyle name="Input 2 7 2 2 3 2 2" xfId="32733" xr:uid="{61C632F0-6685-43A5-AF0A-CABF83AB71CE}"/>
    <cellStyle name="Input 2 7 2 2 3 2 3" xfId="38114" xr:uid="{C84B133B-7F06-4CA3-8D8A-5DB4B7EDFDAB}"/>
    <cellStyle name="Input 2 7 2 2 3 3" xfId="30538" xr:uid="{A40A939A-09C5-431E-8D8B-D53030D646D0}"/>
    <cellStyle name="Input 2 7 2 2 3 4" xfId="36231" xr:uid="{1D9798C8-E183-4281-B3AE-96371C405972}"/>
    <cellStyle name="Input 2 7 2 2 4" xfId="22846" xr:uid="{5C2E6BC9-C0B3-4CE3-87D5-28776F9B7178}"/>
    <cellStyle name="Input 2 7 2 2 4 2" xfId="28786" xr:uid="{2F85F67B-BEB4-466D-BE81-8CFAD56060A3}"/>
    <cellStyle name="Input 2 7 2 2 4 3" xfId="34513" xr:uid="{7C53047C-CA03-48C3-BD0C-3A005BBC9EB5}"/>
    <cellStyle name="Input 2 7 2 2 5" xfId="25546" xr:uid="{86DB6E44-0752-4D20-BB59-E4CE440E04DB}"/>
    <cellStyle name="Input 2 7 2 2 5 2" xfId="30998" xr:uid="{FD1D155A-8928-44C7-A0F0-0BAD0FF43043}"/>
    <cellStyle name="Input 2 7 2 2 5 3" xfId="36573" xr:uid="{E9FB8B2B-0D9E-4D59-85FF-0B8D77FA54CA}"/>
    <cellStyle name="Input 2 7 2 2 6" xfId="27913" xr:uid="{2FED8F1A-CBA2-4E6B-B93E-0EC3A3BE656F}"/>
    <cellStyle name="Input 2 7 2 2 7" xfId="33640" xr:uid="{6AE97E46-7F29-438B-9529-6650B23839F6}"/>
    <cellStyle name="Input 2 7 2 3" xfId="23136" xr:uid="{DC2FBACB-CCD3-4524-B911-EF0E8F95B6B2}"/>
    <cellStyle name="Input 2 7 2 3 2" xfId="25836" xr:uid="{8BEF08D1-8FAC-4CC6-99ED-24053B3E1D1B}"/>
    <cellStyle name="Input 2 7 2 3 2 2" xfId="31288" xr:uid="{3454A00C-4226-4737-9065-8E1886C4E963}"/>
    <cellStyle name="Input 2 7 2 3 2 3" xfId="36863" xr:uid="{61C78A7F-C469-4019-B3AB-4E27008CF193}"/>
    <cellStyle name="Input 2 7 2 3 3" xfId="29076" xr:uid="{4F526E31-B795-4953-948B-9351BC2C59D8}"/>
    <cellStyle name="Input 2 7 2 3 4" xfId="34800" xr:uid="{A68BD109-30EE-4066-9400-5B946EEC0984}"/>
    <cellStyle name="Input 2 7 2 4" xfId="24513" xr:uid="{A8B03624-D40B-4768-871C-22B83823A6D5}"/>
    <cellStyle name="Input 2 7 2 4 2" xfId="26708" xr:uid="{04A4E267-5F27-462C-A6C7-2D1089A1A7D8}"/>
    <cellStyle name="Input 2 7 2 4 2 2" xfId="32160" xr:uid="{AD867C5D-39A2-48B5-B6C8-1F2BFC69A04B}"/>
    <cellStyle name="Input 2 7 2 4 2 3" xfId="37717" xr:uid="{8D061B13-0404-4DC2-8567-5CF6F0435606}"/>
    <cellStyle name="Input 2 7 2 4 3" xfId="29965" xr:uid="{52AA5EE3-17B0-433A-A971-E91E53ECE52C}"/>
    <cellStyle name="Input 2 7 2 4 4" xfId="35666" xr:uid="{14E7757B-8766-43B5-939E-6A147CEB089F}"/>
    <cellStyle name="Input 2 7 2 5" xfId="22278" xr:uid="{E599438B-8ABA-4FEE-8F23-7153220F64E9}"/>
    <cellStyle name="Input 2 7 2 5 2" xfId="28218" xr:uid="{5B7FE49F-40E2-4F9B-9858-C3A42B7F786D}"/>
    <cellStyle name="Input 2 7 2 5 3" xfId="33945" xr:uid="{2FA57B7F-DBED-43E2-8CD5-13D5D121A307}"/>
    <cellStyle name="Input 2 7 2 6" xfId="21214" xr:uid="{2105D4AF-AADF-48EF-88BA-7DA818DC62F6}"/>
    <cellStyle name="Input 2 7 2 7" xfId="21265" xr:uid="{49173F8B-1C4D-4DAA-8C40-747404CE9466}"/>
    <cellStyle name="Input 2 7 2 8" xfId="33067" xr:uid="{3ADBF76F-A8AA-49A0-BAB5-D8675F84895F}"/>
    <cellStyle name="Input 2 7 3" xfId="9399" xr:uid="{00000000-0005-0000-0000-0000AC240000}"/>
    <cellStyle name="Input 2 7 3 2" xfId="21970" xr:uid="{3FE566A9-8F1E-4769-BC7D-93A206586BCD}"/>
    <cellStyle name="Input 2 7 3 2 2" xfId="23700" xr:uid="{5FE212B0-9F1C-495B-AA1F-0943C6D195FF}"/>
    <cellStyle name="Input 2 7 3 2 2 2" xfId="26400" xr:uid="{5A202651-0449-4E3E-A934-DCBB45A53F9E}"/>
    <cellStyle name="Input 2 7 3 2 2 2 2" xfId="31852" xr:uid="{5D0CE211-4452-4DDF-AB8E-81F761BE27EC}"/>
    <cellStyle name="Input 2 7 3 2 2 2 3" xfId="37427" xr:uid="{59E0D0FB-C824-4515-91A4-7AB03FC06718}"/>
    <cellStyle name="Input 2 7 3 2 2 3" xfId="29640" xr:uid="{F3F6A630-425E-4353-AFF8-C5841D097FAF}"/>
    <cellStyle name="Input 2 7 3 2 2 4" xfId="35364" xr:uid="{D41C1BD7-A20F-4B23-878A-ACA4004DBE83}"/>
    <cellStyle name="Input 2 7 3 2 3" xfId="25085" xr:uid="{EF3EC4CE-8206-4B0D-8D12-C3AD3B46740D}"/>
    <cellStyle name="Input 2 7 3 2 3 2" xfId="27280" xr:uid="{5EC8EB9C-914F-4CA1-9DE0-85A3E129B0F5}"/>
    <cellStyle name="Input 2 7 3 2 3 2 2" xfId="32732" xr:uid="{6460AD5B-5FBB-4140-93B9-859F2D9685A0}"/>
    <cellStyle name="Input 2 7 3 2 3 2 3" xfId="38113" xr:uid="{2190651F-8B05-4F3F-9868-7B181A068BFF}"/>
    <cellStyle name="Input 2 7 3 2 3 3" xfId="30537" xr:uid="{3C13E028-CB9B-4562-85C2-F1AA5B57A30E}"/>
    <cellStyle name="Input 2 7 3 2 3 4" xfId="36230" xr:uid="{41EC8613-4315-4623-9E09-04E801E0405C}"/>
    <cellStyle name="Input 2 7 3 2 4" xfId="22845" xr:uid="{F04CCD28-D461-4CBF-8C8E-C35BC60C57BF}"/>
    <cellStyle name="Input 2 7 3 2 4 2" xfId="28785" xr:uid="{E0B28AD1-2AE1-402D-BC74-685FEB3BD2F7}"/>
    <cellStyle name="Input 2 7 3 2 4 3" xfId="34512" xr:uid="{2B72BB49-924E-446F-8DA6-1F01E546A9EB}"/>
    <cellStyle name="Input 2 7 3 2 5" xfId="25545" xr:uid="{325D798D-F7BF-4332-9CD9-3D928BD4A3F1}"/>
    <cellStyle name="Input 2 7 3 2 5 2" xfId="30997" xr:uid="{0526ECC4-99B0-43AC-B98A-9080EB117F23}"/>
    <cellStyle name="Input 2 7 3 2 5 3" xfId="36572" xr:uid="{E0081E04-9255-462F-9BDA-72E14B11484B}"/>
    <cellStyle name="Input 2 7 3 2 6" xfId="27912" xr:uid="{A98B50AA-0206-450A-B68D-0E3A8DFAAF24}"/>
    <cellStyle name="Input 2 7 3 2 7" xfId="33639" xr:uid="{D1573BD3-DAB7-4208-BBBB-ADC96C306189}"/>
    <cellStyle name="Input 2 7 3 3" xfId="23137" xr:uid="{716E9C7A-523E-49A0-AB46-E280A317DC3D}"/>
    <cellStyle name="Input 2 7 3 3 2" xfId="25837" xr:uid="{1F3E8F9A-2E73-42CA-B180-BCD8E487E760}"/>
    <cellStyle name="Input 2 7 3 3 2 2" xfId="31289" xr:uid="{6D780E79-3412-40C5-B122-FC8041349709}"/>
    <cellStyle name="Input 2 7 3 3 2 3" xfId="36864" xr:uid="{4001B169-7C23-45E9-8C0E-7AA48F01351D}"/>
    <cellStyle name="Input 2 7 3 3 3" xfId="29077" xr:uid="{9AB2750F-1F51-4B94-9580-6D9243A81DB8}"/>
    <cellStyle name="Input 2 7 3 3 4" xfId="34801" xr:uid="{D3E62A34-008B-47B1-B38E-86E2D4F6A8B9}"/>
    <cellStyle name="Input 2 7 3 4" xfId="24514" xr:uid="{EBCB97B5-158F-4F3B-8248-F0E087F31D8E}"/>
    <cellStyle name="Input 2 7 3 4 2" xfId="26709" xr:uid="{E88ABC3F-6A4B-401D-BD8B-B7B751E2F670}"/>
    <cellStyle name="Input 2 7 3 4 2 2" xfId="32161" xr:uid="{6E16DF18-6F49-4313-93F2-B67FF019B7BD}"/>
    <cellStyle name="Input 2 7 3 4 2 3" xfId="37718" xr:uid="{84369642-C996-4047-9AA2-12268C345C87}"/>
    <cellStyle name="Input 2 7 3 4 3" xfId="29966" xr:uid="{9B7E5C65-8205-4D62-B51C-0AA072BE618A}"/>
    <cellStyle name="Input 2 7 3 4 4" xfId="35667" xr:uid="{3649543A-557A-4B45-BBE8-41EBACA268A1}"/>
    <cellStyle name="Input 2 7 3 5" xfId="22279" xr:uid="{314C93C8-443C-47C8-8872-0DDFAD54A33D}"/>
    <cellStyle name="Input 2 7 3 5 2" xfId="28219" xr:uid="{002A71E6-40F1-4812-843D-D15DDBC7A24A}"/>
    <cellStyle name="Input 2 7 3 5 3" xfId="33946" xr:uid="{1D7A4652-24BA-4088-A5F4-A7ABCC3E81DE}"/>
    <cellStyle name="Input 2 7 3 6" xfId="21215" xr:uid="{D9C09C49-179D-4452-8859-58C08E0E394F}"/>
    <cellStyle name="Input 2 7 3 7" xfId="21264" xr:uid="{1A7C0416-EC59-4439-9896-784E4873F841}"/>
    <cellStyle name="Input 2 7 3 8" xfId="33068" xr:uid="{054C8DD7-901C-4C98-8E67-C94F5A4790C8}"/>
    <cellStyle name="Input 2 7 4" xfId="9400" xr:uid="{00000000-0005-0000-0000-0000AD240000}"/>
    <cellStyle name="Input 2 7 4 2" xfId="21969" xr:uid="{271EEE16-9083-43AD-A941-24E6E814C0BD}"/>
    <cellStyle name="Input 2 7 4 2 2" xfId="23699" xr:uid="{5984F361-0980-4EC6-BBD2-B15F56093133}"/>
    <cellStyle name="Input 2 7 4 2 2 2" xfId="26399" xr:uid="{F7FE1C38-5392-4262-A7BD-4A236B231843}"/>
    <cellStyle name="Input 2 7 4 2 2 2 2" xfId="31851" xr:uid="{72DF95CC-889B-4AF6-A555-DDB7EDA3B8EC}"/>
    <cellStyle name="Input 2 7 4 2 2 2 3" xfId="37426" xr:uid="{53FDC3D6-5313-434D-A47E-B3F89E9EE24C}"/>
    <cellStyle name="Input 2 7 4 2 2 3" xfId="29639" xr:uid="{3582122C-475E-49BF-A3F9-36FEB580329F}"/>
    <cellStyle name="Input 2 7 4 2 2 4" xfId="35363" xr:uid="{CB8731E4-CC0F-4B47-924E-1510723FB902}"/>
    <cellStyle name="Input 2 7 4 2 3" xfId="25084" xr:uid="{36955EA2-E482-42F5-8DF6-564DE172E959}"/>
    <cellStyle name="Input 2 7 4 2 3 2" xfId="27279" xr:uid="{3578C1AA-7163-48E9-A1A5-5D82544A9984}"/>
    <cellStyle name="Input 2 7 4 2 3 2 2" xfId="32731" xr:uid="{D3147FBD-7F1B-4193-8E70-D20A30015C99}"/>
    <cellStyle name="Input 2 7 4 2 3 2 3" xfId="38112" xr:uid="{14E425BC-87C5-4979-AE1A-65AFB341883A}"/>
    <cellStyle name="Input 2 7 4 2 3 3" xfId="30536" xr:uid="{0D3057DE-D83E-416F-BE95-67B9F3FB0168}"/>
    <cellStyle name="Input 2 7 4 2 3 4" xfId="36229" xr:uid="{634D5B8A-2AA6-4700-BCA9-A3C034071A69}"/>
    <cellStyle name="Input 2 7 4 2 4" xfId="22844" xr:uid="{8D98E3A3-E422-4B93-8C63-5CF27745ED51}"/>
    <cellStyle name="Input 2 7 4 2 4 2" xfId="28784" xr:uid="{64CE8F04-8EAC-4E5F-8587-03246FAE2B8D}"/>
    <cellStyle name="Input 2 7 4 2 4 3" xfId="34511" xr:uid="{A60EC0F1-853F-4AB4-919D-A9C94059C756}"/>
    <cellStyle name="Input 2 7 4 2 5" xfId="25544" xr:uid="{B234C756-6130-4B0A-A008-179F47CEA2A8}"/>
    <cellStyle name="Input 2 7 4 2 5 2" xfId="30996" xr:uid="{12512BDF-1A9C-4380-B4B8-B3D46C6202DF}"/>
    <cellStyle name="Input 2 7 4 2 5 3" xfId="36571" xr:uid="{7807E689-C953-4D8C-AC99-899DFEE288A9}"/>
    <cellStyle name="Input 2 7 4 2 6" xfId="27911" xr:uid="{26D11598-A5C3-4491-BFDA-4A7BF69ADE82}"/>
    <cellStyle name="Input 2 7 4 2 7" xfId="33638" xr:uid="{C71B136E-5E1B-4623-8129-FE338F769528}"/>
    <cellStyle name="Input 2 7 4 3" xfId="23138" xr:uid="{2632F31C-6F29-4A3C-B557-E8BB860DE9C2}"/>
    <cellStyle name="Input 2 7 4 3 2" xfId="25838" xr:uid="{C153D96A-09E9-4C09-B141-BEBDD1DF53E9}"/>
    <cellStyle name="Input 2 7 4 3 2 2" xfId="31290" xr:uid="{6C6838AB-85CE-4617-9423-19932E163339}"/>
    <cellStyle name="Input 2 7 4 3 2 3" xfId="36865" xr:uid="{4F05869B-51C2-49CB-93E2-B5CF6ECDBF42}"/>
    <cellStyle name="Input 2 7 4 3 3" xfId="29078" xr:uid="{7298D2BA-B538-47EA-AFB0-AD78D6E041CA}"/>
    <cellStyle name="Input 2 7 4 3 4" xfId="34802" xr:uid="{5F0B4434-FF9E-4529-A27F-FE901A103540}"/>
    <cellStyle name="Input 2 7 4 4" xfId="24515" xr:uid="{9F3DDFF0-C5AB-446F-8CAF-2D2490103C9E}"/>
    <cellStyle name="Input 2 7 4 4 2" xfId="26710" xr:uid="{55966BB3-285D-4B59-83D1-229830A9FB67}"/>
    <cellStyle name="Input 2 7 4 4 2 2" xfId="32162" xr:uid="{EBA81392-A693-402D-AD3A-BAA55955ACC1}"/>
    <cellStyle name="Input 2 7 4 4 2 3" xfId="37719" xr:uid="{D0956A87-5016-47CD-A531-F60E070FADCE}"/>
    <cellStyle name="Input 2 7 4 4 3" xfId="29967" xr:uid="{44E4C02D-95BA-4CA8-8B43-06C9DE1F3C7F}"/>
    <cellStyle name="Input 2 7 4 4 4" xfId="35668" xr:uid="{4167A41E-035F-4529-B189-5CF4ACEC831D}"/>
    <cellStyle name="Input 2 7 4 5" xfId="22280" xr:uid="{40A27203-82D0-4CD3-9D82-BB9881775144}"/>
    <cellStyle name="Input 2 7 4 5 2" xfId="28220" xr:uid="{F4A572E2-090F-409C-9700-D5E229AB7561}"/>
    <cellStyle name="Input 2 7 4 5 3" xfId="33947" xr:uid="{71CCE867-4D10-4CF6-853F-3B686F59B182}"/>
    <cellStyle name="Input 2 7 4 6" xfId="21216" xr:uid="{9BE0BA55-B6B7-4DF9-B8EE-A62BA7F4BDA9}"/>
    <cellStyle name="Input 2 7 4 7" xfId="21263" xr:uid="{AAF1D0CC-2765-4DB4-A22D-003754B7114E}"/>
    <cellStyle name="Input 2 7 4 8" xfId="33069" xr:uid="{2D5584F7-C560-485D-B717-80FBD299B32E}"/>
    <cellStyle name="Input 2 7 5" xfId="9401" xr:uid="{00000000-0005-0000-0000-0000AE240000}"/>
    <cellStyle name="Input 2 7 5 2" xfId="21968" xr:uid="{FE2F625E-5F4B-41B1-B165-380920FB134B}"/>
    <cellStyle name="Input 2 7 5 2 2" xfId="23698" xr:uid="{37671C97-D4E5-4A06-B97E-6FB9A6F11B21}"/>
    <cellStyle name="Input 2 7 5 2 2 2" xfId="26398" xr:uid="{7053F6B0-200C-4252-A43F-A3B6128CE703}"/>
    <cellStyle name="Input 2 7 5 2 2 2 2" xfId="31850" xr:uid="{29795EAF-CF24-4DC4-AF92-802055716391}"/>
    <cellStyle name="Input 2 7 5 2 2 2 3" xfId="37425" xr:uid="{F3D6040F-A65B-4186-A7F0-73FCB96CC1CA}"/>
    <cellStyle name="Input 2 7 5 2 2 3" xfId="29638" xr:uid="{0C9B50E3-C285-4804-B2CD-B3072909C8A8}"/>
    <cellStyle name="Input 2 7 5 2 2 4" xfId="35362" xr:uid="{1FFA68D5-887A-4A93-9576-1EB66D45C067}"/>
    <cellStyle name="Input 2 7 5 2 3" xfId="25083" xr:uid="{845DAA71-D1DF-46C0-A843-99D13B95FBD2}"/>
    <cellStyle name="Input 2 7 5 2 3 2" xfId="27278" xr:uid="{2C429DDC-8E9E-403D-A373-B5238B7F2E4C}"/>
    <cellStyle name="Input 2 7 5 2 3 2 2" xfId="32730" xr:uid="{467897BB-F4BE-4364-A62D-61116A52AA62}"/>
    <cellStyle name="Input 2 7 5 2 3 2 3" xfId="38111" xr:uid="{95DADA49-8FF7-4A85-83B6-738451D3DB40}"/>
    <cellStyle name="Input 2 7 5 2 3 3" xfId="30535" xr:uid="{44B5D580-4244-46C5-831D-BE6E66E6A1EB}"/>
    <cellStyle name="Input 2 7 5 2 3 4" xfId="36228" xr:uid="{8856A75A-B2CA-400C-BBCE-41146032A7A7}"/>
    <cellStyle name="Input 2 7 5 2 4" xfId="22843" xr:uid="{B904B763-41FD-4FE5-9255-B722A3F16AE1}"/>
    <cellStyle name="Input 2 7 5 2 4 2" xfId="28783" xr:uid="{B77965D3-8969-4EDB-AD55-0F2394D03821}"/>
    <cellStyle name="Input 2 7 5 2 4 3" xfId="34510" xr:uid="{5070A477-4E68-4148-B392-2FCC4426B17E}"/>
    <cellStyle name="Input 2 7 5 2 5" xfId="25543" xr:uid="{C2BAE3D1-E317-433A-887D-E6D6ADDA9A47}"/>
    <cellStyle name="Input 2 7 5 2 5 2" xfId="30995" xr:uid="{3B8E7033-964F-4ADD-B367-3F764D881B83}"/>
    <cellStyle name="Input 2 7 5 2 5 3" xfId="36570" xr:uid="{EB2AD5EA-2F67-427C-AD02-B9DAE12E53BC}"/>
    <cellStyle name="Input 2 7 5 2 6" xfId="27910" xr:uid="{FDB0BF35-03FF-428A-8F26-905683FAA19F}"/>
    <cellStyle name="Input 2 7 5 2 7" xfId="33637" xr:uid="{D3D770B9-EA6D-4E14-B860-1ACA428BC3B1}"/>
    <cellStyle name="Input 2 7 5 3" xfId="23139" xr:uid="{46CC5E2F-AE91-4950-B135-DF9D248AD21C}"/>
    <cellStyle name="Input 2 7 5 3 2" xfId="25839" xr:uid="{8C4850C4-0177-485C-B46A-4BBF7B79101D}"/>
    <cellStyle name="Input 2 7 5 3 2 2" xfId="31291" xr:uid="{5C9E6687-93E6-44A1-B1B3-D1A2B557E8A2}"/>
    <cellStyle name="Input 2 7 5 3 2 3" xfId="36866" xr:uid="{1C0B0877-181D-4C91-A073-CBC40FA16DCB}"/>
    <cellStyle name="Input 2 7 5 3 3" xfId="29079" xr:uid="{211DEF19-D94A-414F-80E4-255B7B6D67B9}"/>
    <cellStyle name="Input 2 7 5 3 4" xfId="34803" xr:uid="{7950E422-DDD9-4F57-B135-EC0F941F43A6}"/>
    <cellStyle name="Input 2 7 5 4" xfId="24516" xr:uid="{82D9D1D7-CBF9-46FC-9E74-21DB88D4ED6D}"/>
    <cellStyle name="Input 2 7 5 4 2" xfId="26711" xr:uid="{2DB55ED8-7136-45BE-9A28-82E3B2CC5ED4}"/>
    <cellStyle name="Input 2 7 5 4 2 2" xfId="32163" xr:uid="{01D4ABCE-8DA4-4469-8405-77CB728B26CD}"/>
    <cellStyle name="Input 2 7 5 4 2 3" xfId="37720" xr:uid="{640420FD-9C21-4E2D-82D4-1A61FCE55006}"/>
    <cellStyle name="Input 2 7 5 4 3" xfId="29968" xr:uid="{8D70211D-35A0-41E8-8275-A34A77C2B4D6}"/>
    <cellStyle name="Input 2 7 5 4 4" xfId="35669" xr:uid="{96C1090A-1584-46F9-BCC1-6A0D47FD0E6C}"/>
    <cellStyle name="Input 2 7 5 5" xfId="22281" xr:uid="{FC8E0594-F760-4344-B872-5D4E6241B261}"/>
    <cellStyle name="Input 2 7 5 5 2" xfId="28221" xr:uid="{F1ED43D8-19C6-4DCD-BC3D-5FDC8CB41DD5}"/>
    <cellStyle name="Input 2 7 5 5 3" xfId="33948" xr:uid="{C881DB72-728F-476C-814B-65193411C4DF}"/>
    <cellStyle name="Input 2 7 5 6" xfId="21217" xr:uid="{4361E296-660C-4D7B-A60D-4599620A6089}"/>
    <cellStyle name="Input 2 7 5 7" xfId="21262" xr:uid="{6F1BB606-21B2-455C-A500-97C05355F1F2}"/>
    <cellStyle name="Input 2 7 5 8" xfId="33070" xr:uid="{C5D96577-E377-49DA-A929-B056927BF190}"/>
    <cellStyle name="Input 2 8" xfId="9402" xr:uid="{00000000-0005-0000-0000-0000AF240000}"/>
    <cellStyle name="Input 2 8 2" xfId="9403" xr:uid="{00000000-0005-0000-0000-0000B0240000}"/>
    <cellStyle name="Input 2 8 2 2" xfId="21967" xr:uid="{CB11BB31-A5D1-4FC4-9919-657AA8B61BC8}"/>
    <cellStyle name="Input 2 8 2 2 2" xfId="23697" xr:uid="{E3ECC57C-F685-4E2D-A117-BFCB0612EA5B}"/>
    <cellStyle name="Input 2 8 2 2 2 2" xfId="26397" xr:uid="{8BCE7782-6FD6-4634-9392-39EA3FB8F5D7}"/>
    <cellStyle name="Input 2 8 2 2 2 2 2" xfId="31849" xr:uid="{BC6086FE-D1AF-4B52-8C24-D3AB8591D6C6}"/>
    <cellStyle name="Input 2 8 2 2 2 2 3" xfId="37424" xr:uid="{D029EE45-BA47-441E-83E4-026073D875B2}"/>
    <cellStyle name="Input 2 8 2 2 2 3" xfId="29637" xr:uid="{EE3C3477-5568-413A-BFC1-DB9E18004CBD}"/>
    <cellStyle name="Input 2 8 2 2 2 4" xfId="35361" xr:uid="{53FB6BBC-2630-4C77-8CCD-9A60C5DEC015}"/>
    <cellStyle name="Input 2 8 2 2 3" xfId="25082" xr:uid="{0BDAF09F-318A-495B-89F5-F9650E67A7FE}"/>
    <cellStyle name="Input 2 8 2 2 3 2" xfId="27277" xr:uid="{73734844-0E20-47EF-AFB8-86894AE7C2D8}"/>
    <cellStyle name="Input 2 8 2 2 3 2 2" xfId="32729" xr:uid="{CA320C5A-567C-477B-A450-149D2F7CDE5C}"/>
    <cellStyle name="Input 2 8 2 2 3 2 3" xfId="38110" xr:uid="{5BE14878-49A7-4786-A644-73346FFFD0B4}"/>
    <cellStyle name="Input 2 8 2 2 3 3" xfId="30534" xr:uid="{2F8B7E92-4825-4B62-8E4C-5E36A8DA5C61}"/>
    <cellStyle name="Input 2 8 2 2 3 4" xfId="36227" xr:uid="{D14269C8-5AFF-48CD-A255-2FEEEEAA6614}"/>
    <cellStyle name="Input 2 8 2 2 4" xfId="22842" xr:uid="{6FEA1257-D8CF-41ED-BEA0-90829A12D409}"/>
    <cellStyle name="Input 2 8 2 2 4 2" xfId="28782" xr:uid="{CC747816-6152-430B-9F94-4EF6483649B0}"/>
    <cellStyle name="Input 2 8 2 2 4 3" xfId="34509" xr:uid="{CF5F5C62-83EF-4FBB-8981-DAC39B6707B3}"/>
    <cellStyle name="Input 2 8 2 2 5" xfId="25542" xr:uid="{72E44BF6-7CCF-4FCF-81EB-C1A16DAFA076}"/>
    <cellStyle name="Input 2 8 2 2 5 2" xfId="30994" xr:uid="{ADCEE566-61FC-4889-865D-9D688082A54B}"/>
    <cellStyle name="Input 2 8 2 2 5 3" xfId="36569" xr:uid="{7848D119-6C27-4DC7-B00A-46957A79E10B}"/>
    <cellStyle name="Input 2 8 2 2 6" xfId="27909" xr:uid="{CD8B916A-3713-4199-8EC4-305C0D280E34}"/>
    <cellStyle name="Input 2 8 2 2 7" xfId="33636" xr:uid="{1430F989-D7CB-4F35-99AB-BE773DD44234}"/>
    <cellStyle name="Input 2 8 2 3" xfId="23140" xr:uid="{A382AE0E-99EA-4E5B-8F90-DCCA5E3A62F3}"/>
    <cellStyle name="Input 2 8 2 3 2" xfId="25840" xr:uid="{326497B1-5D3C-4A87-B51A-E3488D336243}"/>
    <cellStyle name="Input 2 8 2 3 2 2" xfId="31292" xr:uid="{457C463D-BDC0-4A1D-8484-C452C91F9E53}"/>
    <cellStyle name="Input 2 8 2 3 2 3" xfId="36867" xr:uid="{42AC921F-CCFE-426A-B2D7-C79D38A2EB0C}"/>
    <cellStyle name="Input 2 8 2 3 3" xfId="29080" xr:uid="{3935863B-91ED-45A2-8C5E-0EA9DCF5D71E}"/>
    <cellStyle name="Input 2 8 2 3 4" xfId="34804" xr:uid="{6A496752-7A2A-464A-BD72-164F0445B2DD}"/>
    <cellStyle name="Input 2 8 2 4" xfId="24517" xr:uid="{4B42AA42-ECD2-4FF1-B11D-2C535610D525}"/>
    <cellStyle name="Input 2 8 2 4 2" xfId="26712" xr:uid="{C21EC1EA-720C-4870-A007-E06514A7F093}"/>
    <cellStyle name="Input 2 8 2 4 2 2" xfId="32164" xr:uid="{ADCE7971-E15C-4DEF-A7DA-6F3BB496B3A9}"/>
    <cellStyle name="Input 2 8 2 4 2 3" xfId="37721" xr:uid="{37F00B93-1EBB-4E56-B4F1-495ED2C67EC4}"/>
    <cellStyle name="Input 2 8 2 4 3" xfId="29969" xr:uid="{C52B1C0D-4FB6-4A1C-A7D3-60486DA3540F}"/>
    <cellStyle name="Input 2 8 2 4 4" xfId="35670" xr:uid="{A3D27953-33E7-4E53-A3C6-760A16EBC93C}"/>
    <cellStyle name="Input 2 8 2 5" xfId="22282" xr:uid="{B2A46307-6D02-48C8-A933-44D7A9C8560C}"/>
    <cellStyle name="Input 2 8 2 5 2" xfId="28222" xr:uid="{32888C42-90D6-400B-9C0F-CEF229FB3370}"/>
    <cellStyle name="Input 2 8 2 5 3" xfId="33949" xr:uid="{8BBD5B96-8730-454A-B2FA-F69D36105500}"/>
    <cellStyle name="Input 2 8 2 6" xfId="21218" xr:uid="{1EB1F73B-F597-44C6-97B4-08168F80EE3D}"/>
    <cellStyle name="Input 2 8 2 7" xfId="21261" xr:uid="{A0D56145-CF67-46D1-B3CB-CA49FA35F813}"/>
    <cellStyle name="Input 2 8 2 8" xfId="33071" xr:uid="{ADABF22F-33FA-4056-9138-694193436AC1}"/>
    <cellStyle name="Input 2 8 3" xfId="9404" xr:uid="{00000000-0005-0000-0000-0000B1240000}"/>
    <cellStyle name="Input 2 8 3 2" xfId="21966" xr:uid="{D75DB9E1-5A7C-46B8-92B4-3C23F458835C}"/>
    <cellStyle name="Input 2 8 3 2 2" xfId="23696" xr:uid="{BE7CAFE3-F894-4354-9D0E-A2F250423630}"/>
    <cellStyle name="Input 2 8 3 2 2 2" xfId="26396" xr:uid="{17AAEE24-2B4B-41C1-9587-3A95D2D27827}"/>
    <cellStyle name="Input 2 8 3 2 2 2 2" xfId="31848" xr:uid="{142C9E0C-CC24-41C9-8916-B2EEB408CAC0}"/>
    <cellStyle name="Input 2 8 3 2 2 2 3" xfId="37423" xr:uid="{40E70F02-AD23-4219-B8C9-727243B65502}"/>
    <cellStyle name="Input 2 8 3 2 2 3" xfId="29636" xr:uid="{7F91D8C2-C279-4135-9808-57D6F28A66D2}"/>
    <cellStyle name="Input 2 8 3 2 2 4" xfId="35360" xr:uid="{33DF353F-8C6A-4DD0-B0A7-F3598850145A}"/>
    <cellStyle name="Input 2 8 3 2 3" xfId="25081" xr:uid="{B98FEF39-E1F9-4997-AA60-3BBA79E7317F}"/>
    <cellStyle name="Input 2 8 3 2 3 2" xfId="27276" xr:uid="{10D43FC2-17A7-44E5-8830-3A60BF86B043}"/>
    <cellStyle name="Input 2 8 3 2 3 2 2" xfId="32728" xr:uid="{92D2DE97-2B72-46C2-8B4B-2BCEA102613D}"/>
    <cellStyle name="Input 2 8 3 2 3 2 3" xfId="38109" xr:uid="{DCACAC71-5AA8-427D-85DC-8E1CFA5DE21A}"/>
    <cellStyle name="Input 2 8 3 2 3 3" xfId="30533" xr:uid="{9541F211-D545-418E-B162-C1CCB78E88E6}"/>
    <cellStyle name="Input 2 8 3 2 3 4" xfId="36226" xr:uid="{1F782D8D-2573-40E9-AEFF-08F9609D495D}"/>
    <cellStyle name="Input 2 8 3 2 4" xfId="22841" xr:uid="{F41C7F96-0530-44BD-AD50-4013253E5609}"/>
    <cellStyle name="Input 2 8 3 2 4 2" xfId="28781" xr:uid="{E20839BB-B918-4912-B413-9B32FF61C8FA}"/>
    <cellStyle name="Input 2 8 3 2 4 3" xfId="34508" xr:uid="{C1F5FEFE-9CEB-4936-AA48-CA9CA0998986}"/>
    <cellStyle name="Input 2 8 3 2 5" xfId="25541" xr:uid="{F559CB8F-F919-49EE-99A0-84E5B0C12AA5}"/>
    <cellStyle name="Input 2 8 3 2 5 2" xfId="30993" xr:uid="{CC79BDD5-7C89-4A06-AFE9-CBC7726C3A15}"/>
    <cellStyle name="Input 2 8 3 2 5 3" xfId="36568" xr:uid="{67249F4F-1ACB-4BCB-B75F-A97CAB29560D}"/>
    <cellStyle name="Input 2 8 3 2 6" xfId="27908" xr:uid="{F0694A0D-3FC3-4364-A9BE-CC31C872AD73}"/>
    <cellStyle name="Input 2 8 3 2 7" xfId="33635" xr:uid="{BE00C36F-4777-4F71-BBDC-95355A147DB9}"/>
    <cellStyle name="Input 2 8 3 3" xfId="23141" xr:uid="{8CB30DC7-C1B4-4254-9449-295D882B38C6}"/>
    <cellStyle name="Input 2 8 3 3 2" xfId="25841" xr:uid="{942B8AE7-6835-433D-AB9C-B801750423C9}"/>
    <cellStyle name="Input 2 8 3 3 2 2" xfId="31293" xr:uid="{02B48384-72A8-4615-9F0D-95DBF4CDCD92}"/>
    <cellStyle name="Input 2 8 3 3 2 3" xfId="36868" xr:uid="{21635C24-EF0D-4D5A-8CA5-3EE1BB8E6B1D}"/>
    <cellStyle name="Input 2 8 3 3 3" xfId="29081" xr:uid="{00AD1D56-BF6A-4E93-95B3-42775D05DE09}"/>
    <cellStyle name="Input 2 8 3 3 4" xfId="34805" xr:uid="{E3260B54-E945-4FCD-ADDF-E9B5FBB0A15D}"/>
    <cellStyle name="Input 2 8 3 4" xfId="24518" xr:uid="{850BAA7A-0FD3-4303-99E7-07A1A4194AD8}"/>
    <cellStyle name="Input 2 8 3 4 2" xfId="26713" xr:uid="{E798D126-7CDF-4C66-9534-55DBB7809583}"/>
    <cellStyle name="Input 2 8 3 4 2 2" xfId="32165" xr:uid="{130085F3-7FF7-46A5-A334-7AA111CE3BEC}"/>
    <cellStyle name="Input 2 8 3 4 2 3" xfId="37722" xr:uid="{0CA7BEA9-7DF8-42B9-8A87-5E8BAE561D25}"/>
    <cellStyle name="Input 2 8 3 4 3" xfId="29970" xr:uid="{A83C0FEA-1896-4B29-925E-97FC10333A91}"/>
    <cellStyle name="Input 2 8 3 4 4" xfId="35671" xr:uid="{47B57730-BB0F-4897-BED4-85ADC39CB998}"/>
    <cellStyle name="Input 2 8 3 5" xfId="22283" xr:uid="{241310F1-C525-4254-B734-836042C4E665}"/>
    <cellStyle name="Input 2 8 3 5 2" xfId="28223" xr:uid="{2BDAA804-075F-4D07-B7A5-CBAECF9782BF}"/>
    <cellStyle name="Input 2 8 3 5 3" xfId="33950" xr:uid="{A6CA0B03-6549-40C3-82B2-9158101E33CC}"/>
    <cellStyle name="Input 2 8 3 6" xfId="21219" xr:uid="{FE6E7FA6-47F4-4396-81BC-B05F5AE17F13}"/>
    <cellStyle name="Input 2 8 3 7" xfId="21260" xr:uid="{1FC66FDB-87D8-4168-BD6B-3EEEEC284475}"/>
    <cellStyle name="Input 2 8 3 8" xfId="33072" xr:uid="{0B56B876-812C-42BB-8F96-71BF1366B06E}"/>
    <cellStyle name="Input 2 8 4" xfId="9405" xr:uid="{00000000-0005-0000-0000-0000B2240000}"/>
    <cellStyle name="Input 2 8 4 2" xfId="21965" xr:uid="{10E108E0-6C39-4858-AE14-8B24489E6715}"/>
    <cellStyle name="Input 2 8 4 2 2" xfId="23695" xr:uid="{CFDC841C-C130-489B-B7A2-91693D331A03}"/>
    <cellStyle name="Input 2 8 4 2 2 2" xfId="26395" xr:uid="{86C4D9BC-D081-47E5-9BEB-5678234B6B35}"/>
    <cellStyle name="Input 2 8 4 2 2 2 2" xfId="31847" xr:uid="{D9F01AFA-35A6-4FA1-BDB6-A6B45D8BFDC8}"/>
    <cellStyle name="Input 2 8 4 2 2 2 3" xfId="37422" xr:uid="{C4D881CF-8545-44D7-838A-0C215D3D59E2}"/>
    <cellStyle name="Input 2 8 4 2 2 3" xfId="29635" xr:uid="{18B40752-3A4A-44D7-9CE7-64EF0DC1E8FC}"/>
    <cellStyle name="Input 2 8 4 2 2 4" xfId="35359" xr:uid="{CCEF8328-506F-4EC0-8462-8ED75548949D}"/>
    <cellStyle name="Input 2 8 4 2 3" xfId="25080" xr:uid="{A194B78B-DD36-4189-9ADF-E75F2185E3F0}"/>
    <cellStyle name="Input 2 8 4 2 3 2" xfId="27275" xr:uid="{58FD0A7B-BA9E-4D4E-8933-0BF8178B4302}"/>
    <cellStyle name="Input 2 8 4 2 3 2 2" xfId="32727" xr:uid="{A6D32CEC-199C-49F0-8A91-4C4C82C7DC99}"/>
    <cellStyle name="Input 2 8 4 2 3 2 3" xfId="38108" xr:uid="{E5F65660-E0DD-4000-91C3-A0870DF9108B}"/>
    <cellStyle name="Input 2 8 4 2 3 3" xfId="30532" xr:uid="{24466C0C-714A-4BA0-8373-999F09610BC1}"/>
    <cellStyle name="Input 2 8 4 2 3 4" xfId="36225" xr:uid="{25A25AF8-A49D-42BE-A8A9-2CCAC6B7B657}"/>
    <cellStyle name="Input 2 8 4 2 4" xfId="22840" xr:uid="{E3476635-6D9D-4DF5-BF65-AC4D9391459F}"/>
    <cellStyle name="Input 2 8 4 2 4 2" xfId="28780" xr:uid="{339533B6-DD8E-4E0E-B78D-D405EBD74106}"/>
    <cellStyle name="Input 2 8 4 2 4 3" xfId="34507" xr:uid="{C972948C-8FCC-4696-8075-5E785ED31E2C}"/>
    <cellStyle name="Input 2 8 4 2 5" xfId="25540" xr:uid="{11571508-32BA-4EAB-B5D6-B933F3BCA6A6}"/>
    <cellStyle name="Input 2 8 4 2 5 2" xfId="30992" xr:uid="{3381E0FC-196C-402B-AA7A-3634BDAF7F93}"/>
    <cellStyle name="Input 2 8 4 2 5 3" xfId="36567" xr:uid="{C9E0B7FC-539D-4C5E-BFFA-8E305413D601}"/>
    <cellStyle name="Input 2 8 4 2 6" xfId="27907" xr:uid="{B1154096-03E5-49CE-A688-C5DCA98B1B2B}"/>
    <cellStyle name="Input 2 8 4 2 7" xfId="33634" xr:uid="{A3C75FD5-62E2-4404-A76C-365ECA0F825A}"/>
    <cellStyle name="Input 2 8 4 3" xfId="23142" xr:uid="{58658ADA-7564-4B7D-AB06-BF30F845D394}"/>
    <cellStyle name="Input 2 8 4 3 2" xfId="25842" xr:uid="{F4057993-7AD5-4DAD-B70A-389AC24FE7B0}"/>
    <cellStyle name="Input 2 8 4 3 2 2" xfId="31294" xr:uid="{AE390F74-A1B5-4916-A914-B26012DD7184}"/>
    <cellStyle name="Input 2 8 4 3 2 3" xfId="36869" xr:uid="{412F9FC9-BD07-4866-AD48-2AFA2317E1EA}"/>
    <cellStyle name="Input 2 8 4 3 3" xfId="29082" xr:uid="{AF8150AC-2EFD-4369-93E3-6D9EB32C23F2}"/>
    <cellStyle name="Input 2 8 4 3 4" xfId="34806" xr:uid="{840C4DC8-5806-4E95-B34C-64C7927360EA}"/>
    <cellStyle name="Input 2 8 4 4" xfId="24519" xr:uid="{288AFF8B-B085-4358-8FF0-10476121E1BC}"/>
    <cellStyle name="Input 2 8 4 4 2" xfId="26714" xr:uid="{B0C2CE5D-DA3B-429B-93ED-19F60F6805A7}"/>
    <cellStyle name="Input 2 8 4 4 2 2" xfId="32166" xr:uid="{D72B2223-638D-410E-9207-9A17F8C4F10A}"/>
    <cellStyle name="Input 2 8 4 4 2 3" xfId="37723" xr:uid="{788A728B-0BDB-47FB-97DE-409D9EF233F9}"/>
    <cellStyle name="Input 2 8 4 4 3" xfId="29971" xr:uid="{5A77A02A-DF8E-4482-897E-8086BCB92CFC}"/>
    <cellStyle name="Input 2 8 4 4 4" xfId="35672" xr:uid="{87B51B15-56E6-4DB2-AEDF-4EE362D23099}"/>
    <cellStyle name="Input 2 8 4 5" xfId="22284" xr:uid="{BB035E0B-7E75-4E7D-98AC-F121E1EB3CE2}"/>
    <cellStyle name="Input 2 8 4 5 2" xfId="28224" xr:uid="{104F121C-07F0-4013-8509-C9A8B5C1856B}"/>
    <cellStyle name="Input 2 8 4 5 3" xfId="33951" xr:uid="{87F42622-CA65-46A1-A12C-CF50F0A29144}"/>
    <cellStyle name="Input 2 8 4 6" xfId="21220" xr:uid="{33F01A71-7224-4759-819E-0E08E935EFD4}"/>
    <cellStyle name="Input 2 8 4 7" xfId="21259" xr:uid="{38721646-BAE5-424E-A151-0184EBA3E8EE}"/>
    <cellStyle name="Input 2 8 4 8" xfId="33073" xr:uid="{29288384-9A62-45B8-A180-537D2E4243F5}"/>
    <cellStyle name="Input 2 8 5" xfId="9406" xr:uid="{00000000-0005-0000-0000-0000B3240000}"/>
    <cellStyle name="Input 2 8 5 2" xfId="21964" xr:uid="{4D01CC89-B463-49AB-9E94-C4A6980ADDED}"/>
    <cellStyle name="Input 2 8 5 2 2" xfId="23694" xr:uid="{53F74461-ED34-4A2E-9AEB-F13D4F82ED29}"/>
    <cellStyle name="Input 2 8 5 2 2 2" xfId="26394" xr:uid="{126C8B21-F842-407A-B22E-AD98CF57C0E7}"/>
    <cellStyle name="Input 2 8 5 2 2 2 2" xfId="31846" xr:uid="{DDD1B379-1D05-4367-8951-30FE0709E146}"/>
    <cellStyle name="Input 2 8 5 2 2 2 3" xfId="37421" xr:uid="{5C5C3D0C-1DB3-43CA-964A-1DB08A673737}"/>
    <cellStyle name="Input 2 8 5 2 2 3" xfId="29634" xr:uid="{A4BAC7F9-C125-48F2-8163-3F0E4A782464}"/>
    <cellStyle name="Input 2 8 5 2 2 4" xfId="35358" xr:uid="{CB67CAED-F034-4299-B309-9E55C695498C}"/>
    <cellStyle name="Input 2 8 5 2 3" xfId="25079" xr:uid="{887A276C-1CB1-43A5-A784-FC060E026100}"/>
    <cellStyle name="Input 2 8 5 2 3 2" xfId="27274" xr:uid="{283483A1-5EB1-4FA5-9E43-F7D8C71DA197}"/>
    <cellStyle name="Input 2 8 5 2 3 2 2" xfId="32726" xr:uid="{E1A95F42-7D08-483B-AAD7-B37BC3EC578E}"/>
    <cellStyle name="Input 2 8 5 2 3 2 3" xfId="38107" xr:uid="{AE839006-644E-4744-A818-38418BB78BC4}"/>
    <cellStyle name="Input 2 8 5 2 3 3" xfId="30531" xr:uid="{4D48EB76-AA06-499F-9FF5-490302D7370F}"/>
    <cellStyle name="Input 2 8 5 2 3 4" xfId="36224" xr:uid="{CCBD2C6C-02DD-40D2-B06C-2C313D1DE415}"/>
    <cellStyle name="Input 2 8 5 2 4" xfId="22839" xr:uid="{1A8971A6-8079-43B5-94A6-E29151039D6D}"/>
    <cellStyle name="Input 2 8 5 2 4 2" xfId="28779" xr:uid="{52D61C39-FA67-4D82-BF5C-9DA865C0763C}"/>
    <cellStyle name="Input 2 8 5 2 4 3" xfId="34506" xr:uid="{7E840C3E-560B-458D-B36E-A71A1AD511E1}"/>
    <cellStyle name="Input 2 8 5 2 5" xfId="25539" xr:uid="{2B103CE6-AF22-4D48-B792-38BDA59B0385}"/>
    <cellStyle name="Input 2 8 5 2 5 2" xfId="30991" xr:uid="{C48552BB-4B37-40BA-9B26-4274F0687DA4}"/>
    <cellStyle name="Input 2 8 5 2 5 3" xfId="36566" xr:uid="{8B00C73E-5E37-4BB8-A2B6-E4DAE25AC382}"/>
    <cellStyle name="Input 2 8 5 2 6" xfId="27906" xr:uid="{2F641EF0-846C-4016-B375-D3936400BD0C}"/>
    <cellStyle name="Input 2 8 5 2 7" xfId="33633" xr:uid="{B0815B12-B754-4853-AF07-48878F7E17E7}"/>
    <cellStyle name="Input 2 8 5 3" xfId="23143" xr:uid="{5638B66E-C0DB-4C31-894C-894EB8FFEAA5}"/>
    <cellStyle name="Input 2 8 5 3 2" xfId="25843" xr:uid="{9AB8525E-47EF-4A58-A886-424FFA651F6D}"/>
    <cellStyle name="Input 2 8 5 3 2 2" xfId="31295" xr:uid="{99DC4FA1-FA49-4BBE-8047-B2CB5BCE78D2}"/>
    <cellStyle name="Input 2 8 5 3 2 3" xfId="36870" xr:uid="{EE8A1207-2C63-4C6E-8DAD-9333555358F3}"/>
    <cellStyle name="Input 2 8 5 3 3" xfId="29083" xr:uid="{AD5CDFE7-41DA-4FBA-B146-E4DB6D303791}"/>
    <cellStyle name="Input 2 8 5 3 4" xfId="34807" xr:uid="{45EE47C7-E979-4F8C-9320-15094457AE08}"/>
    <cellStyle name="Input 2 8 5 4" xfId="24520" xr:uid="{1557BD4A-AFF0-4678-A901-E3269B7FCBF8}"/>
    <cellStyle name="Input 2 8 5 4 2" xfId="26715" xr:uid="{4A18D3F5-FEC6-4DF7-8094-9CC7A2D40FDE}"/>
    <cellStyle name="Input 2 8 5 4 2 2" xfId="32167" xr:uid="{039AB957-7049-4F7D-98B4-0958046F82AA}"/>
    <cellStyle name="Input 2 8 5 4 2 3" xfId="37724" xr:uid="{77BB1749-F784-4DAD-90B8-CB0F3287B0D1}"/>
    <cellStyle name="Input 2 8 5 4 3" xfId="29972" xr:uid="{539F7430-8151-4438-A658-C402303C6D40}"/>
    <cellStyle name="Input 2 8 5 4 4" xfId="35673" xr:uid="{61B770C3-4815-4228-AC4B-C09A1786E43B}"/>
    <cellStyle name="Input 2 8 5 5" xfId="22285" xr:uid="{AEE83507-4683-4BDD-818B-DCF2617A7304}"/>
    <cellStyle name="Input 2 8 5 5 2" xfId="28225" xr:uid="{3C132241-8DA7-414E-B137-A460EECAC39A}"/>
    <cellStyle name="Input 2 8 5 5 3" xfId="33952" xr:uid="{C38113F2-1B9A-41E2-96CB-ED94A721FE63}"/>
    <cellStyle name="Input 2 8 5 6" xfId="21221" xr:uid="{01292884-394C-4540-A2E4-39C646983E83}"/>
    <cellStyle name="Input 2 8 5 7" xfId="21258" xr:uid="{407EFBB0-169E-4F93-BE88-EDECA8986185}"/>
    <cellStyle name="Input 2 8 5 8" xfId="33074" xr:uid="{AE2A5F1B-818D-4F63-A5EE-BE971CA20DBB}"/>
    <cellStyle name="Input 2 9" xfId="9407" xr:uid="{00000000-0005-0000-0000-0000B4240000}"/>
    <cellStyle name="Input 2 9 2" xfId="9408" xr:uid="{00000000-0005-0000-0000-0000B5240000}"/>
    <cellStyle name="Input 2 9 2 2" xfId="21963" xr:uid="{B538564D-EFC7-487D-BB5D-78DFD6A7A8A6}"/>
    <cellStyle name="Input 2 9 2 2 2" xfId="23693" xr:uid="{0ADDEBEF-C3FE-48DF-90C1-95FBD4440D81}"/>
    <cellStyle name="Input 2 9 2 2 2 2" xfId="26393" xr:uid="{546261E9-8828-498D-A680-09E55C9B9FC6}"/>
    <cellStyle name="Input 2 9 2 2 2 2 2" xfId="31845" xr:uid="{22F309EE-82CF-4B09-AD1D-B6D6F3AB7DF3}"/>
    <cellStyle name="Input 2 9 2 2 2 2 3" xfId="37420" xr:uid="{2B4A6D60-1D0F-401E-A1BA-C19FBEB1AB4B}"/>
    <cellStyle name="Input 2 9 2 2 2 3" xfId="29633" xr:uid="{D83A71FA-EB84-44F2-94BB-CC4C8076D876}"/>
    <cellStyle name="Input 2 9 2 2 2 4" xfId="35357" xr:uid="{6D205BDD-6F46-436B-A0C4-CE3EA83CB41A}"/>
    <cellStyle name="Input 2 9 2 2 3" xfId="25078" xr:uid="{8D3BC4AA-3059-4CB2-8FCB-0FF978FB98D3}"/>
    <cellStyle name="Input 2 9 2 2 3 2" xfId="27273" xr:uid="{B61853C7-C316-43A3-9ADF-16D7D04AB39E}"/>
    <cellStyle name="Input 2 9 2 2 3 2 2" xfId="32725" xr:uid="{C6CB6519-4169-4820-AF23-EF68BB94930D}"/>
    <cellStyle name="Input 2 9 2 2 3 2 3" xfId="38106" xr:uid="{DEA243E5-8641-414C-BC05-25218E62A386}"/>
    <cellStyle name="Input 2 9 2 2 3 3" xfId="30530" xr:uid="{E924E11C-BDB5-4F56-8C5E-E60EA675E84E}"/>
    <cellStyle name="Input 2 9 2 2 3 4" xfId="36223" xr:uid="{393233F2-ADF5-4F20-8A7E-0D76D3914765}"/>
    <cellStyle name="Input 2 9 2 2 4" xfId="22838" xr:uid="{C119FF26-08C8-4AFC-B6AF-A5CE8E6146D9}"/>
    <cellStyle name="Input 2 9 2 2 4 2" xfId="28778" xr:uid="{7E2073A2-BDC4-488C-BD2B-935FF4425FDD}"/>
    <cellStyle name="Input 2 9 2 2 4 3" xfId="34505" xr:uid="{20596BB2-0E80-4ADB-8098-A8CD12DD3D13}"/>
    <cellStyle name="Input 2 9 2 2 5" xfId="25538" xr:uid="{FA9BA45F-D688-4CDC-888B-87B44DCC5DB0}"/>
    <cellStyle name="Input 2 9 2 2 5 2" xfId="30990" xr:uid="{C794DD07-34B4-479D-8161-7FC358634C3E}"/>
    <cellStyle name="Input 2 9 2 2 5 3" xfId="36565" xr:uid="{8EAE1BC7-E68C-49B4-9E7D-B09921485A3A}"/>
    <cellStyle name="Input 2 9 2 2 6" xfId="27905" xr:uid="{EAB9E461-AB02-45F5-87A3-0D0981C0AE44}"/>
    <cellStyle name="Input 2 9 2 2 7" xfId="33632" xr:uid="{D40BC308-B437-4619-A987-947CA6F02E63}"/>
    <cellStyle name="Input 2 9 2 3" xfId="23144" xr:uid="{49C26A76-6D69-4D07-AB6A-F2220B09079F}"/>
    <cellStyle name="Input 2 9 2 3 2" xfId="25844" xr:uid="{6D05F8EE-A232-4C08-B931-BFBEFD25B642}"/>
    <cellStyle name="Input 2 9 2 3 2 2" xfId="31296" xr:uid="{A5CE9F18-2BD4-400D-9B04-FD66F328FE08}"/>
    <cellStyle name="Input 2 9 2 3 2 3" xfId="36871" xr:uid="{42D990DE-FFC9-4C51-B57C-AD66767D4E7C}"/>
    <cellStyle name="Input 2 9 2 3 3" xfId="29084" xr:uid="{141B93A8-A838-41A7-BCEF-AC266C9E21D8}"/>
    <cellStyle name="Input 2 9 2 3 4" xfId="34808" xr:uid="{C746F6E9-9165-402F-B89C-440C8D0CFBA6}"/>
    <cellStyle name="Input 2 9 2 4" xfId="24521" xr:uid="{03C1DF53-F97C-4B75-9D2A-0FBDF9222351}"/>
    <cellStyle name="Input 2 9 2 4 2" xfId="26716" xr:uid="{E54A877A-A2DC-4C0A-9EA0-C8C77FEDA64E}"/>
    <cellStyle name="Input 2 9 2 4 2 2" xfId="32168" xr:uid="{33C5874E-A57D-418C-93F9-491A9B97D1D8}"/>
    <cellStyle name="Input 2 9 2 4 2 3" xfId="37725" xr:uid="{0E451589-B935-4822-8EF1-EB132335E34E}"/>
    <cellStyle name="Input 2 9 2 4 3" xfId="29973" xr:uid="{3677FF5A-60CE-42F7-A883-56410EF8DFB6}"/>
    <cellStyle name="Input 2 9 2 4 4" xfId="35674" xr:uid="{80B88AB0-4CD1-46A7-A8C3-667F028DF82F}"/>
    <cellStyle name="Input 2 9 2 5" xfId="22286" xr:uid="{357E17C7-BDF4-4BC1-8BC4-95B3A3A3BC63}"/>
    <cellStyle name="Input 2 9 2 5 2" xfId="28226" xr:uid="{1265BC0C-FB1D-4F3E-B5DC-76D3E9860A5C}"/>
    <cellStyle name="Input 2 9 2 5 3" xfId="33953" xr:uid="{EE84F669-49C3-4BB6-A258-7085BE271703}"/>
    <cellStyle name="Input 2 9 2 6" xfId="21222" xr:uid="{0BDE04A2-E464-4F2A-A3B6-C36CE772E428}"/>
    <cellStyle name="Input 2 9 2 7" xfId="21257" xr:uid="{DC55C3E1-741A-4958-95C6-4E548B7980DD}"/>
    <cellStyle name="Input 2 9 2 8" xfId="33075" xr:uid="{16B872F7-0FB9-4807-B5A2-11FDF92A4D05}"/>
    <cellStyle name="Input 2 9 3" xfId="9409" xr:uid="{00000000-0005-0000-0000-0000B6240000}"/>
    <cellStyle name="Input 2 9 3 2" xfId="21962" xr:uid="{AAC7D16B-3FE6-4FA3-A74A-5FA61464B1E4}"/>
    <cellStyle name="Input 2 9 3 2 2" xfId="23692" xr:uid="{DA27C352-97CB-4E51-9C41-A3E4346F7A2A}"/>
    <cellStyle name="Input 2 9 3 2 2 2" xfId="26392" xr:uid="{3471FFB5-5654-457E-ABE8-4E80187A328D}"/>
    <cellStyle name="Input 2 9 3 2 2 2 2" xfId="31844" xr:uid="{4264EE53-238D-429F-90B9-F87FBFF14D41}"/>
    <cellStyle name="Input 2 9 3 2 2 2 3" xfId="37419" xr:uid="{A24D80D2-98A4-4ABE-B130-EA967EB01104}"/>
    <cellStyle name="Input 2 9 3 2 2 3" xfId="29632" xr:uid="{21C6162A-FA10-4CF2-B0AE-EBC1E5FA822A}"/>
    <cellStyle name="Input 2 9 3 2 2 4" xfId="35356" xr:uid="{6F03C643-7992-4C6C-9847-D388BC31C82F}"/>
    <cellStyle name="Input 2 9 3 2 3" xfId="25077" xr:uid="{0F9FA671-E16E-408D-9CBD-99548E6F9033}"/>
    <cellStyle name="Input 2 9 3 2 3 2" xfId="27272" xr:uid="{E6CE0F97-69C5-4EE7-AFC9-33FBD146A74B}"/>
    <cellStyle name="Input 2 9 3 2 3 2 2" xfId="32724" xr:uid="{E5487EA0-9F5D-4AE7-B2CC-BE5DBFBF17C9}"/>
    <cellStyle name="Input 2 9 3 2 3 2 3" xfId="38105" xr:uid="{8E16B151-90EE-4200-8988-1D21BE9167B4}"/>
    <cellStyle name="Input 2 9 3 2 3 3" xfId="30529" xr:uid="{EEF73224-A159-4BF7-8BE0-0B9DF03C52B9}"/>
    <cellStyle name="Input 2 9 3 2 3 4" xfId="36222" xr:uid="{0EFD14E7-04E3-4C49-8248-A6A23C6A7AB0}"/>
    <cellStyle name="Input 2 9 3 2 4" xfId="22837" xr:uid="{D12DA094-DC14-4687-9733-98C651D5D631}"/>
    <cellStyle name="Input 2 9 3 2 4 2" xfId="28777" xr:uid="{6AC9B5A5-E749-420A-85A1-F9ED0FD1E429}"/>
    <cellStyle name="Input 2 9 3 2 4 3" xfId="34504" xr:uid="{6697E730-5EBB-4EBB-8339-80CD7E78F317}"/>
    <cellStyle name="Input 2 9 3 2 5" xfId="25537" xr:uid="{F1AA9110-E167-4A37-BC44-6D788F2ABBB2}"/>
    <cellStyle name="Input 2 9 3 2 5 2" xfId="30989" xr:uid="{79CA3576-AE65-49F3-A29D-CCC3BD1DA9E1}"/>
    <cellStyle name="Input 2 9 3 2 5 3" xfId="36564" xr:uid="{8D7522D8-5981-45B4-B14D-FAC5C7893EBE}"/>
    <cellStyle name="Input 2 9 3 2 6" xfId="27904" xr:uid="{6C78C0FB-64FD-40A8-8258-B7E0B9B6C823}"/>
    <cellStyle name="Input 2 9 3 2 7" xfId="33631" xr:uid="{35B82649-7577-4694-A447-8B87DF249E4D}"/>
    <cellStyle name="Input 2 9 3 3" xfId="23145" xr:uid="{458F8B7D-E571-4372-8A6B-26ADD0348C17}"/>
    <cellStyle name="Input 2 9 3 3 2" xfId="25845" xr:uid="{5B662D11-765C-429A-A61F-F8954B9D8ABA}"/>
    <cellStyle name="Input 2 9 3 3 2 2" xfId="31297" xr:uid="{29BB65BC-31C8-472E-9F86-48FDB4B618A7}"/>
    <cellStyle name="Input 2 9 3 3 2 3" xfId="36872" xr:uid="{3DC9907F-375C-45D4-90BF-77B6217C8039}"/>
    <cellStyle name="Input 2 9 3 3 3" xfId="29085" xr:uid="{139BABBC-3C33-457E-9135-E90FA68CB999}"/>
    <cellStyle name="Input 2 9 3 3 4" xfId="34809" xr:uid="{CF241934-4E88-43B7-96F1-759C02834038}"/>
    <cellStyle name="Input 2 9 3 4" xfId="24522" xr:uid="{2DB794AF-A171-4474-BCCF-0468BFF7F957}"/>
    <cellStyle name="Input 2 9 3 4 2" xfId="26717" xr:uid="{B49901CA-95E5-4AEB-B735-635F890638F7}"/>
    <cellStyle name="Input 2 9 3 4 2 2" xfId="32169" xr:uid="{4F81716F-8267-430E-AD8F-6BF0627A51E4}"/>
    <cellStyle name="Input 2 9 3 4 2 3" xfId="37726" xr:uid="{B352688B-5E98-4041-9C92-9ECBDE84E9C2}"/>
    <cellStyle name="Input 2 9 3 4 3" xfId="29974" xr:uid="{6DEEB365-8C6E-42B5-80CA-0BF5051071CB}"/>
    <cellStyle name="Input 2 9 3 4 4" xfId="35675" xr:uid="{533D63CC-DDEC-4E19-A806-3F54458E7083}"/>
    <cellStyle name="Input 2 9 3 5" xfId="22287" xr:uid="{F8AD9EC5-944E-4DFC-8261-334DC228189F}"/>
    <cellStyle name="Input 2 9 3 5 2" xfId="28227" xr:uid="{20B376A7-DCF7-46C6-B303-4B2F4B4F8A08}"/>
    <cellStyle name="Input 2 9 3 5 3" xfId="33954" xr:uid="{B5702319-D5B0-4A46-8FCB-5534A5178D9B}"/>
    <cellStyle name="Input 2 9 3 6" xfId="21223" xr:uid="{0D6A8A1D-674F-4CB8-9190-3322C14A6B14}"/>
    <cellStyle name="Input 2 9 3 7" xfId="21256" xr:uid="{6E6DFC2E-78AD-45BF-993F-134A76E59FAD}"/>
    <cellStyle name="Input 2 9 3 8" xfId="33076" xr:uid="{92D7E569-9BFC-4DFF-A146-A8C4DD343C96}"/>
    <cellStyle name="Input 2 9 4" xfId="9410" xr:uid="{00000000-0005-0000-0000-0000B7240000}"/>
    <cellStyle name="Input 2 9 4 2" xfId="21961" xr:uid="{27467967-7FCC-4513-94D2-C7C89024F220}"/>
    <cellStyle name="Input 2 9 4 2 2" xfId="23691" xr:uid="{3EE47D9F-9090-4275-B174-B3B03D74478A}"/>
    <cellStyle name="Input 2 9 4 2 2 2" xfId="26391" xr:uid="{47636F7D-DA9F-46CC-AFB2-AD705903C29C}"/>
    <cellStyle name="Input 2 9 4 2 2 2 2" xfId="31843" xr:uid="{8079BF35-E72E-41B1-9390-A049FF34EAB3}"/>
    <cellStyle name="Input 2 9 4 2 2 2 3" xfId="37418" xr:uid="{D8F55CF6-4F9E-4813-863D-D81EB15B05B1}"/>
    <cellStyle name="Input 2 9 4 2 2 3" xfId="29631" xr:uid="{06176901-382F-482C-991A-6CB082F9E4DB}"/>
    <cellStyle name="Input 2 9 4 2 2 4" xfId="35355" xr:uid="{A63D335E-1A98-49BB-BC76-066F8AB1B60D}"/>
    <cellStyle name="Input 2 9 4 2 3" xfId="25076" xr:uid="{73BA7F10-2C2A-4EE9-84ED-0D8EC68AC176}"/>
    <cellStyle name="Input 2 9 4 2 3 2" xfId="27271" xr:uid="{B1EEE227-0ADE-4F17-B9C5-7A7C31169812}"/>
    <cellStyle name="Input 2 9 4 2 3 2 2" xfId="32723" xr:uid="{D27C99B8-C5E9-4D73-8F6C-F541DEA44F17}"/>
    <cellStyle name="Input 2 9 4 2 3 2 3" xfId="38104" xr:uid="{E36047EA-F61C-4EEF-ABCF-F0E6D28422E0}"/>
    <cellStyle name="Input 2 9 4 2 3 3" xfId="30528" xr:uid="{144809D0-3825-4DC5-9368-E5DFC99DECE3}"/>
    <cellStyle name="Input 2 9 4 2 3 4" xfId="36221" xr:uid="{B81B60D1-0372-47AE-86D4-823ED33E0CF1}"/>
    <cellStyle name="Input 2 9 4 2 4" xfId="22836" xr:uid="{0BF523EB-2550-4354-A7FE-FB8C2C301015}"/>
    <cellStyle name="Input 2 9 4 2 4 2" xfId="28776" xr:uid="{6D583136-68A3-49DD-A302-54785628DC20}"/>
    <cellStyle name="Input 2 9 4 2 4 3" xfId="34503" xr:uid="{6CA7842F-F03C-464E-B506-B082AD90841C}"/>
    <cellStyle name="Input 2 9 4 2 5" xfId="25536" xr:uid="{2578145A-DB43-4AAA-81D2-7A06F2866413}"/>
    <cellStyle name="Input 2 9 4 2 5 2" xfId="30988" xr:uid="{B8C703DB-034D-41A3-A74E-9550E3868495}"/>
    <cellStyle name="Input 2 9 4 2 5 3" xfId="36563" xr:uid="{E5412B2F-EA72-4F44-B40D-8DEF8D3FDA37}"/>
    <cellStyle name="Input 2 9 4 2 6" xfId="27903" xr:uid="{6F7EB2B1-538B-482D-83D0-BBDFFEE16C86}"/>
    <cellStyle name="Input 2 9 4 2 7" xfId="33630" xr:uid="{54164B82-A88F-420F-B99D-ADA17ED5137D}"/>
    <cellStyle name="Input 2 9 4 3" xfId="23146" xr:uid="{95E6BF34-EB56-4666-AFFD-F9C701038DD1}"/>
    <cellStyle name="Input 2 9 4 3 2" xfId="25846" xr:uid="{04DCD0A1-423C-47EA-840C-60E505A85BE6}"/>
    <cellStyle name="Input 2 9 4 3 2 2" xfId="31298" xr:uid="{1927A4D8-F05D-46E0-87FB-55DB2C212FAD}"/>
    <cellStyle name="Input 2 9 4 3 2 3" xfId="36873" xr:uid="{1FC6EE8F-8B79-4693-A6BB-C84A622B838C}"/>
    <cellStyle name="Input 2 9 4 3 3" xfId="29086" xr:uid="{B86CC849-5F7D-4157-B12F-06B31E59A3C7}"/>
    <cellStyle name="Input 2 9 4 3 4" xfId="34810" xr:uid="{FCB2F192-3714-4CC6-890B-1A1DFDF56B36}"/>
    <cellStyle name="Input 2 9 4 4" xfId="24523" xr:uid="{06D7BA15-0D7C-4C04-A5C9-C69777EEFDFC}"/>
    <cellStyle name="Input 2 9 4 4 2" xfId="26718" xr:uid="{A3A3BF90-4E50-4098-BA78-454FDAF39080}"/>
    <cellStyle name="Input 2 9 4 4 2 2" xfId="32170" xr:uid="{58C556FF-3B18-41DA-8CA3-5CFF614C2711}"/>
    <cellStyle name="Input 2 9 4 4 2 3" xfId="37727" xr:uid="{7E99FC0F-B61D-4B18-8135-D2C752BD2F47}"/>
    <cellStyle name="Input 2 9 4 4 3" xfId="29975" xr:uid="{FC0814E3-A12E-4EC3-BE32-FF26AAA506FA}"/>
    <cellStyle name="Input 2 9 4 4 4" xfId="35676" xr:uid="{6F7B8C38-439F-462B-9B12-D88CDD5A11AA}"/>
    <cellStyle name="Input 2 9 4 5" xfId="22288" xr:uid="{E798377E-06A1-4031-A378-A0D69A191D69}"/>
    <cellStyle name="Input 2 9 4 5 2" xfId="28228" xr:uid="{7B4380B7-7B0C-4FAE-B82C-A2D100BF4163}"/>
    <cellStyle name="Input 2 9 4 5 3" xfId="33955" xr:uid="{E4680348-F860-428D-BA0E-D0D965F49D8F}"/>
    <cellStyle name="Input 2 9 4 6" xfId="21224" xr:uid="{25D13633-F676-453E-A1CD-2431AAD56B1C}"/>
    <cellStyle name="Input 2 9 4 7" xfId="21255" xr:uid="{D210AE31-D237-4C0D-9154-DFE322801C4D}"/>
    <cellStyle name="Input 2 9 4 8" xfId="33077" xr:uid="{3A77451D-E970-4710-B53B-D65032C7B218}"/>
    <cellStyle name="Input 2 9 5" xfId="9411" xr:uid="{00000000-0005-0000-0000-0000B8240000}"/>
    <cellStyle name="Input 2 9 5 2" xfId="21960" xr:uid="{D3E203BF-B22B-48BB-890A-CA030A8AFFCC}"/>
    <cellStyle name="Input 2 9 5 2 2" xfId="23690" xr:uid="{7C21C89C-CE04-4716-A5E7-28042C9498A9}"/>
    <cellStyle name="Input 2 9 5 2 2 2" xfId="26390" xr:uid="{EC06924E-CECD-4A8E-910D-F2825256FB95}"/>
    <cellStyle name="Input 2 9 5 2 2 2 2" xfId="31842" xr:uid="{D4137D76-B8AD-4ABC-AE92-47B9086EA27F}"/>
    <cellStyle name="Input 2 9 5 2 2 2 3" xfId="37417" xr:uid="{FEB756A4-9048-4AB8-9BCF-A7A6DA508325}"/>
    <cellStyle name="Input 2 9 5 2 2 3" xfId="29630" xr:uid="{13F0A866-7113-4A85-8687-0653D009ACE4}"/>
    <cellStyle name="Input 2 9 5 2 2 4" xfId="35354" xr:uid="{6DD68FFD-E916-429E-9292-00779B364997}"/>
    <cellStyle name="Input 2 9 5 2 3" xfId="25075" xr:uid="{7CB9728A-7574-4F18-9482-F3363B3B0B8B}"/>
    <cellStyle name="Input 2 9 5 2 3 2" xfId="27270" xr:uid="{241C01B9-9637-4FDD-BEDC-0C21C269BCDF}"/>
    <cellStyle name="Input 2 9 5 2 3 2 2" xfId="32722" xr:uid="{46593518-7A7F-492F-AA20-A4F7E37D0752}"/>
    <cellStyle name="Input 2 9 5 2 3 2 3" xfId="38103" xr:uid="{86801AE5-D1DD-411A-877A-D54C0F266B03}"/>
    <cellStyle name="Input 2 9 5 2 3 3" xfId="30527" xr:uid="{9B785031-6094-4B33-924B-2D73E8E0B6D8}"/>
    <cellStyle name="Input 2 9 5 2 3 4" xfId="36220" xr:uid="{471D6320-9093-4614-9B54-15629208F93D}"/>
    <cellStyle name="Input 2 9 5 2 4" xfId="22835" xr:uid="{FD260CBD-FBC4-4809-B316-775A6B195D60}"/>
    <cellStyle name="Input 2 9 5 2 4 2" xfId="28775" xr:uid="{17391E3D-BAF5-496D-BD43-E750CC3EF8AC}"/>
    <cellStyle name="Input 2 9 5 2 4 3" xfId="34502" xr:uid="{C3BAED77-9BD0-4211-B6B9-7A98117D70DB}"/>
    <cellStyle name="Input 2 9 5 2 5" xfId="25535" xr:uid="{9CE67F5A-BC73-473A-A89D-5E563CA9A91A}"/>
    <cellStyle name="Input 2 9 5 2 5 2" xfId="30987" xr:uid="{6ED10D71-DC0B-4A3B-B511-92A745C1419F}"/>
    <cellStyle name="Input 2 9 5 2 5 3" xfId="36562" xr:uid="{4EAFA402-F279-47BD-B91D-0AA823F750AF}"/>
    <cellStyle name="Input 2 9 5 2 6" xfId="27902" xr:uid="{F75C2A07-6D7A-47F4-A33D-D49F8D3379BF}"/>
    <cellStyle name="Input 2 9 5 2 7" xfId="33629" xr:uid="{4AE5F0C1-2AAE-4F02-BE8C-6A26616F022F}"/>
    <cellStyle name="Input 2 9 5 3" xfId="23147" xr:uid="{D037845A-9841-4210-B63C-5F7F705CB44A}"/>
    <cellStyle name="Input 2 9 5 3 2" xfId="25847" xr:uid="{CB85E13C-8C8C-4FA3-A7B6-D4A055F80DA2}"/>
    <cellStyle name="Input 2 9 5 3 2 2" xfId="31299" xr:uid="{30C252AD-CCE8-43E8-B5E3-E33CFA5475DD}"/>
    <cellStyle name="Input 2 9 5 3 2 3" xfId="36874" xr:uid="{25A917ED-4BA8-4BA5-9C43-2768ED69C53A}"/>
    <cellStyle name="Input 2 9 5 3 3" xfId="29087" xr:uid="{C48B243B-10CC-4521-A4D2-0EAC281652EB}"/>
    <cellStyle name="Input 2 9 5 3 4" xfId="34811" xr:uid="{E4A75902-0531-439A-AF35-6ACC09E28F18}"/>
    <cellStyle name="Input 2 9 5 4" xfId="24524" xr:uid="{8E792209-E4FA-49D8-876E-C66C00255BEB}"/>
    <cellStyle name="Input 2 9 5 4 2" xfId="26719" xr:uid="{098F3844-8ED7-4861-A3B3-96C4C7A2530E}"/>
    <cellStyle name="Input 2 9 5 4 2 2" xfId="32171" xr:uid="{45A93DBB-7429-4C2A-AACA-C9985688C6CC}"/>
    <cellStyle name="Input 2 9 5 4 2 3" xfId="37728" xr:uid="{236E2351-70C8-4658-9162-B57B5D3B914D}"/>
    <cellStyle name="Input 2 9 5 4 3" xfId="29976" xr:uid="{4075795D-2730-4FEE-A368-E50171BC9AC2}"/>
    <cellStyle name="Input 2 9 5 4 4" xfId="35677" xr:uid="{903D3FE0-AECE-4196-B7F8-FE573B0797AB}"/>
    <cellStyle name="Input 2 9 5 5" xfId="22289" xr:uid="{BB13F784-0E2E-46DC-A969-D5582B8DDA68}"/>
    <cellStyle name="Input 2 9 5 5 2" xfId="28229" xr:uid="{C0F04394-AE16-4E34-9466-A855E09C7313}"/>
    <cellStyle name="Input 2 9 5 5 3" xfId="33956" xr:uid="{51B67405-D04A-44A3-9637-C267084E8BCB}"/>
    <cellStyle name="Input 2 9 5 6" xfId="21225" xr:uid="{5F8CF1B9-0893-4012-9B45-A578C0FAE6E4}"/>
    <cellStyle name="Input 2 9 5 7" xfId="21254" xr:uid="{ABE7FB85-6C73-48BD-81ED-EF8DDA117FAE}"/>
    <cellStyle name="Input 2 9 5 8" xfId="33078" xr:uid="{DE346635-10D6-4E43-8B4F-A3B40A7C8D43}"/>
    <cellStyle name="Input 3" xfId="9412" xr:uid="{00000000-0005-0000-0000-0000B9240000}"/>
    <cellStyle name="Input 3 10" xfId="33079" xr:uid="{6CBA4ED1-5E75-4C37-B6A4-78BF4B4CBC58}"/>
    <cellStyle name="Input 3 2" xfId="9413" xr:uid="{00000000-0005-0000-0000-0000BA240000}"/>
    <cellStyle name="Input 3 2 2" xfId="21958" xr:uid="{2514F599-80E3-4A48-8CC1-FDB2CD3F5C52}"/>
    <cellStyle name="Input 3 2 2 2" xfId="23688" xr:uid="{82EA1D5A-F7A3-4908-AC53-B5ABF1C2B313}"/>
    <cellStyle name="Input 3 2 2 2 2" xfId="26388" xr:uid="{8BAFD238-2C81-4657-B3AC-876028E764B3}"/>
    <cellStyle name="Input 3 2 2 2 2 2" xfId="31840" xr:uid="{810AAB28-279A-450C-9778-B368BB541D19}"/>
    <cellStyle name="Input 3 2 2 2 2 3" xfId="37415" xr:uid="{F2DE58D5-A789-4E2C-A49E-24A58F6598A5}"/>
    <cellStyle name="Input 3 2 2 2 3" xfId="29628" xr:uid="{9808AEEE-6725-449E-AE5B-1C42B38ABB19}"/>
    <cellStyle name="Input 3 2 2 2 4" xfId="35352" xr:uid="{18A5FD48-D43A-4C9B-A6D2-CCFF69B75832}"/>
    <cellStyle name="Input 3 2 2 3" xfId="25073" xr:uid="{E28524FA-C074-4F62-9737-F24ABE302242}"/>
    <cellStyle name="Input 3 2 2 3 2" xfId="27268" xr:uid="{02AFD377-698F-4122-9B40-C47573AFF22C}"/>
    <cellStyle name="Input 3 2 2 3 2 2" xfId="32720" xr:uid="{A79C4A6E-309C-479A-8EA7-29B6786DDAD1}"/>
    <cellStyle name="Input 3 2 2 3 2 3" xfId="38101" xr:uid="{2E4352BF-C4F9-40CA-B0DE-84D6285D8D95}"/>
    <cellStyle name="Input 3 2 2 3 3" xfId="30525" xr:uid="{288D9195-6F67-425F-85A8-4314E3BBDB56}"/>
    <cellStyle name="Input 3 2 2 3 4" xfId="36218" xr:uid="{A9271EC5-FA6C-4F50-8551-90542C6F18AF}"/>
    <cellStyle name="Input 3 2 2 4" xfId="22833" xr:uid="{48DD95A0-E271-40FE-8083-932624F13510}"/>
    <cellStyle name="Input 3 2 2 4 2" xfId="28773" xr:uid="{6A442CA7-E705-440D-B993-B73AE08EB145}"/>
    <cellStyle name="Input 3 2 2 4 3" xfId="34500" xr:uid="{695670A7-2F0A-4024-B841-E3415D1D5572}"/>
    <cellStyle name="Input 3 2 2 5" xfId="25533" xr:uid="{861DA7C8-2D9F-458C-B234-4CC6BF17E2D0}"/>
    <cellStyle name="Input 3 2 2 5 2" xfId="30985" xr:uid="{524D6A14-B89B-4DF3-87B3-A6C35B65B922}"/>
    <cellStyle name="Input 3 2 2 5 3" xfId="36560" xr:uid="{6F35EB98-34C7-48CF-AD16-B9FD966C3300}"/>
    <cellStyle name="Input 3 2 2 6" xfId="27900" xr:uid="{29D40DBF-0464-498B-AF2B-727F26A92DF7}"/>
    <cellStyle name="Input 3 2 2 7" xfId="33627" xr:uid="{6FBECC18-C811-4D83-A618-9769A9A7ECC9}"/>
    <cellStyle name="Input 3 2 3" xfId="23149" xr:uid="{D079EC3B-14C0-4A58-BB87-FD3A9E013B3D}"/>
    <cellStyle name="Input 3 2 3 2" xfId="25849" xr:uid="{06491132-10EC-48D2-B365-C242EF02CE46}"/>
    <cellStyle name="Input 3 2 3 2 2" xfId="31301" xr:uid="{25F3C19E-8F26-40AD-AE90-7FB3C95359B5}"/>
    <cellStyle name="Input 3 2 3 2 3" xfId="36876" xr:uid="{EE8405F3-0429-4193-A231-31E43D25218E}"/>
    <cellStyle name="Input 3 2 3 3" xfId="29089" xr:uid="{2AA729EC-37B0-4FD6-8716-82E42AB03FB2}"/>
    <cellStyle name="Input 3 2 3 4" xfId="34813" xr:uid="{BA41C32C-381D-4E18-BE1C-5618B8D45411}"/>
    <cellStyle name="Input 3 2 4" xfId="24526" xr:uid="{3A69F7C9-F052-49A8-BD27-7E68DB9C0B6D}"/>
    <cellStyle name="Input 3 2 4 2" xfId="26721" xr:uid="{2AAA6EF8-07A1-435B-A836-D7454355548D}"/>
    <cellStyle name="Input 3 2 4 2 2" xfId="32173" xr:uid="{518095DC-0F47-4E3E-843B-FFE226B7522F}"/>
    <cellStyle name="Input 3 2 4 2 3" xfId="37730" xr:uid="{0FC8A772-A90C-4A44-AFDC-C358DF9F3AA4}"/>
    <cellStyle name="Input 3 2 4 3" xfId="29978" xr:uid="{C81D6306-9EDC-49E6-8679-D8F22E83A272}"/>
    <cellStyle name="Input 3 2 4 4" xfId="35679" xr:uid="{A466DDF5-A0D8-4AFC-8749-EBDE43012B25}"/>
    <cellStyle name="Input 3 2 5" xfId="22291" xr:uid="{122B1E22-38A9-4975-8777-C058BCEA1EB9}"/>
    <cellStyle name="Input 3 2 5 2" xfId="28231" xr:uid="{3A3EAFAF-84E8-452D-B1FC-51DDC1F808FC}"/>
    <cellStyle name="Input 3 2 5 3" xfId="33958" xr:uid="{1D3DE3C5-E657-46CB-B5E6-8510FD819007}"/>
    <cellStyle name="Input 3 2 6" xfId="21227" xr:uid="{9FE92E2A-9BBD-4374-A12C-40E86489F610}"/>
    <cellStyle name="Input 3 2 7" xfId="21252" xr:uid="{DB670528-63CB-4122-946C-CBA02BC62EE3}"/>
    <cellStyle name="Input 3 2 8" xfId="33080" xr:uid="{5115D568-1BB9-4910-8842-FCCE07BAEA93}"/>
    <cellStyle name="Input 3 3" xfId="9414" xr:uid="{00000000-0005-0000-0000-0000BB240000}"/>
    <cellStyle name="Input 3 3 2" xfId="21957" xr:uid="{C3477D1D-DBEA-4BFB-B600-F943D39D5F16}"/>
    <cellStyle name="Input 3 3 2 2" xfId="23687" xr:uid="{B1020C8D-D7E9-4613-B3E6-E2324C934776}"/>
    <cellStyle name="Input 3 3 2 2 2" xfId="26387" xr:uid="{B48E01B9-3819-4A6F-ABC7-AC1B7F3C1601}"/>
    <cellStyle name="Input 3 3 2 2 2 2" xfId="31839" xr:uid="{931C54F7-BC9B-490B-8CC3-4BB5C7DC231C}"/>
    <cellStyle name="Input 3 3 2 2 2 3" xfId="37414" xr:uid="{CA88EC96-1DC1-45FB-9512-DC64788D1DDD}"/>
    <cellStyle name="Input 3 3 2 2 3" xfId="29627" xr:uid="{D93357DD-478E-49C7-A05F-853333851CE8}"/>
    <cellStyle name="Input 3 3 2 2 4" xfId="35351" xr:uid="{46C2A830-4960-467E-9590-636F2013C27C}"/>
    <cellStyle name="Input 3 3 2 3" xfId="25072" xr:uid="{8E2456A3-58E7-4D2E-9967-6228D90BC944}"/>
    <cellStyle name="Input 3 3 2 3 2" xfId="27267" xr:uid="{349D82BD-E9A1-4644-887B-78489631D9D6}"/>
    <cellStyle name="Input 3 3 2 3 2 2" xfId="32719" xr:uid="{DC0EC549-B80D-48F3-9BB5-A31EAFBDC194}"/>
    <cellStyle name="Input 3 3 2 3 2 3" xfId="38100" xr:uid="{B6C08B47-632F-466C-9792-2AB5A724044E}"/>
    <cellStyle name="Input 3 3 2 3 3" xfId="30524" xr:uid="{7D563D28-279B-4FB9-B59D-2BBD8FA06743}"/>
    <cellStyle name="Input 3 3 2 3 4" xfId="36217" xr:uid="{EBFAB576-BFB2-4D70-99D6-F4ADEB73BCAE}"/>
    <cellStyle name="Input 3 3 2 4" xfId="22832" xr:uid="{12185038-1F16-4222-8741-9993FCF3CD1A}"/>
    <cellStyle name="Input 3 3 2 4 2" xfId="28772" xr:uid="{4A90F088-5EEB-43F8-900F-04D19BC757A2}"/>
    <cellStyle name="Input 3 3 2 4 3" xfId="34499" xr:uid="{B9414729-589A-496D-B21E-8E8F3DD95E16}"/>
    <cellStyle name="Input 3 3 2 5" xfId="25532" xr:uid="{1BD9CDB1-CB51-4889-A55F-DF49D9F13C3C}"/>
    <cellStyle name="Input 3 3 2 5 2" xfId="30984" xr:uid="{2E6E5912-F5D3-460C-B2DD-956315C25E99}"/>
    <cellStyle name="Input 3 3 2 5 3" xfId="36559" xr:uid="{B73F8D5B-7CAB-41FE-921C-62CB42156613}"/>
    <cellStyle name="Input 3 3 2 6" xfId="27899" xr:uid="{9432CFE6-DE7C-4615-B064-BE99EACCF9DB}"/>
    <cellStyle name="Input 3 3 2 7" xfId="33626" xr:uid="{2CF8189A-C7F7-424B-8FCF-5F569B175838}"/>
    <cellStyle name="Input 3 3 3" xfId="23150" xr:uid="{2B1C3F55-FA78-4ABB-8DCC-43E50A0FE28C}"/>
    <cellStyle name="Input 3 3 3 2" xfId="25850" xr:uid="{46B16C1D-11BE-4B41-8CF7-2E6F596C4218}"/>
    <cellStyle name="Input 3 3 3 2 2" xfId="31302" xr:uid="{9C0A4405-770B-4320-A338-2742DA163634}"/>
    <cellStyle name="Input 3 3 3 2 3" xfId="36877" xr:uid="{679E3C6B-A749-477E-98CF-BE6A2C9FF8F0}"/>
    <cellStyle name="Input 3 3 3 3" xfId="29090" xr:uid="{BFE752F8-AD86-4985-BFF6-CE85072EA20B}"/>
    <cellStyle name="Input 3 3 3 4" xfId="34814" xr:uid="{15C93391-0DE4-47BB-BA0C-641D503292C9}"/>
    <cellStyle name="Input 3 3 4" xfId="24527" xr:uid="{B24520AD-5B6E-4141-811F-F6B3A1BCD299}"/>
    <cellStyle name="Input 3 3 4 2" xfId="26722" xr:uid="{2950E706-AB32-4C63-8ACD-B720190B07B6}"/>
    <cellStyle name="Input 3 3 4 2 2" xfId="32174" xr:uid="{5D99EEB3-3003-4DC3-B91B-87D77190D78B}"/>
    <cellStyle name="Input 3 3 4 2 3" xfId="37731" xr:uid="{E1E09B8F-C3BE-43AC-B358-CBA7185FB95E}"/>
    <cellStyle name="Input 3 3 4 3" xfId="29979" xr:uid="{1B719126-3778-4962-B827-4EFEC8244F45}"/>
    <cellStyle name="Input 3 3 4 4" xfId="35680" xr:uid="{34FD6B5C-5C5A-49E7-BE1A-3D3A8DC308A1}"/>
    <cellStyle name="Input 3 3 5" xfId="22292" xr:uid="{F240962E-B227-4C96-BC9A-3F394F5E080E}"/>
    <cellStyle name="Input 3 3 5 2" xfId="28232" xr:uid="{0EDBEFDB-AE8E-464F-AD35-5932EDCF06A2}"/>
    <cellStyle name="Input 3 3 5 3" xfId="33959" xr:uid="{757E414F-DB26-40C9-81B0-70BE4DABE580}"/>
    <cellStyle name="Input 3 3 6" xfId="21228" xr:uid="{DEB233F7-5557-4FD8-B56F-EC49EF6BA315}"/>
    <cellStyle name="Input 3 3 7" xfId="21251" xr:uid="{1E042BF1-276D-487E-A03C-66759E76655A}"/>
    <cellStyle name="Input 3 3 8" xfId="33081" xr:uid="{96CEAA6A-4660-4A97-9905-CB3E6C2EB095}"/>
    <cellStyle name="Input 3 4" xfId="21959" xr:uid="{040215DE-CE6C-40F8-BC34-03BCC45B51A0}"/>
    <cellStyle name="Input 3 4 2" xfId="23689" xr:uid="{7E16EAD1-4625-474B-8A67-3707F60B9572}"/>
    <cellStyle name="Input 3 4 2 2" xfId="26389" xr:uid="{75892C1D-E54C-47A8-B0E8-ABF9A24AD53D}"/>
    <cellStyle name="Input 3 4 2 2 2" xfId="31841" xr:uid="{13980E96-4941-4793-8173-2CC315546B94}"/>
    <cellStyle name="Input 3 4 2 2 3" xfId="37416" xr:uid="{ADCB12FF-512B-41A3-BFFF-7267EE7AB9AE}"/>
    <cellStyle name="Input 3 4 2 3" xfId="29629" xr:uid="{0DFBC6DC-407F-4B12-8B66-CC8CBDB97BF4}"/>
    <cellStyle name="Input 3 4 2 4" xfId="35353" xr:uid="{D19B9B03-396A-4D0B-B353-8333FC0B3489}"/>
    <cellStyle name="Input 3 4 3" xfId="25074" xr:uid="{6491419C-4F6D-497D-9B06-8FFCCE91A56B}"/>
    <cellStyle name="Input 3 4 3 2" xfId="27269" xr:uid="{5757FB56-FB9D-437D-8DC1-6393DEAD36AD}"/>
    <cellStyle name="Input 3 4 3 2 2" xfId="32721" xr:uid="{A3C4AAEE-D19B-4BFB-8A68-C44F79E88108}"/>
    <cellStyle name="Input 3 4 3 2 3" xfId="38102" xr:uid="{64BA4AFD-7D6B-419B-966E-33B40AE1578F}"/>
    <cellStyle name="Input 3 4 3 3" xfId="30526" xr:uid="{744A7AE0-B164-4EAF-850D-48366B69810A}"/>
    <cellStyle name="Input 3 4 3 4" xfId="36219" xr:uid="{937599A7-6907-4FB1-BC27-086B12001408}"/>
    <cellStyle name="Input 3 4 4" xfId="22834" xr:uid="{8645E4F5-A213-4C14-AF73-A76D45EDD702}"/>
    <cellStyle name="Input 3 4 4 2" xfId="28774" xr:uid="{CCE38728-052C-406F-9572-B3B86263A1DC}"/>
    <cellStyle name="Input 3 4 4 3" xfId="34501" xr:uid="{40CE24BD-4291-40DB-98DB-A7ABF150F837}"/>
    <cellStyle name="Input 3 4 5" xfId="25534" xr:uid="{F15ABEFD-FD8B-4B8C-A4EF-ED5A85FEAFFF}"/>
    <cellStyle name="Input 3 4 5 2" xfId="30986" xr:uid="{F2AD1445-578B-4019-BFFA-2DE06FB98C94}"/>
    <cellStyle name="Input 3 4 5 3" xfId="36561" xr:uid="{EF9202DC-BE43-41CC-8F6C-C0B3298D3FE0}"/>
    <cellStyle name="Input 3 4 6" xfId="27901" xr:uid="{F6AA1EBF-31D4-4D6A-9F3F-14D9847F1CE2}"/>
    <cellStyle name="Input 3 4 7" xfId="33628" xr:uid="{3752A8BB-D883-4D94-9C73-30B63CF9340F}"/>
    <cellStyle name="Input 3 5" xfId="23148" xr:uid="{5507D875-0893-4212-9820-3C3261889400}"/>
    <cellStyle name="Input 3 5 2" xfId="25848" xr:uid="{BF28A7B9-FC4B-46B8-B86F-05A8EA4D8BDA}"/>
    <cellStyle name="Input 3 5 2 2" xfId="31300" xr:uid="{BC450C2C-E00E-4D38-A2BF-1CC140E547C9}"/>
    <cellStyle name="Input 3 5 2 3" xfId="36875" xr:uid="{13F8AFAD-2C05-42FA-97BC-22206E520C79}"/>
    <cellStyle name="Input 3 5 3" xfId="29088" xr:uid="{DCEA055B-2832-4589-A284-4CCC97D17CC3}"/>
    <cellStyle name="Input 3 5 4" xfId="34812" xr:uid="{4CE07147-54D1-4AAD-8ED8-4DC96F8B9835}"/>
    <cellStyle name="Input 3 6" xfId="24525" xr:uid="{F118C1F3-2B79-4233-9F4F-2FB044B27B35}"/>
    <cellStyle name="Input 3 6 2" xfId="26720" xr:uid="{0AAAE523-85DB-44B5-9928-1D4163F41228}"/>
    <cellStyle name="Input 3 6 2 2" xfId="32172" xr:uid="{F42B69C8-891A-484C-8478-8D5388906C10}"/>
    <cellStyle name="Input 3 6 2 3" xfId="37729" xr:uid="{3B7222F8-91C8-48F5-B2D1-A77F71F738C8}"/>
    <cellStyle name="Input 3 6 3" xfId="29977" xr:uid="{9CA157B1-4D1B-4150-84DC-E68E558B3CC0}"/>
    <cellStyle name="Input 3 6 4" xfId="35678" xr:uid="{6D46179E-803E-402B-811B-59C271EACE95}"/>
    <cellStyle name="Input 3 7" xfId="22290" xr:uid="{EE176B5E-76ED-488C-B12C-5153C6CF82E9}"/>
    <cellStyle name="Input 3 7 2" xfId="28230" xr:uid="{A67BE296-28E8-4564-A508-D8DC7588180D}"/>
    <cellStyle name="Input 3 7 3" xfId="33957" xr:uid="{9464778B-CDCA-43AE-A50E-F00A7ECD2766}"/>
    <cellStyle name="Input 3 8" xfId="21226" xr:uid="{0F77EBB3-BEB8-44D0-8CC2-0411B1E6E747}"/>
    <cellStyle name="Input 3 9" xfId="21253" xr:uid="{2A7C7847-ABD6-4243-9DC9-E825B08E1BBE}"/>
    <cellStyle name="Input 4" xfId="9415" xr:uid="{00000000-0005-0000-0000-0000BC240000}"/>
    <cellStyle name="Input 4 10" xfId="33082" xr:uid="{E3606ECD-E191-4689-BCAA-83542BAB2E12}"/>
    <cellStyle name="Input 4 2" xfId="9416" xr:uid="{00000000-0005-0000-0000-0000BD240000}"/>
    <cellStyle name="Input 4 2 2" xfId="21955" xr:uid="{CB5D88F8-46BC-40D0-ACFB-4086B4B8E6AB}"/>
    <cellStyle name="Input 4 2 2 2" xfId="23685" xr:uid="{C1857834-E662-47F9-8657-37818057D1D0}"/>
    <cellStyle name="Input 4 2 2 2 2" xfId="26385" xr:uid="{A29C4E6B-56C6-423E-9F94-2EE27B9DD7CE}"/>
    <cellStyle name="Input 4 2 2 2 2 2" xfId="31837" xr:uid="{37D243E3-E5FA-4226-9B67-8E087C9CFBBF}"/>
    <cellStyle name="Input 4 2 2 2 2 3" xfId="37412" xr:uid="{0AB921BD-A8AB-4558-9A03-555A5AEEE4A3}"/>
    <cellStyle name="Input 4 2 2 2 3" xfId="29625" xr:uid="{F8598E05-3D76-44E1-B7F2-16FA5C8B1953}"/>
    <cellStyle name="Input 4 2 2 2 4" xfId="35349" xr:uid="{93163289-3775-41BE-AC41-D7CA4424A2FF}"/>
    <cellStyle name="Input 4 2 2 3" xfId="25070" xr:uid="{BCE343E8-339C-4C4B-9B35-E56D02D3AC0F}"/>
    <cellStyle name="Input 4 2 2 3 2" xfId="27265" xr:uid="{61FB8289-B843-4BD1-93F1-EF2BF9185BC4}"/>
    <cellStyle name="Input 4 2 2 3 2 2" xfId="32717" xr:uid="{CE12ADA6-1A10-49ED-8A5F-56DDCDFAB20F}"/>
    <cellStyle name="Input 4 2 2 3 2 3" xfId="38098" xr:uid="{610A9EE9-DA16-4BC7-A13F-849A277BBBFC}"/>
    <cellStyle name="Input 4 2 2 3 3" xfId="30522" xr:uid="{06157A6F-65F3-43FE-B8AF-DEF49BDFE389}"/>
    <cellStyle name="Input 4 2 2 3 4" xfId="36215" xr:uid="{1F96A7AD-5214-4EFD-8A02-40793A9309E3}"/>
    <cellStyle name="Input 4 2 2 4" xfId="22830" xr:uid="{F5443769-78E0-46C0-8D41-E707577B37D0}"/>
    <cellStyle name="Input 4 2 2 4 2" xfId="28770" xr:uid="{DD657B45-3AC3-48B1-B18B-43D087F00C21}"/>
    <cellStyle name="Input 4 2 2 4 3" xfId="34497" xr:uid="{328A81C8-9B15-4BC0-BEAC-C9FB721222B3}"/>
    <cellStyle name="Input 4 2 2 5" xfId="25530" xr:uid="{58EAAD79-456B-48E8-93D6-4E6618A903D9}"/>
    <cellStyle name="Input 4 2 2 5 2" xfId="30982" xr:uid="{6A943BF8-735E-4C24-86B2-EDA05B659220}"/>
    <cellStyle name="Input 4 2 2 5 3" xfId="36557" xr:uid="{C0BAAF9F-D7A3-442A-9B79-39401485E9C9}"/>
    <cellStyle name="Input 4 2 2 6" xfId="27897" xr:uid="{DB388B38-4FCB-41F2-866B-E8E59EE321B6}"/>
    <cellStyle name="Input 4 2 2 7" xfId="33624" xr:uid="{3B40EA0B-BE87-47C1-9552-EF086E6D241C}"/>
    <cellStyle name="Input 4 2 3" xfId="23152" xr:uid="{72A96B6B-CC1B-40EE-A825-FAC0BC27D148}"/>
    <cellStyle name="Input 4 2 3 2" xfId="25852" xr:uid="{858016B7-915C-41D5-806C-1A52D7EC0D94}"/>
    <cellStyle name="Input 4 2 3 2 2" xfId="31304" xr:uid="{BE311038-702A-4F46-8AE8-4B26B07049EA}"/>
    <cellStyle name="Input 4 2 3 2 3" xfId="36879" xr:uid="{CE67555C-6467-4FAB-B841-4D4D83981B34}"/>
    <cellStyle name="Input 4 2 3 3" xfId="29092" xr:uid="{C65D6CAA-646A-4A33-BB1E-7DBECB50253A}"/>
    <cellStyle name="Input 4 2 3 4" xfId="34816" xr:uid="{8FEFCCA8-B6FC-4D02-B99E-E974B44F48C7}"/>
    <cellStyle name="Input 4 2 4" xfId="24529" xr:uid="{9600715A-CA60-4C5C-ADD3-9BB65805C6C5}"/>
    <cellStyle name="Input 4 2 4 2" xfId="26724" xr:uid="{BD93E81A-1836-4B2C-8F9C-1DD351905392}"/>
    <cellStyle name="Input 4 2 4 2 2" xfId="32176" xr:uid="{59F97A46-B164-4A39-AE44-74F1F9482857}"/>
    <cellStyle name="Input 4 2 4 2 3" xfId="37733" xr:uid="{EBE0C13C-5565-4453-9C65-44CF890BC79E}"/>
    <cellStyle name="Input 4 2 4 3" xfId="29981" xr:uid="{B6837885-E7E6-471F-B3EE-087A37A48753}"/>
    <cellStyle name="Input 4 2 4 4" xfId="35682" xr:uid="{4F2D3F4D-74A3-4527-82DC-299062AAC551}"/>
    <cellStyle name="Input 4 2 5" xfId="22294" xr:uid="{CEB7FFB0-FFF2-4CA1-B962-EF7608D3FBC3}"/>
    <cellStyle name="Input 4 2 5 2" xfId="28234" xr:uid="{3A3AD176-E4A4-4788-AF10-6042DBC2D237}"/>
    <cellStyle name="Input 4 2 5 3" xfId="33961" xr:uid="{3ED40196-D5A5-43CD-89CD-5FDE87C0521E}"/>
    <cellStyle name="Input 4 2 6" xfId="21230" xr:uid="{7A95D57D-897A-48E1-89E8-A9EFAB5BCD97}"/>
    <cellStyle name="Input 4 2 7" xfId="21249" xr:uid="{541CD329-B08B-4DF3-BC28-AE26CABE9F40}"/>
    <cellStyle name="Input 4 2 8" xfId="33083" xr:uid="{E5EE21EC-1F4E-4E80-8851-7D795916FF9F}"/>
    <cellStyle name="Input 4 3" xfId="9417" xr:uid="{00000000-0005-0000-0000-0000BE240000}"/>
    <cellStyle name="Input 4 3 2" xfId="21954" xr:uid="{DFCE3C0C-CC64-40FA-A865-6BF004A758A0}"/>
    <cellStyle name="Input 4 3 2 2" xfId="23684" xr:uid="{79472600-E162-44FB-A432-2EBD0A204A6D}"/>
    <cellStyle name="Input 4 3 2 2 2" xfId="26384" xr:uid="{9EF578F6-56FF-47FA-A00A-749BD9CA9C79}"/>
    <cellStyle name="Input 4 3 2 2 2 2" xfId="31836" xr:uid="{D62B8CB4-3CE4-4491-95F3-521452429A0D}"/>
    <cellStyle name="Input 4 3 2 2 2 3" xfId="37411" xr:uid="{037290B0-AC04-4F68-AFD1-BA51960A2E6C}"/>
    <cellStyle name="Input 4 3 2 2 3" xfId="29624" xr:uid="{8D638D79-7165-458F-872A-2077392CA7D8}"/>
    <cellStyle name="Input 4 3 2 2 4" xfId="35348" xr:uid="{3BDF4741-9BCE-405B-8D0A-F42F094B0225}"/>
    <cellStyle name="Input 4 3 2 3" xfId="25069" xr:uid="{B05F12B4-77DE-4655-80E6-F3F5313D199E}"/>
    <cellStyle name="Input 4 3 2 3 2" xfId="27264" xr:uid="{D080A530-428D-450F-8725-1265AA8245A2}"/>
    <cellStyle name="Input 4 3 2 3 2 2" xfId="32716" xr:uid="{3C73E0FB-2495-43E6-B127-4A004E0101CC}"/>
    <cellStyle name="Input 4 3 2 3 2 3" xfId="38097" xr:uid="{71FBD9E3-FC7F-41C5-B030-25055A30A60C}"/>
    <cellStyle name="Input 4 3 2 3 3" xfId="30521" xr:uid="{9211AD23-D0C7-4131-8FB4-A0C286E98EB0}"/>
    <cellStyle name="Input 4 3 2 3 4" xfId="36214" xr:uid="{225D7683-CB5C-4BDD-8CED-40698229300D}"/>
    <cellStyle name="Input 4 3 2 4" xfId="22829" xr:uid="{B17092DE-F50F-42C1-83DE-626805D5AA96}"/>
    <cellStyle name="Input 4 3 2 4 2" xfId="28769" xr:uid="{7EA27B82-6271-4DDC-B456-70BA8BBDC3A3}"/>
    <cellStyle name="Input 4 3 2 4 3" xfId="34496" xr:uid="{446F2D69-9A16-487B-8EAE-6AC8707DD40D}"/>
    <cellStyle name="Input 4 3 2 5" xfId="25529" xr:uid="{3EB1A9B2-6D93-485A-B244-1C0CAA24AF27}"/>
    <cellStyle name="Input 4 3 2 5 2" xfId="30981" xr:uid="{C6597670-4D99-4C5E-A493-A48A9297EAEF}"/>
    <cellStyle name="Input 4 3 2 5 3" xfId="36556" xr:uid="{989C9372-617B-4537-A158-DAC117A02D5E}"/>
    <cellStyle name="Input 4 3 2 6" xfId="27896" xr:uid="{EF158562-DBA8-427B-8789-1AD7713EC7C9}"/>
    <cellStyle name="Input 4 3 2 7" xfId="33623" xr:uid="{39A0A6E2-2306-4695-AD8B-28256DCB798E}"/>
    <cellStyle name="Input 4 3 3" xfId="23153" xr:uid="{E7934E18-2A99-467A-A202-BD6A78983C86}"/>
    <cellStyle name="Input 4 3 3 2" xfId="25853" xr:uid="{254FFBA6-026C-4392-A7C6-C9E0FDBF0742}"/>
    <cellStyle name="Input 4 3 3 2 2" xfId="31305" xr:uid="{0182F6EF-A10B-460B-8EC4-8D88AD6A3FEF}"/>
    <cellStyle name="Input 4 3 3 2 3" xfId="36880" xr:uid="{9AF46D72-E344-4E26-8F0E-7D1A743ECCBB}"/>
    <cellStyle name="Input 4 3 3 3" xfId="29093" xr:uid="{CA5B431D-287C-44DF-83EC-F3115ACE8F87}"/>
    <cellStyle name="Input 4 3 3 4" xfId="34817" xr:uid="{A6523B79-E41B-45D9-8D8A-D6AE0D06121C}"/>
    <cellStyle name="Input 4 3 4" xfId="24530" xr:uid="{0E38B6FF-443D-4765-A55A-7EA4331B29C7}"/>
    <cellStyle name="Input 4 3 4 2" xfId="26725" xr:uid="{304820B2-D828-4208-ADEC-52CE1C9E30EC}"/>
    <cellStyle name="Input 4 3 4 2 2" xfId="32177" xr:uid="{A29EFAD2-6617-47C8-9C6D-02D0ACE51824}"/>
    <cellStyle name="Input 4 3 4 2 3" xfId="37734" xr:uid="{BD2CDD8F-EDD0-457A-9508-7AA9A4570B14}"/>
    <cellStyle name="Input 4 3 4 3" xfId="29982" xr:uid="{5B944559-4781-473E-895E-272363BBB051}"/>
    <cellStyle name="Input 4 3 4 4" xfId="35683" xr:uid="{C3E05A1E-2C95-4BBE-8505-BD392FAA3963}"/>
    <cellStyle name="Input 4 3 5" xfId="22295" xr:uid="{E563E420-AD79-48A2-9347-9A41449C21B0}"/>
    <cellStyle name="Input 4 3 5 2" xfId="28235" xr:uid="{EF4630B3-5580-49AC-838E-B30036422FBA}"/>
    <cellStyle name="Input 4 3 5 3" xfId="33962" xr:uid="{2A8AB0BE-26B6-4386-BB36-CD20A2A63B3D}"/>
    <cellStyle name="Input 4 3 6" xfId="21231" xr:uid="{043C4304-D1BB-477B-A2E8-5382D1147FD1}"/>
    <cellStyle name="Input 4 3 7" xfId="21248" xr:uid="{F42DDB92-5055-45C7-BC0E-917C49F915F7}"/>
    <cellStyle name="Input 4 3 8" xfId="33084" xr:uid="{17B039D9-96C7-424B-99B3-DEDBA0E430E2}"/>
    <cellStyle name="Input 4 4" xfId="21956" xr:uid="{9C4C660A-25C4-4198-A257-07104F0E88D9}"/>
    <cellStyle name="Input 4 4 2" xfId="23686" xr:uid="{975B1C8C-F929-46A6-80DB-9580B0E8676D}"/>
    <cellStyle name="Input 4 4 2 2" xfId="26386" xr:uid="{0F7BE920-663F-4D27-B166-8420928FA497}"/>
    <cellStyle name="Input 4 4 2 2 2" xfId="31838" xr:uid="{DC11D8C8-B761-4207-AF9F-FA7243BFA86F}"/>
    <cellStyle name="Input 4 4 2 2 3" xfId="37413" xr:uid="{F56C419E-5960-4859-A2C1-D2132D97B9F6}"/>
    <cellStyle name="Input 4 4 2 3" xfId="29626" xr:uid="{E257E49C-7B7A-441A-B422-686C6AED2A8B}"/>
    <cellStyle name="Input 4 4 2 4" xfId="35350" xr:uid="{A239DAF2-4424-42CB-8D42-07C95C24E081}"/>
    <cellStyle name="Input 4 4 3" xfId="25071" xr:uid="{D4661CFD-F6C1-4501-9D3F-6FC76DB0667B}"/>
    <cellStyle name="Input 4 4 3 2" xfId="27266" xr:uid="{5259F791-13BB-4856-8C19-BEC07F50B8A9}"/>
    <cellStyle name="Input 4 4 3 2 2" xfId="32718" xr:uid="{88EABBF9-4FE0-464A-8A41-9AAACC20E185}"/>
    <cellStyle name="Input 4 4 3 2 3" xfId="38099" xr:uid="{AA885333-45D3-4347-B857-FFC7689D749E}"/>
    <cellStyle name="Input 4 4 3 3" xfId="30523" xr:uid="{A1353174-FE45-43A1-985E-EA847F14B82C}"/>
    <cellStyle name="Input 4 4 3 4" xfId="36216" xr:uid="{7B24F4FD-0EE9-4551-8962-A81EB474362A}"/>
    <cellStyle name="Input 4 4 4" xfId="22831" xr:uid="{3DEC3BD2-B753-4FFB-96BA-7FE5D9AB82B7}"/>
    <cellStyle name="Input 4 4 4 2" xfId="28771" xr:uid="{DA1930C9-1DD8-498C-AD6E-E85D95AD25C4}"/>
    <cellStyle name="Input 4 4 4 3" xfId="34498" xr:uid="{352F16B4-8131-428C-9D35-7A5B50DFEAF5}"/>
    <cellStyle name="Input 4 4 5" xfId="25531" xr:uid="{0D191CAD-EBD6-46F4-9720-E687F96D8A62}"/>
    <cellStyle name="Input 4 4 5 2" xfId="30983" xr:uid="{30862FFE-ECD6-44BD-9721-E96146E03545}"/>
    <cellStyle name="Input 4 4 5 3" xfId="36558" xr:uid="{76294852-1FC4-4E36-B396-BF81FD5EDEF9}"/>
    <cellStyle name="Input 4 4 6" xfId="27898" xr:uid="{8CB424FE-E033-436D-8325-4A784E8A1AB5}"/>
    <cellStyle name="Input 4 4 7" xfId="33625" xr:uid="{B1D65B9A-CE5A-4FFE-9920-1E210BE33588}"/>
    <cellStyle name="Input 4 5" xfId="23151" xr:uid="{3AA64231-ADE5-4B55-8ECD-F2D2BC395A22}"/>
    <cellStyle name="Input 4 5 2" xfId="25851" xr:uid="{CFDA98C7-3452-4866-8883-3F0CD7AD6418}"/>
    <cellStyle name="Input 4 5 2 2" xfId="31303" xr:uid="{63633D03-E5D1-4A91-849D-51DB93C69994}"/>
    <cellStyle name="Input 4 5 2 3" xfId="36878" xr:uid="{8E4ED81F-6362-46A7-A4EF-1945D434AE58}"/>
    <cellStyle name="Input 4 5 3" xfId="29091" xr:uid="{56C99673-9272-4178-842E-E6F8E8603C1E}"/>
    <cellStyle name="Input 4 5 4" xfId="34815" xr:uid="{465FD948-CB35-41AD-B010-82A200644389}"/>
    <cellStyle name="Input 4 6" xfId="24528" xr:uid="{B95F45EF-E54D-447D-B8FC-915793A6AEE7}"/>
    <cellStyle name="Input 4 6 2" xfId="26723" xr:uid="{98A9DE87-77E2-428D-A5D6-D2E7DE5EF8C9}"/>
    <cellStyle name="Input 4 6 2 2" xfId="32175" xr:uid="{8109C325-2CAF-48B8-9632-A64CE073BF24}"/>
    <cellStyle name="Input 4 6 2 3" xfId="37732" xr:uid="{582A39EA-64BB-4E0D-9710-CA30990AB7A0}"/>
    <cellStyle name="Input 4 6 3" xfId="29980" xr:uid="{9B537EFE-B72B-4ED3-92BD-BBE76DA7C71E}"/>
    <cellStyle name="Input 4 6 4" xfId="35681" xr:uid="{54EC1A0E-4A03-4CB2-876C-80DD3837A5B2}"/>
    <cellStyle name="Input 4 7" xfId="22293" xr:uid="{C9989F93-056E-4041-9A6C-61D0671AA377}"/>
    <cellStyle name="Input 4 7 2" xfId="28233" xr:uid="{43C5A07A-A3DA-44AC-A45D-3B986FCCC549}"/>
    <cellStyle name="Input 4 7 3" xfId="33960" xr:uid="{527639EC-681D-4AEF-AD6C-3D74838EC349}"/>
    <cellStyle name="Input 4 8" xfId="21229" xr:uid="{3818C0C3-D648-4C68-A7AC-8CE5AD499020}"/>
    <cellStyle name="Input 4 9" xfId="21250" xr:uid="{668B164C-EC57-4F79-A2E4-D010031B1CEC}"/>
    <cellStyle name="Input 5" xfId="9418" xr:uid="{00000000-0005-0000-0000-0000BF240000}"/>
    <cellStyle name="Input 5 10" xfId="33085" xr:uid="{2ED3E71F-4613-406A-BB7E-2BF32D92C042}"/>
    <cellStyle name="Input 5 2" xfId="9419" xr:uid="{00000000-0005-0000-0000-0000C0240000}"/>
    <cellStyle name="Input 5 2 2" xfId="21952" xr:uid="{E1601713-B58C-43A3-BB3A-FC2C04FBAA24}"/>
    <cellStyle name="Input 5 2 2 2" xfId="23682" xr:uid="{3BC0013E-61F5-4DFF-9D47-E4FD6A720D34}"/>
    <cellStyle name="Input 5 2 2 2 2" xfId="26382" xr:uid="{DC574909-29B8-4CEF-B4A3-1122BCAFCAE0}"/>
    <cellStyle name="Input 5 2 2 2 2 2" xfId="31834" xr:uid="{EEFC5C03-AB15-4E87-BE59-8141740A99C6}"/>
    <cellStyle name="Input 5 2 2 2 2 3" xfId="37409" xr:uid="{781DD75D-69D8-4E24-9D80-CFC54AB89B1C}"/>
    <cellStyle name="Input 5 2 2 2 3" xfId="29622" xr:uid="{FF5B9801-A62C-4947-84E7-B54394809246}"/>
    <cellStyle name="Input 5 2 2 2 4" xfId="35346" xr:uid="{D33260F5-5A91-4D25-A8AA-E6673902E408}"/>
    <cellStyle name="Input 5 2 2 3" xfId="25067" xr:uid="{A653FEE0-CC9D-4391-9D91-B37AEF8E21C5}"/>
    <cellStyle name="Input 5 2 2 3 2" xfId="27262" xr:uid="{66B575B2-22A7-401B-BF2C-4396BB1A571D}"/>
    <cellStyle name="Input 5 2 2 3 2 2" xfId="32714" xr:uid="{24589A98-AD41-456E-A3F8-B7C8FA8E3DBC}"/>
    <cellStyle name="Input 5 2 2 3 2 3" xfId="38095" xr:uid="{A557DBED-5301-471E-9AFC-F23DE87BEEB9}"/>
    <cellStyle name="Input 5 2 2 3 3" xfId="30519" xr:uid="{BA25BDCE-23A7-45F4-8855-C8815FF0F023}"/>
    <cellStyle name="Input 5 2 2 3 4" xfId="36212" xr:uid="{6C483D16-86DA-4C22-86C6-BE9BBEB4B4C0}"/>
    <cellStyle name="Input 5 2 2 4" xfId="22827" xr:uid="{C6DE0C11-8050-4B3B-AB21-3F5DCCC64215}"/>
    <cellStyle name="Input 5 2 2 4 2" xfId="28767" xr:uid="{5AD97EFA-99FA-49EF-BA10-FA807AAE8F9D}"/>
    <cellStyle name="Input 5 2 2 4 3" xfId="34494" xr:uid="{5FDD4421-6D2F-4EBC-9B1D-EA4D832E80B0}"/>
    <cellStyle name="Input 5 2 2 5" xfId="25527" xr:uid="{AC5C3002-70D9-4705-B152-B2BFC779F731}"/>
    <cellStyle name="Input 5 2 2 5 2" xfId="30979" xr:uid="{32FC14BF-1AC1-4782-90BE-D1A57CAC2423}"/>
    <cellStyle name="Input 5 2 2 5 3" xfId="36554" xr:uid="{4910EE8F-2CEE-4E1C-90B3-FA362DFE48C1}"/>
    <cellStyle name="Input 5 2 2 6" xfId="27894" xr:uid="{BBE73646-51F6-4E78-84ED-3C6673EB9EF3}"/>
    <cellStyle name="Input 5 2 2 7" xfId="33621" xr:uid="{7FDB7FBF-8C58-4BD7-A02D-B36A61BB55D3}"/>
    <cellStyle name="Input 5 2 3" xfId="23155" xr:uid="{43AC8E2D-694D-40FC-B81B-C85322B8F8A3}"/>
    <cellStyle name="Input 5 2 3 2" xfId="25855" xr:uid="{D3DCB9FD-565F-42F7-9277-886583090826}"/>
    <cellStyle name="Input 5 2 3 2 2" xfId="31307" xr:uid="{70E2D535-DE2B-4BE9-8F2C-DADEDBB684E4}"/>
    <cellStyle name="Input 5 2 3 2 3" xfId="36882" xr:uid="{B319EA99-1F40-49B1-A1F5-3D13497E636E}"/>
    <cellStyle name="Input 5 2 3 3" xfId="29095" xr:uid="{0F303F1E-081E-49BA-B0EC-C6F06DB90620}"/>
    <cellStyle name="Input 5 2 3 4" xfId="34819" xr:uid="{BFEE404C-F800-474F-9584-D2ADB21F25C2}"/>
    <cellStyle name="Input 5 2 4" xfId="24532" xr:uid="{B5D4B00A-6859-43DF-BEC4-C604FBE3B741}"/>
    <cellStyle name="Input 5 2 4 2" xfId="26727" xr:uid="{6202A845-F3F1-4203-ACEF-37A9DB5001A1}"/>
    <cellStyle name="Input 5 2 4 2 2" xfId="32179" xr:uid="{00E0AB26-0D0A-4FE1-906E-30FF338F8DB1}"/>
    <cellStyle name="Input 5 2 4 2 3" xfId="37736" xr:uid="{3A2FFCB1-878B-4D09-B7F4-8B0EAA971B70}"/>
    <cellStyle name="Input 5 2 4 3" xfId="29984" xr:uid="{06A506B1-1212-4423-8384-C4153E5DE9FC}"/>
    <cellStyle name="Input 5 2 4 4" xfId="35685" xr:uid="{BD5C0528-3C12-41FF-96B4-EE1F3451B1AB}"/>
    <cellStyle name="Input 5 2 5" xfId="22297" xr:uid="{EBC23991-AF9B-4AD5-A46A-ECECC8A66BDE}"/>
    <cellStyle name="Input 5 2 5 2" xfId="28237" xr:uid="{3A9BE1F2-1FCD-4671-B5E6-63B6652FE7B1}"/>
    <cellStyle name="Input 5 2 5 3" xfId="33964" xr:uid="{A084E72D-925B-44C9-9A1F-01E9CA8F44D0}"/>
    <cellStyle name="Input 5 2 6" xfId="21233" xr:uid="{B476FFBB-1C21-4057-81AE-DFDD636D4F5B}"/>
    <cellStyle name="Input 5 2 7" xfId="21246" xr:uid="{0A41EE66-BBBB-4B9C-AB8A-D747A62B6F00}"/>
    <cellStyle name="Input 5 2 8" xfId="33086" xr:uid="{1C8E990E-EF05-49B9-A38C-D8F763D35028}"/>
    <cellStyle name="Input 5 3" xfId="9420" xr:uid="{00000000-0005-0000-0000-0000C1240000}"/>
    <cellStyle name="Input 5 3 2" xfId="21951" xr:uid="{BB431AF5-58B0-423C-8669-DE37E96D2424}"/>
    <cellStyle name="Input 5 3 2 2" xfId="23681" xr:uid="{65394DDC-A82F-49AA-8A35-9B5C165F5149}"/>
    <cellStyle name="Input 5 3 2 2 2" xfId="26381" xr:uid="{50484A93-D614-409F-BCCE-C6D3BC8AA3A0}"/>
    <cellStyle name="Input 5 3 2 2 2 2" xfId="31833" xr:uid="{91F84577-83F2-4B04-A885-47C86A577A4D}"/>
    <cellStyle name="Input 5 3 2 2 2 3" xfId="37408" xr:uid="{EAC5D204-44BE-4C3A-8AA6-1362B10595CF}"/>
    <cellStyle name="Input 5 3 2 2 3" xfId="29621" xr:uid="{B8D7B973-D5CF-4A5D-8909-822ADCFCDA7F}"/>
    <cellStyle name="Input 5 3 2 2 4" xfId="35345" xr:uid="{60F62994-094C-4488-8690-0F1FE9F43DF3}"/>
    <cellStyle name="Input 5 3 2 3" xfId="25066" xr:uid="{C042D5E5-F22E-4005-8E2C-03FF1D25A8E3}"/>
    <cellStyle name="Input 5 3 2 3 2" xfId="27261" xr:uid="{87F81053-8D42-4919-88B7-6EC8D40C2AB2}"/>
    <cellStyle name="Input 5 3 2 3 2 2" xfId="32713" xr:uid="{1C8A9751-460B-408A-982A-F9BB733D9027}"/>
    <cellStyle name="Input 5 3 2 3 2 3" xfId="38094" xr:uid="{C1F3BB0A-10A0-4CE4-B758-E362F846B24B}"/>
    <cellStyle name="Input 5 3 2 3 3" xfId="30518" xr:uid="{BB0B07A3-7F9C-4C6E-8701-79B68131EB88}"/>
    <cellStyle name="Input 5 3 2 3 4" xfId="36211" xr:uid="{20BA59EE-BFB1-4F2A-A148-8B09E2DB95DD}"/>
    <cellStyle name="Input 5 3 2 4" xfId="22826" xr:uid="{5E28005E-3578-4EA7-91DA-80B92C6725A6}"/>
    <cellStyle name="Input 5 3 2 4 2" xfId="28766" xr:uid="{1BF52AAB-5497-43D4-95A6-F05C3A1CC873}"/>
    <cellStyle name="Input 5 3 2 4 3" xfId="34493" xr:uid="{A6576253-A582-43F2-8DB2-54D61841B77F}"/>
    <cellStyle name="Input 5 3 2 5" xfId="25526" xr:uid="{6CE67BA2-9C69-419B-BF6F-B9057E389893}"/>
    <cellStyle name="Input 5 3 2 5 2" xfId="30978" xr:uid="{06EB5DCD-5317-4527-90AF-F6A4110A4904}"/>
    <cellStyle name="Input 5 3 2 5 3" xfId="36553" xr:uid="{7714E0B4-CEA5-40E5-B1EB-0DFEF5F6E276}"/>
    <cellStyle name="Input 5 3 2 6" xfId="27893" xr:uid="{D75BD0EF-B0C6-4218-A4A4-EE45E5C7A34D}"/>
    <cellStyle name="Input 5 3 2 7" xfId="33620" xr:uid="{E810DB4A-55EC-4F20-AB97-7D9645823A9F}"/>
    <cellStyle name="Input 5 3 3" xfId="23156" xr:uid="{A671DAAA-9861-410A-BC7E-E79F2B85B8E9}"/>
    <cellStyle name="Input 5 3 3 2" xfId="25856" xr:uid="{B91FBACE-789B-4A6C-9F00-4A7FD4BCBE45}"/>
    <cellStyle name="Input 5 3 3 2 2" xfId="31308" xr:uid="{2D57B3E3-7693-43DF-8DF3-12726D861622}"/>
    <cellStyle name="Input 5 3 3 2 3" xfId="36883" xr:uid="{C9AE05EF-1FCC-4EE1-95A0-327CD2D870ED}"/>
    <cellStyle name="Input 5 3 3 3" xfId="29096" xr:uid="{15ABC874-13BC-4DD4-BF77-11236E624457}"/>
    <cellStyle name="Input 5 3 3 4" xfId="34820" xr:uid="{8D9F71EA-F09B-4B46-8A86-624BB6D346D0}"/>
    <cellStyle name="Input 5 3 4" xfId="24533" xr:uid="{AD7E520D-DA23-4A5E-B6C7-D66F6DB213B8}"/>
    <cellStyle name="Input 5 3 4 2" xfId="26728" xr:uid="{0A841800-8C14-4786-9531-5009FEA846F7}"/>
    <cellStyle name="Input 5 3 4 2 2" xfId="32180" xr:uid="{640F1562-755D-4C9E-A447-439284C77C11}"/>
    <cellStyle name="Input 5 3 4 2 3" xfId="37737" xr:uid="{DEB3D794-5D29-43D7-A7D3-1FFB0DC5A814}"/>
    <cellStyle name="Input 5 3 4 3" xfId="29985" xr:uid="{6E30F5F9-3504-45D4-898D-A325F806AF36}"/>
    <cellStyle name="Input 5 3 4 4" xfId="35686" xr:uid="{402E4960-0B86-4015-8875-2EFF3D489C70}"/>
    <cellStyle name="Input 5 3 5" xfId="22298" xr:uid="{BB627F74-E2A0-40B6-9C8E-480268ADEBE5}"/>
    <cellStyle name="Input 5 3 5 2" xfId="28238" xr:uid="{F5DD59F4-B678-4E73-BE29-2B364DFA5DBE}"/>
    <cellStyle name="Input 5 3 5 3" xfId="33965" xr:uid="{4B4C0731-0AAA-4F0C-99F8-61B305BE78B5}"/>
    <cellStyle name="Input 5 3 6" xfId="21234" xr:uid="{D3CF480E-A6FB-4F44-8A53-7F8A73E3C076}"/>
    <cellStyle name="Input 5 3 7" xfId="21245" xr:uid="{4398AD64-6805-42E3-B6AA-9D18E54BCCA1}"/>
    <cellStyle name="Input 5 3 8" xfId="33087" xr:uid="{069EB27D-2BD6-4944-8958-C0C232E99797}"/>
    <cellStyle name="Input 5 4" xfId="21953" xr:uid="{D12321CD-7B54-4C5A-A39D-C64B4B3003E2}"/>
    <cellStyle name="Input 5 4 2" xfId="23683" xr:uid="{7B80B0D2-7E77-4AF3-84DE-379ED08497CD}"/>
    <cellStyle name="Input 5 4 2 2" xfId="26383" xr:uid="{60FCD5C1-5F8C-4C1C-B3DA-83BCA9808564}"/>
    <cellStyle name="Input 5 4 2 2 2" xfId="31835" xr:uid="{8C559744-C7E4-4196-9C98-905EAE15E6B0}"/>
    <cellStyle name="Input 5 4 2 2 3" xfId="37410" xr:uid="{5F3A5280-F51C-466A-A73D-35E56905252D}"/>
    <cellStyle name="Input 5 4 2 3" xfId="29623" xr:uid="{1C4E3AB5-BAF4-4273-8065-4D6A7A6CDA5B}"/>
    <cellStyle name="Input 5 4 2 4" xfId="35347" xr:uid="{9EDA84C2-3CFA-4C9C-92BC-C05657DAA7BF}"/>
    <cellStyle name="Input 5 4 3" xfId="25068" xr:uid="{A389F919-5670-43A6-87E5-2545251D147F}"/>
    <cellStyle name="Input 5 4 3 2" xfId="27263" xr:uid="{8CCE67DC-A499-49A8-9C57-7B9ED9D5E439}"/>
    <cellStyle name="Input 5 4 3 2 2" xfId="32715" xr:uid="{88167243-7952-42A4-A387-A41B12E8E3CE}"/>
    <cellStyle name="Input 5 4 3 2 3" xfId="38096" xr:uid="{D9B1F8F8-878D-48E7-AA7F-F2DE6202E466}"/>
    <cellStyle name="Input 5 4 3 3" xfId="30520" xr:uid="{F06D9527-6637-4223-B69D-0A16B05EF521}"/>
    <cellStyle name="Input 5 4 3 4" xfId="36213" xr:uid="{EF84C9C5-89A5-41C7-8AE9-BADD524B614D}"/>
    <cellStyle name="Input 5 4 4" xfId="22828" xr:uid="{A0DB61E7-44E7-4B1D-AB7C-F0A1FBC1FD5A}"/>
    <cellStyle name="Input 5 4 4 2" xfId="28768" xr:uid="{13B543A4-1BCF-4A05-BD2D-0D335AE62E8B}"/>
    <cellStyle name="Input 5 4 4 3" xfId="34495" xr:uid="{5B463F5C-FD02-4EE2-8506-AA46EF3003E8}"/>
    <cellStyle name="Input 5 4 5" xfId="25528" xr:uid="{1806387E-20BB-43C5-8E30-4C8B779F831C}"/>
    <cellStyle name="Input 5 4 5 2" xfId="30980" xr:uid="{10969CFB-0331-4C2C-A671-2E77DB4ED984}"/>
    <cellStyle name="Input 5 4 5 3" xfId="36555" xr:uid="{5BBEAF42-D373-4A79-9E2B-352BC9B59570}"/>
    <cellStyle name="Input 5 4 6" xfId="27895" xr:uid="{8FA7E638-664B-4A6C-951A-95E058F3E968}"/>
    <cellStyle name="Input 5 4 7" xfId="33622" xr:uid="{94795BC5-5403-4F33-9424-97EC89EEB6F4}"/>
    <cellStyle name="Input 5 5" xfId="23154" xr:uid="{75E95410-6360-4F95-BC46-64394E1369D9}"/>
    <cellStyle name="Input 5 5 2" xfId="25854" xr:uid="{329B8910-B4B9-4D2F-973C-745704462A4D}"/>
    <cellStyle name="Input 5 5 2 2" xfId="31306" xr:uid="{FDC221CC-708E-41FF-A284-CFAD6AEB605B}"/>
    <cellStyle name="Input 5 5 2 3" xfId="36881" xr:uid="{8BE80F30-281B-49DE-81EA-6DE7B8EC42B5}"/>
    <cellStyle name="Input 5 5 3" xfId="29094" xr:uid="{F4AD7FA6-57E1-4F0E-A738-7E46CB23D26F}"/>
    <cellStyle name="Input 5 5 4" xfId="34818" xr:uid="{81C0372E-AA07-4094-95E1-8D30AF9837B6}"/>
    <cellStyle name="Input 5 6" xfId="24531" xr:uid="{F0766D95-3B82-47C5-B5CB-F472DF7FE89E}"/>
    <cellStyle name="Input 5 6 2" xfId="26726" xr:uid="{EFF4F221-9E66-400C-8F91-01086697C928}"/>
    <cellStyle name="Input 5 6 2 2" xfId="32178" xr:uid="{2ADCB55A-5CAD-4923-B943-AA62C1C0791E}"/>
    <cellStyle name="Input 5 6 2 3" xfId="37735" xr:uid="{993BC906-FE4D-4D39-9819-B2F168AACE7B}"/>
    <cellStyle name="Input 5 6 3" xfId="29983" xr:uid="{DC3C3C5E-6346-48F3-824A-389616354350}"/>
    <cellStyle name="Input 5 6 4" xfId="35684" xr:uid="{E5661865-6C5A-4BF8-AF84-D2AC264555EB}"/>
    <cellStyle name="Input 5 7" xfId="22296" xr:uid="{3CED3D7E-1AA1-49F9-95CF-F547C32267FF}"/>
    <cellStyle name="Input 5 7 2" xfId="28236" xr:uid="{F1F8CC7A-8BC4-4A34-907A-5DF102DB2125}"/>
    <cellStyle name="Input 5 7 3" xfId="33963" xr:uid="{EE58D08D-2B7F-4E99-B9D3-DA074CECEFE2}"/>
    <cellStyle name="Input 5 8" xfId="21232" xr:uid="{987EDE32-8942-4E70-A8AA-AEFFACFFC6C3}"/>
    <cellStyle name="Input 5 9" xfId="21247" xr:uid="{110D136E-9457-49FA-9B66-8202F0158424}"/>
    <cellStyle name="Input 6" xfId="9421" xr:uid="{00000000-0005-0000-0000-0000C2240000}"/>
    <cellStyle name="Input 6 10" xfId="33088" xr:uid="{10A5DB56-2DAD-4F5E-988A-E06E79ADB105}"/>
    <cellStyle name="Input 6 2" xfId="9422" xr:uid="{00000000-0005-0000-0000-0000C3240000}"/>
    <cellStyle name="Input 6 2 2" xfId="21949" xr:uid="{BE6184AC-6C6C-4ABF-8C92-F8EBEEB85C6F}"/>
    <cellStyle name="Input 6 2 2 2" xfId="23679" xr:uid="{B2443C23-2EE0-4359-83F6-52258A563DCD}"/>
    <cellStyle name="Input 6 2 2 2 2" xfId="26379" xr:uid="{B8264EDB-7DED-4A28-83B3-361EA6F99D28}"/>
    <cellStyle name="Input 6 2 2 2 2 2" xfId="31831" xr:uid="{BE42489E-AC23-40B1-8549-714C1C66BD60}"/>
    <cellStyle name="Input 6 2 2 2 2 3" xfId="37406" xr:uid="{3CBDEF63-AF92-4EAD-894E-00C831409582}"/>
    <cellStyle name="Input 6 2 2 2 3" xfId="29619" xr:uid="{C422B99C-891C-4080-A4C2-DDA58A4B5261}"/>
    <cellStyle name="Input 6 2 2 2 4" xfId="35343" xr:uid="{15796C21-CB0B-4886-BB42-7E7E71D91EDC}"/>
    <cellStyle name="Input 6 2 2 3" xfId="25064" xr:uid="{C84F733D-B6A3-454F-A5CA-DE62CA1238EF}"/>
    <cellStyle name="Input 6 2 2 3 2" xfId="27259" xr:uid="{26C4680E-A077-47ED-99DA-7BDACA2AC90B}"/>
    <cellStyle name="Input 6 2 2 3 2 2" xfId="32711" xr:uid="{0A05C7A7-02F3-4D56-B25D-85730A0E15A2}"/>
    <cellStyle name="Input 6 2 2 3 2 3" xfId="38092" xr:uid="{57ED628D-6CFD-404D-9CBB-5A321BBC4AF4}"/>
    <cellStyle name="Input 6 2 2 3 3" xfId="30516" xr:uid="{DF18F0A9-32EE-4603-A42F-8358B7B2B813}"/>
    <cellStyle name="Input 6 2 2 3 4" xfId="36209" xr:uid="{24FF5A00-F497-4382-A176-06B0DC73389E}"/>
    <cellStyle name="Input 6 2 2 4" xfId="22824" xr:uid="{FD8EEE1B-6D0C-460F-88B7-C98272A5641B}"/>
    <cellStyle name="Input 6 2 2 4 2" xfId="28764" xr:uid="{ED78D585-826E-46A3-8287-D60DABB69613}"/>
    <cellStyle name="Input 6 2 2 4 3" xfId="34491" xr:uid="{1F3D3D70-CC14-4B18-86BE-503AF6E653C3}"/>
    <cellStyle name="Input 6 2 2 5" xfId="25524" xr:uid="{6F5D0D41-B042-41C1-A66B-9F0B4480AD71}"/>
    <cellStyle name="Input 6 2 2 5 2" xfId="30976" xr:uid="{771F7CC1-D985-40EF-BAC3-575952804033}"/>
    <cellStyle name="Input 6 2 2 5 3" xfId="36551" xr:uid="{35F1A964-5DC6-40AC-87A3-58008D01E026}"/>
    <cellStyle name="Input 6 2 2 6" xfId="27891" xr:uid="{F4C7BA7C-5075-47C8-B590-DBA4F6063082}"/>
    <cellStyle name="Input 6 2 2 7" xfId="33618" xr:uid="{665075F3-9092-49D1-81A4-2DE4EB75BA6F}"/>
    <cellStyle name="Input 6 2 3" xfId="23158" xr:uid="{6CE6E93B-9620-4576-AFB6-186994256491}"/>
    <cellStyle name="Input 6 2 3 2" xfId="25858" xr:uid="{8A5B77F6-5FF5-490E-AC90-B288895E3928}"/>
    <cellStyle name="Input 6 2 3 2 2" xfId="31310" xr:uid="{26D6DB9E-4AF0-4428-8E38-5C3AA8E5C9AF}"/>
    <cellStyle name="Input 6 2 3 2 3" xfId="36885" xr:uid="{92E4FBAE-4FC4-493D-BAEE-92977E14EDB0}"/>
    <cellStyle name="Input 6 2 3 3" xfId="29098" xr:uid="{C39B9169-61A5-4A50-9BA9-6ADB337441EF}"/>
    <cellStyle name="Input 6 2 3 4" xfId="34822" xr:uid="{79BDC267-26A7-4239-BE67-F241DAE6F170}"/>
    <cellStyle name="Input 6 2 4" xfId="24535" xr:uid="{F3A00C53-0D0C-437F-AB80-4E85A2F2B706}"/>
    <cellStyle name="Input 6 2 4 2" xfId="26730" xr:uid="{379DBF8A-61D7-48A2-9278-6BFE3274252F}"/>
    <cellStyle name="Input 6 2 4 2 2" xfId="32182" xr:uid="{F8F4C289-E4D5-472E-B32B-8A45C86F6473}"/>
    <cellStyle name="Input 6 2 4 2 3" xfId="37739" xr:uid="{7AC43D82-C69A-4507-9154-39B1C26A3E0A}"/>
    <cellStyle name="Input 6 2 4 3" xfId="29987" xr:uid="{C6A7A9A8-9A1A-492A-94CB-E4D91DEFA6D3}"/>
    <cellStyle name="Input 6 2 4 4" xfId="35688" xr:uid="{08D19B82-D109-4378-95A7-3A358DC49A30}"/>
    <cellStyle name="Input 6 2 5" xfId="22300" xr:uid="{6B1204FC-2C76-4DF0-A617-D24443687814}"/>
    <cellStyle name="Input 6 2 5 2" xfId="28240" xr:uid="{93D3D80E-C987-4FC0-8397-23AC2EFEB0F5}"/>
    <cellStyle name="Input 6 2 5 3" xfId="33967" xr:uid="{5641DD08-B5C0-4442-A09C-AD8D818462E6}"/>
    <cellStyle name="Input 6 2 6" xfId="21236" xr:uid="{54C36671-3F9A-4F0F-AAFC-F7226632912D}"/>
    <cellStyle name="Input 6 2 7" xfId="21243" xr:uid="{A5D83731-2C2A-4751-A6BA-0FE66DBDDDD8}"/>
    <cellStyle name="Input 6 2 8" xfId="33089" xr:uid="{3CEFFFF0-DF0E-4CC2-95C5-D11D979FD74A}"/>
    <cellStyle name="Input 6 3" xfId="9423" xr:uid="{00000000-0005-0000-0000-0000C4240000}"/>
    <cellStyle name="Input 6 3 2" xfId="21948" xr:uid="{1432A051-A02D-4577-B04A-C7F995156FAC}"/>
    <cellStyle name="Input 6 3 2 2" xfId="23678" xr:uid="{7089A80C-BE8C-497D-9917-D561EE4943EA}"/>
    <cellStyle name="Input 6 3 2 2 2" xfId="26378" xr:uid="{7DB4E664-B965-4BBC-84E2-12417121B5DC}"/>
    <cellStyle name="Input 6 3 2 2 2 2" xfId="31830" xr:uid="{15CCECF7-B86B-4CAB-8AB5-E7193086074E}"/>
    <cellStyle name="Input 6 3 2 2 2 3" xfId="37405" xr:uid="{47861F34-2400-43A8-A758-617DA3C31EF6}"/>
    <cellStyle name="Input 6 3 2 2 3" xfId="29618" xr:uid="{E4EDF6EA-10F8-4CC8-91C5-7216674D63C6}"/>
    <cellStyle name="Input 6 3 2 2 4" xfId="35342" xr:uid="{BAE5BC68-7734-47B6-90E2-91C9B55FCB99}"/>
    <cellStyle name="Input 6 3 2 3" xfId="25063" xr:uid="{F259243C-183E-48A1-A941-44666E99A1B0}"/>
    <cellStyle name="Input 6 3 2 3 2" xfId="27258" xr:uid="{B9805ED6-CC79-4988-BB6A-1DA633DFE8BF}"/>
    <cellStyle name="Input 6 3 2 3 2 2" xfId="32710" xr:uid="{EC8D83B3-9170-4680-8607-9275F454E540}"/>
    <cellStyle name="Input 6 3 2 3 2 3" xfId="38091" xr:uid="{AD4D6286-EF2F-49EA-94F0-4B928260A093}"/>
    <cellStyle name="Input 6 3 2 3 3" xfId="30515" xr:uid="{FCC5E6A2-564B-4A17-B605-9D9497F45A9A}"/>
    <cellStyle name="Input 6 3 2 3 4" xfId="36208" xr:uid="{C1E516B5-2D50-48DE-8CFD-6FB9797B0318}"/>
    <cellStyle name="Input 6 3 2 4" xfId="22823" xr:uid="{F124FA89-FD04-4202-93E1-E4ADEFE6153D}"/>
    <cellStyle name="Input 6 3 2 4 2" xfId="28763" xr:uid="{AA760A8E-700B-49CA-863A-75FA61405052}"/>
    <cellStyle name="Input 6 3 2 4 3" xfId="34490" xr:uid="{AF043774-736B-44E4-B067-52AC563B8720}"/>
    <cellStyle name="Input 6 3 2 5" xfId="25523" xr:uid="{1BACC497-84A3-45F5-94AD-4AA882BC3140}"/>
    <cellStyle name="Input 6 3 2 5 2" xfId="30975" xr:uid="{4030944B-EDEC-4D02-AA30-7DE76D9462EE}"/>
    <cellStyle name="Input 6 3 2 5 3" xfId="36550" xr:uid="{A197C2CE-0AA3-4916-803F-B8521E28F42F}"/>
    <cellStyle name="Input 6 3 2 6" xfId="27890" xr:uid="{535D15EE-4C13-4B06-874C-60C9BC0DB132}"/>
    <cellStyle name="Input 6 3 2 7" xfId="33617" xr:uid="{AEAE86BB-2671-4C01-952F-651527522541}"/>
    <cellStyle name="Input 6 3 3" xfId="23159" xr:uid="{5718D6C5-6C7C-4333-9537-994F908DF0B1}"/>
    <cellStyle name="Input 6 3 3 2" xfId="25859" xr:uid="{7C2FB7CD-B947-4B36-8C5D-61D21B22C0D4}"/>
    <cellStyle name="Input 6 3 3 2 2" xfId="31311" xr:uid="{E35A50A1-618F-4259-9AD0-4572ADA1A6B6}"/>
    <cellStyle name="Input 6 3 3 2 3" xfId="36886" xr:uid="{DEC218CF-526D-4A6D-A82F-8A817491970C}"/>
    <cellStyle name="Input 6 3 3 3" xfId="29099" xr:uid="{BC6B6456-AC2A-4FE1-B61E-7D5190239549}"/>
    <cellStyle name="Input 6 3 3 4" xfId="34823" xr:uid="{0C8CDBE1-B9C8-4473-BDDF-99452B053028}"/>
    <cellStyle name="Input 6 3 4" xfId="24536" xr:uid="{1A20659F-463B-4445-B9AB-4D175E29CBE7}"/>
    <cellStyle name="Input 6 3 4 2" xfId="26731" xr:uid="{9359ECFC-95E8-47BA-8C79-4D701DA2C8EB}"/>
    <cellStyle name="Input 6 3 4 2 2" xfId="32183" xr:uid="{E43A8C6E-6089-421D-AAE4-A94B49D4D765}"/>
    <cellStyle name="Input 6 3 4 2 3" xfId="37740" xr:uid="{24B6F02F-CE58-43AC-AC1C-B547BACD07A1}"/>
    <cellStyle name="Input 6 3 4 3" xfId="29988" xr:uid="{2C68AA88-FD0C-4D51-A6E2-FE1CDC62D478}"/>
    <cellStyle name="Input 6 3 4 4" xfId="35689" xr:uid="{3D465A80-6D2A-419F-8820-1615B4C8B9B4}"/>
    <cellStyle name="Input 6 3 5" xfId="22301" xr:uid="{EE36A55F-FE79-462B-A835-A5D29F5486E7}"/>
    <cellStyle name="Input 6 3 5 2" xfId="28241" xr:uid="{746DC9B3-309F-4987-A2BF-A68A3088F6A0}"/>
    <cellStyle name="Input 6 3 5 3" xfId="33968" xr:uid="{3DF67676-DA4C-4C37-8C7B-09D823FBF30F}"/>
    <cellStyle name="Input 6 3 6" xfId="21237" xr:uid="{546EAFB7-7C7A-4D5D-BAF8-2E77D12799C2}"/>
    <cellStyle name="Input 6 3 7" xfId="21242" xr:uid="{7AE8B021-D99B-409C-AB43-2764CA802022}"/>
    <cellStyle name="Input 6 3 8" xfId="33090" xr:uid="{212D43FE-8AD3-4820-B96C-8C28424BC6F8}"/>
    <cellStyle name="Input 6 4" xfId="21950" xr:uid="{E10A7E40-2942-4714-980B-7F3D07360053}"/>
    <cellStyle name="Input 6 4 2" xfId="23680" xr:uid="{A90F55FF-969C-4B95-A08C-6072BFDFAA16}"/>
    <cellStyle name="Input 6 4 2 2" xfId="26380" xr:uid="{ADC59E11-7E0B-4885-8BC3-B9B81F4FE087}"/>
    <cellStyle name="Input 6 4 2 2 2" xfId="31832" xr:uid="{84A93BF0-0D17-43DC-8D91-5FE09B89C9DB}"/>
    <cellStyle name="Input 6 4 2 2 3" xfId="37407" xr:uid="{07AA4690-6E5B-48E0-BE12-A5B8AA48FA6D}"/>
    <cellStyle name="Input 6 4 2 3" xfId="29620" xr:uid="{8BFD2473-52C5-4FB0-AA4F-751F5B770E7A}"/>
    <cellStyle name="Input 6 4 2 4" xfId="35344" xr:uid="{81154B1D-7A26-4FC2-8814-92A031D48DAF}"/>
    <cellStyle name="Input 6 4 3" xfId="25065" xr:uid="{327C3731-9DD8-4A4C-8052-9D8B3F69B659}"/>
    <cellStyle name="Input 6 4 3 2" xfId="27260" xr:uid="{7255484A-7937-4842-A393-E5561F82FADC}"/>
    <cellStyle name="Input 6 4 3 2 2" xfId="32712" xr:uid="{DC24202C-E023-40A9-8B5C-3ACEE19D9675}"/>
    <cellStyle name="Input 6 4 3 2 3" xfId="38093" xr:uid="{40B21AFA-14CC-48C2-A692-BCED00B84FC4}"/>
    <cellStyle name="Input 6 4 3 3" xfId="30517" xr:uid="{BACF0D41-9583-4341-B7EA-FEEEACCA5F0E}"/>
    <cellStyle name="Input 6 4 3 4" xfId="36210" xr:uid="{AB232B88-D470-4B10-999A-5CD3F81AAF14}"/>
    <cellStyle name="Input 6 4 4" xfId="22825" xr:uid="{74E72256-D4A5-4926-9FEC-19C346CF8329}"/>
    <cellStyle name="Input 6 4 4 2" xfId="28765" xr:uid="{01AFA635-A09B-405E-B98A-4FA6781DFD94}"/>
    <cellStyle name="Input 6 4 4 3" xfId="34492" xr:uid="{68E70CF3-6CEC-4AD6-859A-7584361AE84F}"/>
    <cellStyle name="Input 6 4 5" xfId="25525" xr:uid="{05132639-A003-4782-9B34-5013868CE95E}"/>
    <cellStyle name="Input 6 4 5 2" xfId="30977" xr:uid="{AD9E6AC4-C1DF-4AD2-B195-79A6A47C9C82}"/>
    <cellStyle name="Input 6 4 5 3" xfId="36552" xr:uid="{CF39164F-566A-4575-AB6D-2149E7765818}"/>
    <cellStyle name="Input 6 4 6" xfId="27892" xr:uid="{2F0CEF97-25EA-4EBC-8F0E-7FD5630C6F8C}"/>
    <cellStyle name="Input 6 4 7" xfId="33619" xr:uid="{2CE42B25-0F7A-427F-90C3-4175AF52E6C9}"/>
    <cellStyle name="Input 6 5" xfId="23157" xr:uid="{AE209680-D2AF-40E0-98B8-F3CA2E8616D6}"/>
    <cellStyle name="Input 6 5 2" xfId="25857" xr:uid="{78B75012-C3C1-4759-A5FA-B6770DD522B2}"/>
    <cellStyle name="Input 6 5 2 2" xfId="31309" xr:uid="{4DE587EF-C3A2-4D65-85C0-5BCDD117141F}"/>
    <cellStyle name="Input 6 5 2 3" xfId="36884" xr:uid="{A5B21F2D-5BD9-4A22-9946-3D93873A93B8}"/>
    <cellStyle name="Input 6 5 3" xfId="29097" xr:uid="{7156A89B-D20B-4B3E-87A2-FA737BEB3CB2}"/>
    <cellStyle name="Input 6 5 4" xfId="34821" xr:uid="{4456BA99-BDAB-4579-9966-BEFF1F946BC0}"/>
    <cellStyle name="Input 6 6" xfId="24534" xr:uid="{78B4D890-E3FE-4EEB-9E08-D98FB13BF39F}"/>
    <cellStyle name="Input 6 6 2" xfId="26729" xr:uid="{ABAB874B-2B13-4952-970F-40553293C264}"/>
    <cellStyle name="Input 6 6 2 2" xfId="32181" xr:uid="{1BBB493C-F4D9-4FEA-A4D5-7FC0DBA1F84E}"/>
    <cellStyle name="Input 6 6 2 3" xfId="37738" xr:uid="{F4F0F3DD-7591-44AC-B5C7-4512A2BE5919}"/>
    <cellStyle name="Input 6 6 3" xfId="29986" xr:uid="{94482EDE-527B-448C-82BB-B4525C1BDDFD}"/>
    <cellStyle name="Input 6 6 4" xfId="35687" xr:uid="{3E8898E6-A2B8-4A99-BC3D-C207C3C9CE2F}"/>
    <cellStyle name="Input 6 7" xfId="22299" xr:uid="{310B01EF-7A19-49C6-BA5C-54C135703782}"/>
    <cellStyle name="Input 6 7 2" xfId="28239" xr:uid="{B5B88F5A-6D8F-4182-9E2A-3E5C82D56648}"/>
    <cellStyle name="Input 6 7 3" xfId="33966" xr:uid="{0E265419-FE60-49D0-BED4-61EF282004BD}"/>
    <cellStyle name="Input 6 8" xfId="21235" xr:uid="{1E94D16D-8A9E-4D4E-AAD6-D8D5CF5B53E9}"/>
    <cellStyle name="Input 6 9" xfId="21244" xr:uid="{0EF3ADBF-3F25-440A-92AE-EDD6C14325BB}"/>
    <cellStyle name="Input 7" xfId="9424" xr:uid="{00000000-0005-0000-0000-0000C5240000}"/>
    <cellStyle name="Input 7 2" xfId="21947" xr:uid="{8BB151E5-9ABB-4B86-830B-743A6A2C8F91}"/>
    <cellStyle name="Input 7 2 2" xfId="23677" xr:uid="{ABBA8227-6F90-4149-979C-CA30A12AEF9E}"/>
    <cellStyle name="Input 7 2 2 2" xfId="26377" xr:uid="{8B310260-643F-414F-9A2E-B60FC00007CF}"/>
    <cellStyle name="Input 7 2 2 2 2" xfId="31829" xr:uid="{F015029D-4E8B-4817-A545-E3134A3DEFC0}"/>
    <cellStyle name="Input 7 2 2 2 3" xfId="37404" xr:uid="{71542B86-0719-4901-A956-BDF431D78AB2}"/>
    <cellStyle name="Input 7 2 2 3" xfId="29617" xr:uid="{06C3CC59-19C3-414B-A7D9-305721B81DA1}"/>
    <cellStyle name="Input 7 2 2 4" xfId="35341" xr:uid="{94561D13-97F5-42E1-B77A-3320AF2A1BBE}"/>
    <cellStyle name="Input 7 2 3" xfId="25062" xr:uid="{FD47D207-DE31-4B14-9EA8-8C65967A3FE9}"/>
    <cellStyle name="Input 7 2 3 2" xfId="27257" xr:uid="{9884D6E6-15D1-44E8-AC4B-4858581E9829}"/>
    <cellStyle name="Input 7 2 3 2 2" xfId="32709" xr:uid="{CEA09450-7862-47F2-B19B-ACCFE4408884}"/>
    <cellStyle name="Input 7 2 3 2 3" xfId="38090" xr:uid="{42EA096A-FBB5-45B5-ABA7-48653E6B17FE}"/>
    <cellStyle name="Input 7 2 3 3" xfId="30514" xr:uid="{9F12B370-C18F-47B3-815E-ED3047D7F436}"/>
    <cellStyle name="Input 7 2 3 4" xfId="36207" xr:uid="{80534CB6-9050-4B15-A113-13B8FA6F1CC8}"/>
    <cellStyle name="Input 7 2 4" xfId="22822" xr:uid="{DAFB4E0B-7A3B-4444-89C4-A62B1A84F2EF}"/>
    <cellStyle name="Input 7 2 4 2" xfId="28762" xr:uid="{699D101A-2868-4C9B-BCE2-5B73DCDBA75A}"/>
    <cellStyle name="Input 7 2 4 3" xfId="34489" xr:uid="{F54A01F7-B7A2-40B2-9213-8FCD44712D4C}"/>
    <cellStyle name="Input 7 2 5" xfId="25522" xr:uid="{C09C0057-0ADB-4920-B0D5-F71B9B8A3D99}"/>
    <cellStyle name="Input 7 2 5 2" xfId="30974" xr:uid="{42F8BD6E-486F-4D42-A995-9BDA1BABA1E8}"/>
    <cellStyle name="Input 7 2 5 3" xfId="36549" xr:uid="{AFBFEAAF-7ECE-4E54-BA7D-907E4D71671F}"/>
    <cellStyle name="Input 7 2 6" xfId="27889" xr:uid="{3F02BAF2-4C32-4FA2-B15E-73A8186F5536}"/>
    <cellStyle name="Input 7 2 7" xfId="33616" xr:uid="{2EAAAA9D-8A58-4162-96B8-3BD40B62A278}"/>
    <cellStyle name="Input 7 3" xfId="23160" xr:uid="{A63282D4-CF64-46C1-96EE-38F26C1164B9}"/>
    <cellStyle name="Input 7 3 2" xfId="25860" xr:uid="{1AE0B5A3-7F51-41A1-8934-9CCB89E67D06}"/>
    <cellStyle name="Input 7 3 2 2" xfId="31312" xr:uid="{C919A7B8-E431-4CBC-86F7-196BCC9D9D74}"/>
    <cellStyle name="Input 7 3 2 3" xfId="36887" xr:uid="{984CB40A-898D-4C18-9036-F302ADB4C6C9}"/>
    <cellStyle name="Input 7 3 3" xfId="29100" xr:uid="{3DF40787-6537-458C-A054-43F53C6ED8B7}"/>
    <cellStyle name="Input 7 3 4" xfId="34824" xr:uid="{AB7A7C4C-6AA6-4395-8DD3-DE14583775AE}"/>
    <cellStyle name="Input 7 4" xfId="24537" xr:uid="{2988C08A-EAE6-4B84-9CA1-B5EF1D697285}"/>
    <cellStyle name="Input 7 4 2" xfId="26732" xr:uid="{E3F81416-BB4C-44D0-97E6-5318F5744E2F}"/>
    <cellStyle name="Input 7 4 2 2" xfId="32184" xr:uid="{A7C79708-880B-4089-8818-F37EE221EE3F}"/>
    <cellStyle name="Input 7 4 2 3" xfId="37741" xr:uid="{25098A8F-A720-4D4F-A0B7-BFC2E7736B56}"/>
    <cellStyle name="Input 7 4 3" xfId="29989" xr:uid="{40E630CA-AEDB-4B88-92CA-90BC982E11A3}"/>
    <cellStyle name="Input 7 4 4" xfId="35690" xr:uid="{6867E0AF-BE74-41AA-A016-95D3F16B695F}"/>
    <cellStyle name="Input 7 5" xfId="22302" xr:uid="{EE0271BE-37B3-470F-B955-1C1DB888ADE4}"/>
    <cellStyle name="Input 7 5 2" xfId="28242" xr:uid="{054FB034-FC3A-454F-AF8D-FCF7086340F4}"/>
    <cellStyle name="Input 7 5 3" xfId="33969" xr:uid="{7756863D-B23F-4DC6-8AB9-B625A552A8B9}"/>
    <cellStyle name="Input 7 6" xfId="21238" xr:uid="{B0BB78CD-89AD-402A-8FED-4F54DEDE602F}"/>
    <cellStyle name="Input 7 7" xfId="21241" xr:uid="{E601ACAE-3C5B-4821-A0FD-65B9FAF37D62}"/>
    <cellStyle name="Input 7 8" xfId="33091" xr:uid="{6AD44F0E-6945-4645-8DF4-C8DC4BA04C10}"/>
    <cellStyle name="inputExposure" xfId="9425" xr:uid="{00000000-0005-0000-0000-0000C6240000}"/>
    <cellStyle name="inputExposure 2" xfId="21946" xr:uid="{CF9082AF-3D9C-40D4-96D9-236802E759ED}"/>
    <cellStyle name="inputExposure 2 2" xfId="25061" xr:uid="{4DB68FDF-FD73-4B78-B666-A652BD702CEB}"/>
    <cellStyle name="inputExposure 2 2 2" xfId="27256" xr:uid="{6CA85430-DE72-477D-A5FE-54A25FB1B5A5}"/>
    <cellStyle name="inputExposure 2 2 2 2" xfId="32708" xr:uid="{8B55263E-A77F-4C43-9614-11719BC0C30F}"/>
    <cellStyle name="inputExposure 2 2 3" xfId="30513" xr:uid="{2731D8EE-251F-43F1-99B6-2DF14344CA12}"/>
    <cellStyle name="inputExposure 2 3" xfId="27888" xr:uid="{95CCB311-6C76-4E56-9208-8321F5BCBCBE}"/>
    <cellStyle name="inputExposure 2 4" xfId="33615" xr:uid="{22756247-F936-4FAA-9030-49CC1E1B41F8}"/>
    <cellStyle name="inputExposure 3" xfId="23882" xr:uid="{59ADCEA2-A852-4A54-AE04-99BB75BB4FE6}"/>
    <cellStyle name="inputExposure 3 2" xfId="25255" xr:uid="{3586D29C-0F45-45BB-9D0B-20E563D1B51A}"/>
    <cellStyle name="inputExposure 3 2 2" xfId="27446" xr:uid="{F523A602-D527-480C-9C89-786277742520}"/>
    <cellStyle name="inputExposure 3 2 2 2" xfId="32898" xr:uid="{25BB590F-E242-47CF-B6A7-46B30A9CB7A9}"/>
    <cellStyle name="inputExposure 3 2 3" xfId="30707" xr:uid="{A1A28C0D-49BB-4981-9B54-6E6711CD940F}"/>
    <cellStyle name="inputExposure 3 3" xfId="29795" xr:uid="{C94D55F0-A216-416C-A6EE-070A69004712}"/>
    <cellStyle name="inputExposure 3 4" xfId="35515" xr:uid="{6BD4F934-5BB6-4425-9972-4041D5454A29}"/>
    <cellStyle name="inputExposure 4" xfId="24538" xr:uid="{351A16F2-DEB8-4909-B2AC-BE401AD3F6BE}"/>
    <cellStyle name="inputExposure 4 2" xfId="26733" xr:uid="{191B7C2A-C025-4CF1-BF28-5CA3E22DACBD}"/>
    <cellStyle name="inputExposure 4 2 2" xfId="32185" xr:uid="{2BB45ED1-E6C1-47F3-AE59-6DD191FE29E0}"/>
    <cellStyle name="inputExposure 4 3" xfId="29990" xr:uid="{0B6D7CA3-BF5A-479B-B576-62643FDA6E81}"/>
    <cellStyle name="inputExposure 5" xfId="21239" xr:uid="{5929C663-8D97-4951-A744-A90E537A1E88}"/>
    <cellStyle name="inputExposure 6" xfId="21240" xr:uid="{0760E77B-EC1D-489E-9848-2EEFC36B7612}"/>
    <cellStyle name="inputExposure 7" xfId="33092" xr:uid="{70C5FACE-32B7-4CD1-A763-48635D6300F8}"/>
    <cellStyle name="Link Currency (0)" xfId="9426" xr:uid="{00000000-0005-0000-0000-0000C7240000}"/>
    <cellStyle name="Link Currency (2)" xfId="9427" xr:uid="{00000000-0005-0000-0000-0000C8240000}"/>
    <cellStyle name="Link Units (0)" xfId="9428" xr:uid="{00000000-0005-0000-0000-0000C9240000}"/>
    <cellStyle name="Link Units (1)" xfId="9429" xr:uid="{00000000-0005-0000-0000-0000CA240000}"/>
    <cellStyle name="Link Units (2)" xfId="9430" xr:uid="{00000000-0005-0000-0000-0000CB240000}"/>
    <cellStyle name="Linked Cell 2" xfId="9431" xr:uid="{00000000-0005-0000-0000-0000CC240000}"/>
    <cellStyle name="Linked Cell 2 10" xfId="9432" xr:uid="{00000000-0005-0000-0000-0000CD240000}"/>
    <cellStyle name="Linked Cell 2 11" xfId="9433" xr:uid="{00000000-0005-0000-0000-0000CE240000}"/>
    <cellStyle name="Linked Cell 2 12" xfId="9434" xr:uid="{00000000-0005-0000-0000-0000CF240000}"/>
    <cellStyle name="Linked Cell 2 2" xfId="9435" xr:uid="{00000000-0005-0000-0000-0000D0240000}"/>
    <cellStyle name="Linked Cell 2 2 2" xfId="9436" xr:uid="{00000000-0005-0000-0000-0000D1240000}"/>
    <cellStyle name="Linked Cell 2 3" xfId="9437" xr:uid="{00000000-0005-0000-0000-0000D2240000}"/>
    <cellStyle name="Linked Cell 2 4" xfId="9438" xr:uid="{00000000-0005-0000-0000-0000D3240000}"/>
    <cellStyle name="Linked Cell 2 5" xfId="9439" xr:uid="{00000000-0005-0000-0000-0000D4240000}"/>
    <cellStyle name="Linked Cell 2 6" xfId="9440" xr:uid="{00000000-0005-0000-0000-0000D5240000}"/>
    <cellStyle name="Linked Cell 2 7" xfId="9441" xr:uid="{00000000-0005-0000-0000-0000D6240000}"/>
    <cellStyle name="Linked Cell 2 8" xfId="9442" xr:uid="{00000000-0005-0000-0000-0000D7240000}"/>
    <cellStyle name="Linked Cell 2 9" xfId="9443" xr:uid="{00000000-0005-0000-0000-0000D8240000}"/>
    <cellStyle name="Linked Cell 3" xfId="9444" xr:uid="{00000000-0005-0000-0000-0000D9240000}"/>
    <cellStyle name="Linked Cell 3 2" xfId="9445" xr:uid="{00000000-0005-0000-0000-0000DA240000}"/>
    <cellStyle name="Linked Cell 3 3" xfId="9446" xr:uid="{00000000-0005-0000-0000-0000DB240000}"/>
    <cellStyle name="Linked Cell 4" xfId="9447" xr:uid="{00000000-0005-0000-0000-0000DC240000}"/>
    <cellStyle name="Linked Cell 4 2" xfId="9448" xr:uid="{00000000-0005-0000-0000-0000DD240000}"/>
    <cellStyle name="Linked Cell 4 3" xfId="9449" xr:uid="{00000000-0005-0000-0000-0000DE240000}"/>
    <cellStyle name="Linked Cell 5" xfId="9450" xr:uid="{00000000-0005-0000-0000-0000DF240000}"/>
    <cellStyle name="Linked Cell 5 2" xfId="9451" xr:uid="{00000000-0005-0000-0000-0000E0240000}"/>
    <cellStyle name="Linked Cell 5 3" xfId="9452" xr:uid="{00000000-0005-0000-0000-0000E1240000}"/>
    <cellStyle name="Linked Cell 6" xfId="9453" xr:uid="{00000000-0005-0000-0000-0000E2240000}"/>
    <cellStyle name="Linked Cell 6 2" xfId="9454" xr:uid="{00000000-0005-0000-0000-0000E3240000}"/>
    <cellStyle name="Linked Cell 6 3" xfId="9455" xr:uid="{00000000-0005-0000-0000-0000E4240000}"/>
    <cellStyle name="Linked Cell 7" xfId="9456" xr:uid="{00000000-0005-0000-0000-0000E5240000}"/>
    <cellStyle name="Matrix" xfId="9457" xr:uid="{00000000-0005-0000-0000-0000E6240000}"/>
    <cellStyle name="Matrix 2" xfId="9458" xr:uid="{00000000-0005-0000-0000-0000E7240000}"/>
    <cellStyle name="Matrix 2 2" xfId="23884" xr:uid="{49C80668-0C3B-4BE4-BBFB-39502F1001C7}"/>
    <cellStyle name="Matrix 2 3" xfId="23930" xr:uid="{B6961988-EEB1-4096-8820-5A5BD81FE906}"/>
    <cellStyle name="Matrix 3" xfId="9459" xr:uid="{00000000-0005-0000-0000-0000E8240000}"/>
    <cellStyle name="Matrix 4" xfId="23883" xr:uid="{27406901-D013-44D5-AD7C-35143A9BA3C5}"/>
    <cellStyle name="Millares [0]_A" xfId="9460" xr:uid="{00000000-0005-0000-0000-0000E9240000}"/>
    <cellStyle name="Millares_A" xfId="9461" xr:uid="{00000000-0005-0000-0000-0000EA240000}"/>
    <cellStyle name="Moneda [0]_A" xfId="9462" xr:uid="{00000000-0005-0000-0000-0000EB240000}"/>
    <cellStyle name="Moneda_A" xfId="9463" xr:uid="{00000000-0005-0000-0000-0000EC240000}"/>
    <cellStyle name="Neutral 2" xfId="9464" xr:uid="{00000000-0005-0000-0000-0000ED240000}"/>
    <cellStyle name="Neutral 2 10" xfId="9465" xr:uid="{00000000-0005-0000-0000-0000EE240000}"/>
    <cellStyle name="Neutral 2 11" xfId="9466" xr:uid="{00000000-0005-0000-0000-0000EF240000}"/>
    <cellStyle name="Neutral 2 12" xfId="9467" xr:uid="{00000000-0005-0000-0000-0000F0240000}"/>
    <cellStyle name="Neutral 2 2" xfId="9468" xr:uid="{00000000-0005-0000-0000-0000F1240000}"/>
    <cellStyle name="Neutral 2 2 2" xfId="9469" xr:uid="{00000000-0005-0000-0000-0000F2240000}"/>
    <cellStyle name="Neutral 2 3" xfId="9470" xr:uid="{00000000-0005-0000-0000-0000F3240000}"/>
    <cellStyle name="Neutral 2 4" xfId="9471" xr:uid="{00000000-0005-0000-0000-0000F4240000}"/>
    <cellStyle name="Neutral 2 5" xfId="9472" xr:uid="{00000000-0005-0000-0000-0000F5240000}"/>
    <cellStyle name="Neutral 2 6" xfId="9473" xr:uid="{00000000-0005-0000-0000-0000F6240000}"/>
    <cellStyle name="Neutral 2 7" xfId="9474" xr:uid="{00000000-0005-0000-0000-0000F7240000}"/>
    <cellStyle name="Neutral 2 8" xfId="9475" xr:uid="{00000000-0005-0000-0000-0000F8240000}"/>
    <cellStyle name="Neutral 2 9" xfId="9476" xr:uid="{00000000-0005-0000-0000-0000F9240000}"/>
    <cellStyle name="Neutral 3" xfId="9477" xr:uid="{00000000-0005-0000-0000-0000FA240000}"/>
    <cellStyle name="Neutral 3 2" xfId="9478" xr:uid="{00000000-0005-0000-0000-0000FB240000}"/>
    <cellStyle name="Neutral 3 3" xfId="9479" xr:uid="{00000000-0005-0000-0000-0000FC240000}"/>
    <cellStyle name="Neutral 4" xfId="9480" xr:uid="{00000000-0005-0000-0000-0000FD240000}"/>
    <cellStyle name="Neutral 4 2" xfId="9481" xr:uid="{00000000-0005-0000-0000-0000FE240000}"/>
    <cellStyle name="Neutral 4 3" xfId="9482" xr:uid="{00000000-0005-0000-0000-0000FF240000}"/>
    <cellStyle name="Neutral 5" xfId="9483" xr:uid="{00000000-0005-0000-0000-000000250000}"/>
    <cellStyle name="Neutral 5 2" xfId="9484" xr:uid="{00000000-0005-0000-0000-000001250000}"/>
    <cellStyle name="Neutral 5 3" xfId="9485" xr:uid="{00000000-0005-0000-0000-000002250000}"/>
    <cellStyle name="Neutral 6" xfId="9486" xr:uid="{00000000-0005-0000-0000-000003250000}"/>
    <cellStyle name="Neutral 6 2" xfId="9487" xr:uid="{00000000-0005-0000-0000-000004250000}"/>
    <cellStyle name="Neutral 6 3" xfId="9488" xr:uid="{00000000-0005-0000-0000-000005250000}"/>
    <cellStyle name="Neutral 7" xfId="9489" xr:uid="{00000000-0005-0000-0000-000006250000}"/>
    <cellStyle name="nopl_WCP.XLS" xfId="9490" xr:uid="{00000000-0005-0000-0000-000007250000}"/>
    <cellStyle name="Norma11l" xfId="9491" xr:uid="{00000000-0005-0000-0000-000008250000}"/>
    <cellStyle name="Norma11l 2" xfId="9492" xr:uid="{00000000-0005-0000-0000-000009250000}"/>
    <cellStyle name="Norma11l 3" xfId="9493" xr:uid="{00000000-0005-0000-0000-00000A250000}"/>
    <cellStyle name="Normal" xfId="0" builtinId="0"/>
    <cellStyle name="Normal 10" xfId="9494" xr:uid="{00000000-0005-0000-0000-00000C250000}"/>
    <cellStyle name="Normal 10 10" xfId="9495" xr:uid="{00000000-0005-0000-0000-00000D250000}"/>
    <cellStyle name="Normal 10 10 2" xfId="9496" xr:uid="{00000000-0005-0000-0000-00000E250000}"/>
    <cellStyle name="Normal 10 10 2 2" xfId="9497" xr:uid="{00000000-0005-0000-0000-00000F250000}"/>
    <cellStyle name="Normal 10 10 2 2 2" xfId="9498" xr:uid="{00000000-0005-0000-0000-000010250000}"/>
    <cellStyle name="Normal 10 10 2 2 3" xfId="9499" xr:uid="{00000000-0005-0000-0000-000011250000}"/>
    <cellStyle name="Normal 10 10 2 2 4" xfId="9500" xr:uid="{00000000-0005-0000-0000-000012250000}"/>
    <cellStyle name="Normal 10 10 2 3" xfId="9501" xr:uid="{00000000-0005-0000-0000-000013250000}"/>
    <cellStyle name="Normal 10 10 2 4" xfId="9502" xr:uid="{00000000-0005-0000-0000-000014250000}"/>
    <cellStyle name="Normal 10 10 2 5" xfId="9503" xr:uid="{00000000-0005-0000-0000-000015250000}"/>
    <cellStyle name="Normal 10 10 3" xfId="9504" xr:uid="{00000000-0005-0000-0000-000016250000}"/>
    <cellStyle name="Normal 10 10 3 2" xfId="9505" xr:uid="{00000000-0005-0000-0000-000017250000}"/>
    <cellStyle name="Normal 10 10 3 3" xfId="9506" xr:uid="{00000000-0005-0000-0000-000018250000}"/>
    <cellStyle name="Normal 10 10 3 4" xfId="9507" xr:uid="{00000000-0005-0000-0000-000019250000}"/>
    <cellStyle name="Normal 10 10 4" xfId="9508" xr:uid="{00000000-0005-0000-0000-00001A250000}"/>
    <cellStyle name="Normal 10 10 5" xfId="9509" xr:uid="{00000000-0005-0000-0000-00001B250000}"/>
    <cellStyle name="Normal 10 10 6" xfId="9510" xr:uid="{00000000-0005-0000-0000-00001C250000}"/>
    <cellStyle name="Normal 10 11" xfId="9511" xr:uid="{00000000-0005-0000-0000-00001D250000}"/>
    <cellStyle name="Normal 10 11 2" xfId="9512" xr:uid="{00000000-0005-0000-0000-00001E250000}"/>
    <cellStyle name="Normal 10 11 2 2" xfId="9513" xr:uid="{00000000-0005-0000-0000-00001F250000}"/>
    <cellStyle name="Normal 10 11 2 2 2" xfId="9514" xr:uid="{00000000-0005-0000-0000-000020250000}"/>
    <cellStyle name="Normal 10 11 2 2 3" xfId="9515" xr:uid="{00000000-0005-0000-0000-000021250000}"/>
    <cellStyle name="Normal 10 11 2 2 4" xfId="9516" xr:uid="{00000000-0005-0000-0000-000022250000}"/>
    <cellStyle name="Normal 10 11 2 3" xfId="9517" xr:uid="{00000000-0005-0000-0000-000023250000}"/>
    <cellStyle name="Normal 10 11 2 4" xfId="9518" xr:uid="{00000000-0005-0000-0000-000024250000}"/>
    <cellStyle name="Normal 10 11 2 5" xfId="9519" xr:uid="{00000000-0005-0000-0000-000025250000}"/>
    <cellStyle name="Normal 10 11 3" xfId="9520" xr:uid="{00000000-0005-0000-0000-000026250000}"/>
    <cellStyle name="Normal 10 11 3 2" xfId="9521" xr:uid="{00000000-0005-0000-0000-000027250000}"/>
    <cellStyle name="Normal 10 11 3 3" xfId="9522" xr:uid="{00000000-0005-0000-0000-000028250000}"/>
    <cellStyle name="Normal 10 11 3 4" xfId="9523" xr:uid="{00000000-0005-0000-0000-000029250000}"/>
    <cellStyle name="Normal 10 11 4" xfId="9524" xr:uid="{00000000-0005-0000-0000-00002A250000}"/>
    <cellStyle name="Normal 10 11 5" xfId="9525" xr:uid="{00000000-0005-0000-0000-00002B250000}"/>
    <cellStyle name="Normal 10 11 6" xfId="9526" xr:uid="{00000000-0005-0000-0000-00002C250000}"/>
    <cellStyle name="Normal 10 12" xfId="9527" xr:uid="{00000000-0005-0000-0000-00002D250000}"/>
    <cellStyle name="Normal 10 12 2" xfId="9528" xr:uid="{00000000-0005-0000-0000-00002E250000}"/>
    <cellStyle name="Normal 10 12 3" xfId="9529" xr:uid="{00000000-0005-0000-0000-00002F250000}"/>
    <cellStyle name="Normal 10 12 4" xfId="9530" xr:uid="{00000000-0005-0000-0000-000030250000}"/>
    <cellStyle name="Normal 10 13" xfId="23885" xr:uid="{9CBA9952-F2AC-4CBD-A165-E55A8241CD6B}"/>
    <cellStyle name="Normal 10 14" xfId="23931" xr:uid="{162279DB-B2AC-48D5-B5CE-0C9AF0CACE36}"/>
    <cellStyle name="Normal 10 2" xfId="9531" xr:uid="{00000000-0005-0000-0000-000031250000}"/>
    <cellStyle name="Normal 10 2 2" xfId="9532" xr:uid="{00000000-0005-0000-0000-000032250000}"/>
    <cellStyle name="Normal 10 2 3" xfId="9533" xr:uid="{00000000-0005-0000-0000-000033250000}"/>
    <cellStyle name="Normal 10 2 3 2" xfId="9534" xr:uid="{00000000-0005-0000-0000-000034250000}"/>
    <cellStyle name="Normal 10 2 3 2 2" xfId="9535" xr:uid="{00000000-0005-0000-0000-000035250000}"/>
    <cellStyle name="Normal 10 2 3 2 2 2" xfId="9536" xr:uid="{00000000-0005-0000-0000-000036250000}"/>
    <cellStyle name="Normal 10 2 3 2 2 3" xfId="9537" xr:uid="{00000000-0005-0000-0000-000037250000}"/>
    <cellStyle name="Normal 10 2 3 2 2 4" xfId="9538" xr:uid="{00000000-0005-0000-0000-000038250000}"/>
    <cellStyle name="Normal 10 2 3 2 3" xfId="9539" xr:uid="{00000000-0005-0000-0000-000039250000}"/>
    <cellStyle name="Normal 10 2 3 2 4" xfId="9540" xr:uid="{00000000-0005-0000-0000-00003A250000}"/>
    <cellStyle name="Normal 10 2 3 2 5" xfId="9541" xr:uid="{00000000-0005-0000-0000-00003B250000}"/>
    <cellStyle name="Normal 10 2 3 3" xfId="9542" xr:uid="{00000000-0005-0000-0000-00003C250000}"/>
    <cellStyle name="Normal 10 2 3 3 2" xfId="9543" xr:uid="{00000000-0005-0000-0000-00003D250000}"/>
    <cellStyle name="Normal 10 2 3 3 3" xfId="9544" xr:uid="{00000000-0005-0000-0000-00003E250000}"/>
    <cellStyle name="Normal 10 2 3 3 4" xfId="9545" xr:uid="{00000000-0005-0000-0000-00003F250000}"/>
    <cellStyle name="Normal 10 2 3 3 5" xfId="23886" xr:uid="{832C702C-50ED-4C86-80AE-933327061789}"/>
    <cellStyle name="Normal 10 2 3 3 6" xfId="23932" xr:uid="{59E018E7-187C-4732-BD38-22EA994B190D}"/>
    <cellStyle name="Normal 10 2 3 4" xfId="9546" xr:uid="{00000000-0005-0000-0000-000040250000}"/>
    <cellStyle name="Normal 10 2 3 5" xfId="9547" xr:uid="{00000000-0005-0000-0000-000041250000}"/>
    <cellStyle name="Normal 10 2 3 6" xfId="9548" xr:uid="{00000000-0005-0000-0000-000042250000}"/>
    <cellStyle name="Normal 10 3" xfId="9549" xr:uid="{00000000-0005-0000-0000-000043250000}"/>
    <cellStyle name="Normal 10 3 2" xfId="9550" xr:uid="{00000000-0005-0000-0000-000044250000}"/>
    <cellStyle name="Normal 10 3 3" xfId="9551" xr:uid="{00000000-0005-0000-0000-000045250000}"/>
    <cellStyle name="Normal 10 3 3 2" xfId="9552" xr:uid="{00000000-0005-0000-0000-000046250000}"/>
    <cellStyle name="Normal 10 3 3 2 2" xfId="9553" xr:uid="{00000000-0005-0000-0000-000047250000}"/>
    <cellStyle name="Normal 10 3 3 2 2 2" xfId="9554" xr:uid="{00000000-0005-0000-0000-000048250000}"/>
    <cellStyle name="Normal 10 3 3 2 2 3" xfId="9555" xr:uid="{00000000-0005-0000-0000-000049250000}"/>
    <cellStyle name="Normal 10 3 3 2 2 4" xfId="9556" xr:uid="{00000000-0005-0000-0000-00004A250000}"/>
    <cellStyle name="Normal 10 3 3 2 3" xfId="9557" xr:uid="{00000000-0005-0000-0000-00004B250000}"/>
    <cellStyle name="Normal 10 3 3 2 4" xfId="9558" xr:uid="{00000000-0005-0000-0000-00004C250000}"/>
    <cellStyle name="Normal 10 3 3 2 5" xfId="9559" xr:uid="{00000000-0005-0000-0000-00004D250000}"/>
    <cellStyle name="Normal 10 3 3 3" xfId="9560" xr:uid="{00000000-0005-0000-0000-00004E250000}"/>
    <cellStyle name="Normal 10 3 3 3 2" xfId="9561" xr:uid="{00000000-0005-0000-0000-00004F250000}"/>
    <cellStyle name="Normal 10 3 3 3 3" xfId="9562" xr:uid="{00000000-0005-0000-0000-000050250000}"/>
    <cellStyle name="Normal 10 3 3 3 4" xfId="9563" xr:uid="{00000000-0005-0000-0000-000051250000}"/>
    <cellStyle name="Normal 10 3 3 4" xfId="9564" xr:uid="{00000000-0005-0000-0000-000052250000}"/>
    <cellStyle name="Normal 10 3 3 5" xfId="9565" xr:uid="{00000000-0005-0000-0000-000053250000}"/>
    <cellStyle name="Normal 10 3 3 6" xfId="9566" xr:uid="{00000000-0005-0000-0000-000054250000}"/>
    <cellStyle name="Normal 10 4" xfId="9567" xr:uid="{00000000-0005-0000-0000-000055250000}"/>
    <cellStyle name="Normal 10 4 2" xfId="9568" xr:uid="{00000000-0005-0000-0000-000056250000}"/>
    <cellStyle name="Normal 10 4 2 2" xfId="9569" xr:uid="{00000000-0005-0000-0000-000057250000}"/>
    <cellStyle name="Normal 10 4 2 2 2" xfId="9570" xr:uid="{00000000-0005-0000-0000-000058250000}"/>
    <cellStyle name="Normal 10 4 2 2 3" xfId="9571" xr:uid="{00000000-0005-0000-0000-000059250000}"/>
    <cellStyle name="Normal 10 4 2 2 4" xfId="9572" xr:uid="{00000000-0005-0000-0000-00005A250000}"/>
    <cellStyle name="Normal 10 4 2 3" xfId="9573" xr:uid="{00000000-0005-0000-0000-00005B250000}"/>
    <cellStyle name="Normal 10 4 2 4" xfId="9574" xr:uid="{00000000-0005-0000-0000-00005C250000}"/>
    <cellStyle name="Normal 10 4 2 5" xfId="9575" xr:uid="{00000000-0005-0000-0000-00005D250000}"/>
    <cellStyle name="Normal 10 4 3" xfId="9576" xr:uid="{00000000-0005-0000-0000-00005E250000}"/>
    <cellStyle name="Normal 10 4 4" xfId="9577" xr:uid="{00000000-0005-0000-0000-00005F250000}"/>
    <cellStyle name="Normal 10 4 4 2" xfId="9578" xr:uid="{00000000-0005-0000-0000-000060250000}"/>
    <cellStyle name="Normal 10 4 4 3" xfId="9579" xr:uid="{00000000-0005-0000-0000-000061250000}"/>
    <cellStyle name="Normal 10 4 4 4" xfId="9580" xr:uid="{00000000-0005-0000-0000-000062250000}"/>
    <cellStyle name="Normal 10 4 5" xfId="9581" xr:uid="{00000000-0005-0000-0000-000063250000}"/>
    <cellStyle name="Normal 10 4 6" xfId="9582" xr:uid="{00000000-0005-0000-0000-000064250000}"/>
    <cellStyle name="Normal 10 4 7" xfId="9583" xr:uid="{00000000-0005-0000-0000-000065250000}"/>
    <cellStyle name="Normal 10 5" xfId="9584" xr:uid="{00000000-0005-0000-0000-000066250000}"/>
    <cellStyle name="Normal 10 5 2" xfId="9585" xr:uid="{00000000-0005-0000-0000-000067250000}"/>
    <cellStyle name="Normal 10 5 2 2" xfId="9586" xr:uid="{00000000-0005-0000-0000-000068250000}"/>
    <cellStyle name="Normal 10 5 2 2 2" xfId="9587" xr:uid="{00000000-0005-0000-0000-000069250000}"/>
    <cellStyle name="Normal 10 5 2 2 3" xfId="9588" xr:uid="{00000000-0005-0000-0000-00006A250000}"/>
    <cellStyle name="Normal 10 5 2 2 4" xfId="9589" xr:uid="{00000000-0005-0000-0000-00006B250000}"/>
    <cellStyle name="Normal 10 5 2 3" xfId="9590" xr:uid="{00000000-0005-0000-0000-00006C250000}"/>
    <cellStyle name="Normal 10 5 2 4" xfId="9591" xr:uid="{00000000-0005-0000-0000-00006D250000}"/>
    <cellStyle name="Normal 10 5 2 5" xfId="9592" xr:uid="{00000000-0005-0000-0000-00006E250000}"/>
    <cellStyle name="Normal 10 5 3" xfId="9593" xr:uid="{00000000-0005-0000-0000-00006F250000}"/>
    <cellStyle name="Normal 10 5 3 2" xfId="9594" xr:uid="{00000000-0005-0000-0000-000070250000}"/>
    <cellStyle name="Normal 10 5 3 3" xfId="9595" xr:uid="{00000000-0005-0000-0000-000071250000}"/>
    <cellStyle name="Normal 10 5 3 4" xfId="9596" xr:uid="{00000000-0005-0000-0000-000072250000}"/>
    <cellStyle name="Normal 10 5 4" xfId="9597" xr:uid="{00000000-0005-0000-0000-000073250000}"/>
    <cellStyle name="Normal 10 5 5" xfId="9598" xr:uid="{00000000-0005-0000-0000-000074250000}"/>
    <cellStyle name="Normal 10 5 6" xfId="9599" xr:uid="{00000000-0005-0000-0000-000075250000}"/>
    <cellStyle name="Normal 10 6" xfId="9600" xr:uid="{00000000-0005-0000-0000-000076250000}"/>
    <cellStyle name="Normal 10 6 2" xfId="9601" xr:uid="{00000000-0005-0000-0000-000077250000}"/>
    <cellStyle name="Normal 10 6 2 2" xfId="9602" xr:uid="{00000000-0005-0000-0000-000078250000}"/>
    <cellStyle name="Normal 10 6 2 2 2" xfId="9603" xr:uid="{00000000-0005-0000-0000-000079250000}"/>
    <cellStyle name="Normal 10 6 2 2 3" xfId="9604" xr:uid="{00000000-0005-0000-0000-00007A250000}"/>
    <cellStyle name="Normal 10 6 2 2 4" xfId="9605" xr:uid="{00000000-0005-0000-0000-00007B250000}"/>
    <cellStyle name="Normal 10 6 2 3" xfId="9606" xr:uid="{00000000-0005-0000-0000-00007C250000}"/>
    <cellStyle name="Normal 10 6 2 4" xfId="9607" xr:uid="{00000000-0005-0000-0000-00007D250000}"/>
    <cellStyle name="Normal 10 6 2 5" xfId="9608" xr:uid="{00000000-0005-0000-0000-00007E250000}"/>
    <cellStyle name="Normal 10 6 3" xfId="9609" xr:uid="{00000000-0005-0000-0000-00007F250000}"/>
    <cellStyle name="Normal 10 6 3 2" xfId="9610" xr:uid="{00000000-0005-0000-0000-000080250000}"/>
    <cellStyle name="Normal 10 6 3 3" xfId="9611" xr:uid="{00000000-0005-0000-0000-000081250000}"/>
    <cellStyle name="Normal 10 6 3 4" xfId="9612" xr:uid="{00000000-0005-0000-0000-000082250000}"/>
    <cellStyle name="Normal 10 6 4" xfId="9613" xr:uid="{00000000-0005-0000-0000-000083250000}"/>
    <cellStyle name="Normal 10 6 5" xfId="9614" xr:uid="{00000000-0005-0000-0000-000084250000}"/>
    <cellStyle name="Normal 10 6 6" xfId="9615" xr:uid="{00000000-0005-0000-0000-000085250000}"/>
    <cellStyle name="Normal 10 7" xfId="9616" xr:uid="{00000000-0005-0000-0000-000086250000}"/>
    <cellStyle name="Normal 10 7 2" xfId="9617" xr:uid="{00000000-0005-0000-0000-000087250000}"/>
    <cellStyle name="Normal 10 7 2 2" xfId="9618" xr:uid="{00000000-0005-0000-0000-000088250000}"/>
    <cellStyle name="Normal 10 7 2 2 2" xfId="9619" xr:uid="{00000000-0005-0000-0000-000089250000}"/>
    <cellStyle name="Normal 10 7 2 2 3" xfId="9620" xr:uid="{00000000-0005-0000-0000-00008A250000}"/>
    <cellStyle name="Normal 10 7 2 2 4" xfId="9621" xr:uid="{00000000-0005-0000-0000-00008B250000}"/>
    <cellStyle name="Normal 10 7 2 3" xfId="9622" xr:uid="{00000000-0005-0000-0000-00008C250000}"/>
    <cellStyle name="Normal 10 7 2 4" xfId="9623" xr:uid="{00000000-0005-0000-0000-00008D250000}"/>
    <cellStyle name="Normal 10 7 2 5" xfId="9624" xr:uid="{00000000-0005-0000-0000-00008E250000}"/>
    <cellStyle name="Normal 10 7 3" xfId="9625" xr:uid="{00000000-0005-0000-0000-00008F250000}"/>
    <cellStyle name="Normal 10 7 3 2" xfId="9626" xr:uid="{00000000-0005-0000-0000-000090250000}"/>
    <cellStyle name="Normal 10 7 3 3" xfId="9627" xr:uid="{00000000-0005-0000-0000-000091250000}"/>
    <cellStyle name="Normal 10 7 3 4" xfId="9628" xr:uid="{00000000-0005-0000-0000-000092250000}"/>
    <cellStyle name="Normal 10 7 4" xfId="9629" xr:uid="{00000000-0005-0000-0000-000093250000}"/>
    <cellStyle name="Normal 10 7 5" xfId="9630" xr:uid="{00000000-0005-0000-0000-000094250000}"/>
    <cellStyle name="Normal 10 7 6" xfId="9631" xr:uid="{00000000-0005-0000-0000-000095250000}"/>
    <cellStyle name="Normal 10 8" xfId="9632" xr:uid="{00000000-0005-0000-0000-000096250000}"/>
    <cellStyle name="Normal 10 8 2" xfId="9633" xr:uid="{00000000-0005-0000-0000-000097250000}"/>
    <cellStyle name="Normal 10 8 2 2" xfId="9634" xr:uid="{00000000-0005-0000-0000-000098250000}"/>
    <cellStyle name="Normal 10 8 2 2 2" xfId="9635" xr:uid="{00000000-0005-0000-0000-000099250000}"/>
    <cellStyle name="Normal 10 8 2 2 3" xfId="9636" xr:uid="{00000000-0005-0000-0000-00009A250000}"/>
    <cellStyle name="Normal 10 8 2 2 4" xfId="9637" xr:uid="{00000000-0005-0000-0000-00009B250000}"/>
    <cellStyle name="Normal 10 8 2 3" xfId="9638" xr:uid="{00000000-0005-0000-0000-00009C250000}"/>
    <cellStyle name="Normal 10 8 2 4" xfId="9639" xr:uid="{00000000-0005-0000-0000-00009D250000}"/>
    <cellStyle name="Normal 10 8 2 5" xfId="9640" xr:uid="{00000000-0005-0000-0000-00009E250000}"/>
    <cellStyle name="Normal 10 8 3" xfId="9641" xr:uid="{00000000-0005-0000-0000-00009F250000}"/>
    <cellStyle name="Normal 10 8 3 2" xfId="9642" xr:uid="{00000000-0005-0000-0000-0000A0250000}"/>
    <cellStyle name="Normal 10 8 3 3" xfId="9643" xr:uid="{00000000-0005-0000-0000-0000A1250000}"/>
    <cellStyle name="Normal 10 8 3 4" xfId="9644" xr:uid="{00000000-0005-0000-0000-0000A2250000}"/>
    <cellStyle name="Normal 10 8 4" xfId="9645" xr:uid="{00000000-0005-0000-0000-0000A3250000}"/>
    <cellStyle name="Normal 10 8 5" xfId="9646" xr:uid="{00000000-0005-0000-0000-0000A4250000}"/>
    <cellStyle name="Normal 10 8 6" xfId="9647" xr:uid="{00000000-0005-0000-0000-0000A5250000}"/>
    <cellStyle name="Normal 10 9" xfId="9648" xr:uid="{00000000-0005-0000-0000-0000A6250000}"/>
    <cellStyle name="Normal 10 9 2" xfId="9649" xr:uid="{00000000-0005-0000-0000-0000A7250000}"/>
    <cellStyle name="Normal 10 9 2 2" xfId="9650" xr:uid="{00000000-0005-0000-0000-0000A8250000}"/>
    <cellStyle name="Normal 10 9 2 2 2" xfId="9651" xr:uid="{00000000-0005-0000-0000-0000A9250000}"/>
    <cellStyle name="Normal 10 9 2 2 3" xfId="9652" xr:uid="{00000000-0005-0000-0000-0000AA250000}"/>
    <cellStyle name="Normal 10 9 2 2 4" xfId="9653" xr:uid="{00000000-0005-0000-0000-0000AB250000}"/>
    <cellStyle name="Normal 10 9 2 3" xfId="9654" xr:uid="{00000000-0005-0000-0000-0000AC250000}"/>
    <cellStyle name="Normal 10 9 2 4" xfId="9655" xr:uid="{00000000-0005-0000-0000-0000AD250000}"/>
    <cellStyle name="Normal 10 9 2 5" xfId="9656" xr:uid="{00000000-0005-0000-0000-0000AE250000}"/>
    <cellStyle name="Normal 10 9 3" xfId="9657" xr:uid="{00000000-0005-0000-0000-0000AF250000}"/>
    <cellStyle name="Normal 10 9 3 2" xfId="9658" xr:uid="{00000000-0005-0000-0000-0000B0250000}"/>
    <cellStyle name="Normal 10 9 3 3" xfId="9659" xr:uid="{00000000-0005-0000-0000-0000B1250000}"/>
    <cellStyle name="Normal 10 9 3 4" xfId="9660" xr:uid="{00000000-0005-0000-0000-0000B2250000}"/>
    <cellStyle name="Normal 10 9 4" xfId="9661" xr:uid="{00000000-0005-0000-0000-0000B3250000}"/>
    <cellStyle name="Normal 10 9 5" xfId="9662" xr:uid="{00000000-0005-0000-0000-0000B4250000}"/>
    <cellStyle name="Normal 10 9 6" xfId="9663" xr:uid="{00000000-0005-0000-0000-0000B5250000}"/>
    <cellStyle name="Normal 10_Likvidoba NBG AUG" xfId="23887" xr:uid="{5E551B39-F116-478F-9E7B-166B3E3651F0}"/>
    <cellStyle name="Normal 100" xfId="9664" xr:uid="{00000000-0005-0000-0000-0000B6250000}"/>
    <cellStyle name="Normal 100 2" xfId="9665" xr:uid="{00000000-0005-0000-0000-0000B7250000}"/>
    <cellStyle name="Normal 100 3" xfId="9666" xr:uid="{00000000-0005-0000-0000-0000B8250000}"/>
    <cellStyle name="Normal 100 4" xfId="9667" xr:uid="{00000000-0005-0000-0000-0000B9250000}"/>
    <cellStyle name="Normal 100 5" xfId="24032" xr:uid="{5B6AD749-205A-4A0B-A91E-E30CD2CE28B8}"/>
    <cellStyle name="Normal 101" xfId="9668" xr:uid="{00000000-0005-0000-0000-0000BA250000}"/>
    <cellStyle name="Normal 101 2" xfId="9669" xr:uid="{00000000-0005-0000-0000-0000BB250000}"/>
    <cellStyle name="Normal 101 3" xfId="9670" xr:uid="{00000000-0005-0000-0000-0000BC250000}"/>
    <cellStyle name="Normal 101 4" xfId="9671" xr:uid="{00000000-0005-0000-0000-0000BD250000}"/>
    <cellStyle name="Normal 101 5" xfId="24033" xr:uid="{BEF2937D-A5CD-4F64-8EFB-5EFC491DE87B}"/>
    <cellStyle name="Normal 102" xfId="9672" xr:uid="{00000000-0005-0000-0000-0000BE250000}"/>
    <cellStyle name="Normal 102 2" xfId="9673" xr:uid="{00000000-0005-0000-0000-0000BF250000}"/>
    <cellStyle name="Normal 102 3" xfId="9674" xr:uid="{00000000-0005-0000-0000-0000C0250000}"/>
    <cellStyle name="Normal 102 4" xfId="9675" xr:uid="{00000000-0005-0000-0000-0000C1250000}"/>
    <cellStyle name="Normal 102 5" xfId="24034" xr:uid="{B8F18785-500E-4925-8306-24E6255825FD}"/>
    <cellStyle name="Normal 103" xfId="9676" xr:uid="{00000000-0005-0000-0000-0000C2250000}"/>
    <cellStyle name="Normal 103 2" xfId="9677" xr:uid="{00000000-0005-0000-0000-0000C3250000}"/>
    <cellStyle name="Normal 103 2 2" xfId="9678" xr:uid="{00000000-0005-0000-0000-0000C4250000}"/>
    <cellStyle name="Normal 103 2 2 2" xfId="9679" xr:uid="{00000000-0005-0000-0000-0000C5250000}"/>
    <cellStyle name="Normal 103 2 2 3" xfId="9680" xr:uid="{00000000-0005-0000-0000-0000C6250000}"/>
    <cellStyle name="Normal 103 2 2 4" xfId="9681" xr:uid="{00000000-0005-0000-0000-0000C7250000}"/>
    <cellStyle name="Normal 103 2 3" xfId="9682" xr:uid="{00000000-0005-0000-0000-0000C8250000}"/>
    <cellStyle name="Normal 103 2 4" xfId="9683" xr:uid="{00000000-0005-0000-0000-0000C9250000}"/>
    <cellStyle name="Normal 103 2 5" xfId="9684" xr:uid="{00000000-0005-0000-0000-0000CA250000}"/>
    <cellStyle name="Normal 103 3" xfId="9685" xr:uid="{00000000-0005-0000-0000-0000CB250000}"/>
    <cellStyle name="Normal 103 3 2" xfId="9686" xr:uid="{00000000-0005-0000-0000-0000CC250000}"/>
    <cellStyle name="Normal 103 3 3" xfId="9687" xr:uid="{00000000-0005-0000-0000-0000CD250000}"/>
    <cellStyle name="Normal 103 3 4" xfId="9688" xr:uid="{00000000-0005-0000-0000-0000CE250000}"/>
    <cellStyle name="Normal 103 4" xfId="9689" xr:uid="{00000000-0005-0000-0000-0000CF250000}"/>
    <cellStyle name="Normal 103 4 2" xfId="9690" xr:uid="{00000000-0005-0000-0000-0000D0250000}"/>
    <cellStyle name="Normal 103 4 3" xfId="9691" xr:uid="{00000000-0005-0000-0000-0000D1250000}"/>
    <cellStyle name="Normal 103 4 4" xfId="9692" xr:uid="{00000000-0005-0000-0000-0000D2250000}"/>
    <cellStyle name="Normal 103 5" xfId="9693" xr:uid="{00000000-0005-0000-0000-0000D3250000}"/>
    <cellStyle name="Normal 103 6" xfId="9694" xr:uid="{00000000-0005-0000-0000-0000D4250000}"/>
    <cellStyle name="Normal 103 7" xfId="9695" xr:uid="{00000000-0005-0000-0000-0000D5250000}"/>
    <cellStyle name="Normal 103 8" xfId="24035" xr:uid="{E4A4F36B-6BE2-49A8-9BB2-AEDAE5969AD1}"/>
    <cellStyle name="Normal 104" xfId="9696" xr:uid="{00000000-0005-0000-0000-0000D6250000}"/>
    <cellStyle name="Normal 104 2" xfId="9697" xr:uid="{00000000-0005-0000-0000-0000D7250000}"/>
    <cellStyle name="Normal 104 3" xfId="9698" xr:uid="{00000000-0005-0000-0000-0000D8250000}"/>
    <cellStyle name="Normal 104 4" xfId="9699" xr:uid="{00000000-0005-0000-0000-0000D9250000}"/>
    <cellStyle name="Normal 104 5" xfId="24036" xr:uid="{302D03D5-B225-4BE5-B921-4E71491177A2}"/>
    <cellStyle name="Normal 105" xfId="9700" xr:uid="{00000000-0005-0000-0000-0000DA250000}"/>
    <cellStyle name="Normal 105 2" xfId="9701" xr:uid="{00000000-0005-0000-0000-0000DB250000}"/>
    <cellStyle name="Normal 105 2 2" xfId="9702" xr:uid="{00000000-0005-0000-0000-0000DC250000}"/>
    <cellStyle name="Normal 105 2 2 2" xfId="9703" xr:uid="{00000000-0005-0000-0000-0000DD250000}"/>
    <cellStyle name="Normal 105 2 2 3" xfId="9704" xr:uid="{00000000-0005-0000-0000-0000DE250000}"/>
    <cellStyle name="Normal 105 2 2 4" xfId="9705" xr:uid="{00000000-0005-0000-0000-0000DF250000}"/>
    <cellStyle name="Normal 105 2 3" xfId="9706" xr:uid="{00000000-0005-0000-0000-0000E0250000}"/>
    <cellStyle name="Normal 105 2 4" xfId="9707" xr:uid="{00000000-0005-0000-0000-0000E1250000}"/>
    <cellStyle name="Normal 105 2 5" xfId="9708" xr:uid="{00000000-0005-0000-0000-0000E2250000}"/>
    <cellStyle name="Normal 105 3" xfId="9709" xr:uid="{00000000-0005-0000-0000-0000E3250000}"/>
    <cellStyle name="Normal 105 3 2" xfId="9710" xr:uid="{00000000-0005-0000-0000-0000E4250000}"/>
    <cellStyle name="Normal 105 3 3" xfId="9711" xr:uid="{00000000-0005-0000-0000-0000E5250000}"/>
    <cellStyle name="Normal 105 3 4" xfId="9712" xr:uid="{00000000-0005-0000-0000-0000E6250000}"/>
    <cellStyle name="Normal 105 4" xfId="9713" xr:uid="{00000000-0005-0000-0000-0000E7250000}"/>
    <cellStyle name="Normal 105 4 2" xfId="9714" xr:uid="{00000000-0005-0000-0000-0000E8250000}"/>
    <cellStyle name="Normal 105 4 3" xfId="9715" xr:uid="{00000000-0005-0000-0000-0000E9250000}"/>
    <cellStyle name="Normal 105 4 4" xfId="9716" xr:uid="{00000000-0005-0000-0000-0000EA250000}"/>
    <cellStyle name="Normal 105 5" xfId="9717" xr:uid="{00000000-0005-0000-0000-0000EB250000}"/>
    <cellStyle name="Normal 105 6" xfId="9718" xr:uid="{00000000-0005-0000-0000-0000EC250000}"/>
    <cellStyle name="Normal 105 7" xfId="9719" xr:uid="{00000000-0005-0000-0000-0000ED250000}"/>
    <cellStyle name="Normal 105 8" xfId="24037" xr:uid="{A20B8B14-6AA0-4169-BFDF-9AF23ABE45DE}"/>
    <cellStyle name="Normal 106" xfId="9720" xr:uid="{00000000-0005-0000-0000-0000EE250000}"/>
    <cellStyle name="Normal 106 2" xfId="9721" xr:uid="{00000000-0005-0000-0000-0000EF250000}"/>
    <cellStyle name="Normal 106 3" xfId="9722" xr:uid="{00000000-0005-0000-0000-0000F0250000}"/>
    <cellStyle name="Normal 106 4" xfId="9723" xr:uid="{00000000-0005-0000-0000-0000F1250000}"/>
    <cellStyle name="Normal 106 5" xfId="24038" xr:uid="{FB6CA358-8154-4153-AF3A-5F9358C2FC8C}"/>
    <cellStyle name="Normal 107" xfId="9724" xr:uid="{00000000-0005-0000-0000-0000F2250000}"/>
    <cellStyle name="Normal 107 2" xfId="9725" xr:uid="{00000000-0005-0000-0000-0000F3250000}"/>
    <cellStyle name="Normal 107 3" xfId="9726" xr:uid="{00000000-0005-0000-0000-0000F4250000}"/>
    <cellStyle name="Normal 107 4" xfId="9727" xr:uid="{00000000-0005-0000-0000-0000F5250000}"/>
    <cellStyle name="Normal 107 5" xfId="24039" xr:uid="{98CF5601-0163-42DF-BD60-E4E48D13B883}"/>
    <cellStyle name="Normal 108" xfId="9728" xr:uid="{00000000-0005-0000-0000-0000F6250000}"/>
    <cellStyle name="Normal 108 2" xfId="9729" xr:uid="{00000000-0005-0000-0000-0000F7250000}"/>
    <cellStyle name="Normal 108 3" xfId="9730" xr:uid="{00000000-0005-0000-0000-0000F8250000}"/>
    <cellStyle name="Normal 108 4" xfId="9731" xr:uid="{00000000-0005-0000-0000-0000F9250000}"/>
    <cellStyle name="Normal 108 5" xfId="24040" xr:uid="{2958870E-0753-4903-817E-079450AE71BA}"/>
    <cellStyle name="Normal 109" xfId="9732" xr:uid="{00000000-0005-0000-0000-0000FA250000}"/>
    <cellStyle name="Normal 109 2" xfId="9733" xr:uid="{00000000-0005-0000-0000-0000FB250000}"/>
    <cellStyle name="Normal 109 3" xfId="9734" xr:uid="{00000000-0005-0000-0000-0000FC250000}"/>
    <cellStyle name="Normal 109 4" xfId="9735" xr:uid="{00000000-0005-0000-0000-0000FD250000}"/>
    <cellStyle name="Normal 109 5" xfId="24041" xr:uid="{92746945-C1CE-4F50-951F-52229FE650EE}"/>
    <cellStyle name="Normal 11" xfId="9736" xr:uid="{00000000-0005-0000-0000-0000FE250000}"/>
    <cellStyle name="Normal 11 10" xfId="9737" xr:uid="{00000000-0005-0000-0000-0000FF250000}"/>
    <cellStyle name="Normal 11 10 2" xfId="9738" xr:uid="{00000000-0005-0000-0000-000000260000}"/>
    <cellStyle name="Normal 11 10 2 2" xfId="9739" xr:uid="{00000000-0005-0000-0000-000001260000}"/>
    <cellStyle name="Normal 11 10 2 2 2" xfId="9740" xr:uid="{00000000-0005-0000-0000-000002260000}"/>
    <cellStyle name="Normal 11 10 2 2 3" xfId="9741" xr:uid="{00000000-0005-0000-0000-000003260000}"/>
    <cellStyle name="Normal 11 10 2 2 4" xfId="9742" xr:uid="{00000000-0005-0000-0000-000004260000}"/>
    <cellStyle name="Normal 11 10 2 3" xfId="9743" xr:uid="{00000000-0005-0000-0000-000005260000}"/>
    <cellStyle name="Normal 11 10 2 4" xfId="9744" xr:uid="{00000000-0005-0000-0000-000006260000}"/>
    <cellStyle name="Normal 11 10 2 5" xfId="9745" xr:uid="{00000000-0005-0000-0000-000007260000}"/>
    <cellStyle name="Normal 11 10 3" xfId="9746" xr:uid="{00000000-0005-0000-0000-000008260000}"/>
    <cellStyle name="Normal 11 10 3 2" xfId="9747" xr:uid="{00000000-0005-0000-0000-000009260000}"/>
    <cellStyle name="Normal 11 10 3 3" xfId="9748" xr:uid="{00000000-0005-0000-0000-00000A260000}"/>
    <cellStyle name="Normal 11 10 3 4" xfId="9749" xr:uid="{00000000-0005-0000-0000-00000B260000}"/>
    <cellStyle name="Normal 11 10 4" xfId="9750" xr:uid="{00000000-0005-0000-0000-00000C260000}"/>
    <cellStyle name="Normal 11 10 5" xfId="9751" xr:uid="{00000000-0005-0000-0000-00000D260000}"/>
    <cellStyle name="Normal 11 10 6" xfId="9752" xr:uid="{00000000-0005-0000-0000-00000E260000}"/>
    <cellStyle name="Normal 11 11" xfId="9753" xr:uid="{00000000-0005-0000-0000-00000F260000}"/>
    <cellStyle name="Normal 11 11 2" xfId="9754" xr:uid="{00000000-0005-0000-0000-000010260000}"/>
    <cellStyle name="Normal 11 11 3" xfId="9755" xr:uid="{00000000-0005-0000-0000-000011260000}"/>
    <cellStyle name="Normal 11 11 4" xfId="9756" xr:uid="{00000000-0005-0000-0000-000012260000}"/>
    <cellStyle name="Normal 11 12" xfId="23888" xr:uid="{7464042E-62DC-4762-9924-E0E7C1C236B8}"/>
    <cellStyle name="Normal 11 13" xfId="23933" xr:uid="{3FD9FF6C-B13B-4190-AA13-F4AA1387CEFA}"/>
    <cellStyle name="Normal 11 2" xfId="9757" xr:uid="{00000000-0005-0000-0000-000013260000}"/>
    <cellStyle name="Normal 11 2 2" xfId="9758" xr:uid="{00000000-0005-0000-0000-000014260000}"/>
    <cellStyle name="Normal 11 2 2 2" xfId="9759" xr:uid="{00000000-0005-0000-0000-000015260000}"/>
    <cellStyle name="Normal 11 2 2 2 2" xfId="9760" xr:uid="{00000000-0005-0000-0000-000016260000}"/>
    <cellStyle name="Normal 11 2 2 2 2 2" xfId="9761" xr:uid="{00000000-0005-0000-0000-000017260000}"/>
    <cellStyle name="Normal 11 2 2 2 2 2 2" xfId="9762" xr:uid="{00000000-0005-0000-0000-000018260000}"/>
    <cellStyle name="Normal 11 2 2 2 2 2 3" xfId="9763" xr:uid="{00000000-0005-0000-0000-000019260000}"/>
    <cellStyle name="Normal 11 2 2 2 2 2 4" xfId="9764" xr:uid="{00000000-0005-0000-0000-00001A260000}"/>
    <cellStyle name="Normal 11 2 2 2 2 3" xfId="9765" xr:uid="{00000000-0005-0000-0000-00001B260000}"/>
    <cellStyle name="Normal 11 2 2 2 2 4" xfId="9766" xr:uid="{00000000-0005-0000-0000-00001C260000}"/>
    <cellStyle name="Normal 11 2 2 2 2 5" xfId="9767" xr:uid="{00000000-0005-0000-0000-00001D260000}"/>
    <cellStyle name="Normal 11 2 2 2 3" xfId="9768" xr:uid="{00000000-0005-0000-0000-00001E260000}"/>
    <cellStyle name="Normal 11 2 2 2 3 2" xfId="9769" xr:uid="{00000000-0005-0000-0000-00001F260000}"/>
    <cellStyle name="Normal 11 2 2 2 3 3" xfId="9770" xr:uid="{00000000-0005-0000-0000-000020260000}"/>
    <cellStyle name="Normal 11 2 2 2 3 4" xfId="9771" xr:uid="{00000000-0005-0000-0000-000021260000}"/>
    <cellStyle name="Normal 11 2 2 2 4" xfId="9772" xr:uid="{00000000-0005-0000-0000-000022260000}"/>
    <cellStyle name="Normal 11 2 2 2 5" xfId="9773" xr:uid="{00000000-0005-0000-0000-000023260000}"/>
    <cellStyle name="Normal 11 2 2 2 6" xfId="9774" xr:uid="{00000000-0005-0000-0000-000024260000}"/>
    <cellStyle name="Normal 11 2 2 3" xfId="9775" xr:uid="{00000000-0005-0000-0000-000025260000}"/>
    <cellStyle name="Normal 11 2 2 3 2" xfId="9776" xr:uid="{00000000-0005-0000-0000-000026260000}"/>
    <cellStyle name="Normal 11 2 2 3 2 2" xfId="9777" xr:uid="{00000000-0005-0000-0000-000027260000}"/>
    <cellStyle name="Normal 11 2 2 3 2 3" xfId="9778" xr:uid="{00000000-0005-0000-0000-000028260000}"/>
    <cellStyle name="Normal 11 2 2 3 2 4" xfId="9779" xr:uid="{00000000-0005-0000-0000-000029260000}"/>
    <cellStyle name="Normal 11 2 2 3 3" xfId="9780" xr:uid="{00000000-0005-0000-0000-00002A260000}"/>
    <cellStyle name="Normal 11 2 2 3 4" xfId="9781" xr:uid="{00000000-0005-0000-0000-00002B260000}"/>
    <cellStyle name="Normal 11 2 2 3 5" xfId="9782" xr:uid="{00000000-0005-0000-0000-00002C260000}"/>
    <cellStyle name="Normal 11 2 2 4" xfId="9783" xr:uid="{00000000-0005-0000-0000-00002D260000}"/>
    <cellStyle name="Normal 11 2 2 5" xfId="9784" xr:uid="{00000000-0005-0000-0000-00002E260000}"/>
    <cellStyle name="Normal 11 2 2 5 2" xfId="9785" xr:uid="{00000000-0005-0000-0000-00002F260000}"/>
    <cellStyle name="Normal 11 2 2 5 3" xfId="9786" xr:uid="{00000000-0005-0000-0000-000030260000}"/>
    <cellStyle name="Normal 11 2 2 5 4" xfId="9787" xr:uid="{00000000-0005-0000-0000-000031260000}"/>
    <cellStyle name="Normal 11 2 2 6" xfId="9788" xr:uid="{00000000-0005-0000-0000-000032260000}"/>
    <cellStyle name="Normal 11 2 2 7" xfId="9789" xr:uid="{00000000-0005-0000-0000-000033260000}"/>
    <cellStyle name="Normal 11 2 2 8" xfId="9790" xr:uid="{00000000-0005-0000-0000-000034260000}"/>
    <cellStyle name="Normal 11 2 3" xfId="9791" xr:uid="{00000000-0005-0000-0000-000035260000}"/>
    <cellStyle name="Normal 11 2 4" xfId="9792" xr:uid="{00000000-0005-0000-0000-000036260000}"/>
    <cellStyle name="Normal 11 2 4 2" xfId="9793" xr:uid="{00000000-0005-0000-0000-000037260000}"/>
    <cellStyle name="Normal 11 2 4 2 2" xfId="9794" xr:uid="{00000000-0005-0000-0000-000038260000}"/>
    <cellStyle name="Normal 11 2 4 2 2 2" xfId="9795" xr:uid="{00000000-0005-0000-0000-000039260000}"/>
    <cellStyle name="Normal 11 2 4 2 2 3" xfId="9796" xr:uid="{00000000-0005-0000-0000-00003A260000}"/>
    <cellStyle name="Normal 11 2 4 2 2 4" xfId="9797" xr:uid="{00000000-0005-0000-0000-00003B260000}"/>
    <cellStyle name="Normal 11 2 4 2 3" xfId="9798" xr:uid="{00000000-0005-0000-0000-00003C260000}"/>
    <cellStyle name="Normal 11 2 4 2 4" xfId="9799" xr:uid="{00000000-0005-0000-0000-00003D260000}"/>
    <cellStyle name="Normal 11 2 4 2 5" xfId="9800" xr:uid="{00000000-0005-0000-0000-00003E260000}"/>
    <cellStyle name="Normal 11 2 4 3" xfId="9801" xr:uid="{00000000-0005-0000-0000-00003F260000}"/>
    <cellStyle name="Normal 11 2 4 3 2" xfId="9802" xr:uid="{00000000-0005-0000-0000-000040260000}"/>
    <cellStyle name="Normal 11 2 4 3 3" xfId="9803" xr:uid="{00000000-0005-0000-0000-000041260000}"/>
    <cellStyle name="Normal 11 2 4 3 4" xfId="9804" xr:uid="{00000000-0005-0000-0000-000042260000}"/>
    <cellStyle name="Normal 11 2 4 4" xfId="9805" xr:uid="{00000000-0005-0000-0000-000043260000}"/>
    <cellStyle name="Normal 11 2 4 5" xfId="9806" xr:uid="{00000000-0005-0000-0000-000044260000}"/>
    <cellStyle name="Normal 11 2 4 6" xfId="9807" xr:uid="{00000000-0005-0000-0000-000045260000}"/>
    <cellStyle name="Normal 11 3" xfId="9808" xr:uid="{00000000-0005-0000-0000-000046260000}"/>
    <cellStyle name="Normal 11 3 2" xfId="9809" xr:uid="{00000000-0005-0000-0000-000047260000}"/>
    <cellStyle name="Normal 11 3 2 2" xfId="9810" xr:uid="{00000000-0005-0000-0000-000048260000}"/>
    <cellStyle name="Normal 11 3 2 2 2" xfId="9811" xr:uid="{00000000-0005-0000-0000-000049260000}"/>
    <cellStyle name="Normal 11 3 2 2 2 2" xfId="9812" xr:uid="{00000000-0005-0000-0000-00004A260000}"/>
    <cellStyle name="Normal 11 3 2 2 2 3" xfId="9813" xr:uid="{00000000-0005-0000-0000-00004B260000}"/>
    <cellStyle name="Normal 11 3 2 2 2 4" xfId="9814" xr:uid="{00000000-0005-0000-0000-00004C260000}"/>
    <cellStyle name="Normal 11 3 2 2 3" xfId="9815" xr:uid="{00000000-0005-0000-0000-00004D260000}"/>
    <cellStyle name="Normal 11 3 2 2 4" xfId="9816" xr:uid="{00000000-0005-0000-0000-00004E260000}"/>
    <cellStyle name="Normal 11 3 2 2 5" xfId="9817" xr:uid="{00000000-0005-0000-0000-00004F260000}"/>
    <cellStyle name="Normal 11 3 2 3" xfId="9818" xr:uid="{00000000-0005-0000-0000-000050260000}"/>
    <cellStyle name="Normal 11 3 2 4" xfId="9819" xr:uid="{00000000-0005-0000-0000-000051260000}"/>
    <cellStyle name="Normal 11 3 2 4 2" xfId="9820" xr:uid="{00000000-0005-0000-0000-000052260000}"/>
    <cellStyle name="Normal 11 3 2 4 3" xfId="9821" xr:uid="{00000000-0005-0000-0000-000053260000}"/>
    <cellStyle name="Normal 11 3 2 4 4" xfId="9822" xr:uid="{00000000-0005-0000-0000-000054260000}"/>
    <cellStyle name="Normal 11 3 2 5" xfId="9823" xr:uid="{00000000-0005-0000-0000-000055260000}"/>
    <cellStyle name="Normal 11 3 2 6" xfId="9824" xr:uid="{00000000-0005-0000-0000-000056260000}"/>
    <cellStyle name="Normal 11 3 2 7" xfId="9825" xr:uid="{00000000-0005-0000-0000-000057260000}"/>
    <cellStyle name="Normal 11 4" xfId="9826" xr:uid="{00000000-0005-0000-0000-000058260000}"/>
    <cellStyle name="Normal 11 4 2" xfId="9827" xr:uid="{00000000-0005-0000-0000-000059260000}"/>
    <cellStyle name="Normal 11 4 2 2" xfId="9828" xr:uid="{00000000-0005-0000-0000-00005A260000}"/>
    <cellStyle name="Normal 11 4 2 2 2" xfId="9829" xr:uid="{00000000-0005-0000-0000-00005B260000}"/>
    <cellStyle name="Normal 11 4 2 2 3" xfId="9830" xr:uid="{00000000-0005-0000-0000-00005C260000}"/>
    <cellStyle name="Normal 11 4 2 2 4" xfId="9831" xr:uid="{00000000-0005-0000-0000-00005D260000}"/>
    <cellStyle name="Normal 11 4 2 3" xfId="9832" xr:uid="{00000000-0005-0000-0000-00005E260000}"/>
    <cellStyle name="Normal 11 4 2 4" xfId="9833" xr:uid="{00000000-0005-0000-0000-00005F260000}"/>
    <cellStyle name="Normal 11 4 2 5" xfId="9834" xr:uid="{00000000-0005-0000-0000-000060260000}"/>
    <cellStyle name="Normal 11 4 3" xfId="9835" xr:uid="{00000000-0005-0000-0000-000061260000}"/>
    <cellStyle name="Normal 11 4 4" xfId="9836" xr:uid="{00000000-0005-0000-0000-000062260000}"/>
    <cellStyle name="Normal 11 4 4 2" xfId="9837" xr:uid="{00000000-0005-0000-0000-000063260000}"/>
    <cellStyle name="Normal 11 4 4 3" xfId="9838" xr:uid="{00000000-0005-0000-0000-000064260000}"/>
    <cellStyle name="Normal 11 4 4 4" xfId="9839" xr:uid="{00000000-0005-0000-0000-000065260000}"/>
    <cellStyle name="Normal 11 4 5" xfId="9840" xr:uid="{00000000-0005-0000-0000-000066260000}"/>
    <cellStyle name="Normal 11 4 6" xfId="9841" xr:uid="{00000000-0005-0000-0000-000067260000}"/>
    <cellStyle name="Normal 11 4 7" xfId="9842" xr:uid="{00000000-0005-0000-0000-000068260000}"/>
    <cellStyle name="Normal 11 5" xfId="9843" xr:uid="{00000000-0005-0000-0000-000069260000}"/>
    <cellStyle name="Normal 11 5 2" xfId="9844" xr:uid="{00000000-0005-0000-0000-00006A260000}"/>
    <cellStyle name="Normal 11 5 2 2" xfId="9845" xr:uid="{00000000-0005-0000-0000-00006B260000}"/>
    <cellStyle name="Normal 11 5 2 2 2" xfId="9846" xr:uid="{00000000-0005-0000-0000-00006C260000}"/>
    <cellStyle name="Normal 11 5 2 2 3" xfId="9847" xr:uid="{00000000-0005-0000-0000-00006D260000}"/>
    <cellStyle name="Normal 11 5 2 2 4" xfId="9848" xr:uid="{00000000-0005-0000-0000-00006E260000}"/>
    <cellStyle name="Normal 11 5 2 3" xfId="9849" xr:uid="{00000000-0005-0000-0000-00006F260000}"/>
    <cellStyle name="Normal 11 5 2 4" xfId="9850" xr:uid="{00000000-0005-0000-0000-000070260000}"/>
    <cellStyle name="Normal 11 5 2 5" xfId="9851" xr:uid="{00000000-0005-0000-0000-000071260000}"/>
    <cellStyle name="Normal 11 5 3" xfId="9852" xr:uid="{00000000-0005-0000-0000-000072260000}"/>
    <cellStyle name="Normal 11 5 3 2" xfId="9853" xr:uid="{00000000-0005-0000-0000-000073260000}"/>
    <cellStyle name="Normal 11 5 3 3" xfId="9854" xr:uid="{00000000-0005-0000-0000-000074260000}"/>
    <cellStyle name="Normal 11 5 3 4" xfId="9855" xr:uid="{00000000-0005-0000-0000-000075260000}"/>
    <cellStyle name="Normal 11 5 4" xfId="9856" xr:uid="{00000000-0005-0000-0000-000076260000}"/>
    <cellStyle name="Normal 11 5 5" xfId="9857" xr:uid="{00000000-0005-0000-0000-000077260000}"/>
    <cellStyle name="Normal 11 5 6" xfId="9858" xr:uid="{00000000-0005-0000-0000-000078260000}"/>
    <cellStyle name="Normal 11 6" xfId="9859" xr:uid="{00000000-0005-0000-0000-000079260000}"/>
    <cellStyle name="Normal 11 6 2" xfId="9860" xr:uid="{00000000-0005-0000-0000-00007A260000}"/>
    <cellStyle name="Normal 11 6 2 2" xfId="9861" xr:uid="{00000000-0005-0000-0000-00007B260000}"/>
    <cellStyle name="Normal 11 6 2 2 2" xfId="9862" xr:uid="{00000000-0005-0000-0000-00007C260000}"/>
    <cellStyle name="Normal 11 6 2 2 3" xfId="9863" xr:uid="{00000000-0005-0000-0000-00007D260000}"/>
    <cellStyle name="Normal 11 6 2 2 4" xfId="9864" xr:uid="{00000000-0005-0000-0000-00007E260000}"/>
    <cellStyle name="Normal 11 6 2 3" xfId="9865" xr:uid="{00000000-0005-0000-0000-00007F260000}"/>
    <cellStyle name="Normal 11 6 2 4" xfId="9866" xr:uid="{00000000-0005-0000-0000-000080260000}"/>
    <cellStyle name="Normal 11 6 2 5" xfId="9867" xr:uid="{00000000-0005-0000-0000-000081260000}"/>
    <cellStyle name="Normal 11 6 3" xfId="9868" xr:uid="{00000000-0005-0000-0000-000082260000}"/>
    <cellStyle name="Normal 11 6 3 2" xfId="9869" xr:uid="{00000000-0005-0000-0000-000083260000}"/>
    <cellStyle name="Normal 11 6 3 3" xfId="9870" xr:uid="{00000000-0005-0000-0000-000084260000}"/>
    <cellStyle name="Normal 11 6 3 4" xfId="9871" xr:uid="{00000000-0005-0000-0000-000085260000}"/>
    <cellStyle name="Normal 11 6 4" xfId="9872" xr:uid="{00000000-0005-0000-0000-000086260000}"/>
    <cellStyle name="Normal 11 6 5" xfId="9873" xr:uid="{00000000-0005-0000-0000-000087260000}"/>
    <cellStyle name="Normal 11 6 6" xfId="9874" xr:uid="{00000000-0005-0000-0000-000088260000}"/>
    <cellStyle name="Normal 11 7" xfId="9875" xr:uid="{00000000-0005-0000-0000-000089260000}"/>
    <cellStyle name="Normal 11 7 2" xfId="9876" xr:uid="{00000000-0005-0000-0000-00008A260000}"/>
    <cellStyle name="Normal 11 7 2 2" xfId="9877" xr:uid="{00000000-0005-0000-0000-00008B260000}"/>
    <cellStyle name="Normal 11 7 2 2 2" xfId="9878" xr:uid="{00000000-0005-0000-0000-00008C260000}"/>
    <cellStyle name="Normal 11 7 2 2 3" xfId="9879" xr:uid="{00000000-0005-0000-0000-00008D260000}"/>
    <cellStyle name="Normal 11 7 2 2 4" xfId="9880" xr:uid="{00000000-0005-0000-0000-00008E260000}"/>
    <cellStyle name="Normal 11 7 2 3" xfId="9881" xr:uid="{00000000-0005-0000-0000-00008F260000}"/>
    <cellStyle name="Normal 11 7 2 4" xfId="9882" xr:uid="{00000000-0005-0000-0000-000090260000}"/>
    <cellStyle name="Normal 11 7 2 5" xfId="9883" xr:uid="{00000000-0005-0000-0000-000091260000}"/>
    <cellStyle name="Normal 11 7 3" xfId="9884" xr:uid="{00000000-0005-0000-0000-000092260000}"/>
    <cellStyle name="Normal 11 7 3 2" xfId="9885" xr:uid="{00000000-0005-0000-0000-000093260000}"/>
    <cellStyle name="Normal 11 7 3 3" xfId="9886" xr:uid="{00000000-0005-0000-0000-000094260000}"/>
    <cellStyle name="Normal 11 7 3 4" xfId="9887" xr:uid="{00000000-0005-0000-0000-000095260000}"/>
    <cellStyle name="Normal 11 7 4" xfId="9888" xr:uid="{00000000-0005-0000-0000-000096260000}"/>
    <cellStyle name="Normal 11 7 5" xfId="9889" xr:uid="{00000000-0005-0000-0000-000097260000}"/>
    <cellStyle name="Normal 11 7 6" xfId="9890" xr:uid="{00000000-0005-0000-0000-000098260000}"/>
    <cellStyle name="Normal 11 8" xfId="9891" xr:uid="{00000000-0005-0000-0000-000099260000}"/>
    <cellStyle name="Normal 11 8 2" xfId="9892" xr:uid="{00000000-0005-0000-0000-00009A260000}"/>
    <cellStyle name="Normal 11 8 2 2" xfId="9893" xr:uid="{00000000-0005-0000-0000-00009B260000}"/>
    <cellStyle name="Normal 11 8 2 2 2" xfId="9894" xr:uid="{00000000-0005-0000-0000-00009C260000}"/>
    <cellStyle name="Normal 11 8 2 2 3" xfId="9895" xr:uid="{00000000-0005-0000-0000-00009D260000}"/>
    <cellStyle name="Normal 11 8 2 2 4" xfId="9896" xr:uid="{00000000-0005-0000-0000-00009E260000}"/>
    <cellStyle name="Normal 11 8 2 3" xfId="9897" xr:uid="{00000000-0005-0000-0000-00009F260000}"/>
    <cellStyle name="Normal 11 8 2 4" xfId="9898" xr:uid="{00000000-0005-0000-0000-0000A0260000}"/>
    <cellStyle name="Normal 11 8 2 5" xfId="9899" xr:uid="{00000000-0005-0000-0000-0000A1260000}"/>
    <cellStyle name="Normal 11 8 3" xfId="9900" xr:uid="{00000000-0005-0000-0000-0000A2260000}"/>
    <cellStyle name="Normal 11 8 3 2" xfId="9901" xr:uid="{00000000-0005-0000-0000-0000A3260000}"/>
    <cellStyle name="Normal 11 8 3 3" xfId="9902" xr:uid="{00000000-0005-0000-0000-0000A4260000}"/>
    <cellStyle name="Normal 11 8 3 4" xfId="9903" xr:uid="{00000000-0005-0000-0000-0000A5260000}"/>
    <cellStyle name="Normal 11 8 4" xfId="9904" xr:uid="{00000000-0005-0000-0000-0000A6260000}"/>
    <cellStyle name="Normal 11 8 5" xfId="9905" xr:uid="{00000000-0005-0000-0000-0000A7260000}"/>
    <cellStyle name="Normal 11 8 6" xfId="9906" xr:uid="{00000000-0005-0000-0000-0000A8260000}"/>
    <cellStyle name="Normal 11 9" xfId="9907" xr:uid="{00000000-0005-0000-0000-0000A9260000}"/>
    <cellStyle name="Normal 11 9 2" xfId="9908" xr:uid="{00000000-0005-0000-0000-0000AA260000}"/>
    <cellStyle name="Normal 11 9 2 2" xfId="9909" xr:uid="{00000000-0005-0000-0000-0000AB260000}"/>
    <cellStyle name="Normal 11 9 2 2 2" xfId="9910" xr:uid="{00000000-0005-0000-0000-0000AC260000}"/>
    <cellStyle name="Normal 11 9 2 2 3" xfId="9911" xr:uid="{00000000-0005-0000-0000-0000AD260000}"/>
    <cellStyle name="Normal 11 9 2 2 4" xfId="9912" xr:uid="{00000000-0005-0000-0000-0000AE260000}"/>
    <cellStyle name="Normal 11 9 2 3" xfId="9913" xr:uid="{00000000-0005-0000-0000-0000AF260000}"/>
    <cellStyle name="Normal 11 9 2 4" xfId="9914" xr:uid="{00000000-0005-0000-0000-0000B0260000}"/>
    <cellStyle name="Normal 11 9 2 5" xfId="9915" xr:uid="{00000000-0005-0000-0000-0000B1260000}"/>
    <cellStyle name="Normal 11 9 3" xfId="9916" xr:uid="{00000000-0005-0000-0000-0000B2260000}"/>
    <cellStyle name="Normal 11 9 3 2" xfId="9917" xr:uid="{00000000-0005-0000-0000-0000B3260000}"/>
    <cellStyle name="Normal 11 9 3 3" xfId="9918" xr:uid="{00000000-0005-0000-0000-0000B4260000}"/>
    <cellStyle name="Normal 11 9 3 4" xfId="9919" xr:uid="{00000000-0005-0000-0000-0000B5260000}"/>
    <cellStyle name="Normal 11 9 4" xfId="9920" xr:uid="{00000000-0005-0000-0000-0000B6260000}"/>
    <cellStyle name="Normal 11 9 5" xfId="9921" xr:uid="{00000000-0005-0000-0000-0000B7260000}"/>
    <cellStyle name="Normal 11 9 6" xfId="9922" xr:uid="{00000000-0005-0000-0000-0000B8260000}"/>
    <cellStyle name="Normal 110" xfId="9923" xr:uid="{00000000-0005-0000-0000-0000B9260000}"/>
    <cellStyle name="Normal 110 2" xfId="9924" xr:uid="{00000000-0005-0000-0000-0000BA260000}"/>
    <cellStyle name="Normal 110 3" xfId="9925" xr:uid="{00000000-0005-0000-0000-0000BB260000}"/>
    <cellStyle name="Normal 110 4" xfId="9926" xr:uid="{00000000-0005-0000-0000-0000BC260000}"/>
    <cellStyle name="Normal 110 5" xfId="24042" xr:uid="{1BD27FEF-4CEB-4622-BE8D-440979A94EB4}"/>
    <cellStyle name="Normal 111" xfId="9927" xr:uid="{00000000-0005-0000-0000-0000BD260000}"/>
    <cellStyle name="Normal 111 2" xfId="9928" xr:uid="{00000000-0005-0000-0000-0000BE260000}"/>
    <cellStyle name="Normal 111 3" xfId="9929" xr:uid="{00000000-0005-0000-0000-0000BF260000}"/>
    <cellStyle name="Normal 111 4" xfId="9930" xr:uid="{00000000-0005-0000-0000-0000C0260000}"/>
    <cellStyle name="Normal 111 5" xfId="24043" xr:uid="{F7D55A49-4688-403B-BA9D-32E61E5106B4}"/>
    <cellStyle name="Normal 112" xfId="9931" xr:uid="{00000000-0005-0000-0000-0000C1260000}"/>
    <cellStyle name="Normal 112 2" xfId="9932" xr:uid="{00000000-0005-0000-0000-0000C2260000}"/>
    <cellStyle name="Normal 112 3" xfId="9933" xr:uid="{00000000-0005-0000-0000-0000C3260000}"/>
    <cellStyle name="Normal 112 4" xfId="9934" xr:uid="{00000000-0005-0000-0000-0000C4260000}"/>
    <cellStyle name="Normal 112 5" xfId="24044" xr:uid="{89A2907D-0FD0-4A29-9C86-A4A4BA7F181B}"/>
    <cellStyle name="Normal 113" xfId="9935" xr:uid="{00000000-0005-0000-0000-0000C5260000}"/>
    <cellStyle name="Normal 113 2" xfId="9936" xr:uid="{00000000-0005-0000-0000-0000C6260000}"/>
    <cellStyle name="Normal 113 3" xfId="9937" xr:uid="{00000000-0005-0000-0000-0000C7260000}"/>
    <cellStyle name="Normal 113 4" xfId="9938" xr:uid="{00000000-0005-0000-0000-0000C8260000}"/>
    <cellStyle name="Normal 113 5" xfId="24045" xr:uid="{2A5C9777-CDC4-41E6-9302-1675D2356EAF}"/>
    <cellStyle name="Normal 114" xfId="9939" xr:uid="{00000000-0005-0000-0000-0000C9260000}"/>
    <cellStyle name="Normal 114 2" xfId="9940" xr:uid="{00000000-0005-0000-0000-0000CA260000}"/>
    <cellStyle name="Normal 114 3" xfId="9941" xr:uid="{00000000-0005-0000-0000-0000CB260000}"/>
    <cellStyle name="Normal 114 4" xfId="9942" xr:uid="{00000000-0005-0000-0000-0000CC260000}"/>
    <cellStyle name="Normal 114 5" xfId="24046" xr:uid="{387E6D25-A5C0-4FC6-B2C4-84F10A5ADF57}"/>
    <cellStyle name="Normal 115" xfId="9943" xr:uid="{00000000-0005-0000-0000-0000CD260000}"/>
    <cellStyle name="Normal 115 2" xfId="9944" xr:uid="{00000000-0005-0000-0000-0000CE260000}"/>
    <cellStyle name="Normal 115 3" xfId="9945" xr:uid="{00000000-0005-0000-0000-0000CF260000}"/>
    <cellStyle name="Normal 115 4" xfId="9946" xr:uid="{00000000-0005-0000-0000-0000D0260000}"/>
    <cellStyle name="Normal 115 5" xfId="24047" xr:uid="{321C431B-1B36-4FB5-B37E-F4B80BDAE9AD}"/>
    <cellStyle name="Normal 116" xfId="9947" xr:uid="{00000000-0005-0000-0000-0000D1260000}"/>
    <cellStyle name="Normal 116 2" xfId="9948" xr:uid="{00000000-0005-0000-0000-0000D2260000}"/>
    <cellStyle name="Normal 116 3" xfId="9949" xr:uid="{00000000-0005-0000-0000-0000D3260000}"/>
    <cellStyle name="Normal 116 4" xfId="9950" xr:uid="{00000000-0005-0000-0000-0000D4260000}"/>
    <cellStyle name="Normal 116 5" xfId="24048" xr:uid="{79AF4278-169A-47F5-BA92-8463C63900BA}"/>
    <cellStyle name="Normal 117" xfId="9951" xr:uid="{00000000-0005-0000-0000-0000D5260000}"/>
    <cellStyle name="Normal 117 2" xfId="9952" xr:uid="{00000000-0005-0000-0000-0000D6260000}"/>
    <cellStyle name="Normal 117 3" xfId="9953" xr:uid="{00000000-0005-0000-0000-0000D7260000}"/>
    <cellStyle name="Normal 117 4" xfId="9954" xr:uid="{00000000-0005-0000-0000-0000D8260000}"/>
    <cellStyle name="Normal 117 5" xfId="24049" xr:uid="{E446FC78-A0CF-4C7C-8264-FB2EBD7E1EF6}"/>
    <cellStyle name="Normal 118" xfId="9955" xr:uid="{00000000-0005-0000-0000-0000D9260000}"/>
    <cellStyle name="Normal 118 2" xfId="9956" xr:uid="{00000000-0005-0000-0000-0000DA260000}"/>
    <cellStyle name="Normal 118 3" xfId="9957" xr:uid="{00000000-0005-0000-0000-0000DB260000}"/>
    <cellStyle name="Normal 118 4" xfId="9958" xr:uid="{00000000-0005-0000-0000-0000DC260000}"/>
    <cellStyle name="Normal 118 5" xfId="24050" xr:uid="{AB290FC1-F1C5-4702-8521-17FF92CFCA88}"/>
    <cellStyle name="Normal 119" xfId="9959" xr:uid="{00000000-0005-0000-0000-0000DD260000}"/>
    <cellStyle name="Normal 119 2" xfId="24051" xr:uid="{69AE4A0E-B18A-4735-8E03-51A54294FA66}"/>
    <cellStyle name="Normal 12" xfId="9960" xr:uid="{00000000-0005-0000-0000-0000DE260000}"/>
    <cellStyle name="Normal 12 10" xfId="9961" xr:uid="{00000000-0005-0000-0000-0000DF260000}"/>
    <cellStyle name="Normal 12 10 2" xfId="9962" xr:uid="{00000000-0005-0000-0000-0000E0260000}"/>
    <cellStyle name="Normal 12 10 2 2" xfId="9963" xr:uid="{00000000-0005-0000-0000-0000E1260000}"/>
    <cellStyle name="Normal 12 10 2 2 2" xfId="9964" xr:uid="{00000000-0005-0000-0000-0000E2260000}"/>
    <cellStyle name="Normal 12 10 2 2 3" xfId="9965" xr:uid="{00000000-0005-0000-0000-0000E3260000}"/>
    <cellStyle name="Normal 12 10 2 2 4" xfId="9966" xr:uid="{00000000-0005-0000-0000-0000E4260000}"/>
    <cellStyle name="Normal 12 10 2 3" xfId="9967" xr:uid="{00000000-0005-0000-0000-0000E5260000}"/>
    <cellStyle name="Normal 12 10 2 4" xfId="9968" xr:uid="{00000000-0005-0000-0000-0000E6260000}"/>
    <cellStyle name="Normal 12 10 2 5" xfId="9969" xr:uid="{00000000-0005-0000-0000-0000E7260000}"/>
    <cellStyle name="Normal 12 10 3" xfId="9970" xr:uid="{00000000-0005-0000-0000-0000E8260000}"/>
    <cellStyle name="Normal 12 10 3 2" xfId="9971" xr:uid="{00000000-0005-0000-0000-0000E9260000}"/>
    <cellStyle name="Normal 12 10 3 3" xfId="9972" xr:uid="{00000000-0005-0000-0000-0000EA260000}"/>
    <cellStyle name="Normal 12 10 3 4" xfId="9973" xr:uid="{00000000-0005-0000-0000-0000EB260000}"/>
    <cellStyle name="Normal 12 10 4" xfId="9974" xr:uid="{00000000-0005-0000-0000-0000EC260000}"/>
    <cellStyle name="Normal 12 10 5" xfId="9975" xr:uid="{00000000-0005-0000-0000-0000ED260000}"/>
    <cellStyle name="Normal 12 10 6" xfId="9976" xr:uid="{00000000-0005-0000-0000-0000EE260000}"/>
    <cellStyle name="Normal 12 11" xfId="9977" xr:uid="{00000000-0005-0000-0000-0000EF260000}"/>
    <cellStyle name="Normal 12 11 2" xfId="9978" xr:uid="{00000000-0005-0000-0000-0000F0260000}"/>
    <cellStyle name="Normal 12 11 2 2" xfId="9979" xr:uid="{00000000-0005-0000-0000-0000F1260000}"/>
    <cellStyle name="Normal 12 11 2 2 2" xfId="9980" xr:uid="{00000000-0005-0000-0000-0000F2260000}"/>
    <cellStyle name="Normal 12 11 2 2 3" xfId="9981" xr:uid="{00000000-0005-0000-0000-0000F3260000}"/>
    <cellStyle name="Normal 12 11 2 2 4" xfId="9982" xr:uid="{00000000-0005-0000-0000-0000F4260000}"/>
    <cellStyle name="Normal 12 11 2 3" xfId="9983" xr:uid="{00000000-0005-0000-0000-0000F5260000}"/>
    <cellStyle name="Normal 12 11 2 4" xfId="9984" xr:uid="{00000000-0005-0000-0000-0000F6260000}"/>
    <cellStyle name="Normal 12 11 2 5" xfId="9985" xr:uid="{00000000-0005-0000-0000-0000F7260000}"/>
    <cellStyle name="Normal 12 11 3" xfId="9986" xr:uid="{00000000-0005-0000-0000-0000F8260000}"/>
    <cellStyle name="Normal 12 11 3 2" xfId="9987" xr:uid="{00000000-0005-0000-0000-0000F9260000}"/>
    <cellStyle name="Normal 12 11 3 3" xfId="9988" xr:uid="{00000000-0005-0000-0000-0000FA260000}"/>
    <cellStyle name="Normal 12 11 3 4" xfId="9989" xr:uid="{00000000-0005-0000-0000-0000FB260000}"/>
    <cellStyle name="Normal 12 11 4" xfId="9990" xr:uid="{00000000-0005-0000-0000-0000FC260000}"/>
    <cellStyle name="Normal 12 11 5" xfId="9991" xr:uid="{00000000-0005-0000-0000-0000FD260000}"/>
    <cellStyle name="Normal 12 11 6" xfId="9992" xr:uid="{00000000-0005-0000-0000-0000FE260000}"/>
    <cellStyle name="Normal 12 12" xfId="9993" xr:uid="{00000000-0005-0000-0000-0000FF260000}"/>
    <cellStyle name="Normal 12 12 2" xfId="9994" xr:uid="{00000000-0005-0000-0000-000000270000}"/>
    <cellStyle name="Normal 12 12 2 2" xfId="9995" xr:uid="{00000000-0005-0000-0000-000001270000}"/>
    <cellStyle name="Normal 12 12 2 2 2" xfId="9996" xr:uid="{00000000-0005-0000-0000-000002270000}"/>
    <cellStyle name="Normal 12 12 2 2 3" xfId="9997" xr:uid="{00000000-0005-0000-0000-000003270000}"/>
    <cellStyle name="Normal 12 12 2 2 4" xfId="9998" xr:uid="{00000000-0005-0000-0000-000004270000}"/>
    <cellStyle name="Normal 12 12 2 3" xfId="9999" xr:uid="{00000000-0005-0000-0000-000005270000}"/>
    <cellStyle name="Normal 12 12 2 4" xfId="10000" xr:uid="{00000000-0005-0000-0000-000006270000}"/>
    <cellStyle name="Normal 12 12 2 5" xfId="10001" xr:uid="{00000000-0005-0000-0000-000007270000}"/>
    <cellStyle name="Normal 12 12 3" xfId="10002" xr:uid="{00000000-0005-0000-0000-000008270000}"/>
    <cellStyle name="Normal 12 12 3 2" xfId="10003" xr:uid="{00000000-0005-0000-0000-000009270000}"/>
    <cellStyle name="Normal 12 12 3 3" xfId="10004" xr:uid="{00000000-0005-0000-0000-00000A270000}"/>
    <cellStyle name="Normal 12 12 3 4" xfId="10005" xr:uid="{00000000-0005-0000-0000-00000B270000}"/>
    <cellStyle name="Normal 12 12 4" xfId="10006" xr:uid="{00000000-0005-0000-0000-00000C270000}"/>
    <cellStyle name="Normal 12 12 5" xfId="10007" xr:uid="{00000000-0005-0000-0000-00000D270000}"/>
    <cellStyle name="Normal 12 12 6" xfId="10008" xr:uid="{00000000-0005-0000-0000-00000E270000}"/>
    <cellStyle name="Normal 12 13" xfId="10009" xr:uid="{00000000-0005-0000-0000-00000F270000}"/>
    <cellStyle name="Normal 12 13 2" xfId="10010" xr:uid="{00000000-0005-0000-0000-000010270000}"/>
    <cellStyle name="Normal 12 13 2 2" xfId="10011" xr:uid="{00000000-0005-0000-0000-000011270000}"/>
    <cellStyle name="Normal 12 13 2 2 2" xfId="10012" xr:uid="{00000000-0005-0000-0000-000012270000}"/>
    <cellStyle name="Normal 12 13 2 2 3" xfId="10013" xr:uid="{00000000-0005-0000-0000-000013270000}"/>
    <cellStyle name="Normal 12 13 2 2 4" xfId="10014" xr:uid="{00000000-0005-0000-0000-000014270000}"/>
    <cellStyle name="Normal 12 13 2 3" xfId="10015" xr:uid="{00000000-0005-0000-0000-000015270000}"/>
    <cellStyle name="Normal 12 13 2 4" xfId="10016" xr:uid="{00000000-0005-0000-0000-000016270000}"/>
    <cellStyle name="Normal 12 13 2 5" xfId="10017" xr:uid="{00000000-0005-0000-0000-000017270000}"/>
    <cellStyle name="Normal 12 13 3" xfId="10018" xr:uid="{00000000-0005-0000-0000-000018270000}"/>
    <cellStyle name="Normal 12 13 3 2" xfId="10019" xr:uid="{00000000-0005-0000-0000-000019270000}"/>
    <cellStyle name="Normal 12 13 3 3" xfId="10020" xr:uid="{00000000-0005-0000-0000-00001A270000}"/>
    <cellStyle name="Normal 12 13 3 4" xfId="10021" xr:uid="{00000000-0005-0000-0000-00001B270000}"/>
    <cellStyle name="Normal 12 13 4" xfId="10022" xr:uid="{00000000-0005-0000-0000-00001C270000}"/>
    <cellStyle name="Normal 12 13 5" xfId="10023" xr:uid="{00000000-0005-0000-0000-00001D270000}"/>
    <cellStyle name="Normal 12 13 6" xfId="10024" xr:uid="{00000000-0005-0000-0000-00001E270000}"/>
    <cellStyle name="Normal 12 14" xfId="10025" xr:uid="{00000000-0005-0000-0000-00001F270000}"/>
    <cellStyle name="Normal 12 14 2" xfId="10026" xr:uid="{00000000-0005-0000-0000-000020270000}"/>
    <cellStyle name="Normal 12 14 3" xfId="10027" xr:uid="{00000000-0005-0000-0000-000021270000}"/>
    <cellStyle name="Normal 12 14 4" xfId="10028" xr:uid="{00000000-0005-0000-0000-000022270000}"/>
    <cellStyle name="Normal 12 15" xfId="23945" xr:uid="{C926388B-DE5B-46C0-ABA5-CD10962C5F3D}"/>
    <cellStyle name="Normal 12 2" xfId="10029" xr:uid="{00000000-0005-0000-0000-000023270000}"/>
    <cellStyle name="Normal 12 2 2" xfId="10030" xr:uid="{00000000-0005-0000-0000-000024270000}"/>
    <cellStyle name="Normal 12 2 3" xfId="10031" xr:uid="{00000000-0005-0000-0000-000025270000}"/>
    <cellStyle name="Normal 12 2 3 2" xfId="10032" xr:uid="{00000000-0005-0000-0000-000026270000}"/>
    <cellStyle name="Normal 12 2 3 2 2" xfId="10033" xr:uid="{00000000-0005-0000-0000-000027270000}"/>
    <cellStyle name="Normal 12 2 3 2 2 2" xfId="10034" xr:uid="{00000000-0005-0000-0000-000028270000}"/>
    <cellStyle name="Normal 12 2 3 2 2 3" xfId="10035" xr:uid="{00000000-0005-0000-0000-000029270000}"/>
    <cellStyle name="Normal 12 2 3 2 2 4" xfId="10036" xr:uid="{00000000-0005-0000-0000-00002A270000}"/>
    <cellStyle name="Normal 12 2 3 2 3" xfId="10037" xr:uid="{00000000-0005-0000-0000-00002B270000}"/>
    <cellStyle name="Normal 12 2 3 2 4" xfId="10038" xr:uid="{00000000-0005-0000-0000-00002C270000}"/>
    <cellStyle name="Normal 12 2 3 2 5" xfId="10039" xr:uid="{00000000-0005-0000-0000-00002D270000}"/>
    <cellStyle name="Normal 12 2 3 3" xfId="10040" xr:uid="{00000000-0005-0000-0000-00002E270000}"/>
    <cellStyle name="Normal 12 2 3 3 2" xfId="10041" xr:uid="{00000000-0005-0000-0000-00002F270000}"/>
    <cellStyle name="Normal 12 2 3 3 3" xfId="10042" xr:uid="{00000000-0005-0000-0000-000030270000}"/>
    <cellStyle name="Normal 12 2 3 3 4" xfId="10043" xr:uid="{00000000-0005-0000-0000-000031270000}"/>
    <cellStyle name="Normal 12 2 3 4" xfId="10044" xr:uid="{00000000-0005-0000-0000-000032270000}"/>
    <cellStyle name="Normal 12 2 3 5" xfId="10045" xr:uid="{00000000-0005-0000-0000-000033270000}"/>
    <cellStyle name="Normal 12 2 3 6" xfId="10046" xr:uid="{00000000-0005-0000-0000-000034270000}"/>
    <cellStyle name="Normal 12 3" xfId="10047" xr:uid="{00000000-0005-0000-0000-000035270000}"/>
    <cellStyle name="Normal 12 3 2" xfId="10048" xr:uid="{00000000-0005-0000-0000-000036270000}"/>
    <cellStyle name="Normal 12 3 2 2" xfId="10049" xr:uid="{00000000-0005-0000-0000-000037270000}"/>
    <cellStyle name="Normal 12 3 2 2 2" xfId="10050" xr:uid="{00000000-0005-0000-0000-000038270000}"/>
    <cellStyle name="Normal 12 3 2 2 2 2" xfId="10051" xr:uid="{00000000-0005-0000-0000-000039270000}"/>
    <cellStyle name="Normal 12 3 2 2 2 3" xfId="10052" xr:uid="{00000000-0005-0000-0000-00003A270000}"/>
    <cellStyle name="Normal 12 3 2 2 2 4" xfId="10053" xr:uid="{00000000-0005-0000-0000-00003B270000}"/>
    <cellStyle name="Normal 12 3 2 2 3" xfId="10054" xr:uid="{00000000-0005-0000-0000-00003C270000}"/>
    <cellStyle name="Normal 12 3 2 2 4" xfId="10055" xr:uid="{00000000-0005-0000-0000-00003D270000}"/>
    <cellStyle name="Normal 12 3 2 2 5" xfId="10056" xr:uid="{00000000-0005-0000-0000-00003E270000}"/>
    <cellStyle name="Normal 12 3 2 3" xfId="10057" xr:uid="{00000000-0005-0000-0000-00003F270000}"/>
    <cellStyle name="Normal 12 3 2 4" xfId="10058" xr:uid="{00000000-0005-0000-0000-000040270000}"/>
    <cellStyle name="Normal 12 3 2 4 2" xfId="10059" xr:uid="{00000000-0005-0000-0000-000041270000}"/>
    <cellStyle name="Normal 12 3 2 4 3" xfId="10060" xr:uid="{00000000-0005-0000-0000-000042270000}"/>
    <cellStyle name="Normal 12 3 2 4 4" xfId="10061" xr:uid="{00000000-0005-0000-0000-000043270000}"/>
    <cellStyle name="Normal 12 3 2 5" xfId="10062" xr:uid="{00000000-0005-0000-0000-000044270000}"/>
    <cellStyle name="Normal 12 3 2 6" xfId="10063" xr:uid="{00000000-0005-0000-0000-000045270000}"/>
    <cellStyle name="Normal 12 3 2 7" xfId="10064" xr:uid="{00000000-0005-0000-0000-000046270000}"/>
    <cellStyle name="Normal 12 4" xfId="10065" xr:uid="{00000000-0005-0000-0000-000047270000}"/>
    <cellStyle name="Normal 12 4 2" xfId="10066" xr:uid="{00000000-0005-0000-0000-000048270000}"/>
    <cellStyle name="Normal 12 4 2 2" xfId="10067" xr:uid="{00000000-0005-0000-0000-000049270000}"/>
    <cellStyle name="Normal 12 4 2 2 2" xfId="10068" xr:uid="{00000000-0005-0000-0000-00004A270000}"/>
    <cellStyle name="Normal 12 4 2 2 3" xfId="10069" xr:uid="{00000000-0005-0000-0000-00004B270000}"/>
    <cellStyle name="Normal 12 4 2 2 4" xfId="10070" xr:uid="{00000000-0005-0000-0000-00004C270000}"/>
    <cellStyle name="Normal 12 4 2 3" xfId="10071" xr:uid="{00000000-0005-0000-0000-00004D270000}"/>
    <cellStyle name="Normal 12 4 2 4" xfId="10072" xr:uid="{00000000-0005-0000-0000-00004E270000}"/>
    <cellStyle name="Normal 12 4 2 5" xfId="10073" xr:uid="{00000000-0005-0000-0000-00004F270000}"/>
    <cellStyle name="Normal 12 4 3" xfId="10074" xr:uid="{00000000-0005-0000-0000-000050270000}"/>
    <cellStyle name="Normal 12 4 4" xfId="10075" xr:uid="{00000000-0005-0000-0000-000051270000}"/>
    <cellStyle name="Normal 12 4 4 2" xfId="10076" xr:uid="{00000000-0005-0000-0000-000052270000}"/>
    <cellStyle name="Normal 12 4 4 3" xfId="10077" xr:uid="{00000000-0005-0000-0000-000053270000}"/>
    <cellStyle name="Normal 12 4 4 4" xfId="10078" xr:uid="{00000000-0005-0000-0000-000054270000}"/>
    <cellStyle name="Normal 12 4 5" xfId="10079" xr:uid="{00000000-0005-0000-0000-000055270000}"/>
    <cellStyle name="Normal 12 4 6" xfId="10080" xr:uid="{00000000-0005-0000-0000-000056270000}"/>
    <cellStyle name="Normal 12 4 7" xfId="10081" xr:uid="{00000000-0005-0000-0000-000057270000}"/>
    <cellStyle name="Normal 12 5" xfId="10082" xr:uid="{00000000-0005-0000-0000-000058270000}"/>
    <cellStyle name="Normal 12 5 2" xfId="10083" xr:uid="{00000000-0005-0000-0000-000059270000}"/>
    <cellStyle name="Normal 12 5 2 2" xfId="10084" xr:uid="{00000000-0005-0000-0000-00005A270000}"/>
    <cellStyle name="Normal 12 5 2 2 2" xfId="10085" xr:uid="{00000000-0005-0000-0000-00005B270000}"/>
    <cellStyle name="Normal 12 5 2 2 3" xfId="10086" xr:uid="{00000000-0005-0000-0000-00005C270000}"/>
    <cellStyle name="Normal 12 5 2 2 4" xfId="10087" xr:uid="{00000000-0005-0000-0000-00005D270000}"/>
    <cellStyle name="Normal 12 5 2 3" xfId="10088" xr:uid="{00000000-0005-0000-0000-00005E270000}"/>
    <cellStyle name="Normal 12 5 2 4" xfId="10089" xr:uid="{00000000-0005-0000-0000-00005F270000}"/>
    <cellStyle name="Normal 12 5 2 5" xfId="10090" xr:uid="{00000000-0005-0000-0000-000060270000}"/>
    <cellStyle name="Normal 12 5 3" xfId="10091" xr:uid="{00000000-0005-0000-0000-000061270000}"/>
    <cellStyle name="Normal 12 5 4" xfId="10092" xr:uid="{00000000-0005-0000-0000-000062270000}"/>
    <cellStyle name="Normal 12 5 4 2" xfId="10093" xr:uid="{00000000-0005-0000-0000-000063270000}"/>
    <cellStyle name="Normal 12 5 4 3" xfId="10094" xr:uid="{00000000-0005-0000-0000-000064270000}"/>
    <cellStyle name="Normal 12 5 4 4" xfId="10095" xr:uid="{00000000-0005-0000-0000-000065270000}"/>
    <cellStyle name="Normal 12 5 5" xfId="10096" xr:uid="{00000000-0005-0000-0000-000066270000}"/>
    <cellStyle name="Normal 12 5 6" xfId="10097" xr:uid="{00000000-0005-0000-0000-000067270000}"/>
    <cellStyle name="Normal 12 5 7" xfId="10098" xr:uid="{00000000-0005-0000-0000-000068270000}"/>
    <cellStyle name="Normal 12 6" xfId="10099" xr:uid="{00000000-0005-0000-0000-000069270000}"/>
    <cellStyle name="Normal 12 6 2" xfId="10100" xr:uid="{00000000-0005-0000-0000-00006A270000}"/>
    <cellStyle name="Normal 12 6 2 2" xfId="10101" xr:uid="{00000000-0005-0000-0000-00006B270000}"/>
    <cellStyle name="Normal 12 6 2 2 2" xfId="10102" xr:uid="{00000000-0005-0000-0000-00006C270000}"/>
    <cellStyle name="Normal 12 6 2 2 3" xfId="10103" xr:uid="{00000000-0005-0000-0000-00006D270000}"/>
    <cellStyle name="Normal 12 6 2 2 4" xfId="10104" xr:uid="{00000000-0005-0000-0000-00006E270000}"/>
    <cellStyle name="Normal 12 6 2 3" xfId="10105" xr:uid="{00000000-0005-0000-0000-00006F270000}"/>
    <cellStyle name="Normal 12 6 2 4" xfId="10106" xr:uid="{00000000-0005-0000-0000-000070270000}"/>
    <cellStyle name="Normal 12 6 2 5" xfId="10107" xr:uid="{00000000-0005-0000-0000-000071270000}"/>
    <cellStyle name="Normal 12 6 3" xfId="10108" xr:uid="{00000000-0005-0000-0000-000072270000}"/>
    <cellStyle name="Normal 12 6 4" xfId="10109" xr:uid="{00000000-0005-0000-0000-000073270000}"/>
    <cellStyle name="Normal 12 6 4 2" xfId="10110" xr:uid="{00000000-0005-0000-0000-000074270000}"/>
    <cellStyle name="Normal 12 6 4 3" xfId="10111" xr:uid="{00000000-0005-0000-0000-000075270000}"/>
    <cellStyle name="Normal 12 6 4 4" xfId="10112" xr:uid="{00000000-0005-0000-0000-000076270000}"/>
    <cellStyle name="Normal 12 6 5" xfId="10113" xr:uid="{00000000-0005-0000-0000-000077270000}"/>
    <cellStyle name="Normal 12 6 6" xfId="10114" xr:uid="{00000000-0005-0000-0000-000078270000}"/>
    <cellStyle name="Normal 12 6 7" xfId="10115" xr:uid="{00000000-0005-0000-0000-000079270000}"/>
    <cellStyle name="Normal 12 7" xfId="10116" xr:uid="{00000000-0005-0000-0000-00007A270000}"/>
    <cellStyle name="Normal 12 7 2" xfId="10117" xr:uid="{00000000-0005-0000-0000-00007B270000}"/>
    <cellStyle name="Normal 12 7 2 2" xfId="10118" xr:uid="{00000000-0005-0000-0000-00007C270000}"/>
    <cellStyle name="Normal 12 7 2 2 2" xfId="10119" xr:uid="{00000000-0005-0000-0000-00007D270000}"/>
    <cellStyle name="Normal 12 7 2 2 3" xfId="10120" xr:uid="{00000000-0005-0000-0000-00007E270000}"/>
    <cellStyle name="Normal 12 7 2 2 4" xfId="10121" xr:uid="{00000000-0005-0000-0000-00007F270000}"/>
    <cellStyle name="Normal 12 7 2 3" xfId="10122" xr:uid="{00000000-0005-0000-0000-000080270000}"/>
    <cellStyle name="Normal 12 7 2 4" xfId="10123" xr:uid="{00000000-0005-0000-0000-000081270000}"/>
    <cellStyle name="Normal 12 7 2 5" xfId="10124" xr:uid="{00000000-0005-0000-0000-000082270000}"/>
    <cellStyle name="Normal 12 7 3" xfId="10125" xr:uid="{00000000-0005-0000-0000-000083270000}"/>
    <cellStyle name="Normal 12 7 4" xfId="10126" xr:uid="{00000000-0005-0000-0000-000084270000}"/>
    <cellStyle name="Normal 12 7 4 2" xfId="10127" xr:uid="{00000000-0005-0000-0000-000085270000}"/>
    <cellStyle name="Normal 12 7 4 3" xfId="10128" xr:uid="{00000000-0005-0000-0000-000086270000}"/>
    <cellStyle name="Normal 12 7 4 4" xfId="10129" xr:uid="{00000000-0005-0000-0000-000087270000}"/>
    <cellStyle name="Normal 12 7 5" xfId="10130" xr:uid="{00000000-0005-0000-0000-000088270000}"/>
    <cellStyle name="Normal 12 7 6" xfId="10131" xr:uid="{00000000-0005-0000-0000-000089270000}"/>
    <cellStyle name="Normal 12 7 7" xfId="10132" xr:uid="{00000000-0005-0000-0000-00008A270000}"/>
    <cellStyle name="Normal 12 8" xfId="10133" xr:uid="{00000000-0005-0000-0000-00008B270000}"/>
    <cellStyle name="Normal 12 8 2" xfId="10134" xr:uid="{00000000-0005-0000-0000-00008C270000}"/>
    <cellStyle name="Normal 12 8 2 2" xfId="10135" xr:uid="{00000000-0005-0000-0000-00008D270000}"/>
    <cellStyle name="Normal 12 8 2 2 2" xfId="10136" xr:uid="{00000000-0005-0000-0000-00008E270000}"/>
    <cellStyle name="Normal 12 8 2 2 3" xfId="10137" xr:uid="{00000000-0005-0000-0000-00008F270000}"/>
    <cellStyle name="Normal 12 8 2 2 4" xfId="10138" xr:uid="{00000000-0005-0000-0000-000090270000}"/>
    <cellStyle name="Normal 12 8 2 3" xfId="10139" xr:uid="{00000000-0005-0000-0000-000091270000}"/>
    <cellStyle name="Normal 12 8 2 4" xfId="10140" xr:uid="{00000000-0005-0000-0000-000092270000}"/>
    <cellStyle name="Normal 12 8 2 5" xfId="10141" xr:uid="{00000000-0005-0000-0000-000093270000}"/>
    <cellStyle name="Normal 12 8 3" xfId="10142" xr:uid="{00000000-0005-0000-0000-000094270000}"/>
    <cellStyle name="Normal 12 8 3 2" xfId="10143" xr:uid="{00000000-0005-0000-0000-000095270000}"/>
    <cellStyle name="Normal 12 8 3 3" xfId="10144" xr:uid="{00000000-0005-0000-0000-000096270000}"/>
    <cellStyle name="Normal 12 8 3 4" xfId="10145" xr:uid="{00000000-0005-0000-0000-000097270000}"/>
    <cellStyle name="Normal 12 8 4" xfId="10146" xr:uid="{00000000-0005-0000-0000-000098270000}"/>
    <cellStyle name="Normal 12 8 5" xfId="10147" xr:uid="{00000000-0005-0000-0000-000099270000}"/>
    <cellStyle name="Normal 12 8 6" xfId="10148" xr:uid="{00000000-0005-0000-0000-00009A270000}"/>
    <cellStyle name="Normal 12 9" xfId="10149" xr:uid="{00000000-0005-0000-0000-00009B270000}"/>
    <cellStyle name="Normal 12 9 2" xfId="10150" xr:uid="{00000000-0005-0000-0000-00009C270000}"/>
    <cellStyle name="Normal 12 9 2 2" xfId="10151" xr:uid="{00000000-0005-0000-0000-00009D270000}"/>
    <cellStyle name="Normal 12 9 2 2 2" xfId="10152" xr:uid="{00000000-0005-0000-0000-00009E270000}"/>
    <cellStyle name="Normal 12 9 2 2 3" xfId="10153" xr:uid="{00000000-0005-0000-0000-00009F270000}"/>
    <cellStyle name="Normal 12 9 2 2 4" xfId="10154" xr:uid="{00000000-0005-0000-0000-0000A0270000}"/>
    <cellStyle name="Normal 12 9 2 3" xfId="10155" xr:uid="{00000000-0005-0000-0000-0000A1270000}"/>
    <cellStyle name="Normal 12 9 2 4" xfId="10156" xr:uid="{00000000-0005-0000-0000-0000A2270000}"/>
    <cellStyle name="Normal 12 9 2 5" xfId="10157" xr:uid="{00000000-0005-0000-0000-0000A3270000}"/>
    <cellStyle name="Normal 12 9 3" xfId="10158" xr:uid="{00000000-0005-0000-0000-0000A4270000}"/>
    <cellStyle name="Normal 12 9 3 2" xfId="10159" xr:uid="{00000000-0005-0000-0000-0000A5270000}"/>
    <cellStyle name="Normal 12 9 3 3" xfId="10160" xr:uid="{00000000-0005-0000-0000-0000A6270000}"/>
    <cellStyle name="Normal 12 9 3 4" xfId="10161" xr:uid="{00000000-0005-0000-0000-0000A7270000}"/>
    <cellStyle name="Normal 12 9 4" xfId="10162" xr:uid="{00000000-0005-0000-0000-0000A8270000}"/>
    <cellStyle name="Normal 12 9 5" xfId="10163" xr:uid="{00000000-0005-0000-0000-0000A9270000}"/>
    <cellStyle name="Normal 12 9 6" xfId="10164" xr:uid="{00000000-0005-0000-0000-0000AA270000}"/>
    <cellStyle name="Normal 120" xfId="10165" xr:uid="{00000000-0005-0000-0000-0000AB270000}"/>
    <cellStyle name="Normal 120 2" xfId="24052" xr:uid="{8411E43C-BD29-48B0-81C6-FABCEC1E69E0}"/>
    <cellStyle name="Normal 121" xfId="3" xr:uid="{00000000-0005-0000-0000-0000AC270000}"/>
    <cellStyle name="Normal 121 2" xfId="20963" xr:uid="{00000000-0005-0000-0000-0000AD270000}"/>
    <cellStyle name="Normal 121 3" xfId="24053" xr:uid="{4B4C22E7-02DD-49B6-BA42-AA190E1BC6E7}"/>
    <cellStyle name="Normal 122" xfId="20960" xr:uid="{00000000-0005-0000-0000-0000AE270000}"/>
    <cellStyle name="Normal 122 2" xfId="24054" xr:uid="{BDC05E1C-E5BC-4B70-B274-A700F9441719}"/>
    <cellStyle name="Normal 123" xfId="23848" xr:uid="{F8C13CEC-A229-49A2-B78E-FB493D073F66}"/>
    <cellStyle name="Normal 124" xfId="24055" xr:uid="{BFACE42B-B29A-49F0-B176-F358F6B43CD7}"/>
    <cellStyle name="Normal 125" xfId="24056" xr:uid="{6AF26561-55DC-4C58-AFD4-6F5B478CD109}"/>
    <cellStyle name="Normal 126" xfId="24057" xr:uid="{2D9F6C68-5386-4411-8064-6DDE20C2EBD6}"/>
    <cellStyle name="Normal 127" xfId="24058" xr:uid="{FD57ACF3-8CA9-40A2-8F2C-AD196205FA82}"/>
    <cellStyle name="Normal 128" xfId="24059" xr:uid="{3B3E61D0-9B91-42B7-BF9E-01728365D3FF}"/>
    <cellStyle name="Normal 129" xfId="24060" xr:uid="{3672153C-1A7F-4D27-8250-5E421D13E48F}"/>
    <cellStyle name="Normal 13" xfId="10166" xr:uid="{00000000-0005-0000-0000-0000AF270000}"/>
    <cellStyle name="Normal 13 10" xfId="10167" xr:uid="{00000000-0005-0000-0000-0000B0270000}"/>
    <cellStyle name="Normal 13 11" xfId="10168" xr:uid="{00000000-0005-0000-0000-0000B1270000}"/>
    <cellStyle name="Normal 13 11 2" xfId="10169" xr:uid="{00000000-0005-0000-0000-0000B2270000}"/>
    <cellStyle name="Normal 13 11 2 2" xfId="10170" xr:uid="{00000000-0005-0000-0000-0000B3270000}"/>
    <cellStyle name="Normal 13 11 2 2 2" xfId="10171" xr:uid="{00000000-0005-0000-0000-0000B4270000}"/>
    <cellStyle name="Normal 13 11 2 2 3" xfId="10172" xr:uid="{00000000-0005-0000-0000-0000B5270000}"/>
    <cellStyle name="Normal 13 11 2 2 4" xfId="10173" xr:uid="{00000000-0005-0000-0000-0000B6270000}"/>
    <cellStyle name="Normal 13 11 2 3" xfId="10174" xr:uid="{00000000-0005-0000-0000-0000B7270000}"/>
    <cellStyle name="Normal 13 11 2 4" xfId="10175" xr:uid="{00000000-0005-0000-0000-0000B8270000}"/>
    <cellStyle name="Normal 13 11 2 5" xfId="10176" xr:uid="{00000000-0005-0000-0000-0000B9270000}"/>
    <cellStyle name="Normal 13 11 3" xfId="10177" xr:uid="{00000000-0005-0000-0000-0000BA270000}"/>
    <cellStyle name="Normal 13 11 3 2" xfId="10178" xr:uid="{00000000-0005-0000-0000-0000BB270000}"/>
    <cellStyle name="Normal 13 11 3 3" xfId="10179" xr:uid="{00000000-0005-0000-0000-0000BC270000}"/>
    <cellStyle name="Normal 13 11 3 4" xfId="10180" xr:uid="{00000000-0005-0000-0000-0000BD270000}"/>
    <cellStyle name="Normal 13 11 4" xfId="10181" xr:uid="{00000000-0005-0000-0000-0000BE270000}"/>
    <cellStyle name="Normal 13 11 5" xfId="10182" xr:uid="{00000000-0005-0000-0000-0000BF270000}"/>
    <cellStyle name="Normal 13 11 6" xfId="10183" xr:uid="{00000000-0005-0000-0000-0000C0270000}"/>
    <cellStyle name="Normal 13 12" xfId="10184" xr:uid="{00000000-0005-0000-0000-0000C1270000}"/>
    <cellStyle name="Normal 13 12 2" xfId="10185" xr:uid="{00000000-0005-0000-0000-0000C2270000}"/>
    <cellStyle name="Normal 13 12 2 2" xfId="10186" xr:uid="{00000000-0005-0000-0000-0000C3270000}"/>
    <cellStyle name="Normal 13 12 2 2 2" xfId="10187" xr:uid="{00000000-0005-0000-0000-0000C4270000}"/>
    <cellStyle name="Normal 13 12 2 2 3" xfId="10188" xr:uid="{00000000-0005-0000-0000-0000C5270000}"/>
    <cellStyle name="Normal 13 12 2 2 4" xfId="10189" xr:uid="{00000000-0005-0000-0000-0000C6270000}"/>
    <cellStyle name="Normal 13 12 2 3" xfId="10190" xr:uid="{00000000-0005-0000-0000-0000C7270000}"/>
    <cellStyle name="Normal 13 12 2 4" xfId="10191" xr:uid="{00000000-0005-0000-0000-0000C8270000}"/>
    <cellStyle name="Normal 13 12 2 5" xfId="10192" xr:uid="{00000000-0005-0000-0000-0000C9270000}"/>
    <cellStyle name="Normal 13 12 3" xfId="10193" xr:uid="{00000000-0005-0000-0000-0000CA270000}"/>
    <cellStyle name="Normal 13 12 3 2" xfId="10194" xr:uid="{00000000-0005-0000-0000-0000CB270000}"/>
    <cellStyle name="Normal 13 12 3 3" xfId="10195" xr:uid="{00000000-0005-0000-0000-0000CC270000}"/>
    <cellStyle name="Normal 13 12 3 4" xfId="10196" xr:uid="{00000000-0005-0000-0000-0000CD270000}"/>
    <cellStyle name="Normal 13 12 4" xfId="10197" xr:uid="{00000000-0005-0000-0000-0000CE270000}"/>
    <cellStyle name="Normal 13 12 5" xfId="10198" xr:uid="{00000000-0005-0000-0000-0000CF270000}"/>
    <cellStyle name="Normal 13 12 6" xfId="10199" xr:uid="{00000000-0005-0000-0000-0000D0270000}"/>
    <cellStyle name="Normal 13 13" xfId="10200" xr:uid="{00000000-0005-0000-0000-0000D1270000}"/>
    <cellStyle name="Normal 13 13 2" xfId="10201" xr:uid="{00000000-0005-0000-0000-0000D2270000}"/>
    <cellStyle name="Normal 13 13 3" xfId="10202" xr:uid="{00000000-0005-0000-0000-0000D3270000}"/>
    <cellStyle name="Normal 13 13 4" xfId="10203" xr:uid="{00000000-0005-0000-0000-0000D4270000}"/>
    <cellStyle name="Normal 13 14" xfId="23946" xr:uid="{B875F528-917E-4FEF-B011-CBDC71AC2543}"/>
    <cellStyle name="Normal 13 2" xfId="10204" xr:uid="{00000000-0005-0000-0000-0000D5270000}"/>
    <cellStyle name="Normal 13 2 2" xfId="10205" xr:uid="{00000000-0005-0000-0000-0000D6270000}"/>
    <cellStyle name="Normal 13 2 3" xfId="10206" xr:uid="{00000000-0005-0000-0000-0000D7270000}"/>
    <cellStyle name="Normal 13 2 3 2" xfId="10207" xr:uid="{00000000-0005-0000-0000-0000D8270000}"/>
    <cellStyle name="Normal 13 2 3 2 2" xfId="10208" xr:uid="{00000000-0005-0000-0000-0000D9270000}"/>
    <cellStyle name="Normal 13 2 3 2 2 2" xfId="10209" xr:uid="{00000000-0005-0000-0000-0000DA270000}"/>
    <cellStyle name="Normal 13 2 3 2 2 3" xfId="10210" xr:uid="{00000000-0005-0000-0000-0000DB270000}"/>
    <cellStyle name="Normal 13 2 3 2 2 4" xfId="10211" xr:uid="{00000000-0005-0000-0000-0000DC270000}"/>
    <cellStyle name="Normal 13 2 3 2 3" xfId="10212" xr:uid="{00000000-0005-0000-0000-0000DD270000}"/>
    <cellStyle name="Normal 13 2 3 2 4" xfId="10213" xr:uid="{00000000-0005-0000-0000-0000DE270000}"/>
    <cellStyle name="Normal 13 2 3 2 5" xfId="10214" xr:uid="{00000000-0005-0000-0000-0000DF270000}"/>
    <cellStyle name="Normal 13 2 3 3" xfId="10215" xr:uid="{00000000-0005-0000-0000-0000E0270000}"/>
    <cellStyle name="Normal 13 2 3 3 2" xfId="10216" xr:uid="{00000000-0005-0000-0000-0000E1270000}"/>
    <cellStyle name="Normal 13 2 3 3 3" xfId="10217" xr:uid="{00000000-0005-0000-0000-0000E2270000}"/>
    <cellStyle name="Normal 13 2 3 3 4" xfId="10218" xr:uid="{00000000-0005-0000-0000-0000E3270000}"/>
    <cellStyle name="Normal 13 2 3 4" xfId="10219" xr:uid="{00000000-0005-0000-0000-0000E4270000}"/>
    <cellStyle name="Normal 13 2 3 5" xfId="10220" xr:uid="{00000000-0005-0000-0000-0000E5270000}"/>
    <cellStyle name="Normal 13 2 3 6" xfId="10221" xr:uid="{00000000-0005-0000-0000-0000E6270000}"/>
    <cellStyle name="Normal 13 3" xfId="10222" xr:uid="{00000000-0005-0000-0000-0000E7270000}"/>
    <cellStyle name="Normal 13 3 2" xfId="10223" xr:uid="{00000000-0005-0000-0000-0000E8270000}"/>
    <cellStyle name="Normal 13 3 2 2" xfId="10224" xr:uid="{00000000-0005-0000-0000-0000E9270000}"/>
    <cellStyle name="Normal 13 4" xfId="10225" xr:uid="{00000000-0005-0000-0000-0000EA270000}"/>
    <cellStyle name="Normal 13 4 2" xfId="10226" xr:uid="{00000000-0005-0000-0000-0000EB270000}"/>
    <cellStyle name="Normal 13 5" xfId="10227" xr:uid="{00000000-0005-0000-0000-0000EC270000}"/>
    <cellStyle name="Normal 13 5 2" xfId="10228" xr:uid="{00000000-0005-0000-0000-0000ED270000}"/>
    <cellStyle name="Normal 13 6" xfId="10229" xr:uid="{00000000-0005-0000-0000-0000EE270000}"/>
    <cellStyle name="Normal 13 6 2" xfId="10230" xr:uid="{00000000-0005-0000-0000-0000EF270000}"/>
    <cellStyle name="Normal 13 7" xfId="10231" xr:uid="{00000000-0005-0000-0000-0000F0270000}"/>
    <cellStyle name="Normal 13 7 2" xfId="10232" xr:uid="{00000000-0005-0000-0000-0000F1270000}"/>
    <cellStyle name="Normal 13 8" xfId="10233" xr:uid="{00000000-0005-0000-0000-0000F2270000}"/>
    <cellStyle name="Normal 13 9" xfId="10234" xr:uid="{00000000-0005-0000-0000-0000F3270000}"/>
    <cellStyle name="Normal 130" xfId="24061" xr:uid="{37EE0F41-D24D-4265-8B29-0EEFFB58C2C8}"/>
    <cellStyle name="Normal 131" xfId="24062" xr:uid="{08BFDF36-7C1C-4F90-894C-FCAA8AF78EEB}"/>
    <cellStyle name="Normal 132" xfId="24063" xr:uid="{1B9F6F46-42B7-4B7C-BB00-5A70268347B4}"/>
    <cellStyle name="Normal 133" xfId="24064" xr:uid="{5CF810EB-577B-422C-BA2C-3DB18791FBC1}"/>
    <cellStyle name="Normal 134" xfId="24065" xr:uid="{D49BC239-4222-4010-B0CD-B4DDF67415CA}"/>
    <cellStyle name="Normal 135" xfId="24066" xr:uid="{1CDA5BFA-C250-4BA5-A674-CFE385BD02FF}"/>
    <cellStyle name="Normal 136" xfId="24067" xr:uid="{B6FC2F99-F816-4719-98A0-35BB148E1B16}"/>
    <cellStyle name="Normal 137" xfId="24068" xr:uid="{014BF62C-18E1-4E45-BF55-83BF9F1BBEC6}"/>
    <cellStyle name="Normal 138" xfId="24069" xr:uid="{3D369A1F-7890-424B-8ACB-F8FFC16D78BB}"/>
    <cellStyle name="Normal 139" xfId="24070" xr:uid="{6DAB54B1-D7AC-40B0-95CF-AE19F6258BA4}"/>
    <cellStyle name="Normal 14" xfId="10235" xr:uid="{00000000-0005-0000-0000-0000F4270000}"/>
    <cellStyle name="Normal 14 2" xfId="10236" xr:uid="{00000000-0005-0000-0000-0000F5270000}"/>
    <cellStyle name="Normal 14 2 2" xfId="10237" xr:uid="{00000000-0005-0000-0000-0000F6270000}"/>
    <cellStyle name="Normal 14 2 3" xfId="10238" xr:uid="{00000000-0005-0000-0000-0000F7270000}"/>
    <cellStyle name="Normal 14 2 3 2" xfId="10239" xr:uid="{00000000-0005-0000-0000-0000F8270000}"/>
    <cellStyle name="Normal 14 2 3 2 2" xfId="10240" xr:uid="{00000000-0005-0000-0000-0000F9270000}"/>
    <cellStyle name="Normal 14 2 3 2 2 2" xfId="10241" xr:uid="{00000000-0005-0000-0000-0000FA270000}"/>
    <cellStyle name="Normal 14 2 3 2 2 3" xfId="10242" xr:uid="{00000000-0005-0000-0000-0000FB270000}"/>
    <cellStyle name="Normal 14 2 3 2 2 4" xfId="10243" xr:uid="{00000000-0005-0000-0000-0000FC270000}"/>
    <cellStyle name="Normal 14 2 3 2 3" xfId="10244" xr:uid="{00000000-0005-0000-0000-0000FD270000}"/>
    <cellStyle name="Normal 14 2 3 2 4" xfId="10245" xr:uid="{00000000-0005-0000-0000-0000FE270000}"/>
    <cellStyle name="Normal 14 2 3 2 5" xfId="10246" xr:uid="{00000000-0005-0000-0000-0000FF270000}"/>
    <cellStyle name="Normal 14 2 3 3" xfId="10247" xr:uid="{00000000-0005-0000-0000-000000280000}"/>
    <cellStyle name="Normal 14 2 3 4" xfId="10248" xr:uid="{00000000-0005-0000-0000-000001280000}"/>
    <cellStyle name="Normal 14 2 3 4 2" xfId="10249" xr:uid="{00000000-0005-0000-0000-000002280000}"/>
    <cellStyle name="Normal 14 2 3 4 3" xfId="10250" xr:uid="{00000000-0005-0000-0000-000003280000}"/>
    <cellStyle name="Normal 14 2 3 4 4" xfId="10251" xr:uid="{00000000-0005-0000-0000-000004280000}"/>
    <cellStyle name="Normal 14 2 3 5" xfId="10252" xr:uid="{00000000-0005-0000-0000-000005280000}"/>
    <cellStyle name="Normal 14 2 3 6" xfId="10253" xr:uid="{00000000-0005-0000-0000-000006280000}"/>
    <cellStyle name="Normal 14 2 3 7" xfId="10254" xr:uid="{00000000-0005-0000-0000-000007280000}"/>
    <cellStyle name="Normal 14 2 4" xfId="10255" xr:uid="{00000000-0005-0000-0000-000008280000}"/>
    <cellStyle name="Normal 14 2 4 2" xfId="10256" xr:uid="{00000000-0005-0000-0000-000009280000}"/>
    <cellStyle name="Normal 14 2 4 3" xfId="10257" xr:uid="{00000000-0005-0000-0000-00000A280000}"/>
    <cellStyle name="Normal 14 2 4 4" xfId="10258" xr:uid="{00000000-0005-0000-0000-00000B280000}"/>
    <cellStyle name="Normal 14 3" xfId="10259" xr:uid="{00000000-0005-0000-0000-00000C280000}"/>
    <cellStyle name="Normal 14 3 2" xfId="10260" xr:uid="{00000000-0005-0000-0000-00000D280000}"/>
    <cellStyle name="Normal 14 3 2 2" xfId="10261" xr:uid="{00000000-0005-0000-0000-00000E280000}"/>
    <cellStyle name="Normal 14 3 2 2 2" xfId="10262" xr:uid="{00000000-0005-0000-0000-00000F280000}"/>
    <cellStyle name="Normal 14 3 2 2 2 2" xfId="10263" xr:uid="{00000000-0005-0000-0000-000010280000}"/>
    <cellStyle name="Normal 14 3 2 2 2 3" xfId="10264" xr:uid="{00000000-0005-0000-0000-000011280000}"/>
    <cellStyle name="Normal 14 3 2 2 2 4" xfId="10265" xr:uid="{00000000-0005-0000-0000-000012280000}"/>
    <cellStyle name="Normal 14 3 2 2 3" xfId="10266" xr:uid="{00000000-0005-0000-0000-000013280000}"/>
    <cellStyle name="Normal 14 3 2 2 4" xfId="10267" xr:uid="{00000000-0005-0000-0000-000014280000}"/>
    <cellStyle name="Normal 14 3 2 2 5" xfId="10268" xr:uid="{00000000-0005-0000-0000-000015280000}"/>
    <cellStyle name="Normal 14 3 2 3" xfId="10269" xr:uid="{00000000-0005-0000-0000-000016280000}"/>
    <cellStyle name="Normal 14 3 2 4" xfId="10270" xr:uid="{00000000-0005-0000-0000-000017280000}"/>
    <cellStyle name="Normal 14 3 2 4 2" xfId="10271" xr:uid="{00000000-0005-0000-0000-000018280000}"/>
    <cellStyle name="Normal 14 3 2 4 3" xfId="10272" xr:uid="{00000000-0005-0000-0000-000019280000}"/>
    <cellStyle name="Normal 14 3 2 4 4" xfId="10273" xr:uid="{00000000-0005-0000-0000-00001A280000}"/>
    <cellStyle name="Normal 14 3 2 5" xfId="10274" xr:uid="{00000000-0005-0000-0000-00001B280000}"/>
    <cellStyle name="Normal 14 3 2 6" xfId="10275" xr:uid="{00000000-0005-0000-0000-00001C280000}"/>
    <cellStyle name="Normal 14 3 2 7" xfId="10276" xr:uid="{00000000-0005-0000-0000-00001D280000}"/>
    <cellStyle name="Normal 14 4" xfId="10277" xr:uid="{00000000-0005-0000-0000-00001E280000}"/>
    <cellStyle name="Normal 14 4 2" xfId="10278" xr:uid="{00000000-0005-0000-0000-00001F280000}"/>
    <cellStyle name="Normal 14 4 2 2" xfId="10279" xr:uid="{00000000-0005-0000-0000-000020280000}"/>
    <cellStyle name="Normal 14 4 2 2 2" xfId="10280" xr:uid="{00000000-0005-0000-0000-000021280000}"/>
    <cellStyle name="Normal 14 4 2 2 3" xfId="10281" xr:uid="{00000000-0005-0000-0000-000022280000}"/>
    <cellStyle name="Normal 14 4 2 2 4" xfId="10282" xr:uid="{00000000-0005-0000-0000-000023280000}"/>
    <cellStyle name="Normal 14 4 2 3" xfId="10283" xr:uid="{00000000-0005-0000-0000-000024280000}"/>
    <cellStyle name="Normal 14 4 2 4" xfId="10284" xr:uid="{00000000-0005-0000-0000-000025280000}"/>
    <cellStyle name="Normal 14 4 2 5" xfId="10285" xr:uid="{00000000-0005-0000-0000-000026280000}"/>
    <cellStyle name="Normal 14 4 3" xfId="10286" xr:uid="{00000000-0005-0000-0000-000027280000}"/>
    <cellStyle name="Normal 14 4 4" xfId="10287" xr:uid="{00000000-0005-0000-0000-000028280000}"/>
    <cellStyle name="Normal 14 4 4 2" xfId="10288" xr:uid="{00000000-0005-0000-0000-000029280000}"/>
    <cellStyle name="Normal 14 4 4 3" xfId="10289" xr:uid="{00000000-0005-0000-0000-00002A280000}"/>
    <cellStyle name="Normal 14 4 4 4" xfId="10290" xr:uid="{00000000-0005-0000-0000-00002B280000}"/>
    <cellStyle name="Normal 14 4 5" xfId="10291" xr:uid="{00000000-0005-0000-0000-00002C280000}"/>
    <cellStyle name="Normal 14 4 6" xfId="10292" xr:uid="{00000000-0005-0000-0000-00002D280000}"/>
    <cellStyle name="Normal 14 4 7" xfId="10293" xr:uid="{00000000-0005-0000-0000-00002E280000}"/>
    <cellStyle name="Normal 14 5" xfId="10294" xr:uid="{00000000-0005-0000-0000-00002F280000}"/>
    <cellStyle name="Normal 14 5 2" xfId="10295" xr:uid="{00000000-0005-0000-0000-000030280000}"/>
    <cellStyle name="Normal 14 5 2 2" xfId="10296" xr:uid="{00000000-0005-0000-0000-000031280000}"/>
    <cellStyle name="Normal 14 5 2 2 2" xfId="10297" xr:uid="{00000000-0005-0000-0000-000032280000}"/>
    <cellStyle name="Normal 14 5 2 2 3" xfId="10298" xr:uid="{00000000-0005-0000-0000-000033280000}"/>
    <cellStyle name="Normal 14 5 2 2 4" xfId="10299" xr:uid="{00000000-0005-0000-0000-000034280000}"/>
    <cellStyle name="Normal 14 5 2 3" xfId="10300" xr:uid="{00000000-0005-0000-0000-000035280000}"/>
    <cellStyle name="Normal 14 5 2 4" xfId="10301" xr:uid="{00000000-0005-0000-0000-000036280000}"/>
    <cellStyle name="Normal 14 5 2 5" xfId="10302" xr:uid="{00000000-0005-0000-0000-000037280000}"/>
    <cellStyle name="Normal 14 5 3" xfId="10303" xr:uid="{00000000-0005-0000-0000-000038280000}"/>
    <cellStyle name="Normal 14 5 3 2" xfId="10304" xr:uid="{00000000-0005-0000-0000-000039280000}"/>
    <cellStyle name="Normal 14 5 3 3" xfId="10305" xr:uid="{00000000-0005-0000-0000-00003A280000}"/>
    <cellStyle name="Normal 14 5 3 4" xfId="10306" xr:uid="{00000000-0005-0000-0000-00003B280000}"/>
    <cellStyle name="Normal 14 5 4" xfId="10307" xr:uid="{00000000-0005-0000-0000-00003C280000}"/>
    <cellStyle name="Normal 14 5 5" xfId="10308" xr:uid="{00000000-0005-0000-0000-00003D280000}"/>
    <cellStyle name="Normal 14 5 6" xfId="10309" xr:uid="{00000000-0005-0000-0000-00003E280000}"/>
    <cellStyle name="Normal 14 6" xfId="10310" xr:uid="{00000000-0005-0000-0000-00003F280000}"/>
    <cellStyle name="Normal 14 6 2" xfId="10311" xr:uid="{00000000-0005-0000-0000-000040280000}"/>
    <cellStyle name="Normal 14 6 3" xfId="10312" xr:uid="{00000000-0005-0000-0000-000041280000}"/>
    <cellStyle name="Normal 14 6 4" xfId="10313" xr:uid="{00000000-0005-0000-0000-000042280000}"/>
    <cellStyle name="Normal 14 7" xfId="23889" xr:uid="{FF55F38A-62C1-417D-9051-965B1F671FF9}"/>
    <cellStyle name="Normal 14 8" xfId="23934" xr:uid="{B17D4C4D-7A9F-415D-B7BC-A75B8FCCDD71}"/>
    <cellStyle name="Normal 140" xfId="24071" xr:uid="{1FE18239-2DBF-469F-B5ED-0F1FD7C3082D}"/>
    <cellStyle name="Normal 141" xfId="24072" xr:uid="{40FCCD66-765F-4851-81A6-53142C4125B6}"/>
    <cellStyle name="Normal 142" xfId="24073" xr:uid="{D0E78EDF-9C2A-4023-81DA-1DA452A8CFA3}"/>
    <cellStyle name="Normal 143" xfId="24074" xr:uid="{1A6F6174-3701-407D-925D-12F5640574F5}"/>
    <cellStyle name="Normal 144" xfId="24076" xr:uid="{0C820430-CEB1-4D16-9706-CE7D31000D43}"/>
    <cellStyle name="Normal 145" xfId="24077" xr:uid="{3647CF1F-2C00-406D-8781-38712492F420}"/>
    <cellStyle name="Normal 146" xfId="24078" xr:uid="{B6E03B73-9809-4DC9-9489-F71A3B80922F}"/>
    <cellStyle name="Normal 147" xfId="24079" xr:uid="{35DDF8A4-686C-4972-841C-EFACAE0A88AC}"/>
    <cellStyle name="Normal 148" xfId="24080" xr:uid="{BB765E52-4786-41EB-9EBD-5FBEF628F500}"/>
    <cellStyle name="Normal 149" xfId="24081" xr:uid="{99DE65C0-1FDB-4449-AF15-F96BAB5BA19A}"/>
    <cellStyle name="Normal 15" xfId="10314" xr:uid="{00000000-0005-0000-0000-000043280000}"/>
    <cellStyle name="Normal 15 10" xfId="10315" xr:uid="{00000000-0005-0000-0000-000044280000}"/>
    <cellStyle name="Normal 15 11" xfId="10316" xr:uid="{00000000-0005-0000-0000-000045280000}"/>
    <cellStyle name="Normal 15 11 2" xfId="10317" xr:uid="{00000000-0005-0000-0000-000046280000}"/>
    <cellStyle name="Normal 15 11 2 2" xfId="10318" xr:uid="{00000000-0005-0000-0000-000047280000}"/>
    <cellStyle name="Normal 15 11 2 2 2" xfId="10319" xr:uid="{00000000-0005-0000-0000-000048280000}"/>
    <cellStyle name="Normal 15 11 2 2 3" xfId="10320" xr:uid="{00000000-0005-0000-0000-000049280000}"/>
    <cellStyle name="Normal 15 11 2 2 4" xfId="10321" xr:uid="{00000000-0005-0000-0000-00004A280000}"/>
    <cellStyle name="Normal 15 11 2 3" xfId="10322" xr:uid="{00000000-0005-0000-0000-00004B280000}"/>
    <cellStyle name="Normal 15 11 2 4" xfId="10323" xr:uid="{00000000-0005-0000-0000-00004C280000}"/>
    <cellStyle name="Normal 15 11 2 5" xfId="10324" xr:uid="{00000000-0005-0000-0000-00004D280000}"/>
    <cellStyle name="Normal 15 11 3" xfId="10325" xr:uid="{00000000-0005-0000-0000-00004E280000}"/>
    <cellStyle name="Normal 15 11 3 2" xfId="10326" xr:uid="{00000000-0005-0000-0000-00004F280000}"/>
    <cellStyle name="Normal 15 11 3 3" xfId="10327" xr:uid="{00000000-0005-0000-0000-000050280000}"/>
    <cellStyle name="Normal 15 11 3 4" xfId="10328" xr:uid="{00000000-0005-0000-0000-000051280000}"/>
    <cellStyle name="Normal 15 11 4" xfId="10329" xr:uid="{00000000-0005-0000-0000-000052280000}"/>
    <cellStyle name="Normal 15 11 5" xfId="10330" xr:uid="{00000000-0005-0000-0000-000053280000}"/>
    <cellStyle name="Normal 15 11 6" xfId="10331" xr:uid="{00000000-0005-0000-0000-000054280000}"/>
    <cellStyle name="Normal 15 12" xfId="10332" xr:uid="{00000000-0005-0000-0000-000055280000}"/>
    <cellStyle name="Normal 15 12 2" xfId="10333" xr:uid="{00000000-0005-0000-0000-000056280000}"/>
    <cellStyle name="Normal 15 12 2 2" xfId="10334" xr:uid="{00000000-0005-0000-0000-000057280000}"/>
    <cellStyle name="Normal 15 12 2 2 2" xfId="10335" xr:uid="{00000000-0005-0000-0000-000058280000}"/>
    <cellStyle name="Normal 15 12 2 2 3" xfId="10336" xr:uid="{00000000-0005-0000-0000-000059280000}"/>
    <cellStyle name="Normal 15 12 2 2 4" xfId="10337" xr:uid="{00000000-0005-0000-0000-00005A280000}"/>
    <cellStyle name="Normal 15 12 2 3" xfId="10338" xr:uid="{00000000-0005-0000-0000-00005B280000}"/>
    <cellStyle name="Normal 15 12 2 4" xfId="10339" xr:uid="{00000000-0005-0000-0000-00005C280000}"/>
    <cellStyle name="Normal 15 12 2 5" xfId="10340" xr:uid="{00000000-0005-0000-0000-00005D280000}"/>
    <cellStyle name="Normal 15 12 3" xfId="10341" xr:uid="{00000000-0005-0000-0000-00005E280000}"/>
    <cellStyle name="Normal 15 12 3 2" xfId="10342" xr:uid="{00000000-0005-0000-0000-00005F280000}"/>
    <cellStyle name="Normal 15 12 3 3" xfId="10343" xr:uid="{00000000-0005-0000-0000-000060280000}"/>
    <cellStyle name="Normal 15 12 3 4" xfId="10344" xr:uid="{00000000-0005-0000-0000-000061280000}"/>
    <cellStyle name="Normal 15 12 4" xfId="10345" xr:uid="{00000000-0005-0000-0000-000062280000}"/>
    <cellStyle name="Normal 15 12 5" xfId="10346" xr:uid="{00000000-0005-0000-0000-000063280000}"/>
    <cellStyle name="Normal 15 12 6" xfId="10347" xr:uid="{00000000-0005-0000-0000-000064280000}"/>
    <cellStyle name="Normal 15 13" xfId="10348" xr:uid="{00000000-0005-0000-0000-000065280000}"/>
    <cellStyle name="Normal 15 13 2" xfId="10349" xr:uid="{00000000-0005-0000-0000-000066280000}"/>
    <cellStyle name="Normal 15 13 3" xfId="10350" xr:uid="{00000000-0005-0000-0000-000067280000}"/>
    <cellStyle name="Normal 15 13 4" xfId="10351" xr:uid="{00000000-0005-0000-0000-000068280000}"/>
    <cellStyle name="Normal 15 14" xfId="23947" xr:uid="{E1EB363D-E473-488F-9EE5-50478F472EB1}"/>
    <cellStyle name="Normal 15 2" xfId="10352" xr:uid="{00000000-0005-0000-0000-000069280000}"/>
    <cellStyle name="Normal 15 2 2" xfId="10353" xr:uid="{00000000-0005-0000-0000-00006A280000}"/>
    <cellStyle name="Normal 15 2 3" xfId="10354" xr:uid="{00000000-0005-0000-0000-00006B280000}"/>
    <cellStyle name="Normal 15 2 3 2" xfId="10355" xr:uid="{00000000-0005-0000-0000-00006C280000}"/>
    <cellStyle name="Normal 15 2 3 2 2" xfId="10356" xr:uid="{00000000-0005-0000-0000-00006D280000}"/>
    <cellStyle name="Normal 15 2 3 2 2 2" xfId="10357" xr:uid="{00000000-0005-0000-0000-00006E280000}"/>
    <cellStyle name="Normal 15 2 3 2 2 3" xfId="10358" xr:uid="{00000000-0005-0000-0000-00006F280000}"/>
    <cellStyle name="Normal 15 2 3 2 2 4" xfId="10359" xr:uid="{00000000-0005-0000-0000-000070280000}"/>
    <cellStyle name="Normal 15 2 3 2 3" xfId="10360" xr:uid="{00000000-0005-0000-0000-000071280000}"/>
    <cellStyle name="Normal 15 2 3 2 4" xfId="10361" xr:uid="{00000000-0005-0000-0000-000072280000}"/>
    <cellStyle name="Normal 15 2 3 2 5" xfId="10362" xr:uid="{00000000-0005-0000-0000-000073280000}"/>
    <cellStyle name="Normal 15 2 3 3" xfId="10363" xr:uid="{00000000-0005-0000-0000-000074280000}"/>
    <cellStyle name="Normal 15 2 3 3 2" xfId="10364" xr:uid="{00000000-0005-0000-0000-000075280000}"/>
    <cellStyle name="Normal 15 2 3 3 3" xfId="10365" xr:uid="{00000000-0005-0000-0000-000076280000}"/>
    <cellStyle name="Normal 15 2 3 3 4" xfId="10366" xr:uid="{00000000-0005-0000-0000-000077280000}"/>
    <cellStyle name="Normal 15 2 3 4" xfId="10367" xr:uid="{00000000-0005-0000-0000-000078280000}"/>
    <cellStyle name="Normal 15 2 3 5" xfId="10368" xr:uid="{00000000-0005-0000-0000-000079280000}"/>
    <cellStyle name="Normal 15 2 3 6" xfId="10369" xr:uid="{00000000-0005-0000-0000-00007A280000}"/>
    <cellStyle name="Normal 15 3" xfId="10370" xr:uid="{00000000-0005-0000-0000-00007B280000}"/>
    <cellStyle name="Normal 15 3 2" xfId="10371" xr:uid="{00000000-0005-0000-0000-00007C280000}"/>
    <cellStyle name="Normal 15 3 2 2" xfId="10372" xr:uid="{00000000-0005-0000-0000-00007D280000}"/>
    <cellStyle name="Normal 15 4" xfId="10373" xr:uid="{00000000-0005-0000-0000-00007E280000}"/>
    <cellStyle name="Normal 15 4 2" xfId="10374" xr:uid="{00000000-0005-0000-0000-00007F280000}"/>
    <cellStyle name="Normal 15 5" xfId="10375" xr:uid="{00000000-0005-0000-0000-000080280000}"/>
    <cellStyle name="Normal 15 6" xfId="10376" xr:uid="{00000000-0005-0000-0000-000081280000}"/>
    <cellStyle name="Normal 15 7" xfId="10377" xr:uid="{00000000-0005-0000-0000-000082280000}"/>
    <cellStyle name="Normal 15 8" xfId="10378" xr:uid="{00000000-0005-0000-0000-000083280000}"/>
    <cellStyle name="Normal 15 9" xfId="10379" xr:uid="{00000000-0005-0000-0000-000084280000}"/>
    <cellStyle name="Normal 150" xfId="24082" xr:uid="{4BD6F6BA-877D-4DDE-8D0F-93AD6A4BB394}"/>
    <cellStyle name="Normal 151" xfId="24083" xr:uid="{201E6869-C16E-4A7A-8631-7534D2C34AE7}"/>
    <cellStyle name="Normal 152" xfId="24084" xr:uid="{9944DC18-A028-4063-93E7-840FF8ACE523}"/>
    <cellStyle name="Normal 153" xfId="24085" xr:uid="{B0BC006E-E0C5-4FB2-A455-DC726449515E}"/>
    <cellStyle name="Normal 154" xfId="24087" xr:uid="{0603B33C-7F73-409C-B289-9A71014965C1}"/>
    <cellStyle name="Normal 155" xfId="24088" xr:uid="{D1221D45-93C9-460A-B012-CF1CCCC540C0}"/>
    <cellStyle name="Normal 156" xfId="24089" xr:uid="{6547FE01-E4F6-4C3F-A34A-70D14463518E}"/>
    <cellStyle name="Normal 157" xfId="24086" xr:uid="{7F0EA72A-C9DB-4C86-849C-F4CB4C6493E4}"/>
    <cellStyle name="Normal 158" xfId="24090" xr:uid="{E5C3FCB1-CAE3-4A6F-AA8D-4EB4949677A4}"/>
    <cellStyle name="Normal 159" xfId="24091" xr:uid="{BFA0BB38-2B83-4B8D-9ED5-C942B6167927}"/>
    <cellStyle name="Normal 16" xfId="10380" xr:uid="{00000000-0005-0000-0000-000085280000}"/>
    <cellStyle name="Normal 16 10" xfId="10381" xr:uid="{00000000-0005-0000-0000-000086280000}"/>
    <cellStyle name="Normal 16 10 2" xfId="10382" xr:uid="{00000000-0005-0000-0000-000087280000}"/>
    <cellStyle name="Normal 16 10 2 2" xfId="10383" xr:uid="{00000000-0005-0000-0000-000088280000}"/>
    <cellStyle name="Normal 16 10 2 2 2" xfId="10384" xr:uid="{00000000-0005-0000-0000-000089280000}"/>
    <cellStyle name="Normal 16 10 2 2 2 2" xfId="10385" xr:uid="{00000000-0005-0000-0000-00008A280000}"/>
    <cellStyle name="Normal 16 10 2 2 2 3" xfId="10386" xr:uid="{00000000-0005-0000-0000-00008B280000}"/>
    <cellStyle name="Normal 16 10 2 2 2 4" xfId="10387" xr:uid="{00000000-0005-0000-0000-00008C280000}"/>
    <cellStyle name="Normal 16 10 2 2 3" xfId="10388" xr:uid="{00000000-0005-0000-0000-00008D280000}"/>
    <cellStyle name="Normal 16 10 2 2 4" xfId="10389" xr:uid="{00000000-0005-0000-0000-00008E280000}"/>
    <cellStyle name="Normal 16 10 2 2 5" xfId="10390" xr:uid="{00000000-0005-0000-0000-00008F280000}"/>
    <cellStyle name="Normal 16 10 2 3" xfId="10391" xr:uid="{00000000-0005-0000-0000-000090280000}"/>
    <cellStyle name="Normal 16 10 2 4" xfId="10392" xr:uid="{00000000-0005-0000-0000-000091280000}"/>
    <cellStyle name="Normal 16 10 2 4 2" xfId="10393" xr:uid="{00000000-0005-0000-0000-000092280000}"/>
    <cellStyle name="Normal 16 10 2 4 3" xfId="10394" xr:uid="{00000000-0005-0000-0000-000093280000}"/>
    <cellStyle name="Normal 16 10 2 4 4" xfId="10395" xr:uid="{00000000-0005-0000-0000-000094280000}"/>
    <cellStyle name="Normal 16 10 2 5" xfId="10396" xr:uid="{00000000-0005-0000-0000-000095280000}"/>
    <cellStyle name="Normal 16 10 2 6" xfId="10397" xr:uid="{00000000-0005-0000-0000-000096280000}"/>
    <cellStyle name="Normal 16 10 2 7" xfId="10398" xr:uid="{00000000-0005-0000-0000-000097280000}"/>
    <cellStyle name="Normal 16 11" xfId="10399" xr:uid="{00000000-0005-0000-0000-000098280000}"/>
    <cellStyle name="Normal 16 11 2" xfId="10400" xr:uid="{00000000-0005-0000-0000-000099280000}"/>
    <cellStyle name="Normal 16 11 2 2" xfId="10401" xr:uid="{00000000-0005-0000-0000-00009A280000}"/>
    <cellStyle name="Normal 16 11 2 2 2" xfId="10402" xr:uid="{00000000-0005-0000-0000-00009B280000}"/>
    <cellStyle name="Normal 16 11 2 2 2 2" xfId="10403" xr:uid="{00000000-0005-0000-0000-00009C280000}"/>
    <cellStyle name="Normal 16 11 2 2 2 3" xfId="10404" xr:uid="{00000000-0005-0000-0000-00009D280000}"/>
    <cellStyle name="Normal 16 11 2 2 2 4" xfId="10405" xr:uid="{00000000-0005-0000-0000-00009E280000}"/>
    <cellStyle name="Normal 16 11 2 2 3" xfId="10406" xr:uid="{00000000-0005-0000-0000-00009F280000}"/>
    <cellStyle name="Normal 16 11 2 2 4" xfId="10407" xr:uid="{00000000-0005-0000-0000-0000A0280000}"/>
    <cellStyle name="Normal 16 11 2 2 5" xfId="10408" xr:uid="{00000000-0005-0000-0000-0000A1280000}"/>
    <cellStyle name="Normal 16 11 2 3" xfId="10409" xr:uid="{00000000-0005-0000-0000-0000A2280000}"/>
    <cellStyle name="Normal 16 11 2 4" xfId="10410" xr:uid="{00000000-0005-0000-0000-0000A3280000}"/>
    <cellStyle name="Normal 16 11 2 4 2" xfId="10411" xr:uid="{00000000-0005-0000-0000-0000A4280000}"/>
    <cellStyle name="Normal 16 11 2 4 3" xfId="10412" xr:uid="{00000000-0005-0000-0000-0000A5280000}"/>
    <cellStyle name="Normal 16 11 2 4 4" xfId="10413" xr:uid="{00000000-0005-0000-0000-0000A6280000}"/>
    <cellStyle name="Normal 16 11 2 5" xfId="10414" xr:uid="{00000000-0005-0000-0000-0000A7280000}"/>
    <cellStyle name="Normal 16 11 2 6" xfId="10415" xr:uid="{00000000-0005-0000-0000-0000A8280000}"/>
    <cellStyle name="Normal 16 11 2 7" xfId="10416" xr:uid="{00000000-0005-0000-0000-0000A9280000}"/>
    <cellStyle name="Normal 16 12" xfId="10417" xr:uid="{00000000-0005-0000-0000-0000AA280000}"/>
    <cellStyle name="Normal 16 12 2" xfId="10418" xr:uid="{00000000-0005-0000-0000-0000AB280000}"/>
    <cellStyle name="Normal 16 13" xfId="10419" xr:uid="{00000000-0005-0000-0000-0000AC280000}"/>
    <cellStyle name="Normal 16 13 2" xfId="10420" xr:uid="{00000000-0005-0000-0000-0000AD280000}"/>
    <cellStyle name="Normal 16 14" xfId="10421" xr:uid="{00000000-0005-0000-0000-0000AE280000}"/>
    <cellStyle name="Normal 16 14 2" xfId="10422" xr:uid="{00000000-0005-0000-0000-0000AF280000}"/>
    <cellStyle name="Normal 16 15" xfId="10423" xr:uid="{00000000-0005-0000-0000-0000B0280000}"/>
    <cellStyle name="Normal 16 15 2" xfId="10424" xr:uid="{00000000-0005-0000-0000-0000B1280000}"/>
    <cellStyle name="Normal 16 16" xfId="10425" xr:uid="{00000000-0005-0000-0000-0000B2280000}"/>
    <cellStyle name="Normal 16 16 2" xfId="10426" xr:uid="{00000000-0005-0000-0000-0000B3280000}"/>
    <cellStyle name="Normal 16 17" xfId="10427" xr:uid="{00000000-0005-0000-0000-0000B4280000}"/>
    <cellStyle name="Normal 16 17 2" xfId="10428" xr:uid="{00000000-0005-0000-0000-0000B5280000}"/>
    <cellStyle name="Normal 16 18" xfId="10429" xr:uid="{00000000-0005-0000-0000-0000B6280000}"/>
    <cellStyle name="Normal 16 18 2" xfId="10430" xr:uid="{00000000-0005-0000-0000-0000B7280000}"/>
    <cellStyle name="Normal 16 19" xfId="10431" xr:uid="{00000000-0005-0000-0000-0000B8280000}"/>
    <cellStyle name="Normal 16 19 2" xfId="10432" xr:uid="{00000000-0005-0000-0000-0000B9280000}"/>
    <cellStyle name="Normal 16 2" xfId="10433" xr:uid="{00000000-0005-0000-0000-0000BA280000}"/>
    <cellStyle name="Normal 16 2 2" xfId="10434" xr:uid="{00000000-0005-0000-0000-0000BB280000}"/>
    <cellStyle name="Normal 16 2 3" xfId="10435" xr:uid="{00000000-0005-0000-0000-0000BC280000}"/>
    <cellStyle name="Normal 16 2 3 2" xfId="10436" xr:uid="{00000000-0005-0000-0000-0000BD280000}"/>
    <cellStyle name="Normal 16 2 3 2 2" xfId="10437" xr:uid="{00000000-0005-0000-0000-0000BE280000}"/>
    <cellStyle name="Normal 16 2 3 2 2 2" xfId="10438" xr:uid="{00000000-0005-0000-0000-0000BF280000}"/>
    <cellStyle name="Normal 16 2 3 2 2 3" xfId="10439" xr:uid="{00000000-0005-0000-0000-0000C0280000}"/>
    <cellStyle name="Normal 16 2 3 2 2 4" xfId="10440" xr:uid="{00000000-0005-0000-0000-0000C1280000}"/>
    <cellStyle name="Normal 16 2 3 2 3" xfId="10441" xr:uid="{00000000-0005-0000-0000-0000C2280000}"/>
    <cellStyle name="Normal 16 2 3 2 4" xfId="10442" xr:uid="{00000000-0005-0000-0000-0000C3280000}"/>
    <cellStyle name="Normal 16 2 3 2 5" xfId="10443" xr:uid="{00000000-0005-0000-0000-0000C4280000}"/>
    <cellStyle name="Normal 16 2 3 3" xfId="10444" xr:uid="{00000000-0005-0000-0000-0000C5280000}"/>
    <cellStyle name="Normal 16 2 3 3 2" xfId="10445" xr:uid="{00000000-0005-0000-0000-0000C6280000}"/>
    <cellStyle name="Normal 16 2 3 3 3" xfId="10446" xr:uid="{00000000-0005-0000-0000-0000C7280000}"/>
    <cellStyle name="Normal 16 2 3 3 4" xfId="10447" xr:uid="{00000000-0005-0000-0000-0000C8280000}"/>
    <cellStyle name="Normal 16 2 3 4" xfId="10448" xr:uid="{00000000-0005-0000-0000-0000C9280000}"/>
    <cellStyle name="Normal 16 2 3 5" xfId="10449" xr:uid="{00000000-0005-0000-0000-0000CA280000}"/>
    <cellStyle name="Normal 16 2 3 6" xfId="10450" xr:uid="{00000000-0005-0000-0000-0000CB280000}"/>
    <cellStyle name="Normal 16 2 4" xfId="10451" xr:uid="{00000000-0005-0000-0000-0000CC280000}"/>
    <cellStyle name="Normal 16 2 4 2" xfId="10452" xr:uid="{00000000-0005-0000-0000-0000CD280000}"/>
    <cellStyle name="Normal 16 2 4 3" xfId="10453" xr:uid="{00000000-0005-0000-0000-0000CE280000}"/>
    <cellStyle name="Normal 16 2 4 4" xfId="10454" xr:uid="{00000000-0005-0000-0000-0000CF280000}"/>
    <cellStyle name="Normal 16 20" xfId="10455" xr:uid="{00000000-0005-0000-0000-0000D0280000}"/>
    <cellStyle name="Normal 16 20 2" xfId="10456" xr:uid="{00000000-0005-0000-0000-0000D1280000}"/>
    <cellStyle name="Normal 16 20 2 2" xfId="10457" xr:uid="{00000000-0005-0000-0000-0000D2280000}"/>
    <cellStyle name="Normal 16 20 2 2 2" xfId="10458" xr:uid="{00000000-0005-0000-0000-0000D3280000}"/>
    <cellStyle name="Normal 16 20 2 2 3" xfId="10459" xr:uid="{00000000-0005-0000-0000-0000D4280000}"/>
    <cellStyle name="Normal 16 20 2 2 4" xfId="10460" xr:uid="{00000000-0005-0000-0000-0000D5280000}"/>
    <cellStyle name="Normal 16 20 2 3" xfId="10461" xr:uid="{00000000-0005-0000-0000-0000D6280000}"/>
    <cellStyle name="Normal 16 20 2 4" xfId="10462" xr:uid="{00000000-0005-0000-0000-0000D7280000}"/>
    <cellStyle name="Normal 16 20 2 5" xfId="10463" xr:uid="{00000000-0005-0000-0000-0000D8280000}"/>
    <cellStyle name="Normal 16 20 3" xfId="10464" xr:uid="{00000000-0005-0000-0000-0000D9280000}"/>
    <cellStyle name="Normal 16 20 3 2" xfId="10465" xr:uid="{00000000-0005-0000-0000-0000DA280000}"/>
    <cellStyle name="Normal 16 20 3 3" xfId="10466" xr:uid="{00000000-0005-0000-0000-0000DB280000}"/>
    <cellStyle name="Normal 16 20 3 4" xfId="10467" xr:uid="{00000000-0005-0000-0000-0000DC280000}"/>
    <cellStyle name="Normal 16 20 4" xfId="10468" xr:uid="{00000000-0005-0000-0000-0000DD280000}"/>
    <cellStyle name="Normal 16 20 5" xfId="10469" xr:uid="{00000000-0005-0000-0000-0000DE280000}"/>
    <cellStyle name="Normal 16 20 6" xfId="10470" xr:uid="{00000000-0005-0000-0000-0000DF280000}"/>
    <cellStyle name="Normal 16 21" xfId="10471" xr:uid="{00000000-0005-0000-0000-0000E0280000}"/>
    <cellStyle name="Normal 16 21 2" xfId="10472" xr:uid="{00000000-0005-0000-0000-0000E1280000}"/>
    <cellStyle name="Normal 16 21 3" xfId="10473" xr:uid="{00000000-0005-0000-0000-0000E2280000}"/>
    <cellStyle name="Normal 16 21 4" xfId="10474" xr:uid="{00000000-0005-0000-0000-0000E3280000}"/>
    <cellStyle name="Normal 16 22" xfId="23948" xr:uid="{6716B8E3-299C-4198-B3B3-53B64D32E9CA}"/>
    <cellStyle name="Normal 16 3" xfId="10475" xr:uid="{00000000-0005-0000-0000-0000E4280000}"/>
    <cellStyle name="Normal 16 3 2" xfId="10476" xr:uid="{00000000-0005-0000-0000-0000E5280000}"/>
    <cellStyle name="Normal 16 3 2 2" xfId="10477" xr:uid="{00000000-0005-0000-0000-0000E6280000}"/>
    <cellStyle name="Normal 16 3 2 2 2" xfId="10478" xr:uid="{00000000-0005-0000-0000-0000E7280000}"/>
    <cellStyle name="Normal 16 3 2 2 2 2" xfId="10479" xr:uid="{00000000-0005-0000-0000-0000E8280000}"/>
    <cellStyle name="Normal 16 3 2 2 2 3" xfId="10480" xr:uid="{00000000-0005-0000-0000-0000E9280000}"/>
    <cellStyle name="Normal 16 3 2 2 2 4" xfId="10481" xr:uid="{00000000-0005-0000-0000-0000EA280000}"/>
    <cellStyle name="Normal 16 3 2 2 3" xfId="10482" xr:uid="{00000000-0005-0000-0000-0000EB280000}"/>
    <cellStyle name="Normal 16 3 2 2 4" xfId="10483" xr:uid="{00000000-0005-0000-0000-0000EC280000}"/>
    <cellStyle name="Normal 16 3 2 2 5" xfId="10484" xr:uid="{00000000-0005-0000-0000-0000ED280000}"/>
    <cellStyle name="Normal 16 3 2 3" xfId="10485" xr:uid="{00000000-0005-0000-0000-0000EE280000}"/>
    <cellStyle name="Normal 16 3 2 4" xfId="10486" xr:uid="{00000000-0005-0000-0000-0000EF280000}"/>
    <cellStyle name="Normal 16 3 2 4 2" xfId="10487" xr:uid="{00000000-0005-0000-0000-0000F0280000}"/>
    <cellStyle name="Normal 16 3 2 4 3" xfId="10488" xr:uid="{00000000-0005-0000-0000-0000F1280000}"/>
    <cellStyle name="Normal 16 3 2 4 4" xfId="10489" xr:uid="{00000000-0005-0000-0000-0000F2280000}"/>
    <cellStyle name="Normal 16 3 2 5" xfId="10490" xr:uid="{00000000-0005-0000-0000-0000F3280000}"/>
    <cellStyle name="Normal 16 3 2 6" xfId="10491" xr:uid="{00000000-0005-0000-0000-0000F4280000}"/>
    <cellStyle name="Normal 16 3 2 7" xfId="10492" xr:uid="{00000000-0005-0000-0000-0000F5280000}"/>
    <cellStyle name="Normal 16 4" xfId="10493" xr:uid="{00000000-0005-0000-0000-0000F6280000}"/>
    <cellStyle name="Normal 16 4 2" xfId="10494" xr:uid="{00000000-0005-0000-0000-0000F7280000}"/>
    <cellStyle name="Normal 16 4 2 2" xfId="10495" xr:uid="{00000000-0005-0000-0000-0000F8280000}"/>
    <cellStyle name="Normal 16 4 2 2 2" xfId="10496" xr:uid="{00000000-0005-0000-0000-0000F9280000}"/>
    <cellStyle name="Normal 16 4 2 2 2 2" xfId="10497" xr:uid="{00000000-0005-0000-0000-0000FA280000}"/>
    <cellStyle name="Normal 16 4 2 2 2 3" xfId="10498" xr:uid="{00000000-0005-0000-0000-0000FB280000}"/>
    <cellStyle name="Normal 16 4 2 2 2 4" xfId="10499" xr:uid="{00000000-0005-0000-0000-0000FC280000}"/>
    <cellStyle name="Normal 16 4 2 2 3" xfId="10500" xr:uid="{00000000-0005-0000-0000-0000FD280000}"/>
    <cellStyle name="Normal 16 4 2 2 4" xfId="10501" xr:uid="{00000000-0005-0000-0000-0000FE280000}"/>
    <cellStyle name="Normal 16 4 2 2 5" xfId="10502" xr:uid="{00000000-0005-0000-0000-0000FF280000}"/>
    <cellStyle name="Normal 16 4 2 3" xfId="10503" xr:uid="{00000000-0005-0000-0000-000000290000}"/>
    <cellStyle name="Normal 16 4 2 4" xfId="10504" xr:uid="{00000000-0005-0000-0000-000001290000}"/>
    <cellStyle name="Normal 16 4 2 4 2" xfId="10505" xr:uid="{00000000-0005-0000-0000-000002290000}"/>
    <cellStyle name="Normal 16 4 2 4 3" xfId="10506" xr:uid="{00000000-0005-0000-0000-000003290000}"/>
    <cellStyle name="Normal 16 4 2 4 4" xfId="10507" xr:uid="{00000000-0005-0000-0000-000004290000}"/>
    <cellStyle name="Normal 16 4 2 5" xfId="10508" xr:uid="{00000000-0005-0000-0000-000005290000}"/>
    <cellStyle name="Normal 16 4 2 6" xfId="10509" xr:uid="{00000000-0005-0000-0000-000006290000}"/>
    <cellStyle name="Normal 16 4 2 7" xfId="10510" xr:uid="{00000000-0005-0000-0000-000007290000}"/>
    <cellStyle name="Normal 16 5" xfId="10511" xr:uid="{00000000-0005-0000-0000-000008290000}"/>
    <cellStyle name="Normal 16 5 2" xfId="10512" xr:uid="{00000000-0005-0000-0000-000009290000}"/>
    <cellStyle name="Normal 16 5 2 2" xfId="10513" xr:uid="{00000000-0005-0000-0000-00000A290000}"/>
    <cellStyle name="Normal 16 5 2 2 2" xfId="10514" xr:uid="{00000000-0005-0000-0000-00000B290000}"/>
    <cellStyle name="Normal 16 5 2 2 2 2" xfId="10515" xr:uid="{00000000-0005-0000-0000-00000C290000}"/>
    <cellStyle name="Normal 16 5 2 2 2 3" xfId="10516" xr:uid="{00000000-0005-0000-0000-00000D290000}"/>
    <cellStyle name="Normal 16 5 2 2 2 4" xfId="10517" xr:uid="{00000000-0005-0000-0000-00000E290000}"/>
    <cellStyle name="Normal 16 5 2 2 3" xfId="10518" xr:uid="{00000000-0005-0000-0000-00000F290000}"/>
    <cellStyle name="Normal 16 5 2 2 4" xfId="10519" xr:uid="{00000000-0005-0000-0000-000010290000}"/>
    <cellStyle name="Normal 16 5 2 2 5" xfId="10520" xr:uid="{00000000-0005-0000-0000-000011290000}"/>
    <cellStyle name="Normal 16 5 2 3" xfId="10521" xr:uid="{00000000-0005-0000-0000-000012290000}"/>
    <cellStyle name="Normal 16 5 2 4" xfId="10522" xr:uid="{00000000-0005-0000-0000-000013290000}"/>
    <cellStyle name="Normal 16 5 2 4 2" xfId="10523" xr:uid="{00000000-0005-0000-0000-000014290000}"/>
    <cellStyle name="Normal 16 5 2 4 3" xfId="10524" xr:uid="{00000000-0005-0000-0000-000015290000}"/>
    <cellStyle name="Normal 16 5 2 4 4" xfId="10525" xr:uid="{00000000-0005-0000-0000-000016290000}"/>
    <cellStyle name="Normal 16 5 2 5" xfId="10526" xr:uid="{00000000-0005-0000-0000-000017290000}"/>
    <cellStyle name="Normal 16 5 2 6" xfId="10527" xr:uid="{00000000-0005-0000-0000-000018290000}"/>
    <cellStyle name="Normal 16 5 2 7" xfId="10528" xr:uid="{00000000-0005-0000-0000-000019290000}"/>
    <cellStyle name="Normal 16 6" xfId="10529" xr:uid="{00000000-0005-0000-0000-00001A290000}"/>
    <cellStyle name="Normal 16 6 2" xfId="10530" xr:uid="{00000000-0005-0000-0000-00001B290000}"/>
    <cellStyle name="Normal 16 6 2 2" xfId="10531" xr:uid="{00000000-0005-0000-0000-00001C290000}"/>
    <cellStyle name="Normal 16 6 2 2 2" xfId="10532" xr:uid="{00000000-0005-0000-0000-00001D290000}"/>
    <cellStyle name="Normal 16 6 2 2 2 2" xfId="10533" xr:uid="{00000000-0005-0000-0000-00001E290000}"/>
    <cellStyle name="Normal 16 6 2 2 2 3" xfId="10534" xr:uid="{00000000-0005-0000-0000-00001F290000}"/>
    <cellStyle name="Normal 16 6 2 2 2 4" xfId="10535" xr:uid="{00000000-0005-0000-0000-000020290000}"/>
    <cellStyle name="Normal 16 6 2 2 3" xfId="10536" xr:uid="{00000000-0005-0000-0000-000021290000}"/>
    <cellStyle name="Normal 16 6 2 2 4" xfId="10537" xr:uid="{00000000-0005-0000-0000-000022290000}"/>
    <cellStyle name="Normal 16 6 2 2 5" xfId="10538" xr:uid="{00000000-0005-0000-0000-000023290000}"/>
    <cellStyle name="Normal 16 6 2 3" xfId="10539" xr:uid="{00000000-0005-0000-0000-000024290000}"/>
    <cellStyle name="Normal 16 6 2 4" xfId="10540" xr:uid="{00000000-0005-0000-0000-000025290000}"/>
    <cellStyle name="Normal 16 6 2 4 2" xfId="10541" xr:uid="{00000000-0005-0000-0000-000026290000}"/>
    <cellStyle name="Normal 16 6 2 4 3" xfId="10542" xr:uid="{00000000-0005-0000-0000-000027290000}"/>
    <cellStyle name="Normal 16 6 2 4 4" xfId="10543" xr:uid="{00000000-0005-0000-0000-000028290000}"/>
    <cellStyle name="Normal 16 6 2 5" xfId="10544" xr:uid="{00000000-0005-0000-0000-000029290000}"/>
    <cellStyle name="Normal 16 6 2 6" xfId="10545" xr:uid="{00000000-0005-0000-0000-00002A290000}"/>
    <cellStyle name="Normal 16 6 2 7" xfId="10546" xr:uid="{00000000-0005-0000-0000-00002B290000}"/>
    <cellStyle name="Normal 16 7" xfId="10547" xr:uid="{00000000-0005-0000-0000-00002C290000}"/>
    <cellStyle name="Normal 16 7 2" xfId="10548" xr:uid="{00000000-0005-0000-0000-00002D290000}"/>
    <cellStyle name="Normal 16 7 2 2" xfId="10549" xr:uid="{00000000-0005-0000-0000-00002E290000}"/>
    <cellStyle name="Normal 16 7 2 2 2" xfId="10550" xr:uid="{00000000-0005-0000-0000-00002F290000}"/>
    <cellStyle name="Normal 16 7 2 2 2 2" xfId="10551" xr:uid="{00000000-0005-0000-0000-000030290000}"/>
    <cellStyle name="Normal 16 7 2 2 2 3" xfId="10552" xr:uid="{00000000-0005-0000-0000-000031290000}"/>
    <cellStyle name="Normal 16 7 2 2 2 4" xfId="10553" xr:uid="{00000000-0005-0000-0000-000032290000}"/>
    <cellStyle name="Normal 16 7 2 2 3" xfId="10554" xr:uid="{00000000-0005-0000-0000-000033290000}"/>
    <cellStyle name="Normal 16 7 2 2 4" xfId="10555" xr:uid="{00000000-0005-0000-0000-000034290000}"/>
    <cellStyle name="Normal 16 7 2 2 5" xfId="10556" xr:uid="{00000000-0005-0000-0000-000035290000}"/>
    <cellStyle name="Normal 16 7 2 3" xfId="10557" xr:uid="{00000000-0005-0000-0000-000036290000}"/>
    <cellStyle name="Normal 16 7 2 4" xfId="10558" xr:uid="{00000000-0005-0000-0000-000037290000}"/>
    <cellStyle name="Normal 16 7 2 4 2" xfId="10559" xr:uid="{00000000-0005-0000-0000-000038290000}"/>
    <cellStyle name="Normal 16 7 2 4 3" xfId="10560" xr:uid="{00000000-0005-0000-0000-000039290000}"/>
    <cellStyle name="Normal 16 7 2 4 4" xfId="10561" xr:uid="{00000000-0005-0000-0000-00003A290000}"/>
    <cellStyle name="Normal 16 7 2 5" xfId="10562" xr:uid="{00000000-0005-0000-0000-00003B290000}"/>
    <cellStyle name="Normal 16 7 2 6" xfId="10563" xr:uid="{00000000-0005-0000-0000-00003C290000}"/>
    <cellStyle name="Normal 16 7 2 7" xfId="10564" xr:uid="{00000000-0005-0000-0000-00003D290000}"/>
    <cellStyle name="Normal 16 8" xfId="10565" xr:uid="{00000000-0005-0000-0000-00003E290000}"/>
    <cellStyle name="Normal 16 8 2" xfId="10566" xr:uid="{00000000-0005-0000-0000-00003F290000}"/>
    <cellStyle name="Normal 16 8 2 2" xfId="10567" xr:uid="{00000000-0005-0000-0000-000040290000}"/>
    <cellStyle name="Normal 16 8 2 2 2" xfId="10568" xr:uid="{00000000-0005-0000-0000-000041290000}"/>
    <cellStyle name="Normal 16 8 2 2 2 2" xfId="10569" xr:uid="{00000000-0005-0000-0000-000042290000}"/>
    <cellStyle name="Normal 16 8 2 2 2 3" xfId="10570" xr:uid="{00000000-0005-0000-0000-000043290000}"/>
    <cellStyle name="Normal 16 8 2 2 2 4" xfId="10571" xr:uid="{00000000-0005-0000-0000-000044290000}"/>
    <cellStyle name="Normal 16 8 2 2 3" xfId="10572" xr:uid="{00000000-0005-0000-0000-000045290000}"/>
    <cellStyle name="Normal 16 8 2 2 4" xfId="10573" xr:uid="{00000000-0005-0000-0000-000046290000}"/>
    <cellStyle name="Normal 16 8 2 2 5" xfId="10574" xr:uid="{00000000-0005-0000-0000-000047290000}"/>
    <cellStyle name="Normal 16 8 2 3" xfId="10575" xr:uid="{00000000-0005-0000-0000-000048290000}"/>
    <cellStyle name="Normal 16 8 2 4" xfId="10576" xr:uid="{00000000-0005-0000-0000-000049290000}"/>
    <cellStyle name="Normal 16 8 2 4 2" xfId="10577" xr:uid="{00000000-0005-0000-0000-00004A290000}"/>
    <cellStyle name="Normal 16 8 2 4 3" xfId="10578" xr:uid="{00000000-0005-0000-0000-00004B290000}"/>
    <cellStyle name="Normal 16 8 2 4 4" xfId="10579" xr:uid="{00000000-0005-0000-0000-00004C290000}"/>
    <cellStyle name="Normal 16 8 2 5" xfId="10580" xr:uid="{00000000-0005-0000-0000-00004D290000}"/>
    <cellStyle name="Normal 16 8 2 6" xfId="10581" xr:uid="{00000000-0005-0000-0000-00004E290000}"/>
    <cellStyle name="Normal 16 8 2 7" xfId="10582" xr:uid="{00000000-0005-0000-0000-00004F290000}"/>
    <cellStyle name="Normal 16 9" xfId="10583" xr:uid="{00000000-0005-0000-0000-000050290000}"/>
    <cellStyle name="Normal 16 9 2" xfId="10584" xr:uid="{00000000-0005-0000-0000-000051290000}"/>
    <cellStyle name="Normal 16 9 2 2" xfId="10585" xr:uid="{00000000-0005-0000-0000-000052290000}"/>
    <cellStyle name="Normal 16 9 2 2 2" xfId="10586" xr:uid="{00000000-0005-0000-0000-000053290000}"/>
    <cellStyle name="Normal 16 9 2 2 2 2" xfId="10587" xr:uid="{00000000-0005-0000-0000-000054290000}"/>
    <cellStyle name="Normal 16 9 2 2 2 3" xfId="10588" xr:uid="{00000000-0005-0000-0000-000055290000}"/>
    <cellStyle name="Normal 16 9 2 2 2 4" xfId="10589" xr:uid="{00000000-0005-0000-0000-000056290000}"/>
    <cellStyle name="Normal 16 9 2 2 3" xfId="10590" xr:uid="{00000000-0005-0000-0000-000057290000}"/>
    <cellStyle name="Normal 16 9 2 2 4" xfId="10591" xr:uid="{00000000-0005-0000-0000-000058290000}"/>
    <cellStyle name="Normal 16 9 2 2 5" xfId="10592" xr:uid="{00000000-0005-0000-0000-000059290000}"/>
    <cellStyle name="Normal 16 9 2 3" xfId="10593" xr:uid="{00000000-0005-0000-0000-00005A290000}"/>
    <cellStyle name="Normal 16 9 2 4" xfId="10594" xr:uid="{00000000-0005-0000-0000-00005B290000}"/>
    <cellStyle name="Normal 16 9 2 4 2" xfId="10595" xr:uid="{00000000-0005-0000-0000-00005C290000}"/>
    <cellStyle name="Normal 16 9 2 4 3" xfId="10596" xr:uid="{00000000-0005-0000-0000-00005D290000}"/>
    <cellStyle name="Normal 16 9 2 4 4" xfId="10597" xr:uid="{00000000-0005-0000-0000-00005E290000}"/>
    <cellStyle name="Normal 16 9 2 5" xfId="10598" xr:uid="{00000000-0005-0000-0000-00005F290000}"/>
    <cellStyle name="Normal 16 9 2 6" xfId="10599" xr:uid="{00000000-0005-0000-0000-000060290000}"/>
    <cellStyle name="Normal 16 9 2 7" xfId="10600" xr:uid="{00000000-0005-0000-0000-000061290000}"/>
    <cellStyle name="Normal 160" xfId="24092" xr:uid="{AD7BE1A3-B254-4A8F-B7BE-9E9677A79EDF}"/>
    <cellStyle name="Normal 161" xfId="24093" xr:uid="{47A91ECC-5F05-4BAF-AD7F-1061F42BC9C1}"/>
    <cellStyle name="Normal 162" xfId="24094" xr:uid="{37BCE5D8-383E-4F78-AB60-B6A42C7CDF11}"/>
    <cellStyle name="Normal 163" xfId="24095" xr:uid="{4EFA15FD-BF0F-4DCE-A27A-C3D4C9C86BDD}"/>
    <cellStyle name="Normal 164" xfId="24096" xr:uid="{E9999C0F-0EAD-4BE7-B5D0-855BA9D2CC0A}"/>
    <cellStyle name="Normal 165" xfId="24097" xr:uid="{1FCBA8EE-96C3-408C-AC24-70F3436AE9D4}"/>
    <cellStyle name="Normal 166" xfId="24075" xr:uid="{DD130832-C19D-489C-B0F6-E73E82DCB9FE}"/>
    <cellStyle name="Normal 167" xfId="24098" xr:uid="{8269C891-B61C-44C7-95EB-3CAF7C921F84}"/>
    <cellStyle name="Normal 168" xfId="24099" xr:uid="{3645551E-1861-470F-AF57-6923007AEFD0}"/>
    <cellStyle name="Normal 169" xfId="24100" xr:uid="{683F82CB-CC1C-46A2-9FEF-6E8890DAD5C2}"/>
    <cellStyle name="Normal 17" xfId="10601" xr:uid="{00000000-0005-0000-0000-000062290000}"/>
    <cellStyle name="Normal 17 10" xfId="10602" xr:uid="{00000000-0005-0000-0000-000063290000}"/>
    <cellStyle name="Normal 17 10 2" xfId="10603" xr:uid="{00000000-0005-0000-0000-000064290000}"/>
    <cellStyle name="Normal 17 11" xfId="10604" xr:uid="{00000000-0005-0000-0000-000065290000}"/>
    <cellStyle name="Normal 17 11 2" xfId="10605" xr:uid="{00000000-0005-0000-0000-000066290000}"/>
    <cellStyle name="Normal 17 11 2 2" xfId="10606" xr:uid="{00000000-0005-0000-0000-000067290000}"/>
    <cellStyle name="Normal 17 11 2 2 2" xfId="10607" xr:uid="{00000000-0005-0000-0000-000068290000}"/>
    <cellStyle name="Normal 17 11 2 2 2 2" xfId="10608" xr:uid="{00000000-0005-0000-0000-000069290000}"/>
    <cellStyle name="Normal 17 11 2 2 2 3" xfId="10609" xr:uid="{00000000-0005-0000-0000-00006A290000}"/>
    <cellStyle name="Normal 17 11 2 2 2 4" xfId="10610" xr:uid="{00000000-0005-0000-0000-00006B290000}"/>
    <cellStyle name="Normal 17 11 2 2 3" xfId="10611" xr:uid="{00000000-0005-0000-0000-00006C290000}"/>
    <cellStyle name="Normal 17 11 2 2 4" xfId="10612" xr:uid="{00000000-0005-0000-0000-00006D290000}"/>
    <cellStyle name="Normal 17 11 2 2 5" xfId="10613" xr:uid="{00000000-0005-0000-0000-00006E290000}"/>
    <cellStyle name="Normal 17 11 2 3" xfId="10614" xr:uid="{00000000-0005-0000-0000-00006F290000}"/>
    <cellStyle name="Normal 17 11 2 4" xfId="10615" xr:uid="{00000000-0005-0000-0000-000070290000}"/>
    <cellStyle name="Normal 17 11 2 4 2" xfId="10616" xr:uid="{00000000-0005-0000-0000-000071290000}"/>
    <cellStyle name="Normal 17 11 2 4 3" xfId="10617" xr:uid="{00000000-0005-0000-0000-000072290000}"/>
    <cellStyle name="Normal 17 11 2 4 4" xfId="10618" xr:uid="{00000000-0005-0000-0000-000073290000}"/>
    <cellStyle name="Normal 17 11 2 5" xfId="10619" xr:uid="{00000000-0005-0000-0000-000074290000}"/>
    <cellStyle name="Normal 17 11 2 6" xfId="10620" xr:uid="{00000000-0005-0000-0000-000075290000}"/>
    <cellStyle name="Normal 17 11 2 7" xfId="10621" xr:uid="{00000000-0005-0000-0000-000076290000}"/>
    <cellStyle name="Normal 17 12" xfId="10622" xr:uid="{00000000-0005-0000-0000-000077290000}"/>
    <cellStyle name="Normal 17 12 2" xfId="10623" xr:uid="{00000000-0005-0000-0000-000078290000}"/>
    <cellStyle name="Normal 17 13" xfId="10624" xr:uid="{00000000-0005-0000-0000-000079290000}"/>
    <cellStyle name="Normal 17 14" xfId="10625" xr:uid="{00000000-0005-0000-0000-00007A290000}"/>
    <cellStyle name="Normal 17 14 2" xfId="10626" xr:uid="{00000000-0005-0000-0000-00007B290000}"/>
    <cellStyle name="Normal 17 14 2 2" xfId="10627" xr:uid="{00000000-0005-0000-0000-00007C290000}"/>
    <cellStyle name="Normal 17 14 2 2 2" xfId="10628" xr:uid="{00000000-0005-0000-0000-00007D290000}"/>
    <cellStyle name="Normal 17 14 2 2 3" xfId="10629" xr:uid="{00000000-0005-0000-0000-00007E290000}"/>
    <cellStyle name="Normal 17 14 2 2 4" xfId="10630" xr:uid="{00000000-0005-0000-0000-00007F290000}"/>
    <cellStyle name="Normal 17 14 2 3" xfId="10631" xr:uid="{00000000-0005-0000-0000-000080290000}"/>
    <cellStyle name="Normal 17 14 2 4" xfId="10632" xr:uid="{00000000-0005-0000-0000-000081290000}"/>
    <cellStyle name="Normal 17 14 2 5" xfId="10633" xr:uid="{00000000-0005-0000-0000-000082290000}"/>
    <cellStyle name="Normal 17 14 3" xfId="10634" xr:uid="{00000000-0005-0000-0000-000083290000}"/>
    <cellStyle name="Normal 17 14 3 2" xfId="10635" xr:uid="{00000000-0005-0000-0000-000084290000}"/>
    <cellStyle name="Normal 17 14 3 3" xfId="10636" xr:uid="{00000000-0005-0000-0000-000085290000}"/>
    <cellStyle name="Normal 17 14 3 4" xfId="10637" xr:uid="{00000000-0005-0000-0000-000086290000}"/>
    <cellStyle name="Normal 17 14 4" xfId="10638" xr:uid="{00000000-0005-0000-0000-000087290000}"/>
    <cellStyle name="Normal 17 14 5" xfId="10639" xr:uid="{00000000-0005-0000-0000-000088290000}"/>
    <cellStyle name="Normal 17 14 6" xfId="10640" xr:uid="{00000000-0005-0000-0000-000089290000}"/>
    <cellStyle name="Normal 17 15" xfId="10641" xr:uid="{00000000-0005-0000-0000-00008A290000}"/>
    <cellStyle name="Normal 17 15 2" xfId="10642" xr:uid="{00000000-0005-0000-0000-00008B290000}"/>
    <cellStyle name="Normal 17 15 3" xfId="10643" xr:uid="{00000000-0005-0000-0000-00008C290000}"/>
    <cellStyle name="Normal 17 15 4" xfId="10644" xr:uid="{00000000-0005-0000-0000-00008D290000}"/>
    <cellStyle name="Normal 17 16" xfId="23949" xr:uid="{2F84FFD9-0312-47DE-9CA4-6EFADAC08312}"/>
    <cellStyle name="Normal 17 2" xfId="10645" xr:uid="{00000000-0005-0000-0000-00008E290000}"/>
    <cellStyle name="Normal 17 2 2" xfId="10646" xr:uid="{00000000-0005-0000-0000-00008F290000}"/>
    <cellStyle name="Normal 17 2 3" xfId="10647" xr:uid="{00000000-0005-0000-0000-000090290000}"/>
    <cellStyle name="Normal 17 2 3 2" xfId="10648" xr:uid="{00000000-0005-0000-0000-000091290000}"/>
    <cellStyle name="Normal 17 2 3 2 2" xfId="10649" xr:uid="{00000000-0005-0000-0000-000092290000}"/>
    <cellStyle name="Normal 17 2 3 2 2 2" xfId="10650" xr:uid="{00000000-0005-0000-0000-000093290000}"/>
    <cellStyle name="Normal 17 2 3 2 2 3" xfId="10651" xr:uid="{00000000-0005-0000-0000-000094290000}"/>
    <cellStyle name="Normal 17 2 3 2 2 4" xfId="10652" xr:uid="{00000000-0005-0000-0000-000095290000}"/>
    <cellStyle name="Normal 17 2 3 2 3" xfId="10653" xr:uid="{00000000-0005-0000-0000-000096290000}"/>
    <cellStyle name="Normal 17 2 3 2 4" xfId="10654" xr:uid="{00000000-0005-0000-0000-000097290000}"/>
    <cellStyle name="Normal 17 2 3 2 5" xfId="10655" xr:uid="{00000000-0005-0000-0000-000098290000}"/>
    <cellStyle name="Normal 17 2 3 3" xfId="10656" xr:uid="{00000000-0005-0000-0000-000099290000}"/>
    <cellStyle name="Normal 17 2 3 3 2" xfId="10657" xr:uid="{00000000-0005-0000-0000-00009A290000}"/>
    <cellStyle name="Normal 17 2 3 3 3" xfId="10658" xr:uid="{00000000-0005-0000-0000-00009B290000}"/>
    <cellStyle name="Normal 17 2 3 3 4" xfId="10659" xr:uid="{00000000-0005-0000-0000-00009C290000}"/>
    <cellStyle name="Normal 17 2 3 4" xfId="10660" xr:uid="{00000000-0005-0000-0000-00009D290000}"/>
    <cellStyle name="Normal 17 2 3 5" xfId="10661" xr:uid="{00000000-0005-0000-0000-00009E290000}"/>
    <cellStyle name="Normal 17 2 3 6" xfId="10662" xr:uid="{00000000-0005-0000-0000-00009F290000}"/>
    <cellStyle name="Normal 17 3" xfId="10663" xr:uid="{00000000-0005-0000-0000-0000A0290000}"/>
    <cellStyle name="Normal 17 3 2" xfId="10664" xr:uid="{00000000-0005-0000-0000-0000A1290000}"/>
    <cellStyle name="Normal 17 3 2 2" xfId="10665" xr:uid="{00000000-0005-0000-0000-0000A2290000}"/>
    <cellStyle name="Normal 17 3 2 2 2" xfId="10666" xr:uid="{00000000-0005-0000-0000-0000A3290000}"/>
    <cellStyle name="Normal 17 3 2 2 2 2" xfId="10667" xr:uid="{00000000-0005-0000-0000-0000A4290000}"/>
    <cellStyle name="Normal 17 3 2 2 2 3" xfId="10668" xr:uid="{00000000-0005-0000-0000-0000A5290000}"/>
    <cellStyle name="Normal 17 3 2 2 2 4" xfId="10669" xr:uid="{00000000-0005-0000-0000-0000A6290000}"/>
    <cellStyle name="Normal 17 3 2 2 3" xfId="10670" xr:uid="{00000000-0005-0000-0000-0000A7290000}"/>
    <cellStyle name="Normal 17 3 2 2 4" xfId="10671" xr:uid="{00000000-0005-0000-0000-0000A8290000}"/>
    <cellStyle name="Normal 17 3 2 2 5" xfId="10672" xr:uid="{00000000-0005-0000-0000-0000A9290000}"/>
    <cellStyle name="Normal 17 3 2 3" xfId="10673" xr:uid="{00000000-0005-0000-0000-0000AA290000}"/>
    <cellStyle name="Normal 17 3 2 4" xfId="10674" xr:uid="{00000000-0005-0000-0000-0000AB290000}"/>
    <cellStyle name="Normal 17 3 2 4 2" xfId="10675" xr:uid="{00000000-0005-0000-0000-0000AC290000}"/>
    <cellStyle name="Normal 17 3 2 4 3" xfId="10676" xr:uid="{00000000-0005-0000-0000-0000AD290000}"/>
    <cellStyle name="Normal 17 3 2 4 4" xfId="10677" xr:uid="{00000000-0005-0000-0000-0000AE290000}"/>
    <cellStyle name="Normal 17 3 2 5" xfId="10678" xr:uid="{00000000-0005-0000-0000-0000AF290000}"/>
    <cellStyle name="Normal 17 3 2 6" xfId="10679" xr:uid="{00000000-0005-0000-0000-0000B0290000}"/>
    <cellStyle name="Normal 17 3 2 7" xfId="10680" xr:uid="{00000000-0005-0000-0000-0000B1290000}"/>
    <cellStyle name="Normal 17 4" xfId="10681" xr:uid="{00000000-0005-0000-0000-0000B2290000}"/>
    <cellStyle name="Normal 17 4 2" xfId="10682" xr:uid="{00000000-0005-0000-0000-0000B3290000}"/>
    <cellStyle name="Normal 17 4 2 2" xfId="10683" xr:uid="{00000000-0005-0000-0000-0000B4290000}"/>
    <cellStyle name="Normal 17 4 2 2 2" xfId="10684" xr:uid="{00000000-0005-0000-0000-0000B5290000}"/>
    <cellStyle name="Normal 17 4 2 2 2 2" xfId="10685" xr:uid="{00000000-0005-0000-0000-0000B6290000}"/>
    <cellStyle name="Normal 17 4 2 2 2 3" xfId="10686" xr:uid="{00000000-0005-0000-0000-0000B7290000}"/>
    <cellStyle name="Normal 17 4 2 2 2 4" xfId="10687" xr:uid="{00000000-0005-0000-0000-0000B8290000}"/>
    <cellStyle name="Normal 17 4 2 2 3" xfId="10688" xr:uid="{00000000-0005-0000-0000-0000B9290000}"/>
    <cellStyle name="Normal 17 4 2 2 4" xfId="10689" xr:uid="{00000000-0005-0000-0000-0000BA290000}"/>
    <cellStyle name="Normal 17 4 2 2 5" xfId="10690" xr:uid="{00000000-0005-0000-0000-0000BB290000}"/>
    <cellStyle name="Normal 17 4 2 3" xfId="10691" xr:uid="{00000000-0005-0000-0000-0000BC290000}"/>
    <cellStyle name="Normal 17 4 2 4" xfId="10692" xr:uid="{00000000-0005-0000-0000-0000BD290000}"/>
    <cellStyle name="Normal 17 4 2 4 2" xfId="10693" xr:uid="{00000000-0005-0000-0000-0000BE290000}"/>
    <cellStyle name="Normal 17 4 2 4 3" xfId="10694" xr:uid="{00000000-0005-0000-0000-0000BF290000}"/>
    <cellStyle name="Normal 17 4 2 4 4" xfId="10695" xr:uid="{00000000-0005-0000-0000-0000C0290000}"/>
    <cellStyle name="Normal 17 4 2 5" xfId="10696" xr:uid="{00000000-0005-0000-0000-0000C1290000}"/>
    <cellStyle name="Normal 17 4 2 6" xfId="10697" xr:uid="{00000000-0005-0000-0000-0000C2290000}"/>
    <cellStyle name="Normal 17 4 2 7" xfId="10698" xr:uid="{00000000-0005-0000-0000-0000C3290000}"/>
    <cellStyle name="Normal 17 5" xfId="10699" xr:uid="{00000000-0005-0000-0000-0000C4290000}"/>
    <cellStyle name="Normal 17 5 2" xfId="10700" xr:uid="{00000000-0005-0000-0000-0000C5290000}"/>
    <cellStyle name="Normal 17 5 2 2" xfId="10701" xr:uid="{00000000-0005-0000-0000-0000C6290000}"/>
    <cellStyle name="Normal 17 5 2 2 2" xfId="10702" xr:uid="{00000000-0005-0000-0000-0000C7290000}"/>
    <cellStyle name="Normal 17 5 2 2 2 2" xfId="10703" xr:uid="{00000000-0005-0000-0000-0000C8290000}"/>
    <cellStyle name="Normal 17 5 2 2 2 3" xfId="10704" xr:uid="{00000000-0005-0000-0000-0000C9290000}"/>
    <cellStyle name="Normal 17 5 2 2 2 4" xfId="10705" xr:uid="{00000000-0005-0000-0000-0000CA290000}"/>
    <cellStyle name="Normal 17 5 2 2 3" xfId="10706" xr:uid="{00000000-0005-0000-0000-0000CB290000}"/>
    <cellStyle name="Normal 17 5 2 2 4" xfId="10707" xr:uid="{00000000-0005-0000-0000-0000CC290000}"/>
    <cellStyle name="Normal 17 5 2 2 5" xfId="10708" xr:uid="{00000000-0005-0000-0000-0000CD290000}"/>
    <cellStyle name="Normal 17 5 2 3" xfId="10709" xr:uid="{00000000-0005-0000-0000-0000CE290000}"/>
    <cellStyle name="Normal 17 5 2 4" xfId="10710" xr:uid="{00000000-0005-0000-0000-0000CF290000}"/>
    <cellStyle name="Normal 17 5 2 4 2" xfId="10711" xr:uid="{00000000-0005-0000-0000-0000D0290000}"/>
    <cellStyle name="Normal 17 5 2 4 3" xfId="10712" xr:uid="{00000000-0005-0000-0000-0000D1290000}"/>
    <cellStyle name="Normal 17 5 2 4 4" xfId="10713" xr:uid="{00000000-0005-0000-0000-0000D2290000}"/>
    <cellStyle name="Normal 17 5 2 5" xfId="10714" xr:uid="{00000000-0005-0000-0000-0000D3290000}"/>
    <cellStyle name="Normal 17 5 2 6" xfId="10715" xr:uid="{00000000-0005-0000-0000-0000D4290000}"/>
    <cellStyle name="Normal 17 5 2 7" xfId="10716" xr:uid="{00000000-0005-0000-0000-0000D5290000}"/>
    <cellStyle name="Normal 17 6" xfId="10717" xr:uid="{00000000-0005-0000-0000-0000D6290000}"/>
    <cellStyle name="Normal 17 6 2" xfId="10718" xr:uid="{00000000-0005-0000-0000-0000D7290000}"/>
    <cellStyle name="Normal 17 7" xfId="10719" xr:uid="{00000000-0005-0000-0000-0000D8290000}"/>
    <cellStyle name="Normal 17 7 2" xfId="10720" xr:uid="{00000000-0005-0000-0000-0000D9290000}"/>
    <cellStyle name="Normal 17 8" xfId="10721" xr:uid="{00000000-0005-0000-0000-0000DA290000}"/>
    <cellStyle name="Normal 17 8 2" xfId="10722" xr:uid="{00000000-0005-0000-0000-0000DB290000}"/>
    <cellStyle name="Normal 17 9" xfId="10723" xr:uid="{00000000-0005-0000-0000-0000DC290000}"/>
    <cellStyle name="Normal 17 9 2" xfId="10724" xr:uid="{00000000-0005-0000-0000-0000DD290000}"/>
    <cellStyle name="Normal 170" xfId="24101" xr:uid="{B9485F49-F9AA-4A5D-A173-00E81B6B909D}"/>
    <cellStyle name="Normal 171" xfId="24102" xr:uid="{36EDCF4D-48FE-4E49-B73E-9567031C6550}"/>
    <cellStyle name="Normal 172" xfId="24103" xr:uid="{78C7C8AE-F128-43F5-889A-F11D834E16C1}"/>
    <cellStyle name="Normal 173" xfId="24104" xr:uid="{B47AF7D6-DF7D-41A9-A075-0CD4E0E5F37B}"/>
    <cellStyle name="Normal 174" xfId="24105" xr:uid="{F0FFA9A3-F920-4868-A2DB-2EEF03AC7052}"/>
    <cellStyle name="Normal 175" xfId="24106" xr:uid="{AA02DF31-A9EF-4549-91D1-017E9811F1B5}"/>
    <cellStyle name="Normal 176" xfId="24107" xr:uid="{CC3BB746-73DA-4CBD-9779-176AFF9938BC}"/>
    <cellStyle name="Normal 177" xfId="24108" xr:uid="{E8C9A16C-C072-4640-81ED-A5E1F9A27B12}"/>
    <cellStyle name="Normal 178" xfId="24109" xr:uid="{0A6D0D35-EA03-4773-B260-99A0F8D1CD19}"/>
    <cellStyle name="Normal 179" xfId="24110" xr:uid="{311B4DF1-E790-4CB5-A1D7-57DD260962D6}"/>
    <cellStyle name="Normal 18" xfId="10725" xr:uid="{00000000-0005-0000-0000-0000DE290000}"/>
    <cellStyle name="Normal 18 10" xfId="10726" xr:uid="{00000000-0005-0000-0000-0000DF290000}"/>
    <cellStyle name="Normal 18 2" xfId="10727" xr:uid="{00000000-0005-0000-0000-0000E0290000}"/>
    <cellStyle name="Normal 18 2 2" xfId="10728" xr:uid="{00000000-0005-0000-0000-0000E1290000}"/>
    <cellStyle name="Normal 18 2 2 2" xfId="10729" xr:uid="{00000000-0005-0000-0000-0000E2290000}"/>
    <cellStyle name="Normal 18 2 2 2 2" xfId="10730" xr:uid="{00000000-0005-0000-0000-0000E3290000}"/>
    <cellStyle name="Normal 18 2 2 2 3" xfId="10731" xr:uid="{00000000-0005-0000-0000-0000E4290000}"/>
    <cellStyle name="Normal 18 2 2 2 4" xfId="10732" xr:uid="{00000000-0005-0000-0000-0000E5290000}"/>
    <cellStyle name="Normal 18 2 2 3" xfId="10733" xr:uid="{00000000-0005-0000-0000-0000E6290000}"/>
    <cellStyle name="Normal 18 2 2 4" xfId="10734" xr:uid="{00000000-0005-0000-0000-0000E7290000}"/>
    <cellStyle name="Normal 18 2 2 5" xfId="10735" xr:uid="{00000000-0005-0000-0000-0000E8290000}"/>
    <cellStyle name="Normal 18 2 3" xfId="10736" xr:uid="{00000000-0005-0000-0000-0000E9290000}"/>
    <cellStyle name="Normal 18 2 4" xfId="10737" xr:uid="{00000000-0005-0000-0000-0000EA290000}"/>
    <cellStyle name="Normal 18 2 4 2" xfId="10738" xr:uid="{00000000-0005-0000-0000-0000EB290000}"/>
    <cellStyle name="Normal 18 2 4 3" xfId="10739" xr:uid="{00000000-0005-0000-0000-0000EC290000}"/>
    <cellStyle name="Normal 18 2 4 4" xfId="10740" xr:uid="{00000000-0005-0000-0000-0000ED290000}"/>
    <cellStyle name="Normal 18 2 5" xfId="10741" xr:uid="{00000000-0005-0000-0000-0000EE290000}"/>
    <cellStyle name="Normal 18 2 6" xfId="10742" xr:uid="{00000000-0005-0000-0000-0000EF290000}"/>
    <cellStyle name="Normal 18 2 7" xfId="10743" xr:uid="{00000000-0005-0000-0000-0000F0290000}"/>
    <cellStyle name="Normal 18 3" xfId="10744" xr:uid="{00000000-0005-0000-0000-0000F1290000}"/>
    <cellStyle name="Normal 18 3 2" xfId="10745" xr:uid="{00000000-0005-0000-0000-0000F2290000}"/>
    <cellStyle name="Normal 18 3 2 2" xfId="10746" xr:uid="{00000000-0005-0000-0000-0000F3290000}"/>
    <cellStyle name="Normal 18 3 2 2 2" xfId="10747" xr:uid="{00000000-0005-0000-0000-0000F4290000}"/>
    <cellStyle name="Normal 18 3 2 2 3" xfId="10748" xr:uid="{00000000-0005-0000-0000-0000F5290000}"/>
    <cellStyle name="Normal 18 3 2 2 4" xfId="10749" xr:uid="{00000000-0005-0000-0000-0000F6290000}"/>
    <cellStyle name="Normal 18 3 2 3" xfId="10750" xr:uid="{00000000-0005-0000-0000-0000F7290000}"/>
    <cellStyle name="Normal 18 3 2 4" xfId="10751" xr:uid="{00000000-0005-0000-0000-0000F8290000}"/>
    <cellStyle name="Normal 18 3 2 5" xfId="10752" xr:uid="{00000000-0005-0000-0000-0000F9290000}"/>
    <cellStyle name="Normal 18 3 3" xfId="10753" xr:uid="{00000000-0005-0000-0000-0000FA290000}"/>
    <cellStyle name="Normal 18 3 4" xfId="10754" xr:uid="{00000000-0005-0000-0000-0000FB290000}"/>
    <cellStyle name="Normal 18 3 4 2" xfId="10755" xr:uid="{00000000-0005-0000-0000-0000FC290000}"/>
    <cellStyle name="Normal 18 3 4 3" xfId="10756" xr:uid="{00000000-0005-0000-0000-0000FD290000}"/>
    <cellStyle name="Normal 18 3 4 4" xfId="10757" xr:uid="{00000000-0005-0000-0000-0000FE290000}"/>
    <cellStyle name="Normal 18 3 5" xfId="10758" xr:uid="{00000000-0005-0000-0000-0000FF290000}"/>
    <cellStyle name="Normal 18 3 6" xfId="10759" xr:uid="{00000000-0005-0000-0000-0000002A0000}"/>
    <cellStyle name="Normal 18 3 7" xfId="10760" xr:uid="{00000000-0005-0000-0000-0000012A0000}"/>
    <cellStyle name="Normal 18 4" xfId="10761" xr:uid="{00000000-0005-0000-0000-0000022A0000}"/>
    <cellStyle name="Normal 18 4 2" xfId="10762" xr:uid="{00000000-0005-0000-0000-0000032A0000}"/>
    <cellStyle name="Normal 18 4 2 2" xfId="10763" xr:uid="{00000000-0005-0000-0000-0000042A0000}"/>
    <cellStyle name="Normal 18 4 2 2 2" xfId="10764" xr:uid="{00000000-0005-0000-0000-0000052A0000}"/>
    <cellStyle name="Normal 18 4 2 2 3" xfId="10765" xr:uid="{00000000-0005-0000-0000-0000062A0000}"/>
    <cellStyle name="Normal 18 4 2 2 4" xfId="10766" xr:uid="{00000000-0005-0000-0000-0000072A0000}"/>
    <cellStyle name="Normal 18 4 2 3" xfId="10767" xr:uid="{00000000-0005-0000-0000-0000082A0000}"/>
    <cellStyle name="Normal 18 4 2 4" xfId="10768" xr:uid="{00000000-0005-0000-0000-0000092A0000}"/>
    <cellStyle name="Normal 18 4 2 5" xfId="10769" xr:uid="{00000000-0005-0000-0000-00000A2A0000}"/>
    <cellStyle name="Normal 18 4 3" xfId="10770" xr:uid="{00000000-0005-0000-0000-00000B2A0000}"/>
    <cellStyle name="Normal 18 4 4" xfId="10771" xr:uid="{00000000-0005-0000-0000-00000C2A0000}"/>
    <cellStyle name="Normal 18 4 4 2" xfId="10772" xr:uid="{00000000-0005-0000-0000-00000D2A0000}"/>
    <cellStyle name="Normal 18 4 4 3" xfId="10773" xr:uid="{00000000-0005-0000-0000-00000E2A0000}"/>
    <cellStyle name="Normal 18 4 4 4" xfId="10774" xr:uid="{00000000-0005-0000-0000-00000F2A0000}"/>
    <cellStyle name="Normal 18 4 5" xfId="10775" xr:uid="{00000000-0005-0000-0000-0000102A0000}"/>
    <cellStyle name="Normal 18 4 6" xfId="10776" xr:uid="{00000000-0005-0000-0000-0000112A0000}"/>
    <cellStyle name="Normal 18 4 7" xfId="10777" xr:uid="{00000000-0005-0000-0000-0000122A0000}"/>
    <cellStyle name="Normal 18 5" xfId="10778" xr:uid="{00000000-0005-0000-0000-0000132A0000}"/>
    <cellStyle name="Normal 18 6" xfId="10779" xr:uid="{00000000-0005-0000-0000-0000142A0000}"/>
    <cellStyle name="Normal 18 7" xfId="10780" xr:uid="{00000000-0005-0000-0000-0000152A0000}"/>
    <cellStyle name="Normal 18 8" xfId="10781" xr:uid="{00000000-0005-0000-0000-0000162A0000}"/>
    <cellStyle name="Normal 18 8 2" xfId="10782" xr:uid="{00000000-0005-0000-0000-0000172A0000}"/>
    <cellStyle name="Normal 18 8 3" xfId="10783" xr:uid="{00000000-0005-0000-0000-0000182A0000}"/>
    <cellStyle name="Normal 18 8 4" xfId="10784" xr:uid="{00000000-0005-0000-0000-0000192A0000}"/>
    <cellStyle name="Normal 18 9" xfId="23950" xr:uid="{8FE01ACA-ACF4-4B26-A7DB-AE8E2C8F477A}"/>
    <cellStyle name="Normal 180" xfId="24111" xr:uid="{15EBEB69-9BC8-4B15-82F4-1293E3735ADF}"/>
    <cellStyle name="Normal 181" xfId="24112" xr:uid="{1666BDD1-070C-40A5-9E6A-168879ABFEEE}"/>
    <cellStyle name="Normal 182" xfId="24113" xr:uid="{C50DE82A-AD29-4E35-AD57-324C695E7CC7}"/>
    <cellStyle name="Normal 183" xfId="24114" xr:uid="{EA38E5C1-8E84-4DBE-8C47-46A1A220830B}"/>
    <cellStyle name="Normal 184" xfId="24115" xr:uid="{FF6123CD-B200-4F3A-B400-8AC50C227E96}"/>
    <cellStyle name="Normal 185" xfId="24116" xr:uid="{DC13D4DF-8F1F-43DA-ACB2-02D40B4EF928}"/>
    <cellStyle name="Normal 186" xfId="24117" xr:uid="{E19D6C46-C48A-43CB-9CD8-05650243AFDF}"/>
    <cellStyle name="Normal 187" xfId="24118" xr:uid="{2F736D4E-F412-4EC2-AD2F-584B637976C6}"/>
    <cellStyle name="Normal 188" xfId="24119" xr:uid="{463FD99C-EAD6-4C79-B455-BBE1538DA6AA}"/>
    <cellStyle name="Normal 189" xfId="24120" xr:uid="{6503D3C8-3705-4FE0-AD83-6B2667DF1C4B}"/>
    <cellStyle name="Normal 19" xfId="10785" xr:uid="{00000000-0005-0000-0000-00001A2A0000}"/>
    <cellStyle name="Normal 19 10" xfId="10786" xr:uid="{00000000-0005-0000-0000-00001B2A0000}"/>
    <cellStyle name="Normal 19 10 2" xfId="10787" xr:uid="{00000000-0005-0000-0000-00001C2A0000}"/>
    <cellStyle name="Normal 19 11" xfId="10788" xr:uid="{00000000-0005-0000-0000-00001D2A0000}"/>
    <cellStyle name="Normal 19 11 2" xfId="10789" xr:uid="{00000000-0005-0000-0000-00001E2A0000}"/>
    <cellStyle name="Normal 19 12" xfId="10790" xr:uid="{00000000-0005-0000-0000-00001F2A0000}"/>
    <cellStyle name="Normal 19 12 2" xfId="10791" xr:uid="{00000000-0005-0000-0000-0000202A0000}"/>
    <cellStyle name="Normal 19 13" xfId="10792" xr:uid="{00000000-0005-0000-0000-0000212A0000}"/>
    <cellStyle name="Normal 19 14" xfId="10793" xr:uid="{00000000-0005-0000-0000-0000222A0000}"/>
    <cellStyle name="Normal 19 14 2" xfId="10794" xr:uid="{00000000-0005-0000-0000-0000232A0000}"/>
    <cellStyle name="Normal 19 14 2 2" xfId="10795" xr:uid="{00000000-0005-0000-0000-0000242A0000}"/>
    <cellStyle name="Normal 19 14 2 2 2" xfId="10796" xr:uid="{00000000-0005-0000-0000-0000252A0000}"/>
    <cellStyle name="Normal 19 14 2 2 3" xfId="10797" xr:uid="{00000000-0005-0000-0000-0000262A0000}"/>
    <cellStyle name="Normal 19 14 2 2 4" xfId="10798" xr:uid="{00000000-0005-0000-0000-0000272A0000}"/>
    <cellStyle name="Normal 19 14 2 3" xfId="10799" xr:uid="{00000000-0005-0000-0000-0000282A0000}"/>
    <cellStyle name="Normal 19 14 2 4" xfId="10800" xr:uid="{00000000-0005-0000-0000-0000292A0000}"/>
    <cellStyle name="Normal 19 14 2 5" xfId="10801" xr:uid="{00000000-0005-0000-0000-00002A2A0000}"/>
    <cellStyle name="Normal 19 14 3" xfId="10802" xr:uid="{00000000-0005-0000-0000-00002B2A0000}"/>
    <cellStyle name="Normal 19 14 3 2" xfId="10803" xr:uid="{00000000-0005-0000-0000-00002C2A0000}"/>
    <cellStyle name="Normal 19 14 3 3" xfId="10804" xr:uid="{00000000-0005-0000-0000-00002D2A0000}"/>
    <cellStyle name="Normal 19 14 3 4" xfId="10805" xr:uid="{00000000-0005-0000-0000-00002E2A0000}"/>
    <cellStyle name="Normal 19 14 4" xfId="10806" xr:uid="{00000000-0005-0000-0000-00002F2A0000}"/>
    <cellStyle name="Normal 19 14 5" xfId="10807" xr:uid="{00000000-0005-0000-0000-0000302A0000}"/>
    <cellStyle name="Normal 19 14 6" xfId="10808" xr:uid="{00000000-0005-0000-0000-0000312A0000}"/>
    <cellStyle name="Normal 19 15" xfId="10809" xr:uid="{00000000-0005-0000-0000-0000322A0000}"/>
    <cellStyle name="Normal 19 15 2" xfId="10810" xr:uid="{00000000-0005-0000-0000-0000332A0000}"/>
    <cellStyle name="Normal 19 15 3" xfId="10811" xr:uid="{00000000-0005-0000-0000-0000342A0000}"/>
    <cellStyle name="Normal 19 15 4" xfId="10812" xr:uid="{00000000-0005-0000-0000-0000352A0000}"/>
    <cellStyle name="Normal 19 16" xfId="23951" xr:uid="{B754DB6C-50BB-4CDB-8AAD-37DDDA10692F}"/>
    <cellStyle name="Normal 19 2" xfId="10813" xr:uid="{00000000-0005-0000-0000-0000362A0000}"/>
    <cellStyle name="Normal 19 2 2" xfId="10814" xr:uid="{00000000-0005-0000-0000-0000372A0000}"/>
    <cellStyle name="Normal 19 2 3" xfId="10815" xr:uid="{00000000-0005-0000-0000-0000382A0000}"/>
    <cellStyle name="Normal 19 2 3 2" xfId="10816" xr:uid="{00000000-0005-0000-0000-0000392A0000}"/>
    <cellStyle name="Normal 19 2 3 2 2" xfId="10817" xr:uid="{00000000-0005-0000-0000-00003A2A0000}"/>
    <cellStyle name="Normal 19 2 3 2 2 2" xfId="10818" xr:uid="{00000000-0005-0000-0000-00003B2A0000}"/>
    <cellStyle name="Normal 19 2 3 2 2 3" xfId="10819" xr:uid="{00000000-0005-0000-0000-00003C2A0000}"/>
    <cellStyle name="Normal 19 2 3 2 2 4" xfId="10820" xr:uid="{00000000-0005-0000-0000-00003D2A0000}"/>
    <cellStyle name="Normal 19 2 3 2 3" xfId="10821" xr:uid="{00000000-0005-0000-0000-00003E2A0000}"/>
    <cellStyle name="Normal 19 2 3 2 4" xfId="10822" xr:uid="{00000000-0005-0000-0000-00003F2A0000}"/>
    <cellStyle name="Normal 19 2 3 2 5" xfId="10823" xr:uid="{00000000-0005-0000-0000-0000402A0000}"/>
    <cellStyle name="Normal 19 2 3 3" xfId="10824" xr:uid="{00000000-0005-0000-0000-0000412A0000}"/>
    <cellStyle name="Normal 19 2 3 3 2" xfId="10825" xr:uid="{00000000-0005-0000-0000-0000422A0000}"/>
    <cellStyle name="Normal 19 2 3 3 3" xfId="10826" xr:uid="{00000000-0005-0000-0000-0000432A0000}"/>
    <cellStyle name="Normal 19 2 3 3 4" xfId="10827" xr:uid="{00000000-0005-0000-0000-0000442A0000}"/>
    <cellStyle name="Normal 19 2 3 4" xfId="10828" xr:uid="{00000000-0005-0000-0000-0000452A0000}"/>
    <cellStyle name="Normal 19 2 3 5" xfId="10829" xr:uid="{00000000-0005-0000-0000-0000462A0000}"/>
    <cellStyle name="Normal 19 2 3 6" xfId="10830" xr:uid="{00000000-0005-0000-0000-0000472A0000}"/>
    <cellStyle name="Normal 19 3" xfId="10831" xr:uid="{00000000-0005-0000-0000-0000482A0000}"/>
    <cellStyle name="Normal 19 3 2" xfId="10832" xr:uid="{00000000-0005-0000-0000-0000492A0000}"/>
    <cellStyle name="Normal 19 4" xfId="10833" xr:uid="{00000000-0005-0000-0000-00004A2A0000}"/>
    <cellStyle name="Normal 19 4 2" xfId="10834" xr:uid="{00000000-0005-0000-0000-00004B2A0000}"/>
    <cellStyle name="Normal 19 5" xfId="10835" xr:uid="{00000000-0005-0000-0000-00004C2A0000}"/>
    <cellStyle name="Normal 19 5 2" xfId="10836" xr:uid="{00000000-0005-0000-0000-00004D2A0000}"/>
    <cellStyle name="Normal 19 6" xfId="10837" xr:uid="{00000000-0005-0000-0000-00004E2A0000}"/>
    <cellStyle name="Normal 19 6 2" xfId="10838" xr:uid="{00000000-0005-0000-0000-00004F2A0000}"/>
    <cellStyle name="Normal 19 7" xfId="10839" xr:uid="{00000000-0005-0000-0000-0000502A0000}"/>
    <cellStyle name="Normal 19 7 2" xfId="10840" xr:uid="{00000000-0005-0000-0000-0000512A0000}"/>
    <cellStyle name="Normal 19 7 2 2" xfId="10841" xr:uid="{00000000-0005-0000-0000-0000522A0000}"/>
    <cellStyle name="Normal 19 7 2 2 2" xfId="10842" xr:uid="{00000000-0005-0000-0000-0000532A0000}"/>
    <cellStyle name="Normal 19 7 2 2 2 2" xfId="10843" xr:uid="{00000000-0005-0000-0000-0000542A0000}"/>
    <cellStyle name="Normal 19 7 2 2 2 3" xfId="10844" xr:uid="{00000000-0005-0000-0000-0000552A0000}"/>
    <cellStyle name="Normal 19 7 2 2 2 4" xfId="10845" xr:uid="{00000000-0005-0000-0000-0000562A0000}"/>
    <cellStyle name="Normal 19 7 2 2 3" xfId="10846" xr:uid="{00000000-0005-0000-0000-0000572A0000}"/>
    <cellStyle name="Normal 19 7 2 2 4" xfId="10847" xr:uid="{00000000-0005-0000-0000-0000582A0000}"/>
    <cellStyle name="Normal 19 7 2 2 5" xfId="10848" xr:uid="{00000000-0005-0000-0000-0000592A0000}"/>
    <cellStyle name="Normal 19 7 2 3" xfId="10849" xr:uid="{00000000-0005-0000-0000-00005A2A0000}"/>
    <cellStyle name="Normal 19 7 2 4" xfId="10850" xr:uid="{00000000-0005-0000-0000-00005B2A0000}"/>
    <cellStyle name="Normal 19 7 2 4 2" xfId="10851" xr:uid="{00000000-0005-0000-0000-00005C2A0000}"/>
    <cellStyle name="Normal 19 7 2 4 3" xfId="10852" xr:uid="{00000000-0005-0000-0000-00005D2A0000}"/>
    <cellStyle name="Normal 19 7 2 4 4" xfId="10853" xr:uid="{00000000-0005-0000-0000-00005E2A0000}"/>
    <cellStyle name="Normal 19 7 2 5" xfId="10854" xr:uid="{00000000-0005-0000-0000-00005F2A0000}"/>
    <cellStyle name="Normal 19 7 2 6" xfId="10855" xr:uid="{00000000-0005-0000-0000-0000602A0000}"/>
    <cellStyle name="Normal 19 7 2 7" xfId="10856" xr:uid="{00000000-0005-0000-0000-0000612A0000}"/>
    <cellStyle name="Normal 19 8" xfId="10857" xr:uid="{00000000-0005-0000-0000-0000622A0000}"/>
    <cellStyle name="Normal 19 8 2" xfId="10858" xr:uid="{00000000-0005-0000-0000-0000632A0000}"/>
    <cellStyle name="Normal 19 9" xfId="10859" xr:uid="{00000000-0005-0000-0000-0000642A0000}"/>
    <cellStyle name="Normal 19 9 2" xfId="10860" xr:uid="{00000000-0005-0000-0000-0000652A0000}"/>
    <cellStyle name="Normal 190" xfId="24121" xr:uid="{C3282F93-7133-4370-972D-D1CE24CDD6BD}"/>
    <cellStyle name="Normal 191" xfId="24122" xr:uid="{5BA12EAF-D067-4E77-9567-C4D9F09BA3F4}"/>
    <cellStyle name="Normal 192" xfId="24123" xr:uid="{FE68BD66-11D5-46FA-9F9A-469F044A4232}"/>
    <cellStyle name="Normal 193" xfId="24124" xr:uid="{BA72F01E-5EB7-4882-A5FE-29E53E8E85BA}"/>
    <cellStyle name="Normal 194" xfId="24125" xr:uid="{304B7BE8-5E01-458A-8628-764C7F89FCA2}"/>
    <cellStyle name="Normal 195" xfId="24126" xr:uid="{2B28DB7D-4D42-46D6-8580-6EBAAEC7AD31}"/>
    <cellStyle name="Normal 196" xfId="24127" xr:uid="{C35BB6D6-CAF0-480B-9886-65F739DFB2DE}"/>
    <cellStyle name="Normal 197" xfId="24128" xr:uid="{9FB5100A-6B86-45F2-AFC0-268566204400}"/>
    <cellStyle name="Normal 198" xfId="24129" xr:uid="{9304CBC4-972A-45EA-BCD9-F48161FC4361}"/>
    <cellStyle name="Normal 199" xfId="24130" xr:uid="{4C02A105-EF45-4185-826A-EAF5B9C73298}"/>
    <cellStyle name="Normal 2" xfId="11" xr:uid="{00000000-0005-0000-0000-0000662A0000}"/>
    <cellStyle name="Normal 2 10" xfId="10861" xr:uid="{00000000-0005-0000-0000-0000672A0000}"/>
    <cellStyle name="Normal 2 10 10" xfId="10862" xr:uid="{00000000-0005-0000-0000-0000682A0000}"/>
    <cellStyle name="Normal 2 10 2" xfId="10863" xr:uid="{00000000-0005-0000-0000-0000692A0000}"/>
    <cellStyle name="Normal 2 10 2 2" xfId="4" xr:uid="{00000000-0005-0000-0000-00006A2A0000}"/>
    <cellStyle name="Normal 2 10 2 3" xfId="10864" xr:uid="{00000000-0005-0000-0000-00006B2A0000}"/>
    <cellStyle name="Normal 2 10 3" xfId="10865" xr:uid="{00000000-0005-0000-0000-00006C2A0000}"/>
    <cellStyle name="Normal 2 10 3 2" xfId="10866" xr:uid="{00000000-0005-0000-0000-00006D2A0000}"/>
    <cellStyle name="Normal 2 10 3 2 2" xfId="10867" xr:uid="{00000000-0005-0000-0000-00006E2A0000}"/>
    <cellStyle name="Normal 2 10 3 2 2 2" xfId="10868" xr:uid="{00000000-0005-0000-0000-00006F2A0000}"/>
    <cellStyle name="Normal 2 10 3 2 2 3" xfId="10869" xr:uid="{00000000-0005-0000-0000-0000702A0000}"/>
    <cellStyle name="Normal 2 10 3 2 2 4" xfId="10870" xr:uid="{00000000-0005-0000-0000-0000712A0000}"/>
    <cellStyle name="Normal 2 10 3 2 3" xfId="10871" xr:uid="{00000000-0005-0000-0000-0000722A0000}"/>
    <cellStyle name="Normal 2 10 3 2 4" xfId="10872" xr:uid="{00000000-0005-0000-0000-0000732A0000}"/>
    <cellStyle name="Normal 2 10 3 2 5" xfId="10873" xr:uid="{00000000-0005-0000-0000-0000742A0000}"/>
    <cellStyle name="Normal 2 10 3 3" xfId="10874" xr:uid="{00000000-0005-0000-0000-0000752A0000}"/>
    <cellStyle name="Normal 2 10 3 4" xfId="10875" xr:uid="{00000000-0005-0000-0000-0000762A0000}"/>
    <cellStyle name="Normal 2 10 3 4 2" xfId="10876" xr:uid="{00000000-0005-0000-0000-0000772A0000}"/>
    <cellStyle name="Normal 2 10 3 4 3" xfId="10877" xr:uid="{00000000-0005-0000-0000-0000782A0000}"/>
    <cellStyle name="Normal 2 10 3 4 4" xfId="10878" xr:uid="{00000000-0005-0000-0000-0000792A0000}"/>
    <cellStyle name="Normal 2 10 3 5" xfId="10879" xr:uid="{00000000-0005-0000-0000-00007A2A0000}"/>
    <cellStyle name="Normal 2 10 3 6" xfId="10880" xr:uid="{00000000-0005-0000-0000-00007B2A0000}"/>
    <cellStyle name="Normal 2 10 3 7" xfId="10881" xr:uid="{00000000-0005-0000-0000-00007C2A0000}"/>
    <cellStyle name="Normal 2 10 4" xfId="10882" xr:uid="{00000000-0005-0000-0000-00007D2A0000}"/>
    <cellStyle name="Normal 2 10 4 2" xfId="10883" xr:uid="{00000000-0005-0000-0000-00007E2A0000}"/>
    <cellStyle name="Normal 2 10 4 2 2" xfId="10884" xr:uid="{00000000-0005-0000-0000-00007F2A0000}"/>
    <cellStyle name="Normal 2 10 4 2 2 2" xfId="10885" xr:uid="{00000000-0005-0000-0000-0000802A0000}"/>
    <cellStyle name="Normal 2 10 4 2 2 3" xfId="10886" xr:uid="{00000000-0005-0000-0000-0000812A0000}"/>
    <cellStyle name="Normal 2 10 4 2 2 4" xfId="10887" xr:uid="{00000000-0005-0000-0000-0000822A0000}"/>
    <cellStyle name="Normal 2 10 4 2 3" xfId="10888" xr:uid="{00000000-0005-0000-0000-0000832A0000}"/>
    <cellStyle name="Normal 2 10 4 2 4" xfId="10889" xr:uid="{00000000-0005-0000-0000-0000842A0000}"/>
    <cellStyle name="Normal 2 10 4 2 5" xfId="10890" xr:uid="{00000000-0005-0000-0000-0000852A0000}"/>
    <cellStyle name="Normal 2 10 4 3" xfId="10891" xr:uid="{00000000-0005-0000-0000-0000862A0000}"/>
    <cellStyle name="Normal 2 10 4 3 2" xfId="10892" xr:uid="{00000000-0005-0000-0000-0000872A0000}"/>
    <cellStyle name="Normal 2 10 4 3 3" xfId="10893" xr:uid="{00000000-0005-0000-0000-0000882A0000}"/>
    <cellStyle name="Normal 2 10 4 3 4" xfId="10894" xr:uid="{00000000-0005-0000-0000-0000892A0000}"/>
    <cellStyle name="Normal 2 10 4 4" xfId="10895" xr:uid="{00000000-0005-0000-0000-00008A2A0000}"/>
    <cellStyle name="Normal 2 10 4 5" xfId="10896" xr:uid="{00000000-0005-0000-0000-00008B2A0000}"/>
    <cellStyle name="Normal 2 10 4 6" xfId="10897" xr:uid="{00000000-0005-0000-0000-00008C2A0000}"/>
    <cellStyle name="Normal 2 11" xfId="10898" xr:uid="{00000000-0005-0000-0000-00008D2A0000}"/>
    <cellStyle name="Normal 2 11 2" xfId="10899" xr:uid="{00000000-0005-0000-0000-00008E2A0000}"/>
    <cellStyle name="Normal 2 11 2 2" xfId="10900" xr:uid="{00000000-0005-0000-0000-00008F2A0000}"/>
    <cellStyle name="Normal 2 11 3" xfId="10901" xr:uid="{00000000-0005-0000-0000-0000902A0000}"/>
    <cellStyle name="Normal 2 12" xfId="10902" xr:uid="{00000000-0005-0000-0000-0000912A0000}"/>
    <cellStyle name="Normal 2 12 2" xfId="10903" xr:uid="{00000000-0005-0000-0000-0000922A0000}"/>
    <cellStyle name="Normal 2 12 2 2" xfId="10904" xr:uid="{00000000-0005-0000-0000-0000932A0000}"/>
    <cellStyle name="Normal 2 12 3" xfId="10905" xr:uid="{00000000-0005-0000-0000-0000942A0000}"/>
    <cellStyle name="Normal 2 13" xfId="10906" xr:uid="{00000000-0005-0000-0000-0000952A0000}"/>
    <cellStyle name="Normal 2 13 2" xfId="10907" xr:uid="{00000000-0005-0000-0000-0000962A0000}"/>
    <cellStyle name="Normal 2 13 2 2" xfId="10908" xr:uid="{00000000-0005-0000-0000-0000972A0000}"/>
    <cellStyle name="Normal 2 13 2 2 2" xfId="10909" xr:uid="{00000000-0005-0000-0000-0000982A0000}"/>
    <cellStyle name="Normal 2 13 2 2 2 2" xfId="10910" xr:uid="{00000000-0005-0000-0000-0000992A0000}"/>
    <cellStyle name="Normal 2 13 2 2 2 3" xfId="10911" xr:uid="{00000000-0005-0000-0000-00009A2A0000}"/>
    <cellStyle name="Normal 2 13 2 2 2 4" xfId="10912" xr:uid="{00000000-0005-0000-0000-00009B2A0000}"/>
    <cellStyle name="Normal 2 13 2 2 3" xfId="10913" xr:uid="{00000000-0005-0000-0000-00009C2A0000}"/>
    <cellStyle name="Normal 2 13 2 2 4" xfId="10914" xr:uid="{00000000-0005-0000-0000-00009D2A0000}"/>
    <cellStyle name="Normal 2 13 2 2 5" xfId="10915" xr:uid="{00000000-0005-0000-0000-00009E2A0000}"/>
    <cellStyle name="Normal 2 13 2 3" xfId="10916" xr:uid="{00000000-0005-0000-0000-00009F2A0000}"/>
    <cellStyle name="Normal 2 13 2 4" xfId="10917" xr:uid="{00000000-0005-0000-0000-0000A02A0000}"/>
    <cellStyle name="Normal 2 13 2 4 2" xfId="10918" xr:uid="{00000000-0005-0000-0000-0000A12A0000}"/>
    <cellStyle name="Normal 2 13 2 4 3" xfId="10919" xr:uid="{00000000-0005-0000-0000-0000A22A0000}"/>
    <cellStyle name="Normal 2 13 2 4 4" xfId="10920" xr:uid="{00000000-0005-0000-0000-0000A32A0000}"/>
    <cellStyle name="Normal 2 13 2 5" xfId="10921" xr:uid="{00000000-0005-0000-0000-0000A42A0000}"/>
    <cellStyle name="Normal 2 13 2 6" xfId="10922" xr:uid="{00000000-0005-0000-0000-0000A52A0000}"/>
    <cellStyle name="Normal 2 13 2 7" xfId="10923" xr:uid="{00000000-0005-0000-0000-0000A62A0000}"/>
    <cellStyle name="Normal 2 14" xfId="10924" xr:uid="{00000000-0005-0000-0000-0000A72A0000}"/>
    <cellStyle name="Normal 2 14 2" xfId="10925" xr:uid="{00000000-0005-0000-0000-0000A82A0000}"/>
    <cellStyle name="Normal 2 15" xfId="10926" xr:uid="{00000000-0005-0000-0000-0000A92A0000}"/>
    <cellStyle name="Normal 2 15 2" xfId="10927" xr:uid="{00000000-0005-0000-0000-0000AA2A0000}"/>
    <cellStyle name="Normal 2 16" xfId="10928" xr:uid="{00000000-0005-0000-0000-0000AB2A0000}"/>
    <cellStyle name="Normal 2 16 2" xfId="10929" xr:uid="{00000000-0005-0000-0000-0000AC2A0000}"/>
    <cellStyle name="Normal 2 17" xfId="10930" xr:uid="{00000000-0005-0000-0000-0000AD2A0000}"/>
    <cellStyle name="Normal 2 17 2" xfId="10931" xr:uid="{00000000-0005-0000-0000-0000AE2A0000}"/>
    <cellStyle name="Normal 2 18" xfId="10932" xr:uid="{00000000-0005-0000-0000-0000AF2A0000}"/>
    <cellStyle name="Normal 2 18 2" xfId="10933" xr:uid="{00000000-0005-0000-0000-0000B02A0000}"/>
    <cellStyle name="Normal 2 19" xfId="10934" xr:uid="{00000000-0005-0000-0000-0000B12A0000}"/>
    <cellStyle name="Normal 2 19 2" xfId="10935" xr:uid="{00000000-0005-0000-0000-0000B22A0000}"/>
    <cellStyle name="Normal 2 2" xfId="5" xr:uid="{00000000-0005-0000-0000-0000B32A0000}"/>
    <cellStyle name="Normal 2 2 10" xfId="10936" xr:uid="{00000000-0005-0000-0000-0000B42A0000}"/>
    <cellStyle name="Normal 2 2 10 2" xfId="10937" xr:uid="{00000000-0005-0000-0000-0000B52A0000}"/>
    <cellStyle name="Normal 2 2 10 2 2" xfId="10938" xr:uid="{00000000-0005-0000-0000-0000B62A0000}"/>
    <cellStyle name="Normal 2 2 10 2 3" xfId="10939" xr:uid="{00000000-0005-0000-0000-0000B72A0000}"/>
    <cellStyle name="Normal 2 2 10 2 3 2" xfId="10940" xr:uid="{00000000-0005-0000-0000-0000B82A0000}"/>
    <cellStyle name="Normal 2 2 10 2 3 3" xfId="10941" xr:uid="{00000000-0005-0000-0000-0000B92A0000}"/>
    <cellStyle name="Normal 2 2 10 2 3 4" xfId="10942" xr:uid="{00000000-0005-0000-0000-0000BA2A0000}"/>
    <cellStyle name="Normal 2 2 10 2 4" xfId="10943" xr:uid="{00000000-0005-0000-0000-0000BB2A0000}"/>
    <cellStyle name="Normal 2 2 10 2 5" xfId="10944" xr:uid="{00000000-0005-0000-0000-0000BC2A0000}"/>
    <cellStyle name="Normal 2 2 10 2 6" xfId="10945" xr:uid="{00000000-0005-0000-0000-0000BD2A0000}"/>
    <cellStyle name="Normal 2 2 10 3" xfId="10946" xr:uid="{00000000-0005-0000-0000-0000BE2A0000}"/>
    <cellStyle name="Normal 2 2 10 3 2" xfId="10947" xr:uid="{00000000-0005-0000-0000-0000BF2A0000}"/>
    <cellStyle name="Normal 2 2 10 3 3" xfId="10948" xr:uid="{00000000-0005-0000-0000-0000C02A0000}"/>
    <cellStyle name="Normal 2 2 10 3 4" xfId="10949" xr:uid="{00000000-0005-0000-0000-0000C12A0000}"/>
    <cellStyle name="Normal 2 2 10 4" xfId="10950" xr:uid="{00000000-0005-0000-0000-0000C22A0000}"/>
    <cellStyle name="Normal 2 2 10 5" xfId="10951" xr:uid="{00000000-0005-0000-0000-0000C32A0000}"/>
    <cellStyle name="Normal 2 2 10 6" xfId="10952" xr:uid="{00000000-0005-0000-0000-0000C42A0000}"/>
    <cellStyle name="Normal 2 2 100" xfId="10953" xr:uid="{00000000-0005-0000-0000-0000C52A0000}"/>
    <cellStyle name="Normal 2 2 101" xfId="10954" xr:uid="{00000000-0005-0000-0000-0000C62A0000}"/>
    <cellStyle name="Normal 2 2 102" xfId="10955" xr:uid="{00000000-0005-0000-0000-0000C72A0000}"/>
    <cellStyle name="Normal 2 2 103" xfId="10956" xr:uid="{00000000-0005-0000-0000-0000C82A0000}"/>
    <cellStyle name="Normal 2 2 104" xfId="10957" xr:uid="{00000000-0005-0000-0000-0000C92A0000}"/>
    <cellStyle name="Normal 2 2 105" xfId="10958" xr:uid="{00000000-0005-0000-0000-0000CA2A0000}"/>
    <cellStyle name="Normal 2 2 106" xfId="10959" xr:uid="{00000000-0005-0000-0000-0000CB2A0000}"/>
    <cellStyle name="Normal 2 2 107" xfId="10960" xr:uid="{00000000-0005-0000-0000-0000CC2A0000}"/>
    <cellStyle name="Normal 2 2 108" xfId="23890" xr:uid="{555CCA32-402D-478F-88B1-D634B7D35091}"/>
    <cellStyle name="Normal 2 2 109" xfId="23935" xr:uid="{C9292A0D-894D-48E4-9422-389F3241970D}"/>
    <cellStyle name="Normal 2 2 11" xfId="10961" xr:uid="{00000000-0005-0000-0000-0000CD2A0000}"/>
    <cellStyle name="Normal 2 2 11 2" xfId="10962" xr:uid="{00000000-0005-0000-0000-0000CE2A0000}"/>
    <cellStyle name="Normal 2 2 11 2 2" xfId="10963" xr:uid="{00000000-0005-0000-0000-0000CF2A0000}"/>
    <cellStyle name="Normal 2 2 11 2 3" xfId="10964" xr:uid="{00000000-0005-0000-0000-0000D02A0000}"/>
    <cellStyle name="Normal 2 2 11 2 3 2" xfId="10965" xr:uid="{00000000-0005-0000-0000-0000D12A0000}"/>
    <cellStyle name="Normal 2 2 11 2 3 3" xfId="10966" xr:uid="{00000000-0005-0000-0000-0000D22A0000}"/>
    <cellStyle name="Normal 2 2 11 2 3 4" xfId="10967" xr:uid="{00000000-0005-0000-0000-0000D32A0000}"/>
    <cellStyle name="Normal 2 2 11 2 4" xfId="10968" xr:uid="{00000000-0005-0000-0000-0000D42A0000}"/>
    <cellStyle name="Normal 2 2 11 2 5" xfId="10969" xr:uid="{00000000-0005-0000-0000-0000D52A0000}"/>
    <cellStyle name="Normal 2 2 11 2 6" xfId="10970" xr:uid="{00000000-0005-0000-0000-0000D62A0000}"/>
    <cellStyle name="Normal 2 2 11 3" xfId="10971" xr:uid="{00000000-0005-0000-0000-0000D72A0000}"/>
    <cellStyle name="Normal 2 2 11 3 2" xfId="10972" xr:uid="{00000000-0005-0000-0000-0000D82A0000}"/>
    <cellStyle name="Normal 2 2 11 3 3" xfId="10973" xr:uid="{00000000-0005-0000-0000-0000D92A0000}"/>
    <cellStyle name="Normal 2 2 11 3 4" xfId="10974" xr:uid="{00000000-0005-0000-0000-0000DA2A0000}"/>
    <cellStyle name="Normal 2 2 11 4" xfId="10975" xr:uid="{00000000-0005-0000-0000-0000DB2A0000}"/>
    <cellStyle name="Normal 2 2 11 5" xfId="10976" xr:uid="{00000000-0005-0000-0000-0000DC2A0000}"/>
    <cellStyle name="Normal 2 2 11 6" xfId="10977" xr:uid="{00000000-0005-0000-0000-0000DD2A0000}"/>
    <cellStyle name="Normal 2 2 12" xfId="10978" xr:uid="{00000000-0005-0000-0000-0000DE2A0000}"/>
    <cellStyle name="Normal 2 2 12 2" xfId="10979" xr:uid="{00000000-0005-0000-0000-0000DF2A0000}"/>
    <cellStyle name="Normal 2 2 13" xfId="10980" xr:uid="{00000000-0005-0000-0000-0000E02A0000}"/>
    <cellStyle name="Normal 2 2 13 2" xfId="10981" xr:uid="{00000000-0005-0000-0000-0000E12A0000}"/>
    <cellStyle name="Normal 2 2 13 2 2" xfId="10982" xr:uid="{00000000-0005-0000-0000-0000E22A0000}"/>
    <cellStyle name="Normal 2 2 13 2 3" xfId="10983" xr:uid="{00000000-0005-0000-0000-0000E32A0000}"/>
    <cellStyle name="Normal 2 2 13 2 3 2" xfId="10984" xr:uid="{00000000-0005-0000-0000-0000E42A0000}"/>
    <cellStyle name="Normal 2 2 13 2 3 3" xfId="10985" xr:uid="{00000000-0005-0000-0000-0000E52A0000}"/>
    <cellStyle name="Normal 2 2 13 2 3 4" xfId="10986" xr:uid="{00000000-0005-0000-0000-0000E62A0000}"/>
    <cellStyle name="Normal 2 2 13 2 4" xfId="10987" xr:uid="{00000000-0005-0000-0000-0000E72A0000}"/>
    <cellStyle name="Normal 2 2 13 2 5" xfId="10988" xr:uid="{00000000-0005-0000-0000-0000E82A0000}"/>
    <cellStyle name="Normal 2 2 13 2 6" xfId="10989" xr:uid="{00000000-0005-0000-0000-0000E92A0000}"/>
    <cellStyle name="Normal 2 2 13 3" xfId="10990" xr:uid="{00000000-0005-0000-0000-0000EA2A0000}"/>
    <cellStyle name="Normal 2 2 13 3 2" xfId="10991" xr:uid="{00000000-0005-0000-0000-0000EB2A0000}"/>
    <cellStyle name="Normal 2 2 13 3 3" xfId="10992" xr:uid="{00000000-0005-0000-0000-0000EC2A0000}"/>
    <cellStyle name="Normal 2 2 13 3 4" xfId="10993" xr:uid="{00000000-0005-0000-0000-0000ED2A0000}"/>
    <cellStyle name="Normal 2 2 13 4" xfId="10994" xr:uid="{00000000-0005-0000-0000-0000EE2A0000}"/>
    <cellStyle name="Normal 2 2 13 5" xfId="10995" xr:uid="{00000000-0005-0000-0000-0000EF2A0000}"/>
    <cellStyle name="Normal 2 2 13 6" xfId="10996" xr:uid="{00000000-0005-0000-0000-0000F02A0000}"/>
    <cellStyle name="Normal 2 2 14" xfId="10997" xr:uid="{00000000-0005-0000-0000-0000F12A0000}"/>
    <cellStyle name="Normal 2 2 14 2" xfId="10998" xr:uid="{00000000-0005-0000-0000-0000F22A0000}"/>
    <cellStyle name="Normal 2 2 14 2 2" xfId="10999" xr:uid="{00000000-0005-0000-0000-0000F32A0000}"/>
    <cellStyle name="Normal 2 2 14 2 3" xfId="11000" xr:uid="{00000000-0005-0000-0000-0000F42A0000}"/>
    <cellStyle name="Normal 2 2 14 2 3 2" xfId="11001" xr:uid="{00000000-0005-0000-0000-0000F52A0000}"/>
    <cellStyle name="Normal 2 2 14 2 3 3" xfId="11002" xr:uid="{00000000-0005-0000-0000-0000F62A0000}"/>
    <cellStyle name="Normal 2 2 14 2 3 4" xfId="11003" xr:uid="{00000000-0005-0000-0000-0000F72A0000}"/>
    <cellStyle name="Normal 2 2 14 2 4" xfId="11004" xr:uid="{00000000-0005-0000-0000-0000F82A0000}"/>
    <cellStyle name="Normal 2 2 14 2 5" xfId="11005" xr:uid="{00000000-0005-0000-0000-0000F92A0000}"/>
    <cellStyle name="Normal 2 2 14 2 6" xfId="11006" xr:uid="{00000000-0005-0000-0000-0000FA2A0000}"/>
    <cellStyle name="Normal 2 2 14 3" xfId="11007" xr:uid="{00000000-0005-0000-0000-0000FB2A0000}"/>
    <cellStyle name="Normal 2 2 14 3 2" xfId="11008" xr:uid="{00000000-0005-0000-0000-0000FC2A0000}"/>
    <cellStyle name="Normal 2 2 14 3 3" xfId="11009" xr:uid="{00000000-0005-0000-0000-0000FD2A0000}"/>
    <cellStyle name="Normal 2 2 14 3 4" xfId="11010" xr:uid="{00000000-0005-0000-0000-0000FE2A0000}"/>
    <cellStyle name="Normal 2 2 14 4" xfId="11011" xr:uid="{00000000-0005-0000-0000-0000FF2A0000}"/>
    <cellStyle name="Normal 2 2 14 5" xfId="11012" xr:uid="{00000000-0005-0000-0000-0000002B0000}"/>
    <cellStyle name="Normal 2 2 14 6" xfId="11013" xr:uid="{00000000-0005-0000-0000-0000012B0000}"/>
    <cellStyle name="Normal 2 2 15" xfId="11014" xr:uid="{00000000-0005-0000-0000-0000022B0000}"/>
    <cellStyle name="Normal 2 2 15 2" xfId="11015" xr:uid="{00000000-0005-0000-0000-0000032B0000}"/>
    <cellStyle name="Normal 2 2 15 2 2" xfId="11016" xr:uid="{00000000-0005-0000-0000-0000042B0000}"/>
    <cellStyle name="Normal 2 2 15 2 3" xfId="11017" xr:uid="{00000000-0005-0000-0000-0000052B0000}"/>
    <cellStyle name="Normal 2 2 15 2 3 2" xfId="11018" xr:uid="{00000000-0005-0000-0000-0000062B0000}"/>
    <cellStyle name="Normal 2 2 15 2 3 3" xfId="11019" xr:uid="{00000000-0005-0000-0000-0000072B0000}"/>
    <cellStyle name="Normal 2 2 15 2 3 4" xfId="11020" xr:uid="{00000000-0005-0000-0000-0000082B0000}"/>
    <cellStyle name="Normal 2 2 15 2 4" xfId="11021" xr:uid="{00000000-0005-0000-0000-0000092B0000}"/>
    <cellStyle name="Normal 2 2 15 2 5" xfId="11022" xr:uid="{00000000-0005-0000-0000-00000A2B0000}"/>
    <cellStyle name="Normal 2 2 15 2 6" xfId="11023" xr:uid="{00000000-0005-0000-0000-00000B2B0000}"/>
    <cellStyle name="Normal 2 2 15 3" xfId="11024" xr:uid="{00000000-0005-0000-0000-00000C2B0000}"/>
    <cellStyle name="Normal 2 2 15 3 2" xfId="11025" xr:uid="{00000000-0005-0000-0000-00000D2B0000}"/>
    <cellStyle name="Normal 2 2 15 3 3" xfId="11026" xr:uid="{00000000-0005-0000-0000-00000E2B0000}"/>
    <cellStyle name="Normal 2 2 15 3 4" xfId="11027" xr:uid="{00000000-0005-0000-0000-00000F2B0000}"/>
    <cellStyle name="Normal 2 2 15 4" xfId="11028" xr:uid="{00000000-0005-0000-0000-0000102B0000}"/>
    <cellStyle name="Normal 2 2 15 5" xfId="11029" xr:uid="{00000000-0005-0000-0000-0000112B0000}"/>
    <cellStyle name="Normal 2 2 15 6" xfId="11030" xr:uid="{00000000-0005-0000-0000-0000122B0000}"/>
    <cellStyle name="Normal 2 2 16" xfId="11031" xr:uid="{00000000-0005-0000-0000-0000132B0000}"/>
    <cellStyle name="Normal 2 2 16 2" xfId="11032" xr:uid="{00000000-0005-0000-0000-0000142B0000}"/>
    <cellStyle name="Normal 2 2 17" xfId="11033" xr:uid="{00000000-0005-0000-0000-0000152B0000}"/>
    <cellStyle name="Normal 2 2 17 2" xfId="11034" xr:uid="{00000000-0005-0000-0000-0000162B0000}"/>
    <cellStyle name="Normal 2 2 17 2 2" xfId="11035" xr:uid="{00000000-0005-0000-0000-0000172B0000}"/>
    <cellStyle name="Normal 2 2 17 2 3" xfId="11036" xr:uid="{00000000-0005-0000-0000-0000182B0000}"/>
    <cellStyle name="Normal 2 2 17 2 3 2" xfId="11037" xr:uid="{00000000-0005-0000-0000-0000192B0000}"/>
    <cellStyle name="Normal 2 2 17 2 3 3" xfId="11038" xr:uid="{00000000-0005-0000-0000-00001A2B0000}"/>
    <cellStyle name="Normal 2 2 17 2 3 4" xfId="11039" xr:uid="{00000000-0005-0000-0000-00001B2B0000}"/>
    <cellStyle name="Normal 2 2 17 2 4" xfId="11040" xr:uid="{00000000-0005-0000-0000-00001C2B0000}"/>
    <cellStyle name="Normal 2 2 17 2 5" xfId="11041" xr:uid="{00000000-0005-0000-0000-00001D2B0000}"/>
    <cellStyle name="Normal 2 2 17 2 6" xfId="11042" xr:uid="{00000000-0005-0000-0000-00001E2B0000}"/>
    <cellStyle name="Normal 2 2 17 3" xfId="11043" xr:uid="{00000000-0005-0000-0000-00001F2B0000}"/>
    <cellStyle name="Normal 2 2 17 3 2" xfId="11044" xr:uid="{00000000-0005-0000-0000-0000202B0000}"/>
    <cellStyle name="Normal 2 2 17 3 3" xfId="11045" xr:uid="{00000000-0005-0000-0000-0000212B0000}"/>
    <cellStyle name="Normal 2 2 17 3 4" xfId="11046" xr:uid="{00000000-0005-0000-0000-0000222B0000}"/>
    <cellStyle name="Normal 2 2 17 4" xfId="11047" xr:uid="{00000000-0005-0000-0000-0000232B0000}"/>
    <cellStyle name="Normal 2 2 17 5" xfId="11048" xr:uid="{00000000-0005-0000-0000-0000242B0000}"/>
    <cellStyle name="Normal 2 2 17 6" xfId="11049" xr:uid="{00000000-0005-0000-0000-0000252B0000}"/>
    <cellStyle name="Normal 2 2 18" xfId="11050" xr:uid="{00000000-0005-0000-0000-0000262B0000}"/>
    <cellStyle name="Normal 2 2 18 2" xfId="11051" xr:uid="{00000000-0005-0000-0000-0000272B0000}"/>
    <cellStyle name="Normal 2 2 18 2 2" xfId="11052" xr:uid="{00000000-0005-0000-0000-0000282B0000}"/>
    <cellStyle name="Normal 2 2 18 2 3" xfId="11053" xr:uid="{00000000-0005-0000-0000-0000292B0000}"/>
    <cellStyle name="Normal 2 2 18 2 3 2" xfId="11054" xr:uid="{00000000-0005-0000-0000-00002A2B0000}"/>
    <cellStyle name="Normal 2 2 18 2 3 3" xfId="11055" xr:uid="{00000000-0005-0000-0000-00002B2B0000}"/>
    <cellStyle name="Normal 2 2 18 2 3 4" xfId="11056" xr:uid="{00000000-0005-0000-0000-00002C2B0000}"/>
    <cellStyle name="Normal 2 2 18 2 4" xfId="11057" xr:uid="{00000000-0005-0000-0000-00002D2B0000}"/>
    <cellStyle name="Normal 2 2 18 2 5" xfId="11058" xr:uid="{00000000-0005-0000-0000-00002E2B0000}"/>
    <cellStyle name="Normal 2 2 18 2 6" xfId="11059" xr:uid="{00000000-0005-0000-0000-00002F2B0000}"/>
    <cellStyle name="Normal 2 2 18 3" xfId="11060" xr:uid="{00000000-0005-0000-0000-0000302B0000}"/>
    <cellStyle name="Normal 2 2 18 3 2" xfId="11061" xr:uid="{00000000-0005-0000-0000-0000312B0000}"/>
    <cellStyle name="Normal 2 2 18 3 3" xfId="11062" xr:uid="{00000000-0005-0000-0000-0000322B0000}"/>
    <cellStyle name="Normal 2 2 18 3 4" xfId="11063" xr:uid="{00000000-0005-0000-0000-0000332B0000}"/>
    <cellStyle name="Normal 2 2 18 4" xfId="11064" xr:uid="{00000000-0005-0000-0000-0000342B0000}"/>
    <cellStyle name="Normal 2 2 18 5" xfId="11065" xr:uid="{00000000-0005-0000-0000-0000352B0000}"/>
    <cellStyle name="Normal 2 2 18 6" xfId="11066" xr:uid="{00000000-0005-0000-0000-0000362B0000}"/>
    <cellStyle name="Normal 2 2 19" xfId="11067" xr:uid="{00000000-0005-0000-0000-0000372B0000}"/>
    <cellStyle name="Normal 2 2 19 2" xfId="11068" xr:uid="{00000000-0005-0000-0000-0000382B0000}"/>
    <cellStyle name="Normal 2 2 19 2 2" xfId="11069" xr:uid="{00000000-0005-0000-0000-0000392B0000}"/>
    <cellStyle name="Normal 2 2 19 2 3" xfId="11070" xr:uid="{00000000-0005-0000-0000-00003A2B0000}"/>
    <cellStyle name="Normal 2 2 19 2 3 2" xfId="11071" xr:uid="{00000000-0005-0000-0000-00003B2B0000}"/>
    <cellStyle name="Normal 2 2 19 2 3 3" xfId="11072" xr:uid="{00000000-0005-0000-0000-00003C2B0000}"/>
    <cellStyle name="Normal 2 2 19 2 3 4" xfId="11073" xr:uid="{00000000-0005-0000-0000-00003D2B0000}"/>
    <cellStyle name="Normal 2 2 19 2 4" xfId="11074" xr:uid="{00000000-0005-0000-0000-00003E2B0000}"/>
    <cellStyle name="Normal 2 2 19 2 5" xfId="11075" xr:uid="{00000000-0005-0000-0000-00003F2B0000}"/>
    <cellStyle name="Normal 2 2 19 2 6" xfId="11076" xr:uid="{00000000-0005-0000-0000-0000402B0000}"/>
    <cellStyle name="Normal 2 2 19 3" xfId="11077" xr:uid="{00000000-0005-0000-0000-0000412B0000}"/>
    <cellStyle name="Normal 2 2 19 3 2" xfId="11078" xr:uid="{00000000-0005-0000-0000-0000422B0000}"/>
    <cellStyle name="Normal 2 2 19 3 3" xfId="11079" xr:uid="{00000000-0005-0000-0000-0000432B0000}"/>
    <cellStyle name="Normal 2 2 19 3 4" xfId="11080" xr:uid="{00000000-0005-0000-0000-0000442B0000}"/>
    <cellStyle name="Normal 2 2 19 4" xfId="11081" xr:uid="{00000000-0005-0000-0000-0000452B0000}"/>
    <cellStyle name="Normal 2 2 19 5" xfId="11082" xr:uid="{00000000-0005-0000-0000-0000462B0000}"/>
    <cellStyle name="Normal 2 2 19 6" xfId="11083" xr:uid="{00000000-0005-0000-0000-0000472B0000}"/>
    <cellStyle name="Normal 2 2 2" xfId="11084" xr:uid="{00000000-0005-0000-0000-0000482B0000}"/>
    <cellStyle name="Normal 2 2 2 10" xfId="11085" xr:uid="{00000000-0005-0000-0000-0000492B0000}"/>
    <cellStyle name="Normal 2 2 2 11" xfId="11086" xr:uid="{00000000-0005-0000-0000-00004A2B0000}"/>
    <cellStyle name="Normal 2 2 2 12" xfId="11087" xr:uid="{00000000-0005-0000-0000-00004B2B0000}"/>
    <cellStyle name="Normal 2 2 2 13" xfId="11088" xr:uid="{00000000-0005-0000-0000-00004C2B0000}"/>
    <cellStyle name="Normal 2 2 2 14" xfId="11089" xr:uid="{00000000-0005-0000-0000-00004D2B0000}"/>
    <cellStyle name="Normal 2 2 2 15" xfId="11090" xr:uid="{00000000-0005-0000-0000-00004E2B0000}"/>
    <cellStyle name="Normal 2 2 2 16" xfId="11091" xr:uid="{00000000-0005-0000-0000-00004F2B0000}"/>
    <cellStyle name="Normal 2 2 2 17" xfId="11092" xr:uid="{00000000-0005-0000-0000-0000502B0000}"/>
    <cellStyle name="Normal 2 2 2 18" xfId="11093" xr:uid="{00000000-0005-0000-0000-0000512B0000}"/>
    <cellStyle name="Normal 2 2 2 18 2" xfId="11094" xr:uid="{00000000-0005-0000-0000-0000522B0000}"/>
    <cellStyle name="Normal 2 2 2 18 2 2" xfId="11095" xr:uid="{00000000-0005-0000-0000-0000532B0000}"/>
    <cellStyle name="Normal 2 2 2 18 2 2 2" xfId="11096" xr:uid="{00000000-0005-0000-0000-0000542B0000}"/>
    <cellStyle name="Normal 2 2 2 18 2 2 3" xfId="11097" xr:uid="{00000000-0005-0000-0000-0000552B0000}"/>
    <cellStyle name="Normal 2 2 2 18 2 2 4" xfId="11098" xr:uid="{00000000-0005-0000-0000-0000562B0000}"/>
    <cellStyle name="Normal 2 2 2 18 2 3" xfId="11099" xr:uid="{00000000-0005-0000-0000-0000572B0000}"/>
    <cellStyle name="Normal 2 2 2 18 2 4" xfId="11100" xr:uid="{00000000-0005-0000-0000-0000582B0000}"/>
    <cellStyle name="Normal 2 2 2 18 2 5" xfId="11101" xr:uid="{00000000-0005-0000-0000-0000592B0000}"/>
    <cellStyle name="Normal 2 2 2 18 3" xfId="11102" xr:uid="{00000000-0005-0000-0000-00005A2B0000}"/>
    <cellStyle name="Normal 2 2 2 18 4" xfId="11103" xr:uid="{00000000-0005-0000-0000-00005B2B0000}"/>
    <cellStyle name="Normal 2 2 2 18 4 2" xfId="11104" xr:uid="{00000000-0005-0000-0000-00005C2B0000}"/>
    <cellStyle name="Normal 2 2 2 18 4 3" xfId="11105" xr:uid="{00000000-0005-0000-0000-00005D2B0000}"/>
    <cellStyle name="Normal 2 2 2 18 4 4" xfId="11106" xr:uid="{00000000-0005-0000-0000-00005E2B0000}"/>
    <cellStyle name="Normal 2 2 2 18 5" xfId="11107" xr:uid="{00000000-0005-0000-0000-00005F2B0000}"/>
    <cellStyle name="Normal 2 2 2 18 6" xfId="11108" xr:uid="{00000000-0005-0000-0000-0000602B0000}"/>
    <cellStyle name="Normal 2 2 2 18 7" xfId="11109" xr:uid="{00000000-0005-0000-0000-0000612B0000}"/>
    <cellStyle name="Normal 2 2 2 19" xfId="11110" xr:uid="{00000000-0005-0000-0000-0000622B0000}"/>
    <cellStyle name="Normal 2 2 2 19 2" xfId="11111" xr:uid="{00000000-0005-0000-0000-0000632B0000}"/>
    <cellStyle name="Normal 2 2 2 2" xfId="11112" xr:uid="{00000000-0005-0000-0000-0000642B0000}"/>
    <cellStyle name="Normal 2 2 2 2 2" xfId="11113" xr:uid="{00000000-0005-0000-0000-0000652B0000}"/>
    <cellStyle name="Normal 2 2 2 2 3" xfId="11114" xr:uid="{00000000-0005-0000-0000-0000662B0000}"/>
    <cellStyle name="Normal 2 2 2 2 3 2" xfId="11115" xr:uid="{00000000-0005-0000-0000-0000672B0000}"/>
    <cellStyle name="Normal 2 2 2 2 3 2 2" xfId="11116" xr:uid="{00000000-0005-0000-0000-0000682B0000}"/>
    <cellStyle name="Normal 2 2 2 2 3 2 2 2" xfId="11117" xr:uid="{00000000-0005-0000-0000-0000692B0000}"/>
    <cellStyle name="Normal 2 2 2 2 3 2 2 3" xfId="11118" xr:uid="{00000000-0005-0000-0000-00006A2B0000}"/>
    <cellStyle name="Normal 2 2 2 2 3 2 2 4" xfId="11119" xr:uid="{00000000-0005-0000-0000-00006B2B0000}"/>
    <cellStyle name="Normal 2 2 2 2 3 2 3" xfId="11120" xr:uid="{00000000-0005-0000-0000-00006C2B0000}"/>
    <cellStyle name="Normal 2 2 2 2 3 2 4" xfId="11121" xr:uid="{00000000-0005-0000-0000-00006D2B0000}"/>
    <cellStyle name="Normal 2 2 2 2 3 2 5" xfId="11122" xr:uid="{00000000-0005-0000-0000-00006E2B0000}"/>
    <cellStyle name="Normal 2 2 2 2 3 3" xfId="11123" xr:uid="{00000000-0005-0000-0000-00006F2B0000}"/>
    <cellStyle name="Normal 2 2 2 2 3 3 2" xfId="11124" xr:uid="{00000000-0005-0000-0000-0000702B0000}"/>
    <cellStyle name="Normal 2 2 2 2 3 3 3" xfId="11125" xr:uid="{00000000-0005-0000-0000-0000712B0000}"/>
    <cellStyle name="Normal 2 2 2 2 3 3 4" xfId="11126" xr:uid="{00000000-0005-0000-0000-0000722B0000}"/>
    <cellStyle name="Normal 2 2 2 2 3 4" xfId="11127" xr:uid="{00000000-0005-0000-0000-0000732B0000}"/>
    <cellStyle name="Normal 2 2 2 2 3 5" xfId="11128" xr:uid="{00000000-0005-0000-0000-0000742B0000}"/>
    <cellStyle name="Normal 2 2 2 2 3 6" xfId="11129" xr:uid="{00000000-0005-0000-0000-0000752B0000}"/>
    <cellStyle name="Normal 2 2 2 2 4" xfId="11130" xr:uid="{00000000-0005-0000-0000-0000762B0000}"/>
    <cellStyle name="Normal 2 2 2 2 4 2" xfId="11131" xr:uid="{00000000-0005-0000-0000-0000772B0000}"/>
    <cellStyle name="Normal 2 2 2 2 4 2 2" xfId="11132" xr:uid="{00000000-0005-0000-0000-0000782B0000}"/>
    <cellStyle name="Normal 2 2 2 2 4 2 3" xfId="11133" xr:uid="{00000000-0005-0000-0000-0000792B0000}"/>
    <cellStyle name="Normal 2 2 2 2 4 2 4" xfId="11134" xr:uid="{00000000-0005-0000-0000-00007A2B0000}"/>
    <cellStyle name="Normal 2 2 2 2 5" xfId="11135" xr:uid="{00000000-0005-0000-0000-00007B2B0000}"/>
    <cellStyle name="Normal 2 2 2 2 5 2" xfId="11136" xr:uid="{00000000-0005-0000-0000-00007C2B0000}"/>
    <cellStyle name="Normal 2 2 2 2 5 2 2" xfId="11137" xr:uid="{00000000-0005-0000-0000-00007D2B0000}"/>
    <cellStyle name="Normal 2 2 2 2 5 2 2 2" xfId="11138" xr:uid="{00000000-0005-0000-0000-00007E2B0000}"/>
    <cellStyle name="Normal 2 2 2 2 5 2 2 3" xfId="11139" xr:uid="{00000000-0005-0000-0000-00007F2B0000}"/>
    <cellStyle name="Normal 2 2 2 2 5 2 2 4" xfId="11140" xr:uid="{00000000-0005-0000-0000-0000802B0000}"/>
    <cellStyle name="Normal 2 2 2 2 5 2 3" xfId="11141" xr:uid="{00000000-0005-0000-0000-0000812B0000}"/>
    <cellStyle name="Normal 2 2 2 2 5 2 4" xfId="11142" xr:uid="{00000000-0005-0000-0000-0000822B0000}"/>
    <cellStyle name="Normal 2 2 2 2 5 2 5" xfId="11143" xr:uid="{00000000-0005-0000-0000-0000832B0000}"/>
    <cellStyle name="Normal 2 2 2 2 5 3" xfId="11144" xr:uid="{00000000-0005-0000-0000-0000842B0000}"/>
    <cellStyle name="Normal 2 2 2 2 5 3 2" xfId="11145" xr:uid="{00000000-0005-0000-0000-0000852B0000}"/>
    <cellStyle name="Normal 2 2 2 2 5 3 3" xfId="11146" xr:uid="{00000000-0005-0000-0000-0000862B0000}"/>
    <cellStyle name="Normal 2 2 2 2 5 3 4" xfId="11147" xr:uid="{00000000-0005-0000-0000-0000872B0000}"/>
    <cellStyle name="Normal 2 2 2 2 5 4" xfId="11148" xr:uid="{00000000-0005-0000-0000-0000882B0000}"/>
    <cellStyle name="Normal 2 2 2 2 5 5" xfId="11149" xr:uid="{00000000-0005-0000-0000-0000892B0000}"/>
    <cellStyle name="Normal 2 2 2 2 5 6" xfId="11150" xr:uid="{00000000-0005-0000-0000-00008A2B0000}"/>
    <cellStyle name="Normal 2 2 2 2 6" xfId="11151" xr:uid="{00000000-0005-0000-0000-00008B2B0000}"/>
    <cellStyle name="Normal 2 2 2 2 6 2" xfId="11152" xr:uid="{00000000-0005-0000-0000-00008C2B0000}"/>
    <cellStyle name="Normal 2 2 2 2 6 2 2" xfId="11153" xr:uid="{00000000-0005-0000-0000-00008D2B0000}"/>
    <cellStyle name="Normal 2 2 2 2 6 2 3" xfId="11154" xr:uid="{00000000-0005-0000-0000-00008E2B0000}"/>
    <cellStyle name="Normal 2 2 2 2 6 2 4" xfId="11155" xr:uid="{00000000-0005-0000-0000-00008F2B0000}"/>
    <cellStyle name="Normal 2 2 2 2 7" xfId="11156" xr:uid="{00000000-0005-0000-0000-0000902B0000}"/>
    <cellStyle name="Normal 2 2 2 20" xfId="11157" xr:uid="{00000000-0005-0000-0000-0000912B0000}"/>
    <cellStyle name="Normal 2 2 2 20 2" xfId="11158" xr:uid="{00000000-0005-0000-0000-0000922B0000}"/>
    <cellStyle name="Normal 2 2 2 20 2 2" xfId="11159" xr:uid="{00000000-0005-0000-0000-0000932B0000}"/>
    <cellStyle name="Normal 2 2 2 20 2 2 2" xfId="11160" xr:uid="{00000000-0005-0000-0000-0000942B0000}"/>
    <cellStyle name="Normal 2 2 2 20 2 2 3" xfId="11161" xr:uid="{00000000-0005-0000-0000-0000952B0000}"/>
    <cellStyle name="Normal 2 2 2 20 2 2 4" xfId="11162" xr:uid="{00000000-0005-0000-0000-0000962B0000}"/>
    <cellStyle name="Normal 2 2 2 20 2 3" xfId="11163" xr:uid="{00000000-0005-0000-0000-0000972B0000}"/>
    <cellStyle name="Normal 2 2 2 20 2 4" xfId="11164" xr:uid="{00000000-0005-0000-0000-0000982B0000}"/>
    <cellStyle name="Normal 2 2 2 20 2 5" xfId="11165" xr:uid="{00000000-0005-0000-0000-0000992B0000}"/>
    <cellStyle name="Normal 2 2 2 20 3" xfId="11166" xr:uid="{00000000-0005-0000-0000-00009A2B0000}"/>
    <cellStyle name="Normal 2 2 2 20 4" xfId="11167" xr:uid="{00000000-0005-0000-0000-00009B2B0000}"/>
    <cellStyle name="Normal 2 2 2 20 4 2" xfId="11168" xr:uid="{00000000-0005-0000-0000-00009C2B0000}"/>
    <cellStyle name="Normal 2 2 2 20 4 3" xfId="11169" xr:uid="{00000000-0005-0000-0000-00009D2B0000}"/>
    <cellStyle name="Normal 2 2 2 20 4 4" xfId="11170" xr:uid="{00000000-0005-0000-0000-00009E2B0000}"/>
    <cellStyle name="Normal 2 2 2 20 5" xfId="11171" xr:uid="{00000000-0005-0000-0000-00009F2B0000}"/>
    <cellStyle name="Normal 2 2 2 20 6" xfId="11172" xr:uid="{00000000-0005-0000-0000-0000A02B0000}"/>
    <cellStyle name="Normal 2 2 2 20 7" xfId="11173" xr:uid="{00000000-0005-0000-0000-0000A12B0000}"/>
    <cellStyle name="Normal 2 2 2 21" xfId="11174" xr:uid="{00000000-0005-0000-0000-0000A22B0000}"/>
    <cellStyle name="Normal 2 2 2 21 2" xfId="11175" xr:uid="{00000000-0005-0000-0000-0000A32B0000}"/>
    <cellStyle name="Normal 2 2 2 21 2 2" xfId="11176" xr:uid="{00000000-0005-0000-0000-0000A42B0000}"/>
    <cellStyle name="Normal 2 2 2 21 2 2 2" xfId="11177" xr:uid="{00000000-0005-0000-0000-0000A52B0000}"/>
    <cellStyle name="Normal 2 2 2 21 2 2 3" xfId="11178" xr:uid="{00000000-0005-0000-0000-0000A62B0000}"/>
    <cellStyle name="Normal 2 2 2 21 2 2 4" xfId="11179" xr:uid="{00000000-0005-0000-0000-0000A72B0000}"/>
    <cellStyle name="Normal 2 2 2 21 2 3" xfId="11180" xr:uid="{00000000-0005-0000-0000-0000A82B0000}"/>
    <cellStyle name="Normal 2 2 2 21 2 4" xfId="11181" xr:uid="{00000000-0005-0000-0000-0000A92B0000}"/>
    <cellStyle name="Normal 2 2 2 21 2 5" xfId="11182" xr:uid="{00000000-0005-0000-0000-0000AA2B0000}"/>
    <cellStyle name="Normal 2 2 2 21 3" xfId="11183" xr:uid="{00000000-0005-0000-0000-0000AB2B0000}"/>
    <cellStyle name="Normal 2 2 2 21 4" xfId="11184" xr:uid="{00000000-0005-0000-0000-0000AC2B0000}"/>
    <cellStyle name="Normal 2 2 2 21 4 2" xfId="11185" xr:uid="{00000000-0005-0000-0000-0000AD2B0000}"/>
    <cellStyle name="Normal 2 2 2 21 4 3" xfId="11186" xr:uid="{00000000-0005-0000-0000-0000AE2B0000}"/>
    <cellStyle name="Normal 2 2 2 21 4 4" xfId="11187" xr:uid="{00000000-0005-0000-0000-0000AF2B0000}"/>
    <cellStyle name="Normal 2 2 2 21 5" xfId="11188" xr:uid="{00000000-0005-0000-0000-0000B02B0000}"/>
    <cellStyle name="Normal 2 2 2 21 6" xfId="11189" xr:uid="{00000000-0005-0000-0000-0000B12B0000}"/>
    <cellStyle name="Normal 2 2 2 21 7" xfId="11190" xr:uid="{00000000-0005-0000-0000-0000B22B0000}"/>
    <cellStyle name="Normal 2 2 2 22" xfId="11191" xr:uid="{00000000-0005-0000-0000-0000B32B0000}"/>
    <cellStyle name="Normal 2 2 2 22 2" xfId="11192" xr:uid="{00000000-0005-0000-0000-0000B42B0000}"/>
    <cellStyle name="Normal 2 2 2 22 3" xfId="11193" xr:uid="{00000000-0005-0000-0000-0000B52B0000}"/>
    <cellStyle name="Normal 2 2 2 22 4" xfId="11194" xr:uid="{00000000-0005-0000-0000-0000B62B0000}"/>
    <cellStyle name="Normal 2 2 2 3" xfId="11195" xr:uid="{00000000-0005-0000-0000-0000B72B0000}"/>
    <cellStyle name="Normal 2 2 2 3 2" xfId="11196" xr:uid="{00000000-0005-0000-0000-0000B82B0000}"/>
    <cellStyle name="Normal 2 2 2 3 3" xfId="11197" xr:uid="{00000000-0005-0000-0000-0000B92B0000}"/>
    <cellStyle name="Normal 2 2 2 3 4" xfId="11198" xr:uid="{00000000-0005-0000-0000-0000BA2B0000}"/>
    <cellStyle name="Normal 2 2 2 4" xfId="11199" xr:uid="{00000000-0005-0000-0000-0000BB2B0000}"/>
    <cellStyle name="Normal 2 2 2 4 2" xfId="11200" xr:uid="{00000000-0005-0000-0000-0000BC2B0000}"/>
    <cellStyle name="Normal 2 2 2 5" xfId="11201" xr:uid="{00000000-0005-0000-0000-0000BD2B0000}"/>
    <cellStyle name="Normal 2 2 2 5 2" xfId="11202" xr:uid="{00000000-0005-0000-0000-0000BE2B0000}"/>
    <cellStyle name="Normal 2 2 2 6" xfId="11203" xr:uid="{00000000-0005-0000-0000-0000BF2B0000}"/>
    <cellStyle name="Normal 2 2 2 6 10" xfId="11204" xr:uid="{00000000-0005-0000-0000-0000C02B0000}"/>
    <cellStyle name="Normal 2 2 2 6 10 2" xfId="11205" xr:uid="{00000000-0005-0000-0000-0000C12B0000}"/>
    <cellStyle name="Normal 2 2 2 6 10 3" xfId="11206" xr:uid="{00000000-0005-0000-0000-0000C22B0000}"/>
    <cellStyle name="Normal 2 2 2 6 10 4" xfId="11207" xr:uid="{00000000-0005-0000-0000-0000C32B0000}"/>
    <cellStyle name="Normal 2 2 2 6 11" xfId="11208" xr:uid="{00000000-0005-0000-0000-0000C42B0000}"/>
    <cellStyle name="Normal 2 2 2 6 12" xfId="11209" xr:uid="{00000000-0005-0000-0000-0000C52B0000}"/>
    <cellStyle name="Normal 2 2 2 6 13" xfId="11210" xr:uid="{00000000-0005-0000-0000-0000C62B0000}"/>
    <cellStyle name="Normal 2 2 2 6 2" xfId="11211" xr:uid="{00000000-0005-0000-0000-0000C72B0000}"/>
    <cellStyle name="Normal 2 2 2 6 2 2" xfId="11212" xr:uid="{00000000-0005-0000-0000-0000C82B0000}"/>
    <cellStyle name="Normal 2 2 2 6 2 2 2" xfId="11213" xr:uid="{00000000-0005-0000-0000-0000C92B0000}"/>
    <cellStyle name="Normal 2 2 2 6 2 2 3" xfId="11214" xr:uid="{00000000-0005-0000-0000-0000CA2B0000}"/>
    <cellStyle name="Normal 2 2 2 6 2 2 3 2" xfId="11215" xr:uid="{00000000-0005-0000-0000-0000CB2B0000}"/>
    <cellStyle name="Normal 2 2 2 6 2 2 3 2 2" xfId="11216" xr:uid="{00000000-0005-0000-0000-0000CC2B0000}"/>
    <cellStyle name="Normal 2 2 2 6 2 2 3 2 3" xfId="11217" xr:uid="{00000000-0005-0000-0000-0000CD2B0000}"/>
    <cellStyle name="Normal 2 2 2 6 2 2 3 2 4" xfId="11218" xr:uid="{00000000-0005-0000-0000-0000CE2B0000}"/>
    <cellStyle name="Normal 2 2 2 6 2 2 3 3" xfId="11219" xr:uid="{00000000-0005-0000-0000-0000CF2B0000}"/>
    <cellStyle name="Normal 2 2 2 6 2 2 3 4" xfId="11220" xr:uid="{00000000-0005-0000-0000-0000D02B0000}"/>
    <cellStyle name="Normal 2 2 2 6 2 2 3 5" xfId="11221" xr:uid="{00000000-0005-0000-0000-0000D12B0000}"/>
    <cellStyle name="Normal 2 2 2 6 2 2 4" xfId="11222" xr:uid="{00000000-0005-0000-0000-0000D22B0000}"/>
    <cellStyle name="Normal 2 2 2 6 2 2 4 2" xfId="11223" xr:uid="{00000000-0005-0000-0000-0000D32B0000}"/>
    <cellStyle name="Normal 2 2 2 6 2 2 4 3" xfId="11224" xr:uid="{00000000-0005-0000-0000-0000D42B0000}"/>
    <cellStyle name="Normal 2 2 2 6 2 2 4 4" xfId="11225" xr:uid="{00000000-0005-0000-0000-0000D52B0000}"/>
    <cellStyle name="Normal 2 2 2 6 2 2 5" xfId="11226" xr:uid="{00000000-0005-0000-0000-0000D62B0000}"/>
    <cellStyle name="Normal 2 2 2 6 2 2 6" xfId="11227" xr:uid="{00000000-0005-0000-0000-0000D72B0000}"/>
    <cellStyle name="Normal 2 2 2 6 2 2 7" xfId="11228" xr:uid="{00000000-0005-0000-0000-0000D82B0000}"/>
    <cellStyle name="Normal 2 2 2 6 2 3" xfId="11229" xr:uid="{00000000-0005-0000-0000-0000D92B0000}"/>
    <cellStyle name="Normal 2 2 2 6 2 4" xfId="11230" xr:uid="{00000000-0005-0000-0000-0000DA2B0000}"/>
    <cellStyle name="Normal 2 2 2 6 2 5" xfId="11231" xr:uid="{00000000-0005-0000-0000-0000DB2B0000}"/>
    <cellStyle name="Normal 2 2 2 6 2 6" xfId="11232" xr:uid="{00000000-0005-0000-0000-0000DC2B0000}"/>
    <cellStyle name="Normal 2 2 2 6 2 7" xfId="11233" xr:uid="{00000000-0005-0000-0000-0000DD2B0000}"/>
    <cellStyle name="Normal 2 2 2 6 2 8" xfId="11234" xr:uid="{00000000-0005-0000-0000-0000DE2B0000}"/>
    <cellStyle name="Normal 2 2 2 6 3" xfId="11235" xr:uid="{00000000-0005-0000-0000-0000DF2B0000}"/>
    <cellStyle name="Normal 2 2 2 6 3 2" xfId="11236" xr:uid="{00000000-0005-0000-0000-0000E02B0000}"/>
    <cellStyle name="Normal 2 2 2 6 3 2 2" xfId="11237" xr:uid="{00000000-0005-0000-0000-0000E12B0000}"/>
    <cellStyle name="Normal 2 2 2 6 3 2 2 2" xfId="11238" xr:uid="{00000000-0005-0000-0000-0000E22B0000}"/>
    <cellStyle name="Normal 2 2 2 6 3 2 2 2 2" xfId="11239" xr:uid="{00000000-0005-0000-0000-0000E32B0000}"/>
    <cellStyle name="Normal 2 2 2 6 3 2 2 2 3" xfId="11240" xr:uid="{00000000-0005-0000-0000-0000E42B0000}"/>
    <cellStyle name="Normal 2 2 2 6 3 2 2 2 4" xfId="11241" xr:uid="{00000000-0005-0000-0000-0000E52B0000}"/>
    <cellStyle name="Normal 2 2 2 6 3 2 2 3" xfId="11242" xr:uid="{00000000-0005-0000-0000-0000E62B0000}"/>
    <cellStyle name="Normal 2 2 2 6 3 2 2 4" xfId="11243" xr:uid="{00000000-0005-0000-0000-0000E72B0000}"/>
    <cellStyle name="Normal 2 2 2 6 3 2 2 5" xfId="11244" xr:uid="{00000000-0005-0000-0000-0000E82B0000}"/>
    <cellStyle name="Normal 2 2 2 6 3 2 3" xfId="11245" xr:uid="{00000000-0005-0000-0000-0000E92B0000}"/>
    <cellStyle name="Normal 2 2 2 6 3 2 3 2" xfId="11246" xr:uid="{00000000-0005-0000-0000-0000EA2B0000}"/>
    <cellStyle name="Normal 2 2 2 6 3 2 3 3" xfId="11247" xr:uid="{00000000-0005-0000-0000-0000EB2B0000}"/>
    <cellStyle name="Normal 2 2 2 6 3 2 3 4" xfId="11248" xr:uid="{00000000-0005-0000-0000-0000EC2B0000}"/>
    <cellStyle name="Normal 2 2 2 6 3 2 4" xfId="11249" xr:uid="{00000000-0005-0000-0000-0000ED2B0000}"/>
    <cellStyle name="Normal 2 2 2 6 3 2 5" xfId="11250" xr:uid="{00000000-0005-0000-0000-0000EE2B0000}"/>
    <cellStyle name="Normal 2 2 2 6 3 2 6" xfId="11251" xr:uid="{00000000-0005-0000-0000-0000EF2B0000}"/>
    <cellStyle name="Normal 2 2 2 6 4" xfId="11252" xr:uid="{00000000-0005-0000-0000-0000F02B0000}"/>
    <cellStyle name="Normal 2 2 2 6 4 2" xfId="11253" xr:uid="{00000000-0005-0000-0000-0000F12B0000}"/>
    <cellStyle name="Normal 2 2 2 6 4 2 2" xfId="11254" xr:uid="{00000000-0005-0000-0000-0000F22B0000}"/>
    <cellStyle name="Normal 2 2 2 6 4 2 2 2" xfId="11255" xr:uid="{00000000-0005-0000-0000-0000F32B0000}"/>
    <cellStyle name="Normal 2 2 2 6 4 2 2 3" xfId="11256" xr:uid="{00000000-0005-0000-0000-0000F42B0000}"/>
    <cellStyle name="Normal 2 2 2 6 4 2 2 4" xfId="11257" xr:uid="{00000000-0005-0000-0000-0000F52B0000}"/>
    <cellStyle name="Normal 2 2 2 6 4 2 3" xfId="11258" xr:uid="{00000000-0005-0000-0000-0000F62B0000}"/>
    <cellStyle name="Normal 2 2 2 6 4 2 4" xfId="11259" xr:uid="{00000000-0005-0000-0000-0000F72B0000}"/>
    <cellStyle name="Normal 2 2 2 6 4 2 5" xfId="11260" xr:uid="{00000000-0005-0000-0000-0000F82B0000}"/>
    <cellStyle name="Normal 2 2 2 6 4 3" xfId="11261" xr:uid="{00000000-0005-0000-0000-0000F92B0000}"/>
    <cellStyle name="Normal 2 2 2 6 4 3 2" xfId="11262" xr:uid="{00000000-0005-0000-0000-0000FA2B0000}"/>
    <cellStyle name="Normal 2 2 2 6 4 3 3" xfId="11263" xr:uid="{00000000-0005-0000-0000-0000FB2B0000}"/>
    <cellStyle name="Normal 2 2 2 6 4 3 4" xfId="11264" xr:uid="{00000000-0005-0000-0000-0000FC2B0000}"/>
    <cellStyle name="Normal 2 2 2 6 4 4" xfId="11265" xr:uid="{00000000-0005-0000-0000-0000FD2B0000}"/>
    <cellStyle name="Normal 2 2 2 6 4 5" xfId="11266" xr:uid="{00000000-0005-0000-0000-0000FE2B0000}"/>
    <cellStyle name="Normal 2 2 2 6 4 6" xfId="11267" xr:uid="{00000000-0005-0000-0000-0000FF2B0000}"/>
    <cellStyle name="Normal 2 2 2 6 5" xfId="11268" xr:uid="{00000000-0005-0000-0000-0000002C0000}"/>
    <cellStyle name="Normal 2 2 2 6 5 2" xfId="11269" xr:uid="{00000000-0005-0000-0000-0000012C0000}"/>
    <cellStyle name="Normal 2 2 2 6 5 2 2" xfId="11270" xr:uid="{00000000-0005-0000-0000-0000022C0000}"/>
    <cellStyle name="Normal 2 2 2 6 5 2 2 2" xfId="11271" xr:uid="{00000000-0005-0000-0000-0000032C0000}"/>
    <cellStyle name="Normal 2 2 2 6 5 2 2 3" xfId="11272" xr:uid="{00000000-0005-0000-0000-0000042C0000}"/>
    <cellStyle name="Normal 2 2 2 6 5 2 2 4" xfId="11273" xr:uid="{00000000-0005-0000-0000-0000052C0000}"/>
    <cellStyle name="Normal 2 2 2 6 5 2 3" xfId="11274" xr:uid="{00000000-0005-0000-0000-0000062C0000}"/>
    <cellStyle name="Normal 2 2 2 6 5 2 4" xfId="11275" xr:uid="{00000000-0005-0000-0000-0000072C0000}"/>
    <cellStyle name="Normal 2 2 2 6 5 2 5" xfId="11276" xr:uid="{00000000-0005-0000-0000-0000082C0000}"/>
    <cellStyle name="Normal 2 2 2 6 5 3" xfId="11277" xr:uid="{00000000-0005-0000-0000-0000092C0000}"/>
    <cellStyle name="Normal 2 2 2 6 5 3 2" xfId="11278" xr:uid="{00000000-0005-0000-0000-00000A2C0000}"/>
    <cellStyle name="Normal 2 2 2 6 5 3 3" xfId="11279" xr:uid="{00000000-0005-0000-0000-00000B2C0000}"/>
    <cellStyle name="Normal 2 2 2 6 5 3 4" xfId="11280" xr:uid="{00000000-0005-0000-0000-00000C2C0000}"/>
    <cellStyle name="Normal 2 2 2 6 5 4" xfId="11281" xr:uid="{00000000-0005-0000-0000-00000D2C0000}"/>
    <cellStyle name="Normal 2 2 2 6 5 5" xfId="11282" xr:uid="{00000000-0005-0000-0000-00000E2C0000}"/>
    <cellStyle name="Normal 2 2 2 6 5 6" xfId="11283" xr:uid="{00000000-0005-0000-0000-00000F2C0000}"/>
    <cellStyle name="Normal 2 2 2 6 6" xfId="11284" xr:uid="{00000000-0005-0000-0000-0000102C0000}"/>
    <cellStyle name="Normal 2 2 2 6 6 2" xfId="11285" xr:uid="{00000000-0005-0000-0000-0000112C0000}"/>
    <cellStyle name="Normal 2 2 2 6 6 2 2" xfId="11286" xr:uid="{00000000-0005-0000-0000-0000122C0000}"/>
    <cellStyle name="Normal 2 2 2 6 6 2 2 2" xfId="11287" xr:uid="{00000000-0005-0000-0000-0000132C0000}"/>
    <cellStyle name="Normal 2 2 2 6 6 2 2 3" xfId="11288" xr:uid="{00000000-0005-0000-0000-0000142C0000}"/>
    <cellStyle name="Normal 2 2 2 6 6 2 2 4" xfId="11289" xr:uid="{00000000-0005-0000-0000-0000152C0000}"/>
    <cellStyle name="Normal 2 2 2 6 6 2 3" xfId="11290" xr:uid="{00000000-0005-0000-0000-0000162C0000}"/>
    <cellStyle name="Normal 2 2 2 6 6 2 4" xfId="11291" xr:uid="{00000000-0005-0000-0000-0000172C0000}"/>
    <cellStyle name="Normal 2 2 2 6 6 2 5" xfId="11292" xr:uid="{00000000-0005-0000-0000-0000182C0000}"/>
    <cellStyle name="Normal 2 2 2 6 6 3" xfId="11293" xr:uid="{00000000-0005-0000-0000-0000192C0000}"/>
    <cellStyle name="Normal 2 2 2 6 6 3 2" xfId="11294" xr:uid="{00000000-0005-0000-0000-00001A2C0000}"/>
    <cellStyle name="Normal 2 2 2 6 6 3 3" xfId="11295" xr:uid="{00000000-0005-0000-0000-00001B2C0000}"/>
    <cellStyle name="Normal 2 2 2 6 6 3 4" xfId="11296" xr:uid="{00000000-0005-0000-0000-00001C2C0000}"/>
    <cellStyle name="Normal 2 2 2 6 6 4" xfId="11297" xr:uid="{00000000-0005-0000-0000-00001D2C0000}"/>
    <cellStyle name="Normal 2 2 2 6 6 5" xfId="11298" xr:uid="{00000000-0005-0000-0000-00001E2C0000}"/>
    <cellStyle name="Normal 2 2 2 6 6 6" xfId="11299" xr:uid="{00000000-0005-0000-0000-00001F2C0000}"/>
    <cellStyle name="Normal 2 2 2 6 7" xfId="11300" xr:uid="{00000000-0005-0000-0000-0000202C0000}"/>
    <cellStyle name="Normal 2 2 2 6 7 2" xfId="11301" xr:uid="{00000000-0005-0000-0000-0000212C0000}"/>
    <cellStyle name="Normal 2 2 2 6 7 2 2" xfId="11302" xr:uid="{00000000-0005-0000-0000-0000222C0000}"/>
    <cellStyle name="Normal 2 2 2 6 7 2 2 2" xfId="11303" xr:uid="{00000000-0005-0000-0000-0000232C0000}"/>
    <cellStyle name="Normal 2 2 2 6 7 2 2 3" xfId="11304" xr:uid="{00000000-0005-0000-0000-0000242C0000}"/>
    <cellStyle name="Normal 2 2 2 6 7 2 2 4" xfId="11305" xr:uid="{00000000-0005-0000-0000-0000252C0000}"/>
    <cellStyle name="Normal 2 2 2 6 7 2 3" xfId="11306" xr:uid="{00000000-0005-0000-0000-0000262C0000}"/>
    <cellStyle name="Normal 2 2 2 6 7 2 4" xfId="11307" xr:uid="{00000000-0005-0000-0000-0000272C0000}"/>
    <cellStyle name="Normal 2 2 2 6 7 2 5" xfId="11308" xr:uid="{00000000-0005-0000-0000-0000282C0000}"/>
    <cellStyle name="Normal 2 2 2 6 7 3" xfId="11309" xr:uid="{00000000-0005-0000-0000-0000292C0000}"/>
    <cellStyle name="Normal 2 2 2 6 7 3 2" xfId="11310" xr:uid="{00000000-0005-0000-0000-00002A2C0000}"/>
    <cellStyle name="Normal 2 2 2 6 7 3 3" xfId="11311" xr:uid="{00000000-0005-0000-0000-00002B2C0000}"/>
    <cellStyle name="Normal 2 2 2 6 7 3 4" xfId="11312" xr:uid="{00000000-0005-0000-0000-00002C2C0000}"/>
    <cellStyle name="Normal 2 2 2 6 7 4" xfId="11313" xr:uid="{00000000-0005-0000-0000-00002D2C0000}"/>
    <cellStyle name="Normal 2 2 2 6 7 5" xfId="11314" xr:uid="{00000000-0005-0000-0000-00002E2C0000}"/>
    <cellStyle name="Normal 2 2 2 6 7 6" xfId="11315" xr:uid="{00000000-0005-0000-0000-00002F2C0000}"/>
    <cellStyle name="Normal 2 2 2 6 8" xfId="11316" xr:uid="{00000000-0005-0000-0000-0000302C0000}"/>
    <cellStyle name="Normal 2 2 2 6 8 2" xfId="11317" xr:uid="{00000000-0005-0000-0000-0000312C0000}"/>
    <cellStyle name="Normal 2 2 2 6 8 2 2" xfId="11318" xr:uid="{00000000-0005-0000-0000-0000322C0000}"/>
    <cellStyle name="Normal 2 2 2 6 8 2 2 2" xfId="11319" xr:uid="{00000000-0005-0000-0000-0000332C0000}"/>
    <cellStyle name="Normal 2 2 2 6 8 2 2 3" xfId="11320" xr:uid="{00000000-0005-0000-0000-0000342C0000}"/>
    <cellStyle name="Normal 2 2 2 6 8 2 2 4" xfId="11321" xr:uid="{00000000-0005-0000-0000-0000352C0000}"/>
    <cellStyle name="Normal 2 2 2 6 8 2 3" xfId="11322" xr:uid="{00000000-0005-0000-0000-0000362C0000}"/>
    <cellStyle name="Normal 2 2 2 6 8 2 4" xfId="11323" xr:uid="{00000000-0005-0000-0000-0000372C0000}"/>
    <cellStyle name="Normal 2 2 2 6 8 2 5" xfId="11324" xr:uid="{00000000-0005-0000-0000-0000382C0000}"/>
    <cellStyle name="Normal 2 2 2 6 8 3" xfId="11325" xr:uid="{00000000-0005-0000-0000-0000392C0000}"/>
    <cellStyle name="Normal 2 2 2 6 8 3 2" xfId="11326" xr:uid="{00000000-0005-0000-0000-00003A2C0000}"/>
    <cellStyle name="Normal 2 2 2 6 8 3 3" xfId="11327" xr:uid="{00000000-0005-0000-0000-00003B2C0000}"/>
    <cellStyle name="Normal 2 2 2 6 8 3 4" xfId="11328" xr:uid="{00000000-0005-0000-0000-00003C2C0000}"/>
    <cellStyle name="Normal 2 2 2 6 8 4" xfId="11329" xr:uid="{00000000-0005-0000-0000-00003D2C0000}"/>
    <cellStyle name="Normal 2 2 2 6 8 5" xfId="11330" xr:uid="{00000000-0005-0000-0000-00003E2C0000}"/>
    <cellStyle name="Normal 2 2 2 6 8 6" xfId="11331" xr:uid="{00000000-0005-0000-0000-00003F2C0000}"/>
    <cellStyle name="Normal 2 2 2 6 9" xfId="11332" xr:uid="{00000000-0005-0000-0000-0000402C0000}"/>
    <cellStyle name="Normal 2 2 2 6 9 2" xfId="11333" xr:uid="{00000000-0005-0000-0000-0000412C0000}"/>
    <cellStyle name="Normal 2 2 2 6 9 2 2" xfId="11334" xr:uid="{00000000-0005-0000-0000-0000422C0000}"/>
    <cellStyle name="Normal 2 2 2 6 9 2 3" xfId="11335" xr:uid="{00000000-0005-0000-0000-0000432C0000}"/>
    <cellStyle name="Normal 2 2 2 6 9 2 4" xfId="11336" xr:uid="{00000000-0005-0000-0000-0000442C0000}"/>
    <cellStyle name="Normal 2 2 2 6 9 3" xfId="11337" xr:uid="{00000000-0005-0000-0000-0000452C0000}"/>
    <cellStyle name="Normal 2 2 2 6 9 4" xfId="11338" xr:uid="{00000000-0005-0000-0000-0000462C0000}"/>
    <cellStyle name="Normal 2 2 2 6 9 5" xfId="11339" xr:uid="{00000000-0005-0000-0000-0000472C0000}"/>
    <cellStyle name="Normal 2 2 2 7" xfId="11340" xr:uid="{00000000-0005-0000-0000-0000482C0000}"/>
    <cellStyle name="Normal 2 2 2 8" xfId="11341" xr:uid="{00000000-0005-0000-0000-0000492C0000}"/>
    <cellStyle name="Normal 2 2 2 9" xfId="11342" xr:uid="{00000000-0005-0000-0000-00004A2C0000}"/>
    <cellStyle name="Normal 2 2 2 9 2" xfId="11343" xr:uid="{00000000-0005-0000-0000-00004B2C0000}"/>
    <cellStyle name="Normal 2 2 2 9 2 2" xfId="11344" xr:uid="{00000000-0005-0000-0000-00004C2C0000}"/>
    <cellStyle name="Normal 2 2 2 9 2 2 2" xfId="11345" xr:uid="{00000000-0005-0000-0000-00004D2C0000}"/>
    <cellStyle name="Normal 2 2 2 9 2 2 3" xfId="11346" xr:uid="{00000000-0005-0000-0000-00004E2C0000}"/>
    <cellStyle name="Normal 2 2 2 9 2 2 4" xfId="11347" xr:uid="{00000000-0005-0000-0000-00004F2C0000}"/>
    <cellStyle name="Normal 2 2 2 9 2 3" xfId="11348" xr:uid="{00000000-0005-0000-0000-0000502C0000}"/>
    <cellStyle name="Normal 2 2 2 9 2 4" xfId="11349" xr:uid="{00000000-0005-0000-0000-0000512C0000}"/>
    <cellStyle name="Normal 2 2 2 9 2 5" xfId="11350" xr:uid="{00000000-0005-0000-0000-0000522C0000}"/>
    <cellStyle name="Normal 2 2 2 9 3" xfId="11351" xr:uid="{00000000-0005-0000-0000-0000532C0000}"/>
    <cellStyle name="Normal 2 2 2 9 3 2" xfId="11352" xr:uid="{00000000-0005-0000-0000-0000542C0000}"/>
    <cellStyle name="Normal 2 2 2 9 3 3" xfId="11353" xr:uid="{00000000-0005-0000-0000-0000552C0000}"/>
    <cellStyle name="Normal 2 2 2 9 3 4" xfId="11354" xr:uid="{00000000-0005-0000-0000-0000562C0000}"/>
    <cellStyle name="Normal 2 2 2 9 4" xfId="11355" xr:uid="{00000000-0005-0000-0000-0000572C0000}"/>
    <cellStyle name="Normal 2 2 2 9 5" xfId="11356" xr:uid="{00000000-0005-0000-0000-0000582C0000}"/>
    <cellStyle name="Normal 2 2 2 9 6" xfId="11357" xr:uid="{00000000-0005-0000-0000-0000592C0000}"/>
    <cellStyle name="Normal 2 2 2_Guarantees" xfId="11358" xr:uid="{00000000-0005-0000-0000-00005A2C0000}"/>
    <cellStyle name="Normal 2 2 20" xfId="11359" xr:uid="{00000000-0005-0000-0000-00005B2C0000}"/>
    <cellStyle name="Normal 2 2 20 2" xfId="11360" xr:uid="{00000000-0005-0000-0000-00005C2C0000}"/>
    <cellStyle name="Normal 2 2 20 2 2" xfId="11361" xr:uid="{00000000-0005-0000-0000-00005D2C0000}"/>
    <cellStyle name="Normal 2 2 20 2 3" xfId="11362" xr:uid="{00000000-0005-0000-0000-00005E2C0000}"/>
    <cellStyle name="Normal 2 2 20 2 3 2" xfId="11363" xr:uid="{00000000-0005-0000-0000-00005F2C0000}"/>
    <cellStyle name="Normal 2 2 20 2 3 3" xfId="11364" xr:uid="{00000000-0005-0000-0000-0000602C0000}"/>
    <cellStyle name="Normal 2 2 20 2 3 4" xfId="11365" xr:uid="{00000000-0005-0000-0000-0000612C0000}"/>
    <cellStyle name="Normal 2 2 20 2 4" xfId="11366" xr:uid="{00000000-0005-0000-0000-0000622C0000}"/>
    <cellStyle name="Normal 2 2 20 2 5" xfId="11367" xr:uid="{00000000-0005-0000-0000-0000632C0000}"/>
    <cellStyle name="Normal 2 2 20 2 6" xfId="11368" xr:uid="{00000000-0005-0000-0000-0000642C0000}"/>
    <cellStyle name="Normal 2 2 20 3" xfId="11369" xr:uid="{00000000-0005-0000-0000-0000652C0000}"/>
    <cellStyle name="Normal 2 2 20 3 2" xfId="11370" xr:uid="{00000000-0005-0000-0000-0000662C0000}"/>
    <cellStyle name="Normal 2 2 20 3 3" xfId="11371" xr:uid="{00000000-0005-0000-0000-0000672C0000}"/>
    <cellStyle name="Normal 2 2 20 3 4" xfId="11372" xr:uid="{00000000-0005-0000-0000-0000682C0000}"/>
    <cellStyle name="Normal 2 2 20 4" xfId="11373" xr:uid="{00000000-0005-0000-0000-0000692C0000}"/>
    <cellStyle name="Normal 2 2 20 5" xfId="11374" xr:uid="{00000000-0005-0000-0000-00006A2C0000}"/>
    <cellStyle name="Normal 2 2 20 6" xfId="11375" xr:uid="{00000000-0005-0000-0000-00006B2C0000}"/>
    <cellStyle name="Normal 2 2 21" xfId="11376" xr:uid="{00000000-0005-0000-0000-00006C2C0000}"/>
    <cellStyle name="Normal 2 2 21 2" xfId="11377" xr:uid="{00000000-0005-0000-0000-00006D2C0000}"/>
    <cellStyle name="Normal 2 2 21 3" xfId="11378" xr:uid="{00000000-0005-0000-0000-00006E2C0000}"/>
    <cellStyle name="Normal 2 2 21 3 2" xfId="11379" xr:uid="{00000000-0005-0000-0000-00006F2C0000}"/>
    <cellStyle name="Normal 2 2 21 3 3" xfId="11380" xr:uid="{00000000-0005-0000-0000-0000702C0000}"/>
    <cellStyle name="Normal 2 2 21 3 4" xfId="11381" xr:uid="{00000000-0005-0000-0000-0000712C0000}"/>
    <cellStyle name="Normal 2 2 22" xfId="11382" xr:uid="{00000000-0005-0000-0000-0000722C0000}"/>
    <cellStyle name="Normal 2 2 22 2" xfId="11383" xr:uid="{00000000-0005-0000-0000-0000732C0000}"/>
    <cellStyle name="Normal 2 2 22 2 2" xfId="11384" xr:uid="{00000000-0005-0000-0000-0000742C0000}"/>
    <cellStyle name="Normal 2 2 22 2 3" xfId="11385" xr:uid="{00000000-0005-0000-0000-0000752C0000}"/>
    <cellStyle name="Normal 2 2 22 2 3 2" xfId="11386" xr:uid="{00000000-0005-0000-0000-0000762C0000}"/>
    <cellStyle name="Normal 2 2 22 2 3 3" xfId="11387" xr:uid="{00000000-0005-0000-0000-0000772C0000}"/>
    <cellStyle name="Normal 2 2 22 2 3 4" xfId="11388" xr:uid="{00000000-0005-0000-0000-0000782C0000}"/>
    <cellStyle name="Normal 2 2 22 2 4" xfId="11389" xr:uid="{00000000-0005-0000-0000-0000792C0000}"/>
    <cellStyle name="Normal 2 2 22 2 5" xfId="11390" xr:uid="{00000000-0005-0000-0000-00007A2C0000}"/>
    <cellStyle name="Normal 2 2 22 2 6" xfId="11391" xr:uid="{00000000-0005-0000-0000-00007B2C0000}"/>
    <cellStyle name="Normal 2 2 22 3" xfId="11392" xr:uid="{00000000-0005-0000-0000-00007C2C0000}"/>
    <cellStyle name="Normal 2 2 22 3 2" xfId="11393" xr:uid="{00000000-0005-0000-0000-00007D2C0000}"/>
    <cellStyle name="Normal 2 2 22 3 3" xfId="11394" xr:uid="{00000000-0005-0000-0000-00007E2C0000}"/>
    <cellStyle name="Normal 2 2 22 3 4" xfId="11395" xr:uid="{00000000-0005-0000-0000-00007F2C0000}"/>
    <cellStyle name="Normal 2 2 22 4" xfId="11396" xr:uid="{00000000-0005-0000-0000-0000802C0000}"/>
    <cellStyle name="Normal 2 2 22 5" xfId="11397" xr:uid="{00000000-0005-0000-0000-0000812C0000}"/>
    <cellStyle name="Normal 2 2 22 6" xfId="11398" xr:uid="{00000000-0005-0000-0000-0000822C0000}"/>
    <cellStyle name="Normal 2 2 23" xfId="11399" xr:uid="{00000000-0005-0000-0000-0000832C0000}"/>
    <cellStyle name="Normal 2 2 23 2" xfId="11400" xr:uid="{00000000-0005-0000-0000-0000842C0000}"/>
    <cellStyle name="Normal 2 2 23 3" xfId="11401" xr:uid="{00000000-0005-0000-0000-0000852C0000}"/>
    <cellStyle name="Normal 2 2 23 3 2" xfId="11402" xr:uid="{00000000-0005-0000-0000-0000862C0000}"/>
    <cellStyle name="Normal 2 2 23 3 3" xfId="11403" xr:uid="{00000000-0005-0000-0000-0000872C0000}"/>
    <cellStyle name="Normal 2 2 23 3 4" xfId="11404" xr:uid="{00000000-0005-0000-0000-0000882C0000}"/>
    <cellStyle name="Normal 2 2 24" xfId="11405" xr:uid="{00000000-0005-0000-0000-0000892C0000}"/>
    <cellStyle name="Normal 2 2 24 2" xfId="11406" xr:uid="{00000000-0005-0000-0000-00008A2C0000}"/>
    <cellStyle name="Normal 2 2 25" xfId="11407" xr:uid="{00000000-0005-0000-0000-00008B2C0000}"/>
    <cellStyle name="Normal 2 2 26" xfId="11408" xr:uid="{00000000-0005-0000-0000-00008C2C0000}"/>
    <cellStyle name="Normal 2 2 27" xfId="11409" xr:uid="{00000000-0005-0000-0000-00008D2C0000}"/>
    <cellStyle name="Normal 2 2 28" xfId="11410" xr:uid="{00000000-0005-0000-0000-00008E2C0000}"/>
    <cellStyle name="Normal 2 2 29" xfId="11411" xr:uid="{00000000-0005-0000-0000-00008F2C0000}"/>
    <cellStyle name="Normal 2 2 3" xfId="11412" xr:uid="{00000000-0005-0000-0000-0000902C0000}"/>
    <cellStyle name="Normal 2 2 3 10" xfId="11413" xr:uid="{00000000-0005-0000-0000-0000912C0000}"/>
    <cellStyle name="Normal 2 2 3 10 2" xfId="11414" xr:uid="{00000000-0005-0000-0000-0000922C0000}"/>
    <cellStyle name="Normal 2 2 3 10 2 2" xfId="11415" xr:uid="{00000000-0005-0000-0000-0000932C0000}"/>
    <cellStyle name="Normal 2 2 3 10 2 2 2" xfId="11416" xr:uid="{00000000-0005-0000-0000-0000942C0000}"/>
    <cellStyle name="Normal 2 2 3 10 2 2 3" xfId="11417" xr:uid="{00000000-0005-0000-0000-0000952C0000}"/>
    <cellStyle name="Normal 2 2 3 10 2 2 4" xfId="11418" xr:uid="{00000000-0005-0000-0000-0000962C0000}"/>
    <cellStyle name="Normal 2 2 3 10 2 3" xfId="11419" xr:uid="{00000000-0005-0000-0000-0000972C0000}"/>
    <cellStyle name="Normal 2 2 3 10 2 4" xfId="11420" xr:uid="{00000000-0005-0000-0000-0000982C0000}"/>
    <cellStyle name="Normal 2 2 3 10 2 5" xfId="11421" xr:uid="{00000000-0005-0000-0000-0000992C0000}"/>
    <cellStyle name="Normal 2 2 3 10 3" xfId="11422" xr:uid="{00000000-0005-0000-0000-00009A2C0000}"/>
    <cellStyle name="Normal 2 2 3 10 4" xfId="11423" xr:uid="{00000000-0005-0000-0000-00009B2C0000}"/>
    <cellStyle name="Normal 2 2 3 10 4 2" xfId="11424" xr:uid="{00000000-0005-0000-0000-00009C2C0000}"/>
    <cellStyle name="Normal 2 2 3 10 4 3" xfId="11425" xr:uid="{00000000-0005-0000-0000-00009D2C0000}"/>
    <cellStyle name="Normal 2 2 3 10 4 4" xfId="11426" xr:uid="{00000000-0005-0000-0000-00009E2C0000}"/>
    <cellStyle name="Normal 2 2 3 10 5" xfId="11427" xr:uid="{00000000-0005-0000-0000-00009F2C0000}"/>
    <cellStyle name="Normal 2 2 3 10 6" xfId="11428" xr:uid="{00000000-0005-0000-0000-0000A02C0000}"/>
    <cellStyle name="Normal 2 2 3 10 7" xfId="11429" xr:uid="{00000000-0005-0000-0000-0000A12C0000}"/>
    <cellStyle name="Normal 2 2 3 11" xfId="11430" xr:uid="{00000000-0005-0000-0000-0000A22C0000}"/>
    <cellStyle name="Normal 2 2 3 11 2" xfId="11431" xr:uid="{00000000-0005-0000-0000-0000A32C0000}"/>
    <cellStyle name="Normal 2 2 3 11 2 2" xfId="11432" xr:uid="{00000000-0005-0000-0000-0000A42C0000}"/>
    <cellStyle name="Normal 2 2 3 11 2 2 2" xfId="11433" xr:uid="{00000000-0005-0000-0000-0000A52C0000}"/>
    <cellStyle name="Normal 2 2 3 11 2 2 3" xfId="11434" xr:uid="{00000000-0005-0000-0000-0000A62C0000}"/>
    <cellStyle name="Normal 2 2 3 11 2 2 4" xfId="11435" xr:uid="{00000000-0005-0000-0000-0000A72C0000}"/>
    <cellStyle name="Normal 2 2 3 11 2 3" xfId="11436" xr:uid="{00000000-0005-0000-0000-0000A82C0000}"/>
    <cellStyle name="Normal 2 2 3 11 2 4" xfId="11437" xr:uid="{00000000-0005-0000-0000-0000A92C0000}"/>
    <cellStyle name="Normal 2 2 3 11 2 5" xfId="11438" xr:uid="{00000000-0005-0000-0000-0000AA2C0000}"/>
    <cellStyle name="Normal 2 2 3 11 3" xfId="11439" xr:uid="{00000000-0005-0000-0000-0000AB2C0000}"/>
    <cellStyle name="Normal 2 2 3 11 4" xfId="11440" xr:uid="{00000000-0005-0000-0000-0000AC2C0000}"/>
    <cellStyle name="Normal 2 2 3 11 4 2" xfId="11441" xr:uid="{00000000-0005-0000-0000-0000AD2C0000}"/>
    <cellStyle name="Normal 2 2 3 11 4 3" xfId="11442" xr:uid="{00000000-0005-0000-0000-0000AE2C0000}"/>
    <cellStyle name="Normal 2 2 3 11 4 4" xfId="11443" xr:uid="{00000000-0005-0000-0000-0000AF2C0000}"/>
    <cellStyle name="Normal 2 2 3 11 5" xfId="11444" xr:uid="{00000000-0005-0000-0000-0000B02C0000}"/>
    <cellStyle name="Normal 2 2 3 11 6" xfId="11445" xr:uid="{00000000-0005-0000-0000-0000B12C0000}"/>
    <cellStyle name="Normal 2 2 3 11 7" xfId="11446" xr:uid="{00000000-0005-0000-0000-0000B22C0000}"/>
    <cellStyle name="Normal 2 2 3 12" xfId="11447" xr:uid="{00000000-0005-0000-0000-0000B32C0000}"/>
    <cellStyle name="Normal 2 2 3 2" xfId="11448" xr:uid="{00000000-0005-0000-0000-0000B42C0000}"/>
    <cellStyle name="Normal 2 2 3 3" xfId="11449" xr:uid="{00000000-0005-0000-0000-0000B52C0000}"/>
    <cellStyle name="Normal 2 2 3 4" xfId="11450" xr:uid="{00000000-0005-0000-0000-0000B62C0000}"/>
    <cellStyle name="Normal 2 2 3 5" xfId="11451" xr:uid="{00000000-0005-0000-0000-0000B72C0000}"/>
    <cellStyle name="Normal 2 2 3 6" xfId="11452" xr:uid="{00000000-0005-0000-0000-0000B82C0000}"/>
    <cellStyle name="Normal 2 2 3 7" xfId="11453" xr:uid="{00000000-0005-0000-0000-0000B92C0000}"/>
    <cellStyle name="Normal 2 2 3 8" xfId="11454" xr:uid="{00000000-0005-0000-0000-0000BA2C0000}"/>
    <cellStyle name="Normal 2 2 3 9" xfId="11455" xr:uid="{00000000-0005-0000-0000-0000BB2C0000}"/>
    <cellStyle name="Normal 2 2 3 9 2" xfId="11456" xr:uid="{00000000-0005-0000-0000-0000BC2C0000}"/>
    <cellStyle name="Normal 2 2 30" xfId="11457" xr:uid="{00000000-0005-0000-0000-0000BD2C0000}"/>
    <cellStyle name="Normal 2 2 31" xfId="11458" xr:uid="{00000000-0005-0000-0000-0000BE2C0000}"/>
    <cellStyle name="Normal 2 2 32" xfId="11459" xr:uid="{00000000-0005-0000-0000-0000BF2C0000}"/>
    <cellStyle name="Normal 2 2 33" xfId="11460" xr:uid="{00000000-0005-0000-0000-0000C02C0000}"/>
    <cellStyle name="Normal 2 2 34" xfId="11461" xr:uid="{00000000-0005-0000-0000-0000C12C0000}"/>
    <cellStyle name="Normal 2 2 35" xfId="11462" xr:uid="{00000000-0005-0000-0000-0000C22C0000}"/>
    <cellStyle name="Normal 2 2 36" xfId="11463" xr:uid="{00000000-0005-0000-0000-0000C32C0000}"/>
    <cellStyle name="Normal 2 2 37" xfId="11464" xr:uid="{00000000-0005-0000-0000-0000C42C0000}"/>
    <cellStyle name="Normal 2 2 38" xfId="11465" xr:uid="{00000000-0005-0000-0000-0000C52C0000}"/>
    <cellStyle name="Normal 2 2 39" xfId="11466" xr:uid="{00000000-0005-0000-0000-0000C62C0000}"/>
    <cellStyle name="Normal 2 2 4" xfId="11467" xr:uid="{00000000-0005-0000-0000-0000C72C0000}"/>
    <cellStyle name="Normal 2 2 4 10" xfId="11468" xr:uid="{00000000-0005-0000-0000-0000C82C0000}"/>
    <cellStyle name="Normal 2 2 4 10 2" xfId="11469" xr:uid="{00000000-0005-0000-0000-0000C92C0000}"/>
    <cellStyle name="Normal 2 2 4 11" xfId="11470" xr:uid="{00000000-0005-0000-0000-0000CA2C0000}"/>
    <cellStyle name="Normal 2 2 4 11 2" xfId="11471" xr:uid="{00000000-0005-0000-0000-0000CB2C0000}"/>
    <cellStyle name="Normal 2 2 4 12" xfId="11472" xr:uid="{00000000-0005-0000-0000-0000CC2C0000}"/>
    <cellStyle name="Normal 2 2 4 12 2" xfId="11473" xr:uid="{00000000-0005-0000-0000-0000CD2C0000}"/>
    <cellStyle name="Normal 2 2 4 12 3" xfId="11474" xr:uid="{00000000-0005-0000-0000-0000CE2C0000}"/>
    <cellStyle name="Normal 2 2 4 12 3 2" xfId="11475" xr:uid="{00000000-0005-0000-0000-0000CF2C0000}"/>
    <cellStyle name="Normal 2 2 4 12 3 3" xfId="11476" xr:uid="{00000000-0005-0000-0000-0000D02C0000}"/>
    <cellStyle name="Normal 2 2 4 12 3 4" xfId="11477" xr:uid="{00000000-0005-0000-0000-0000D12C0000}"/>
    <cellStyle name="Normal 2 2 4 12 4" xfId="11478" xr:uid="{00000000-0005-0000-0000-0000D22C0000}"/>
    <cellStyle name="Normal 2 2 4 12 5" xfId="11479" xr:uid="{00000000-0005-0000-0000-0000D32C0000}"/>
    <cellStyle name="Normal 2 2 4 12 6" xfId="11480" xr:uid="{00000000-0005-0000-0000-0000D42C0000}"/>
    <cellStyle name="Normal 2 2 4 13" xfId="11481" xr:uid="{00000000-0005-0000-0000-0000D52C0000}"/>
    <cellStyle name="Normal 2 2 4 13 2" xfId="11482" xr:uid="{00000000-0005-0000-0000-0000D62C0000}"/>
    <cellStyle name="Normal 2 2 4 13 3" xfId="11483" xr:uid="{00000000-0005-0000-0000-0000D72C0000}"/>
    <cellStyle name="Normal 2 2 4 13 4" xfId="11484" xr:uid="{00000000-0005-0000-0000-0000D82C0000}"/>
    <cellStyle name="Normal 2 2 4 14" xfId="11485" xr:uid="{00000000-0005-0000-0000-0000D92C0000}"/>
    <cellStyle name="Normal 2 2 4 15" xfId="11486" xr:uid="{00000000-0005-0000-0000-0000DA2C0000}"/>
    <cellStyle name="Normal 2 2 4 16" xfId="11487" xr:uid="{00000000-0005-0000-0000-0000DB2C0000}"/>
    <cellStyle name="Normal 2 2 4 2" xfId="11488" xr:uid="{00000000-0005-0000-0000-0000DC2C0000}"/>
    <cellStyle name="Normal 2 2 4 2 2" xfId="11489" xr:uid="{00000000-0005-0000-0000-0000DD2C0000}"/>
    <cellStyle name="Normal 2 2 4 2 3" xfId="11490" xr:uid="{00000000-0005-0000-0000-0000DE2C0000}"/>
    <cellStyle name="Normal 2 2 4 2 3 2" xfId="11491" xr:uid="{00000000-0005-0000-0000-0000DF2C0000}"/>
    <cellStyle name="Normal 2 2 4 2 3 2 2" xfId="11492" xr:uid="{00000000-0005-0000-0000-0000E02C0000}"/>
    <cellStyle name="Normal 2 2 4 2 3 2 3" xfId="11493" xr:uid="{00000000-0005-0000-0000-0000E12C0000}"/>
    <cellStyle name="Normal 2 2 4 2 3 2 4" xfId="11494" xr:uid="{00000000-0005-0000-0000-0000E22C0000}"/>
    <cellStyle name="Normal 2 2 4 2 3 3" xfId="11495" xr:uid="{00000000-0005-0000-0000-0000E32C0000}"/>
    <cellStyle name="Normal 2 2 4 2 3 4" xfId="11496" xr:uid="{00000000-0005-0000-0000-0000E42C0000}"/>
    <cellStyle name="Normal 2 2 4 2 3 5" xfId="11497" xr:uid="{00000000-0005-0000-0000-0000E52C0000}"/>
    <cellStyle name="Normal 2 2 4 2 4" xfId="11498" xr:uid="{00000000-0005-0000-0000-0000E62C0000}"/>
    <cellStyle name="Normal 2 2 4 2 4 2" xfId="11499" xr:uid="{00000000-0005-0000-0000-0000E72C0000}"/>
    <cellStyle name="Normal 2 2 4 2 4 3" xfId="11500" xr:uid="{00000000-0005-0000-0000-0000E82C0000}"/>
    <cellStyle name="Normal 2 2 4 2 4 4" xfId="11501" xr:uid="{00000000-0005-0000-0000-0000E92C0000}"/>
    <cellStyle name="Normal 2 2 4 2 5" xfId="11502" xr:uid="{00000000-0005-0000-0000-0000EA2C0000}"/>
    <cellStyle name="Normal 2 2 4 2 6" xfId="11503" xr:uid="{00000000-0005-0000-0000-0000EB2C0000}"/>
    <cellStyle name="Normal 2 2 4 2 7" xfId="11504" xr:uid="{00000000-0005-0000-0000-0000EC2C0000}"/>
    <cellStyle name="Normal 2 2 4 3" xfId="11505" xr:uid="{00000000-0005-0000-0000-0000ED2C0000}"/>
    <cellStyle name="Normal 2 2 4 4" xfId="11506" xr:uid="{00000000-0005-0000-0000-0000EE2C0000}"/>
    <cellStyle name="Normal 2 2 4 5" xfId="11507" xr:uid="{00000000-0005-0000-0000-0000EF2C0000}"/>
    <cellStyle name="Normal 2 2 4 6" xfId="11508" xr:uid="{00000000-0005-0000-0000-0000F02C0000}"/>
    <cellStyle name="Normal 2 2 4 7" xfId="11509" xr:uid="{00000000-0005-0000-0000-0000F12C0000}"/>
    <cellStyle name="Normal 2 2 4 8" xfId="11510" xr:uid="{00000000-0005-0000-0000-0000F22C0000}"/>
    <cellStyle name="Normal 2 2 4 9" xfId="11511" xr:uid="{00000000-0005-0000-0000-0000F32C0000}"/>
    <cellStyle name="Normal 2 2 4 9 2" xfId="11512" xr:uid="{00000000-0005-0000-0000-0000F42C0000}"/>
    <cellStyle name="Normal 2 2 40" xfId="11513" xr:uid="{00000000-0005-0000-0000-0000F52C0000}"/>
    <cellStyle name="Normal 2 2 41" xfId="11514" xr:uid="{00000000-0005-0000-0000-0000F62C0000}"/>
    <cellStyle name="Normal 2 2 42" xfId="11515" xr:uid="{00000000-0005-0000-0000-0000F72C0000}"/>
    <cellStyle name="Normal 2 2 43" xfId="11516" xr:uid="{00000000-0005-0000-0000-0000F82C0000}"/>
    <cellStyle name="Normal 2 2 44" xfId="11517" xr:uid="{00000000-0005-0000-0000-0000F92C0000}"/>
    <cellStyle name="Normal 2 2 45" xfId="11518" xr:uid="{00000000-0005-0000-0000-0000FA2C0000}"/>
    <cellStyle name="Normal 2 2 46" xfId="11519" xr:uid="{00000000-0005-0000-0000-0000FB2C0000}"/>
    <cellStyle name="Normal 2 2 47" xfId="11520" xr:uid="{00000000-0005-0000-0000-0000FC2C0000}"/>
    <cellStyle name="Normal 2 2 48" xfId="11521" xr:uid="{00000000-0005-0000-0000-0000FD2C0000}"/>
    <cellStyle name="Normal 2 2 49" xfId="11522" xr:uid="{00000000-0005-0000-0000-0000FE2C0000}"/>
    <cellStyle name="Normal 2 2 5" xfId="11523" xr:uid="{00000000-0005-0000-0000-0000FF2C0000}"/>
    <cellStyle name="Normal 2 2 5 10" xfId="11524" xr:uid="{00000000-0005-0000-0000-0000002D0000}"/>
    <cellStyle name="Normal 2 2 5 10 2" xfId="11525" xr:uid="{00000000-0005-0000-0000-0000012D0000}"/>
    <cellStyle name="Normal 2 2 5 11" xfId="11526" xr:uid="{00000000-0005-0000-0000-0000022D0000}"/>
    <cellStyle name="Normal 2 2 5 12" xfId="11527" xr:uid="{00000000-0005-0000-0000-0000032D0000}"/>
    <cellStyle name="Normal 2 2 5 2" xfId="11528" xr:uid="{00000000-0005-0000-0000-0000042D0000}"/>
    <cellStyle name="Normal 2 2 5 3" xfId="11529" xr:uid="{00000000-0005-0000-0000-0000052D0000}"/>
    <cellStyle name="Normal 2 2 5 4" xfId="11530" xr:uid="{00000000-0005-0000-0000-0000062D0000}"/>
    <cellStyle name="Normal 2 2 5 5" xfId="11531" xr:uid="{00000000-0005-0000-0000-0000072D0000}"/>
    <cellStyle name="Normal 2 2 5 6" xfId="11532" xr:uid="{00000000-0005-0000-0000-0000082D0000}"/>
    <cellStyle name="Normal 2 2 5 7" xfId="11533" xr:uid="{00000000-0005-0000-0000-0000092D0000}"/>
    <cellStyle name="Normal 2 2 5 8" xfId="11534" xr:uid="{00000000-0005-0000-0000-00000A2D0000}"/>
    <cellStyle name="Normal 2 2 5 9" xfId="11535" xr:uid="{00000000-0005-0000-0000-00000B2D0000}"/>
    <cellStyle name="Normal 2 2 5 9 2" xfId="11536" xr:uid="{00000000-0005-0000-0000-00000C2D0000}"/>
    <cellStyle name="Normal 2 2 50" xfId="11537" xr:uid="{00000000-0005-0000-0000-00000D2D0000}"/>
    <cellStyle name="Normal 2 2 51" xfId="11538" xr:uid="{00000000-0005-0000-0000-00000E2D0000}"/>
    <cellStyle name="Normal 2 2 52" xfId="11539" xr:uid="{00000000-0005-0000-0000-00000F2D0000}"/>
    <cellStyle name="Normal 2 2 53" xfId="11540" xr:uid="{00000000-0005-0000-0000-0000102D0000}"/>
    <cellStyle name="Normal 2 2 54" xfId="11541" xr:uid="{00000000-0005-0000-0000-0000112D0000}"/>
    <cellStyle name="Normal 2 2 55" xfId="11542" xr:uid="{00000000-0005-0000-0000-0000122D0000}"/>
    <cellStyle name="Normal 2 2 56" xfId="11543" xr:uid="{00000000-0005-0000-0000-0000132D0000}"/>
    <cellStyle name="Normal 2 2 57" xfId="11544" xr:uid="{00000000-0005-0000-0000-0000142D0000}"/>
    <cellStyle name="Normal 2 2 58" xfId="11545" xr:uid="{00000000-0005-0000-0000-0000152D0000}"/>
    <cellStyle name="Normal 2 2 59" xfId="11546" xr:uid="{00000000-0005-0000-0000-0000162D0000}"/>
    <cellStyle name="Normal 2 2 6" xfId="11547" xr:uid="{00000000-0005-0000-0000-0000172D0000}"/>
    <cellStyle name="Normal 2 2 6 2" xfId="11548" xr:uid="{00000000-0005-0000-0000-0000182D0000}"/>
    <cellStyle name="Normal 2 2 6 2 2" xfId="11549" xr:uid="{00000000-0005-0000-0000-0000192D0000}"/>
    <cellStyle name="Normal 2 2 6 2 2 2" xfId="11550" xr:uid="{00000000-0005-0000-0000-00001A2D0000}"/>
    <cellStyle name="Normal 2 2 6 2 2 2 2" xfId="11551" xr:uid="{00000000-0005-0000-0000-00001B2D0000}"/>
    <cellStyle name="Normal 2 2 6 2 2 2 3" xfId="11552" xr:uid="{00000000-0005-0000-0000-00001C2D0000}"/>
    <cellStyle name="Normal 2 2 6 2 2 2 4" xfId="11553" xr:uid="{00000000-0005-0000-0000-00001D2D0000}"/>
    <cellStyle name="Normal 2 2 6 2 2 3" xfId="11554" xr:uid="{00000000-0005-0000-0000-00001E2D0000}"/>
    <cellStyle name="Normal 2 2 6 2 2 4" xfId="11555" xr:uid="{00000000-0005-0000-0000-00001F2D0000}"/>
    <cellStyle name="Normal 2 2 6 2 2 5" xfId="11556" xr:uid="{00000000-0005-0000-0000-0000202D0000}"/>
    <cellStyle name="Normal 2 2 6 2 3" xfId="11557" xr:uid="{00000000-0005-0000-0000-0000212D0000}"/>
    <cellStyle name="Normal 2 2 6 2 3 2" xfId="11558" xr:uid="{00000000-0005-0000-0000-0000222D0000}"/>
    <cellStyle name="Normal 2 2 6 2 3 3" xfId="11559" xr:uid="{00000000-0005-0000-0000-0000232D0000}"/>
    <cellStyle name="Normal 2 2 6 2 3 4" xfId="11560" xr:uid="{00000000-0005-0000-0000-0000242D0000}"/>
    <cellStyle name="Normal 2 2 6 2 4" xfId="11561" xr:uid="{00000000-0005-0000-0000-0000252D0000}"/>
    <cellStyle name="Normal 2 2 6 2 5" xfId="11562" xr:uid="{00000000-0005-0000-0000-0000262D0000}"/>
    <cellStyle name="Normal 2 2 6 2 6" xfId="11563" xr:uid="{00000000-0005-0000-0000-0000272D0000}"/>
    <cellStyle name="Normal 2 2 6 3" xfId="11564" xr:uid="{00000000-0005-0000-0000-0000282D0000}"/>
    <cellStyle name="Normal 2 2 6 3 2" xfId="11565" xr:uid="{00000000-0005-0000-0000-0000292D0000}"/>
    <cellStyle name="Normal 2 2 6 3 2 2" xfId="11566" xr:uid="{00000000-0005-0000-0000-00002A2D0000}"/>
    <cellStyle name="Normal 2 2 6 3 2 2 2" xfId="11567" xr:uid="{00000000-0005-0000-0000-00002B2D0000}"/>
    <cellStyle name="Normal 2 2 6 3 2 2 3" xfId="11568" xr:uid="{00000000-0005-0000-0000-00002C2D0000}"/>
    <cellStyle name="Normal 2 2 6 3 2 2 4" xfId="11569" xr:uid="{00000000-0005-0000-0000-00002D2D0000}"/>
    <cellStyle name="Normal 2 2 6 3 2 3" xfId="11570" xr:uid="{00000000-0005-0000-0000-00002E2D0000}"/>
    <cellStyle name="Normal 2 2 6 3 2 4" xfId="11571" xr:uid="{00000000-0005-0000-0000-00002F2D0000}"/>
    <cellStyle name="Normal 2 2 6 3 2 5" xfId="11572" xr:uid="{00000000-0005-0000-0000-0000302D0000}"/>
    <cellStyle name="Normal 2 2 6 3 3" xfId="11573" xr:uid="{00000000-0005-0000-0000-0000312D0000}"/>
    <cellStyle name="Normal 2 2 6 3 4" xfId="11574" xr:uid="{00000000-0005-0000-0000-0000322D0000}"/>
    <cellStyle name="Normal 2 2 6 3 4 2" xfId="11575" xr:uid="{00000000-0005-0000-0000-0000332D0000}"/>
    <cellStyle name="Normal 2 2 6 3 4 3" xfId="11576" xr:uid="{00000000-0005-0000-0000-0000342D0000}"/>
    <cellStyle name="Normal 2 2 6 3 4 4" xfId="11577" xr:uid="{00000000-0005-0000-0000-0000352D0000}"/>
    <cellStyle name="Normal 2 2 6 3 5" xfId="11578" xr:uid="{00000000-0005-0000-0000-0000362D0000}"/>
    <cellStyle name="Normal 2 2 6 3 6" xfId="11579" xr:uid="{00000000-0005-0000-0000-0000372D0000}"/>
    <cellStyle name="Normal 2 2 6 3 7" xfId="11580" xr:uid="{00000000-0005-0000-0000-0000382D0000}"/>
    <cellStyle name="Normal 2 2 6 4" xfId="11581" xr:uid="{00000000-0005-0000-0000-0000392D0000}"/>
    <cellStyle name="Normal 2 2 6 4 2" xfId="11582" xr:uid="{00000000-0005-0000-0000-00003A2D0000}"/>
    <cellStyle name="Normal 2 2 6 5" xfId="11583" xr:uid="{00000000-0005-0000-0000-00003B2D0000}"/>
    <cellStyle name="Normal 2 2 6 6" xfId="11584" xr:uid="{00000000-0005-0000-0000-00003C2D0000}"/>
    <cellStyle name="Normal 2 2 6 7" xfId="11585" xr:uid="{00000000-0005-0000-0000-00003D2D0000}"/>
    <cellStyle name="Normal 2 2 6 7 2" xfId="11586" xr:uid="{00000000-0005-0000-0000-00003E2D0000}"/>
    <cellStyle name="Normal 2 2 6 7 3" xfId="11587" xr:uid="{00000000-0005-0000-0000-00003F2D0000}"/>
    <cellStyle name="Normal 2 2 6 7 4" xfId="11588" xr:uid="{00000000-0005-0000-0000-0000402D0000}"/>
    <cellStyle name="Normal 2 2 60" xfId="11589" xr:uid="{00000000-0005-0000-0000-0000412D0000}"/>
    <cellStyle name="Normal 2 2 61" xfId="11590" xr:uid="{00000000-0005-0000-0000-0000422D0000}"/>
    <cellStyle name="Normal 2 2 62" xfId="11591" xr:uid="{00000000-0005-0000-0000-0000432D0000}"/>
    <cellStyle name="Normal 2 2 63" xfId="11592" xr:uid="{00000000-0005-0000-0000-0000442D0000}"/>
    <cellStyle name="Normal 2 2 64" xfId="11593" xr:uid="{00000000-0005-0000-0000-0000452D0000}"/>
    <cellStyle name="Normal 2 2 65" xfId="11594" xr:uid="{00000000-0005-0000-0000-0000462D0000}"/>
    <cellStyle name="Normal 2 2 66" xfId="11595" xr:uid="{00000000-0005-0000-0000-0000472D0000}"/>
    <cellStyle name="Normal 2 2 67" xfId="11596" xr:uid="{00000000-0005-0000-0000-0000482D0000}"/>
    <cellStyle name="Normal 2 2 68" xfId="11597" xr:uid="{00000000-0005-0000-0000-0000492D0000}"/>
    <cellStyle name="Normal 2 2 69" xfId="11598" xr:uid="{00000000-0005-0000-0000-00004A2D0000}"/>
    <cellStyle name="Normal 2 2 7" xfId="11599" xr:uid="{00000000-0005-0000-0000-00004B2D0000}"/>
    <cellStyle name="Normal 2 2 7 2" xfId="11600" xr:uid="{00000000-0005-0000-0000-00004C2D0000}"/>
    <cellStyle name="Normal 2 2 7 2 2" xfId="11601" xr:uid="{00000000-0005-0000-0000-00004D2D0000}"/>
    <cellStyle name="Normal 2 2 7 2 2 2" xfId="11602" xr:uid="{00000000-0005-0000-0000-00004E2D0000}"/>
    <cellStyle name="Normal 2 2 7 2 2 2 2" xfId="11603" xr:uid="{00000000-0005-0000-0000-00004F2D0000}"/>
    <cellStyle name="Normal 2 2 7 2 2 2 3" xfId="11604" xr:uid="{00000000-0005-0000-0000-0000502D0000}"/>
    <cellStyle name="Normal 2 2 7 2 2 2 4" xfId="11605" xr:uid="{00000000-0005-0000-0000-0000512D0000}"/>
    <cellStyle name="Normal 2 2 7 2 2 3" xfId="11606" xr:uid="{00000000-0005-0000-0000-0000522D0000}"/>
    <cellStyle name="Normal 2 2 7 2 2 4" xfId="11607" xr:uid="{00000000-0005-0000-0000-0000532D0000}"/>
    <cellStyle name="Normal 2 2 7 2 2 5" xfId="11608" xr:uid="{00000000-0005-0000-0000-0000542D0000}"/>
    <cellStyle name="Normal 2 2 7 2 3" xfId="11609" xr:uid="{00000000-0005-0000-0000-0000552D0000}"/>
    <cellStyle name="Normal 2 2 7 2 3 2" xfId="11610" xr:uid="{00000000-0005-0000-0000-0000562D0000}"/>
    <cellStyle name="Normal 2 2 7 2 3 3" xfId="11611" xr:uid="{00000000-0005-0000-0000-0000572D0000}"/>
    <cellStyle name="Normal 2 2 7 2 3 4" xfId="11612" xr:uid="{00000000-0005-0000-0000-0000582D0000}"/>
    <cellStyle name="Normal 2 2 7 2 4" xfId="11613" xr:uid="{00000000-0005-0000-0000-0000592D0000}"/>
    <cellStyle name="Normal 2 2 7 2 5" xfId="11614" xr:uid="{00000000-0005-0000-0000-00005A2D0000}"/>
    <cellStyle name="Normal 2 2 7 2 6" xfId="11615" xr:uid="{00000000-0005-0000-0000-00005B2D0000}"/>
    <cellStyle name="Normal 2 2 7 3" xfId="11616" xr:uid="{00000000-0005-0000-0000-00005C2D0000}"/>
    <cellStyle name="Normal 2 2 7 3 2" xfId="11617" xr:uid="{00000000-0005-0000-0000-00005D2D0000}"/>
    <cellStyle name="Normal 2 2 7 3 3" xfId="11618" xr:uid="{00000000-0005-0000-0000-00005E2D0000}"/>
    <cellStyle name="Normal 2 2 7 3 3 2" xfId="11619" xr:uid="{00000000-0005-0000-0000-00005F2D0000}"/>
    <cellStyle name="Normal 2 2 7 3 3 3" xfId="11620" xr:uid="{00000000-0005-0000-0000-0000602D0000}"/>
    <cellStyle name="Normal 2 2 7 3 3 4" xfId="11621" xr:uid="{00000000-0005-0000-0000-0000612D0000}"/>
    <cellStyle name="Normal 2 2 7 3 4" xfId="11622" xr:uid="{00000000-0005-0000-0000-0000622D0000}"/>
    <cellStyle name="Normal 2 2 7 3 5" xfId="11623" xr:uid="{00000000-0005-0000-0000-0000632D0000}"/>
    <cellStyle name="Normal 2 2 7 3 6" xfId="11624" xr:uid="{00000000-0005-0000-0000-0000642D0000}"/>
    <cellStyle name="Normal 2 2 7 4" xfId="11625" xr:uid="{00000000-0005-0000-0000-0000652D0000}"/>
    <cellStyle name="Normal 2 2 7 4 2" xfId="11626" xr:uid="{00000000-0005-0000-0000-0000662D0000}"/>
    <cellStyle name="Normal 2 2 7 4 3" xfId="11627" xr:uid="{00000000-0005-0000-0000-0000672D0000}"/>
    <cellStyle name="Normal 2 2 7 4 4" xfId="11628" xr:uid="{00000000-0005-0000-0000-0000682D0000}"/>
    <cellStyle name="Normal 2 2 7 5" xfId="11629" xr:uid="{00000000-0005-0000-0000-0000692D0000}"/>
    <cellStyle name="Normal 2 2 7 6" xfId="11630" xr:uid="{00000000-0005-0000-0000-00006A2D0000}"/>
    <cellStyle name="Normal 2 2 7 7" xfId="11631" xr:uid="{00000000-0005-0000-0000-00006B2D0000}"/>
    <cellStyle name="Normal 2 2 70" xfId="11632" xr:uid="{00000000-0005-0000-0000-00006C2D0000}"/>
    <cellStyle name="Normal 2 2 71" xfId="11633" xr:uid="{00000000-0005-0000-0000-00006D2D0000}"/>
    <cellStyle name="Normal 2 2 72" xfId="11634" xr:uid="{00000000-0005-0000-0000-00006E2D0000}"/>
    <cellStyle name="Normal 2 2 73" xfId="11635" xr:uid="{00000000-0005-0000-0000-00006F2D0000}"/>
    <cellStyle name="Normal 2 2 74" xfId="11636" xr:uid="{00000000-0005-0000-0000-0000702D0000}"/>
    <cellStyle name="Normal 2 2 75" xfId="11637" xr:uid="{00000000-0005-0000-0000-0000712D0000}"/>
    <cellStyle name="Normal 2 2 76" xfId="11638" xr:uid="{00000000-0005-0000-0000-0000722D0000}"/>
    <cellStyle name="Normal 2 2 77" xfId="11639" xr:uid="{00000000-0005-0000-0000-0000732D0000}"/>
    <cellStyle name="Normal 2 2 78" xfId="11640" xr:uid="{00000000-0005-0000-0000-0000742D0000}"/>
    <cellStyle name="Normal 2 2 79" xfId="11641" xr:uid="{00000000-0005-0000-0000-0000752D0000}"/>
    <cellStyle name="Normal 2 2 8" xfId="11642" xr:uid="{00000000-0005-0000-0000-0000762D0000}"/>
    <cellStyle name="Normal 2 2 8 2" xfId="11643" xr:uid="{00000000-0005-0000-0000-0000772D0000}"/>
    <cellStyle name="Normal 2 2 8 2 2" xfId="11644" xr:uid="{00000000-0005-0000-0000-0000782D0000}"/>
    <cellStyle name="Normal 2 2 8 2 2 2" xfId="11645" xr:uid="{00000000-0005-0000-0000-0000792D0000}"/>
    <cellStyle name="Normal 2 2 8 2 2 2 2" xfId="11646" xr:uid="{00000000-0005-0000-0000-00007A2D0000}"/>
    <cellStyle name="Normal 2 2 8 2 2 2 3" xfId="11647" xr:uid="{00000000-0005-0000-0000-00007B2D0000}"/>
    <cellStyle name="Normal 2 2 8 2 2 2 4" xfId="11648" xr:uid="{00000000-0005-0000-0000-00007C2D0000}"/>
    <cellStyle name="Normal 2 2 8 2 2 3" xfId="11649" xr:uid="{00000000-0005-0000-0000-00007D2D0000}"/>
    <cellStyle name="Normal 2 2 8 2 2 4" xfId="11650" xr:uid="{00000000-0005-0000-0000-00007E2D0000}"/>
    <cellStyle name="Normal 2 2 8 2 2 5" xfId="11651" xr:uid="{00000000-0005-0000-0000-00007F2D0000}"/>
    <cellStyle name="Normal 2 2 8 2 3" xfId="11652" xr:uid="{00000000-0005-0000-0000-0000802D0000}"/>
    <cellStyle name="Normal 2 2 8 2 3 2" xfId="11653" xr:uid="{00000000-0005-0000-0000-0000812D0000}"/>
    <cellStyle name="Normal 2 2 8 2 3 3" xfId="11654" xr:uid="{00000000-0005-0000-0000-0000822D0000}"/>
    <cellStyle name="Normal 2 2 8 2 3 4" xfId="11655" xr:uid="{00000000-0005-0000-0000-0000832D0000}"/>
    <cellStyle name="Normal 2 2 8 2 4" xfId="11656" xr:uid="{00000000-0005-0000-0000-0000842D0000}"/>
    <cellStyle name="Normal 2 2 8 2 5" xfId="11657" xr:uid="{00000000-0005-0000-0000-0000852D0000}"/>
    <cellStyle name="Normal 2 2 8 2 6" xfId="11658" xr:uid="{00000000-0005-0000-0000-0000862D0000}"/>
    <cellStyle name="Normal 2 2 8 3" xfId="11659" xr:uid="{00000000-0005-0000-0000-0000872D0000}"/>
    <cellStyle name="Normal 2 2 8 3 2" xfId="11660" xr:uid="{00000000-0005-0000-0000-0000882D0000}"/>
    <cellStyle name="Normal 2 2 8 3 3" xfId="11661" xr:uid="{00000000-0005-0000-0000-0000892D0000}"/>
    <cellStyle name="Normal 2 2 8 3 3 2" xfId="11662" xr:uid="{00000000-0005-0000-0000-00008A2D0000}"/>
    <cellStyle name="Normal 2 2 8 3 3 3" xfId="11663" xr:uid="{00000000-0005-0000-0000-00008B2D0000}"/>
    <cellStyle name="Normal 2 2 8 3 3 4" xfId="11664" xr:uid="{00000000-0005-0000-0000-00008C2D0000}"/>
    <cellStyle name="Normal 2 2 8 3 4" xfId="11665" xr:uid="{00000000-0005-0000-0000-00008D2D0000}"/>
    <cellStyle name="Normal 2 2 8 3 5" xfId="11666" xr:uid="{00000000-0005-0000-0000-00008E2D0000}"/>
    <cellStyle name="Normal 2 2 8 3 6" xfId="11667" xr:uid="{00000000-0005-0000-0000-00008F2D0000}"/>
    <cellStyle name="Normal 2 2 8 4" xfId="11668" xr:uid="{00000000-0005-0000-0000-0000902D0000}"/>
    <cellStyle name="Normal 2 2 8 4 2" xfId="11669" xr:uid="{00000000-0005-0000-0000-0000912D0000}"/>
    <cellStyle name="Normal 2 2 8 4 3" xfId="11670" xr:uid="{00000000-0005-0000-0000-0000922D0000}"/>
    <cellStyle name="Normal 2 2 8 4 4" xfId="11671" xr:uid="{00000000-0005-0000-0000-0000932D0000}"/>
    <cellStyle name="Normal 2 2 8 5" xfId="11672" xr:uid="{00000000-0005-0000-0000-0000942D0000}"/>
    <cellStyle name="Normal 2 2 8 6" xfId="11673" xr:uid="{00000000-0005-0000-0000-0000952D0000}"/>
    <cellStyle name="Normal 2 2 8 7" xfId="11674" xr:uid="{00000000-0005-0000-0000-0000962D0000}"/>
    <cellStyle name="Normal 2 2 80" xfId="11675" xr:uid="{00000000-0005-0000-0000-0000972D0000}"/>
    <cellStyle name="Normal 2 2 81" xfId="11676" xr:uid="{00000000-0005-0000-0000-0000982D0000}"/>
    <cellStyle name="Normal 2 2 82" xfId="11677" xr:uid="{00000000-0005-0000-0000-0000992D0000}"/>
    <cellStyle name="Normal 2 2 83" xfId="11678" xr:uid="{00000000-0005-0000-0000-00009A2D0000}"/>
    <cellStyle name="Normal 2 2 84" xfId="11679" xr:uid="{00000000-0005-0000-0000-00009B2D0000}"/>
    <cellStyle name="Normal 2 2 85" xfId="11680" xr:uid="{00000000-0005-0000-0000-00009C2D0000}"/>
    <cellStyle name="Normal 2 2 86" xfId="11681" xr:uid="{00000000-0005-0000-0000-00009D2D0000}"/>
    <cellStyle name="Normal 2 2 87" xfId="11682" xr:uid="{00000000-0005-0000-0000-00009E2D0000}"/>
    <cellStyle name="Normal 2 2 88" xfId="11683" xr:uid="{00000000-0005-0000-0000-00009F2D0000}"/>
    <cellStyle name="Normal 2 2 89" xfId="11684" xr:uid="{00000000-0005-0000-0000-0000A02D0000}"/>
    <cellStyle name="Normal 2 2 9" xfId="11685" xr:uid="{00000000-0005-0000-0000-0000A12D0000}"/>
    <cellStyle name="Normal 2 2 9 2" xfId="11686" xr:uid="{00000000-0005-0000-0000-0000A22D0000}"/>
    <cellStyle name="Normal 2 2 9 2 10" xfId="11687" xr:uid="{00000000-0005-0000-0000-0000A32D0000}"/>
    <cellStyle name="Normal 2 2 9 2 10 2" xfId="11688" xr:uid="{00000000-0005-0000-0000-0000A42D0000}"/>
    <cellStyle name="Normal 2 2 9 2 10 3" xfId="11689" xr:uid="{00000000-0005-0000-0000-0000A52D0000}"/>
    <cellStyle name="Normal 2 2 9 2 10 4" xfId="11690" xr:uid="{00000000-0005-0000-0000-0000A62D0000}"/>
    <cellStyle name="Normal 2 2 9 2 11" xfId="11691" xr:uid="{00000000-0005-0000-0000-0000A72D0000}"/>
    <cellStyle name="Normal 2 2 9 2 12" xfId="11692" xr:uid="{00000000-0005-0000-0000-0000A82D0000}"/>
    <cellStyle name="Normal 2 2 9 2 13" xfId="11693" xr:uid="{00000000-0005-0000-0000-0000A92D0000}"/>
    <cellStyle name="Normal 2 2 9 2 2" xfId="11694" xr:uid="{00000000-0005-0000-0000-0000AA2D0000}"/>
    <cellStyle name="Normal 2 2 9 2 2 2" xfId="11695" xr:uid="{00000000-0005-0000-0000-0000AB2D0000}"/>
    <cellStyle name="Normal 2 2 9 2 2 2 2" xfId="11696" xr:uid="{00000000-0005-0000-0000-0000AC2D0000}"/>
    <cellStyle name="Normal 2 2 9 2 2 2 2 2" xfId="11697" xr:uid="{00000000-0005-0000-0000-0000AD2D0000}"/>
    <cellStyle name="Normal 2 2 9 2 2 2 2 2 2" xfId="11698" xr:uid="{00000000-0005-0000-0000-0000AE2D0000}"/>
    <cellStyle name="Normal 2 2 9 2 2 2 2 2 3" xfId="11699" xr:uid="{00000000-0005-0000-0000-0000AF2D0000}"/>
    <cellStyle name="Normal 2 2 9 2 2 2 2 2 4" xfId="11700" xr:uid="{00000000-0005-0000-0000-0000B02D0000}"/>
    <cellStyle name="Normal 2 2 9 2 2 2 2 3" xfId="11701" xr:uid="{00000000-0005-0000-0000-0000B12D0000}"/>
    <cellStyle name="Normal 2 2 9 2 2 2 2 4" xfId="11702" xr:uid="{00000000-0005-0000-0000-0000B22D0000}"/>
    <cellStyle name="Normal 2 2 9 2 2 2 2 5" xfId="11703" xr:uid="{00000000-0005-0000-0000-0000B32D0000}"/>
    <cellStyle name="Normal 2 2 9 2 2 2 3" xfId="11704" xr:uid="{00000000-0005-0000-0000-0000B42D0000}"/>
    <cellStyle name="Normal 2 2 9 2 2 2 3 2" xfId="11705" xr:uid="{00000000-0005-0000-0000-0000B52D0000}"/>
    <cellStyle name="Normal 2 2 9 2 2 2 3 3" xfId="11706" xr:uid="{00000000-0005-0000-0000-0000B62D0000}"/>
    <cellStyle name="Normal 2 2 9 2 2 2 3 4" xfId="11707" xr:uid="{00000000-0005-0000-0000-0000B72D0000}"/>
    <cellStyle name="Normal 2 2 9 2 2 2 4" xfId="11708" xr:uid="{00000000-0005-0000-0000-0000B82D0000}"/>
    <cellStyle name="Normal 2 2 9 2 2 2 5" xfId="11709" xr:uid="{00000000-0005-0000-0000-0000B92D0000}"/>
    <cellStyle name="Normal 2 2 9 2 2 2 6" xfId="11710" xr:uid="{00000000-0005-0000-0000-0000BA2D0000}"/>
    <cellStyle name="Normal 2 2 9 2 3" xfId="11711" xr:uid="{00000000-0005-0000-0000-0000BB2D0000}"/>
    <cellStyle name="Normal 2 2 9 2 3 2" xfId="11712" xr:uid="{00000000-0005-0000-0000-0000BC2D0000}"/>
    <cellStyle name="Normal 2 2 9 2 3 2 2" xfId="11713" xr:uid="{00000000-0005-0000-0000-0000BD2D0000}"/>
    <cellStyle name="Normal 2 2 9 2 3 2 2 2" xfId="11714" xr:uid="{00000000-0005-0000-0000-0000BE2D0000}"/>
    <cellStyle name="Normal 2 2 9 2 3 2 2 3" xfId="11715" xr:uid="{00000000-0005-0000-0000-0000BF2D0000}"/>
    <cellStyle name="Normal 2 2 9 2 3 2 2 4" xfId="11716" xr:uid="{00000000-0005-0000-0000-0000C02D0000}"/>
    <cellStyle name="Normal 2 2 9 2 3 2 3" xfId="11717" xr:uid="{00000000-0005-0000-0000-0000C12D0000}"/>
    <cellStyle name="Normal 2 2 9 2 3 2 4" xfId="11718" xr:uid="{00000000-0005-0000-0000-0000C22D0000}"/>
    <cellStyle name="Normal 2 2 9 2 3 2 5" xfId="11719" xr:uid="{00000000-0005-0000-0000-0000C32D0000}"/>
    <cellStyle name="Normal 2 2 9 2 3 3" xfId="11720" xr:uid="{00000000-0005-0000-0000-0000C42D0000}"/>
    <cellStyle name="Normal 2 2 9 2 3 3 2" xfId="11721" xr:uid="{00000000-0005-0000-0000-0000C52D0000}"/>
    <cellStyle name="Normal 2 2 9 2 3 3 3" xfId="11722" xr:uid="{00000000-0005-0000-0000-0000C62D0000}"/>
    <cellStyle name="Normal 2 2 9 2 3 3 4" xfId="11723" xr:uid="{00000000-0005-0000-0000-0000C72D0000}"/>
    <cellStyle name="Normal 2 2 9 2 3 4" xfId="11724" xr:uid="{00000000-0005-0000-0000-0000C82D0000}"/>
    <cellStyle name="Normal 2 2 9 2 3 5" xfId="11725" xr:uid="{00000000-0005-0000-0000-0000C92D0000}"/>
    <cellStyle name="Normal 2 2 9 2 3 6" xfId="11726" xr:uid="{00000000-0005-0000-0000-0000CA2D0000}"/>
    <cellStyle name="Normal 2 2 9 2 4" xfId="11727" xr:uid="{00000000-0005-0000-0000-0000CB2D0000}"/>
    <cellStyle name="Normal 2 2 9 2 4 2" xfId="11728" xr:uid="{00000000-0005-0000-0000-0000CC2D0000}"/>
    <cellStyle name="Normal 2 2 9 2 4 2 2" xfId="11729" xr:uid="{00000000-0005-0000-0000-0000CD2D0000}"/>
    <cellStyle name="Normal 2 2 9 2 4 2 2 2" xfId="11730" xr:uid="{00000000-0005-0000-0000-0000CE2D0000}"/>
    <cellStyle name="Normal 2 2 9 2 4 2 2 3" xfId="11731" xr:uid="{00000000-0005-0000-0000-0000CF2D0000}"/>
    <cellStyle name="Normal 2 2 9 2 4 2 2 4" xfId="11732" xr:uid="{00000000-0005-0000-0000-0000D02D0000}"/>
    <cellStyle name="Normal 2 2 9 2 4 2 3" xfId="11733" xr:uid="{00000000-0005-0000-0000-0000D12D0000}"/>
    <cellStyle name="Normal 2 2 9 2 4 2 4" xfId="11734" xr:uid="{00000000-0005-0000-0000-0000D22D0000}"/>
    <cellStyle name="Normal 2 2 9 2 4 2 5" xfId="11735" xr:uid="{00000000-0005-0000-0000-0000D32D0000}"/>
    <cellStyle name="Normal 2 2 9 2 4 3" xfId="11736" xr:uid="{00000000-0005-0000-0000-0000D42D0000}"/>
    <cellStyle name="Normal 2 2 9 2 4 3 2" xfId="11737" xr:uid="{00000000-0005-0000-0000-0000D52D0000}"/>
    <cellStyle name="Normal 2 2 9 2 4 3 3" xfId="11738" xr:uid="{00000000-0005-0000-0000-0000D62D0000}"/>
    <cellStyle name="Normal 2 2 9 2 4 3 4" xfId="11739" xr:uid="{00000000-0005-0000-0000-0000D72D0000}"/>
    <cellStyle name="Normal 2 2 9 2 4 4" xfId="11740" xr:uid="{00000000-0005-0000-0000-0000D82D0000}"/>
    <cellStyle name="Normal 2 2 9 2 4 5" xfId="11741" xr:uid="{00000000-0005-0000-0000-0000D92D0000}"/>
    <cellStyle name="Normal 2 2 9 2 4 6" xfId="11742" xr:uid="{00000000-0005-0000-0000-0000DA2D0000}"/>
    <cellStyle name="Normal 2 2 9 2 5" xfId="11743" xr:uid="{00000000-0005-0000-0000-0000DB2D0000}"/>
    <cellStyle name="Normal 2 2 9 2 5 2" xfId="11744" xr:uid="{00000000-0005-0000-0000-0000DC2D0000}"/>
    <cellStyle name="Normal 2 2 9 2 5 2 2" xfId="11745" xr:uid="{00000000-0005-0000-0000-0000DD2D0000}"/>
    <cellStyle name="Normal 2 2 9 2 5 2 2 2" xfId="11746" xr:uid="{00000000-0005-0000-0000-0000DE2D0000}"/>
    <cellStyle name="Normal 2 2 9 2 5 2 2 3" xfId="11747" xr:uid="{00000000-0005-0000-0000-0000DF2D0000}"/>
    <cellStyle name="Normal 2 2 9 2 5 2 2 4" xfId="11748" xr:uid="{00000000-0005-0000-0000-0000E02D0000}"/>
    <cellStyle name="Normal 2 2 9 2 5 2 3" xfId="11749" xr:uid="{00000000-0005-0000-0000-0000E12D0000}"/>
    <cellStyle name="Normal 2 2 9 2 5 2 4" xfId="11750" xr:uid="{00000000-0005-0000-0000-0000E22D0000}"/>
    <cellStyle name="Normal 2 2 9 2 5 2 5" xfId="11751" xr:uid="{00000000-0005-0000-0000-0000E32D0000}"/>
    <cellStyle name="Normal 2 2 9 2 5 3" xfId="11752" xr:uid="{00000000-0005-0000-0000-0000E42D0000}"/>
    <cellStyle name="Normal 2 2 9 2 5 3 2" xfId="11753" xr:uid="{00000000-0005-0000-0000-0000E52D0000}"/>
    <cellStyle name="Normal 2 2 9 2 5 3 3" xfId="11754" xr:uid="{00000000-0005-0000-0000-0000E62D0000}"/>
    <cellStyle name="Normal 2 2 9 2 5 3 4" xfId="11755" xr:uid="{00000000-0005-0000-0000-0000E72D0000}"/>
    <cellStyle name="Normal 2 2 9 2 5 4" xfId="11756" xr:uid="{00000000-0005-0000-0000-0000E82D0000}"/>
    <cellStyle name="Normal 2 2 9 2 5 5" xfId="11757" xr:uid="{00000000-0005-0000-0000-0000E92D0000}"/>
    <cellStyle name="Normal 2 2 9 2 5 6" xfId="11758" xr:uid="{00000000-0005-0000-0000-0000EA2D0000}"/>
    <cellStyle name="Normal 2 2 9 2 6" xfId="11759" xr:uid="{00000000-0005-0000-0000-0000EB2D0000}"/>
    <cellStyle name="Normal 2 2 9 2 6 2" xfId="11760" xr:uid="{00000000-0005-0000-0000-0000EC2D0000}"/>
    <cellStyle name="Normal 2 2 9 2 6 2 2" xfId="11761" xr:uid="{00000000-0005-0000-0000-0000ED2D0000}"/>
    <cellStyle name="Normal 2 2 9 2 6 2 2 2" xfId="11762" xr:uid="{00000000-0005-0000-0000-0000EE2D0000}"/>
    <cellStyle name="Normal 2 2 9 2 6 2 2 3" xfId="11763" xr:uid="{00000000-0005-0000-0000-0000EF2D0000}"/>
    <cellStyle name="Normal 2 2 9 2 6 2 2 4" xfId="11764" xr:uid="{00000000-0005-0000-0000-0000F02D0000}"/>
    <cellStyle name="Normal 2 2 9 2 6 2 3" xfId="11765" xr:uid="{00000000-0005-0000-0000-0000F12D0000}"/>
    <cellStyle name="Normal 2 2 9 2 6 2 4" xfId="11766" xr:uid="{00000000-0005-0000-0000-0000F22D0000}"/>
    <cellStyle name="Normal 2 2 9 2 6 2 5" xfId="11767" xr:uid="{00000000-0005-0000-0000-0000F32D0000}"/>
    <cellStyle name="Normal 2 2 9 2 6 3" xfId="11768" xr:uid="{00000000-0005-0000-0000-0000F42D0000}"/>
    <cellStyle name="Normal 2 2 9 2 6 3 2" xfId="11769" xr:uid="{00000000-0005-0000-0000-0000F52D0000}"/>
    <cellStyle name="Normal 2 2 9 2 6 3 3" xfId="11770" xr:uid="{00000000-0005-0000-0000-0000F62D0000}"/>
    <cellStyle name="Normal 2 2 9 2 6 3 4" xfId="11771" xr:uid="{00000000-0005-0000-0000-0000F72D0000}"/>
    <cellStyle name="Normal 2 2 9 2 6 4" xfId="11772" xr:uid="{00000000-0005-0000-0000-0000F82D0000}"/>
    <cellStyle name="Normal 2 2 9 2 6 5" xfId="11773" xr:uid="{00000000-0005-0000-0000-0000F92D0000}"/>
    <cellStyle name="Normal 2 2 9 2 6 6" xfId="11774" xr:uid="{00000000-0005-0000-0000-0000FA2D0000}"/>
    <cellStyle name="Normal 2 2 9 2 7" xfId="11775" xr:uid="{00000000-0005-0000-0000-0000FB2D0000}"/>
    <cellStyle name="Normal 2 2 9 2 7 2" xfId="11776" xr:uid="{00000000-0005-0000-0000-0000FC2D0000}"/>
    <cellStyle name="Normal 2 2 9 2 7 2 2" xfId="11777" xr:uid="{00000000-0005-0000-0000-0000FD2D0000}"/>
    <cellStyle name="Normal 2 2 9 2 7 2 2 2" xfId="11778" xr:uid="{00000000-0005-0000-0000-0000FE2D0000}"/>
    <cellStyle name="Normal 2 2 9 2 7 2 2 3" xfId="11779" xr:uid="{00000000-0005-0000-0000-0000FF2D0000}"/>
    <cellStyle name="Normal 2 2 9 2 7 2 2 4" xfId="11780" xr:uid="{00000000-0005-0000-0000-0000002E0000}"/>
    <cellStyle name="Normal 2 2 9 2 7 2 3" xfId="11781" xr:uid="{00000000-0005-0000-0000-0000012E0000}"/>
    <cellStyle name="Normal 2 2 9 2 7 2 4" xfId="11782" xr:uid="{00000000-0005-0000-0000-0000022E0000}"/>
    <cellStyle name="Normal 2 2 9 2 7 2 5" xfId="11783" xr:uid="{00000000-0005-0000-0000-0000032E0000}"/>
    <cellStyle name="Normal 2 2 9 2 7 3" xfId="11784" xr:uid="{00000000-0005-0000-0000-0000042E0000}"/>
    <cellStyle name="Normal 2 2 9 2 7 3 2" xfId="11785" xr:uid="{00000000-0005-0000-0000-0000052E0000}"/>
    <cellStyle name="Normal 2 2 9 2 7 3 3" xfId="11786" xr:uid="{00000000-0005-0000-0000-0000062E0000}"/>
    <cellStyle name="Normal 2 2 9 2 7 3 4" xfId="11787" xr:uid="{00000000-0005-0000-0000-0000072E0000}"/>
    <cellStyle name="Normal 2 2 9 2 7 4" xfId="11788" xr:uid="{00000000-0005-0000-0000-0000082E0000}"/>
    <cellStyle name="Normal 2 2 9 2 7 5" xfId="11789" xr:uid="{00000000-0005-0000-0000-0000092E0000}"/>
    <cellStyle name="Normal 2 2 9 2 7 6" xfId="11790" xr:uid="{00000000-0005-0000-0000-00000A2E0000}"/>
    <cellStyle name="Normal 2 2 9 2 8" xfId="11791" xr:uid="{00000000-0005-0000-0000-00000B2E0000}"/>
    <cellStyle name="Normal 2 2 9 2 8 2" xfId="11792" xr:uid="{00000000-0005-0000-0000-00000C2E0000}"/>
    <cellStyle name="Normal 2 2 9 2 8 2 2" xfId="11793" xr:uid="{00000000-0005-0000-0000-00000D2E0000}"/>
    <cellStyle name="Normal 2 2 9 2 8 2 2 2" xfId="11794" xr:uid="{00000000-0005-0000-0000-00000E2E0000}"/>
    <cellStyle name="Normal 2 2 9 2 8 2 2 3" xfId="11795" xr:uid="{00000000-0005-0000-0000-00000F2E0000}"/>
    <cellStyle name="Normal 2 2 9 2 8 2 2 4" xfId="11796" xr:uid="{00000000-0005-0000-0000-0000102E0000}"/>
    <cellStyle name="Normal 2 2 9 2 8 2 3" xfId="11797" xr:uid="{00000000-0005-0000-0000-0000112E0000}"/>
    <cellStyle name="Normal 2 2 9 2 8 2 4" xfId="11798" xr:uid="{00000000-0005-0000-0000-0000122E0000}"/>
    <cellStyle name="Normal 2 2 9 2 8 2 5" xfId="11799" xr:uid="{00000000-0005-0000-0000-0000132E0000}"/>
    <cellStyle name="Normal 2 2 9 2 8 3" xfId="11800" xr:uid="{00000000-0005-0000-0000-0000142E0000}"/>
    <cellStyle name="Normal 2 2 9 2 8 3 2" xfId="11801" xr:uid="{00000000-0005-0000-0000-0000152E0000}"/>
    <cellStyle name="Normal 2 2 9 2 8 3 3" xfId="11802" xr:uid="{00000000-0005-0000-0000-0000162E0000}"/>
    <cellStyle name="Normal 2 2 9 2 8 3 4" xfId="11803" xr:uid="{00000000-0005-0000-0000-0000172E0000}"/>
    <cellStyle name="Normal 2 2 9 2 8 4" xfId="11804" xr:uid="{00000000-0005-0000-0000-0000182E0000}"/>
    <cellStyle name="Normal 2 2 9 2 8 5" xfId="11805" xr:uid="{00000000-0005-0000-0000-0000192E0000}"/>
    <cellStyle name="Normal 2 2 9 2 8 6" xfId="11806" xr:uid="{00000000-0005-0000-0000-00001A2E0000}"/>
    <cellStyle name="Normal 2 2 9 2 9" xfId="11807" xr:uid="{00000000-0005-0000-0000-00001B2E0000}"/>
    <cellStyle name="Normal 2 2 9 2 9 2" xfId="11808" xr:uid="{00000000-0005-0000-0000-00001C2E0000}"/>
    <cellStyle name="Normal 2 2 9 2 9 2 2" xfId="11809" xr:uid="{00000000-0005-0000-0000-00001D2E0000}"/>
    <cellStyle name="Normal 2 2 9 2 9 2 3" xfId="11810" xr:uid="{00000000-0005-0000-0000-00001E2E0000}"/>
    <cellStyle name="Normal 2 2 9 2 9 2 4" xfId="11811" xr:uid="{00000000-0005-0000-0000-00001F2E0000}"/>
    <cellStyle name="Normal 2 2 9 2 9 3" xfId="11812" xr:uid="{00000000-0005-0000-0000-0000202E0000}"/>
    <cellStyle name="Normal 2 2 9 2 9 4" xfId="11813" xr:uid="{00000000-0005-0000-0000-0000212E0000}"/>
    <cellStyle name="Normal 2 2 9 2 9 5" xfId="11814" xr:uid="{00000000-0005-0000-0000-0000222E0000}"/>
    <cellStyle name="Normal 2 2 9 3" xfId="11815" xr:uid="{00000000-0005-0000-0000-0000232E0000}"/>
    <cellStyle name="Normal 2 2 9 3 2" xfId="11816" xr:uid="{00000000-0005-0000-0000-0000242E0000}"/>
    <cellStyle name="Normal 2 2 9 3 3" xfId="11817" xr:uid="{00000000-0005-0000-0000-0000252E0000}"/>
    <cellStyle name="Normal 2 2 9 3 3 2" xfId="11818" xr:uid="{00000000-0005-0000-0000-0000262E0000}"/>
    <cellStyle name="Normal 2 2 9 3 3 2 2" xfId="11819" xr:uid="{00000000-0005-0000-0000-0000272E0000}"/>
    <cellStyle name="Normal 2 2 9 3 3 2 3" xfId="11820" xr:uid="{00000000-0005-0000-0000-0000282E0000}"/>
    <cellStyle name="Normal 2 2 9 3 3 2 4" xfId="11821" xr:uid="{00000000-0005-0000-0000-0000292E0000}"/>
    <cellStyle name="Normal 2 2 9 3 3 3" xfId="11822" xr:uid="{00000000-0005-0000-0000-00002A2E0000}"/>
    <cellStyle name="Normal 2 2 9 3 3 4" xfId="11823" xr:uid="{00000000-0005-0000-0000-00002B2E0000}"/>
    <cellStyle name="Normal 2 2 9 3 3 5" xfId="11824" xr:uid="{00000000-0005-0000-0000-00002C2E0000}"/>
    <cellStyle name="Normal 2 2 9 3 4" xfId="11825" xr:uid="{00000000-0005-0000-0000-00002D2E0000}"/>
    <cellStyle name="Normal 2 2 9 3 4 2" xfId="11826" xr:uid="{00000000-0005-0000-0000-00002E2E0000}"/>
    <cellStyle name="Normal 2 2 9 3 4 3" xfId="11827" xr:uid="{00000000-0005-0000-0000-00002F2E0000}"/>
    <cellStyle name="Normal 2 2 9 3 4 4" xfId="11828" xr:uid="{00000000-0005-0000-0000-0000302E0000}"/>
    <cellStyle name="Normal 2 2 9 3 5" xfId="11829" xr:uid="{00000000-0005-0000-0000-0000312E0000}"/>
    <cellStyle name="Normal 2 2 9 3 6" xfId="11830" xr:uid="{00000000-0005-0000-0000-0000322E0000}"/>
    <cellStyle name="Normal 2 2 9 3 7" xfId="11831" xr:uid="{00000000-0005-0000-0000-0000332E0000}"/>
    <cellStyle name="Normal 2 2 9 4" xfId="11832" xr:uid="{00000000-0005-0000-0000-0000342E0000}"/>
    <cellStyle name="Normal 2 2 9 5" xfId="11833" xr:uid="{00000000-0005-0000-0000-0000352E0000}"/>
    <cellStyle name="Normal 2 2 9 6" xfId="11834" xr:uid="{00000000-0005-0000-0000-0000362E0000}"/>
    <cellStyle name="Normal 2 2 9 7" xfId="11835" xr:uid="{00000000-0005-0000-0000-0000372E0000}"/>
    <cellStyle name="Normal 2 2 9 8" xfId="11836" xr:uid="{00000000-0005-0000-0000-0000382E0000}"/>
    <cellStyle name="Normal 2 2 9 9" xfId="11837" xr:uid="{00000000-0005-0000-0000-0000392E0000}"/>
    <cellStyle name="Normal 2 2 90" xfId="11838" xr:uid="{00000000-0005-0000-0000-00003A2E0000}"/>
    <cellStyle name="Normal 2 2 91" xfId="11839" xr:uid="{00000000-0005-0000-0000-00003B2E0000}"/>
    <cellStyle name="Normal 2 2 92" xfId="11840" xr:uid="{00000000-0005-0000-0000-00003C2E0000}"/>
    <cellStyle name="Normal 2 2 93" xfId="11841" xr:uid="{00000000-0005-0000-0000-00003D2E0000}"/>
    <cellStyle name="Normal 2 2 94" xfId="11842" xr:uid="{00000000-0005-0000-0000-00003E2E0000}"/>
    <cellStyle name="Normal 2 2 95" xfId="11843" xr:uid="{00000000-0005-0000-0000-00003F2E0000}"/>
    <cellStyle name="Normal 2 2 96" xfId="11844" xr:uid="{00000000-0005-0000-0000-0000402E0000}"/>
    <cellStyle name="Normal 2 2 97" xfId="11845" xr:uid="{00000000-0005-0000-0000-0000412E0000}"/>
    <cellStyle name="Normal 2 2 98" xfId="11846" xr:uid="{00000000-0005-0000-0000-0000422E0000}"/>
    <cellStyle name="Normal 2 2 99" xfId="11847" xr:uid="{00000000-0005-0000-0000-0000432E0000}"/>
    <cellStyle name="Normal 2 2_Guarantees" xfId="11848" xr:uid="{00000000-0005-0000-0000-0000442E0000}"/>
    <cellStyle name="Normal 2 20" xfId="11849" xr:uid="{00000000-0005-0000-0000-0000452E0000}"/>
    <cellStyle name="Normal 2 20 2" xfId="11850" xr:uid="{00000000-0005-0000-0000-0000462E0000}"/>
    <cellStyle name="Normal 2 21" xfId="11851" xr:uid="{00000000-0005-0000-0000-0000472E0000}"/>
    <cellStyle name="Normal 2 21 2" xfId="11852" xr:uid="{00000000-0005-0000-0000-0000482E0000}"/>
    <cellStyle name="Normal 2 21 2 2" xfId="11853" xr:uid="{00000000-0005-0000-0000-0000492E0000}"/>
    <cellStyle name="Normal 2 21 2 2 2" xfId="11854" xr:uid="{00000000-0005-0000-0000-00004A2E0000}"/>
    <cellStyle name="Normal 2 21 2 2 3" xfId="11855" xr:uid="{00000000-0005-0000-0000-00004B2E0000}"/>
    <cellStyle name="Normal 2 21 2 2 4" xfId="11856" xr:uid="{00000000-0005-0000-0000-00004C2E0000}"/>
    <cellStyle name="Normal 2 21 2 3" xfId="11857" xr:uid="{00000000-0005-0000-0000-00004D2E0000}"/>
    <cellStyle name="Normal 2 21 2 4" xfId="11858" xr:uid="{00000000-0005-0000-0000-00004E2E0000}"/>
    <cellStyle name="Normal 2 21 2 5" xfId="11859" xr:uid="{00000000-0005-0000-0000-00004F2E0000}"/>
    <cellStyle name="Normal 2 21 3" xfId="11860" xr:uid="{00000000-0005-0000-0000-0000502E0000}"/>
    <cellStyle name="Normal 2 21 4" xfId="11861" xr:uid="{00000000-0005-0000-0000-0000512E0000}"/>
    <cellStyle name="Normal 2 21 4 2" xfId="11862" xr:uid="{00000000-0005-0000-0000-0000522E0000}"/>
    <cellStyle name="Normal 2 21 4 3" xfId="11863" xr:uid="{00000000-0005-0000-0000-0000532E0000}"/>
    <cellStyle name="Normal 2 21 4 4" xfId="11864" xr:uid="{00000000-0005-0000-0000-0000542E0000}"/>
    <cellStyle name="Normal 2 21 5" xfId="11865" xr:uid="{00000000-0005-0000-0000-0000552E0000}"/>
    <cellStyle name="Normal 2 21 6" xfId="11866" xr:uid="{00000000-0005-0000-0000-0000562E0000}"/>
    <cellStyle name="Normal 2 21 7" xfId="11867" xr:uid="{00000000-0005-0000-0000-0000572E0000}"/>
    <cellStyle name="Normal 2 22" xfId="11868" xr:uid="{00000000-0005-0000-0000-0000582E0000}"/>
    <cellStyle name="Normal 2 22 2" xfId="11869" xr:uid="{00000000-0005-0000-0000-0000592E0000}"/>
    <cellStyle name="Normal 2 22 2 2" xfId="11870" xr:uid="{00000000-0005-0000-0000-00005A2E0000}"/>
    <cellStyle name="Normal 2 22 2 2 2" xfId="11871" xr:uid="{00000000-0005-0000-0000-00005B2E0000}"/>
    <cellStyle name="Normal 2 22 2 2 3" xfId="11872" xr:uid="{00000000-0005-0000-0000-00005C2E0000}"/>
    <cellStyle name="Normal 2 22 2 2 4" xfId="11873" xr:uid="{00000000-0005-0000-0000-00005D2E0000}"/>
    <cellStyle name="Normal 2 22 2 3" xfId="11874" xr:uid="{00000000-0005-0000-0000-00005E2E0000}"/>
    <cellStyle name="Normal 2 22 2 4" xfId="11875" xr:uid="{00000000-0005-0000-0000-00005F2E0000}"/>
    <cellStyle name="Normal 2 22 2 5" xfId="11876" xr:uid="{00000000-0005-0000-0000-0000602E0000}"/>
    <cellStyle name="Normal 2 22 3" xfId="11877" xr:uid="{00000000-0005-0000-0000-0000612E0000}"/>
    <cellStyle name="Normal 2 22 4" xfId="11878" xr:uid="{00000000-0005-0000-0000-0000622E0000}"/>
    <cellStyle name="Normal 2 22 4 2" xfId="11879" xr:uid="{00000000-0005-0000-0000-0000632E0000}"/>
    <cellStyle name="Normal 2 22 4 3" xfId="11880" xr:uid="{00000000-0005-0000-0000-0000642E0000}"/>
    <cellStyle name="Normal 2 22 4 4" xfId="11881" xr:uid="{00000000-0005-0000-0000-0000652E0000}"/>
    <cellStyle name="Normal 2 22 5" xfId="11882" xr:uid="{00000000-0005-0000-0000-0000662E0000}"/>
    <cellStyle name="Normal 2 22 6" xfId="11883" xr:uid="{00000000-0005-0000-0000-0000672E0000}"/>
    <cellStyle name="Normal 2 22 7" xfId="11884" xr:uid="{00000000-0005-0000-0000-0000682E0000}"/>
    <cellStyle name="Normal 2 23" xfId="11885" xr:uid="{00000000-0005-0000-0000-0000692E0000}"/>
    <cellStyle name="Normal 2 23 2" xfId="11886" xr:uid="{00000000-0005-0000-0000-00006A2E0000}"/>
    <cellStyle name="Normal 2 24" xfId="11887" xr:uid="{00000000-0005-0000-0000-00006B2E0000}"/>
    <cellStyle name="Normal 2 24 2" xfId="11888" xr:uid="{00000000-0005-0000-0000-00006C2E0000}"/>
    <cellStyle name="Normal 2 24 3" xfId="11889" xr:uid="{00000000-0005-0000-0000-00006D2E0000}"/>
    <cellStyle name="Normal 2 24 4" xfId="11890" xr:uid="{00000000-0005-0000-0000-00006E2E0000}"/>
    <cellStyle name="Normal 2 25" xfId="11891" xr:uid="{00000000-0005-0000-0000-00006F2E0000}"/>
    <cellStyle name="Normal 2 25 2" xfId="11892" xr:uid="{00000000-0005-0000-0000-0000702E0000}"/>
    <cellStyle name="Normal 2 25 3" xfId="11893" xr:uid="{00000000-0005-0000-0000-0000712E0000}"/>
    <cellStyle name="Normal 2 25 4" xfId="11894" xr:uid="{00000000-0005-0000-0000-0000722E0000}"/>
    <cellStyle name="Normal 2 26" xfId="11895" xr:uid="{00000000-0005-0000-0000-0000732E0000}"/>
    <cellStyle name="Normal 2 26 2" xfId="11896" xr:uid="{00000000-0005-0000-0000-0000742E0000}"/>
    <cellStyle name="Normal 2 27" xfId="11897" xr:uid="{00000000-0005-0000-0000-0000752E0000}"/>
    <cellStyle name="Normal 2 27 2" xfId="11898" xr:uid="{00000000-0005-0000-0000-0000762E0000}"/>
    <cellStyle name="Normal 2 28" xfId="11899" xr:uid="{00000000-0005-0000-0000-0000772E0000}"/>
    <cellStyle name="Normal 2 28 2" xfId="11900" xr:uid="{00000000-0005-0000-0000-0000782E0000}"/>
    <cellStyle name="Normal 2 29" xfId="11901" xr:uid="{00000000-0005-0000-0000-0000792E0000}"/>
    <cellStyle name="Normal 2 29 2" xfId="11902" xr:uid="{00000000-0005-0000-0000-00007A2E0000}"/>
    <cellStyle name="Normal 2 3" xfId="11903" xr:uid="{00000000-0005-0000-0000-00007B2E0000}"/>
    <cellStyle name="Normal 2 3 10" xfId="11904" xr:uid="{00000000-0005-0000-0000-00007C2E0000}"/>
    <cellStyle name="Normal 2 3 10 2" xfId="11905" xr:uid="{00000000-0005-0000-0000-00007D2E0000}"/>
    <cellStyle name="Normal 2 3 10 2 2" xfId="11906" xr:uid="{00000000-0005-0000-0000-00007E2E0000}"/>
    <cellStyle name="Normal 2 3 10 2 2 2" xfId="11907" xr:uid="{00000000-0005-0000-0000-00007F2E0000}"/>
    <cellStyle name="Normal 2 3 10 2 2 3" xfId="11908" xr:uid="{00000000-0005-0000-0000-0000802E0000}"/>
    <cellStyle name="Normal 2 3 10 2 2 4" xfId="11909" xr:uid="{00000000-0005-0000-0000-0000812E0000}"/>
    <cellStyle name="Normal 2 3 10 2 3" xfId="11910" xr:uid="{00000000-0005-0000-0000-0000822E0000}"/>
    <cellStyle name="Normal 2 3 10 2 4" xfId="11911" xr:uid="{00000000-0005-0000-0000-0000832E0000}"/>
    <cellStyle name="Normal 2 3 10 2 5" xfId="11912" xr:uid="{00000000-0005-0000-0000-0000842E0000}"/>
    <cellStyle name="Normal 2 3 10 3" xfId="11913" xr:uid="{00000000-0005-0000-0000-0000852E0000}"/>
    <cellStyle name="Normal 2 3 10 4" xfId="11914" xr:uid="{00000000-0005-0000-0000-0000862E0000}"/>
    <cellStyle name="Normal 2 3 10 4 2" xfId="11915" xr:uid="{00000000-0005-0000-0000-0000872E0000}"/>
    <cellStyle name="Normal 2 3 10 4 3" xfId="11916" xr:uid="{00000000-0005-0000-0000-0000882E0000}"/>
    <cellStyle name="Normal 2 3 10 4 4" xfId="11917" xr:uid="{00000000-0005-0000-0000-0000892E0000}"/>
    <cellStyle name="Normal 2 3 10 5" xfId="11918" xr:uid="{00000000-0005-0000-0000-00008A2E0000}"/>
    <cellStyle name="Normal 2 3 10 6" xfId="11919" xr:uid="{00000000-0005-0000-0000-00008B2E0000}"/>
    <cellStyle name="Normal 2 3 10 7" xfId="11920" xr:uid="{00000000-0005-0000-0000-00008C2E0000}"/>
    <cellStyle name="Normal 2 3 11" xfId="11921" xr:uid="{00000000-0005-0000-0000-00008D2E0000}"/>
    <cellStyle name="Normal 2 3 11 2" xfId="11922" xr:uid="{00000000-0005-0000-0000-00008E2E0000}"/>
    <cellStyle name="Normal 2 3 12" xfId="11923" xr:uid="{00000000-0005-0000-0000-00008F2E0000}"/>
    <cellStyle name="Normal 2 3 12 2" xfId="11924" xr:uid="{00000000-0005-0000-0000-0000902E0000}"/>
    <cellStyle name="Normal 2 3 13" xfId="11925" xr:uid="{00000000-0005-0000-0000-0000912E0000}"/>
    <cellStyle name="Normal 2 3 13 2" xfId="11926" xr:uid="{00000000-0005-0000-0000-0000922E0000}"/>
    <cellStyle name="Normal 2 3 2" xfId="11927" xr:uid="{00000000-0005-0000-0000-0000932E0000}"/>
    <cellStyle name="Normal 2 3 2 2" xfId="11928" xr:uid="{00000000-0005-0000-0000-0000942E0000}"/>
    <cellStyle name="Normal 2 3 2 2 2" xfId="11929" xr:uid="{00000000-0005-0000-0000-0000952E0000}"/>
    <cellStyle name="Normal 2 3 2 2 3" xfId="11930" xr:uid="{00000000-0005-0000-0000-0000962E0000}"/>
    <cellStyle name="Normal 2 3 2 2 3 2" xfId="11931" xr:uid="{00000000-0005-0000-0000-0000972E0000}"/>
    <cellStyle name="Normal 2 3 2 2 3 2 2" xfId="11932" xr:uid="{00000000-0005-0000-0000-0000982E0000}"/>
    <cellStyle name="Normal 2 3 2 2 3 2 3" xfId="11933" xr:uid="{00000000-0005-0000-0000-0000992E0000}"/>
    <cellStyle name="Normal 2 3 2 2 3 2 4" xfId="11934" xr:uid="{00000000-0005-0000-0000-00009A2E0000}"/>
    <cellStyle name="Normal 2 3 2 2 3 3" xfId="11935" xr:uid="{00000000-0005-0000-0000-00009B2E0000}"/>
    <cellStyle name="Normal 2 3 2 2 3 4" xfId="11936" xr:uid="{00000000-0005-0000-0000-00009C2E0000}"/>
    <cellStyle name="Normal 2 3 2 2 3 5" xfId="11937" xr:uid="{00000000-0005-0000-0000-00009D2E0000}"/>
    <cellStyle name="Normal 2 3 2 2 4" xfId="11938" xr:uid="{00000000-0005-0000-0000-00009E2E0000}"/>
    <cellStyle name="Normal 2 3 2 2 5" xfId="11939" xr:uid="{00000000-0005-0000-0000-00009F2E0000}"/>
    <cellStyle name="Normal 2 3 2 2 5 2" xfId="11940" xr:uid="{00000000-0005-0000-0000-0000A02E0000}"/>
    <cellStyle name="Normal 2 3 2 2 5 3" xfId="11941" xr:uid="{00000000-0005-0000-0000-0000A12E0000}"/>
    <cellStyle name="Normal 2 3 2 2 5 4" xfId="11942" xr:uid="{00000000-0005-0000-0000-0000A22E0000}"/>
    <cellStyle name="Normal 2 3 2 2 6" xfId="11943" xr:uid="{00000000-0005-0000-0000-0000A32E0000}"/>
    <cellStyle name="Normal 2 3 2 2 7" xfId="11944" xr:uid="{00000000-0005-0000-0000-0000A42E0000}"/>
    <cellStyle name="Normal 2 3 2 2 8" xfId="11945" xr:uid="{00000000-0005-0000-0000-0000A52E0000}"/>
    <cellStyle name="Normal 2 3 2 3" xfId="11946" xr:uid="{00000000-0005-0000-0000-0000A62E0000}"/>
    <cellStyle name="Normal 2 3 2 4" xfId="11947" xr:uid="{00000000-0005-0000-0000-0000A72E0000}"/>
    <cellStyle name="Normal 2 3 2 4 2" xfId="11948" xr:uid="{00000000-0005-0000-0000-0000A82E0000}"/>
    <cellStyle name="Normal 2 3 2 4 2 2" xfId="11949" xr:uid="{00000000-0005-0000-0000-0000A92E0000}"/>
    <cellStyle name="Normal 2 3 2 4 2 3" xfId="11950" xr:uid="{00000000-0005-0000-0000-0000AA2E0000}"/>
    <cellStyle name="Normal 2 3 2 4 2 4" xfId="11951" xr:uid="{00000000-0005-0000-0000-0000AB2E0000}"/>
    <cellStyle name="Normal 2 3 2 4 3" xfId="11952" xr:uid="{00000000-0005-0000-0000-0000AC2E0000}"/>
    <cellStyle name="Normal 2 3 2 4 4" xfId="11953" xr:uid="{00000000-0005-0000-0000-0000AD2E0000}"/>
    <cellStyle name="Normal 2 3 2 4 5" xfId="11954" xr:uid="{00000000-0005-0000-0000-0000AE2E0000}"/>
    <cellStyle name="Normal 2 3 2 5" xfId="11955" xr:uid="{00000000-0005-0000-0000-0000AF2E0000}"/>
    <cellStyle name="Normal 2 3 2 5 2" xfId="11956" xr:uid="{00000000-0005-0000-0000-0000B02E0000}"/>
    <cellStyle name="Normal 2 3 2 5 3" xfId="11957" xr:uid="{00000000-0005-0000-0000-0000B12E0000}"/>
    <cellStyle name="Normal 2 3 2 5 4" xfId="11958" xr:uid="{00000000-0005-0000-0000-0000B22E0000}"/>
    <cellStyle name="Normal 2 3 2 6" xfId="11959" xr:uid="{00000000-0005-0000-0000-0000B32E0000}"/>
    <cellStyle name="Normal 2 3 2 7" xfId="11960" xr:uid="{00000000-0005-0000-0000-0000B42E0000}"/>
    <cellStyle name="Normal 2 3 2 8" xfId="11961" xr:uid="{00000000-0005-0000-0000-0000B52E0000}"/>
    <cellStyle name="Normal 2 3 3" xfId="11962" xr:uid="{00000000-0005-0000-0000-0000B62E0000}"/>
    <cellStyle name="Normal 2 3 4" xfId="11963" xr:uid="{00000000-0005-0000-0000-0000B72E0000}"/>
    <cellStyle name="Normal 2 3 5" xfId="11964" xr:uid="{00000000-0005-0000-0000-0000B82E0000}"/>
    <cellStyle name="Normal 2 3 6" xfId="11965" xr:uid="{00000000-0005-0000-0000-0000B92E0000}"/>
    <cellStyle name="Normal 2 3 7" xfId="11966" xr:uid="{00000000-0005-0000-0000-0000BA2E0000}"/>
    <cellStyle name="Normal 2 3 8" xfId="11967" xr:uid="{00000000-0005-0000-0000-0000BB2E0000}"/>
    <cellStyle name="Normal 2 3 9" xfId="11968" xr:uid="{00000000-0005-0000-0000-0000BC2E0000}"/>
    <cellStyle name="Normal 2 3 9 2" xfId="11969" xr:uid="{00000000-0005-0000-0000-0000BD2E0000}"/>
    <cellStyle name="Normal 2 30" xfId="11970" xr:uid="{00000000-0005-0000-0000-0000BE2E0000}"/>
    <cellStyle name="Normal 2 30 2" xfId="11971" xr:uid="{00000000-0005-0000-0000-0000BF2E0000}"/>
    <cellStyle name="Normal 2 31" xfId="11972" xr:uid="{00000000-0005-0000-0000-0000C02E0000}"/>
    <cellStyle name="Normal 2 31 2" xfId="11973" xr:uid="{00000000-0005-0000-0000-0000C12E0000}"/>
    <cellStyle name="Normal 2 32" xfId="11974" xr:uid="{00000000-0005-0000-0000-0000C22E0000}"/>
    <cellStyle name="Normal 2 32 2" xfId="11975" xr:uid="{00000000-0005-0000-0000-0000C32E0000}"/>
    <cellStyle name="Normal 2 33" xfId="11976" xr:uid="{00000000-0005-0000-0000-0000C42E0000}"/>
    <cellStyle name="Normal 2 33 2" xfId="11977" xr:uid="{00000000-0005-0000-0000-0000C52E0000}"/>
    <cellStyle name="Normal 2 34" xfId="11978" xr:uid="{00000000-0005-0000-0000-0000C62E0000}"/>
    <cellStyle name="Normal 2 34 2" xfId="11979" xr:uid="{00000000-0005-0000-0000-0000C72E0000}"/>
    <cellStyle name="Normal 2 35" xfId="11980" xr:uid="{00000000-0005-0000-0000-0000C82E0000}"/>
    <cellStyle name="Normal 2 35 2" xfId="11981" xr:uid="{00000000-0005-0000-0000-0000C92E0000}"/>
    <cellStyle name="Normal 2 36" xfId="11982" xr:uid="{00000000-0005-0000-0000-0000CA2E0000}"/>
    <cellStyle name="Normal 2 36 2" xfId="11983" xr:uid="{00000000-0005-0000-0000-0000CB2E0000}"/>
    <cellStyle name="Normal 2 37" xfId="11984" xr:uid="{00000000-0005-0000-0000-0000CC2E0000}"/>
    <cellStyle name="Normal 2 37 2" xfId="11985" xr:uid="{00000000-0005-0000-0000-0000CD2E0000}"/>
    <cellStyle name="Normal 2 38" xfId="11986" xr:uid="{00000000-0005-0000-0000-0000CE2E0000}"/>
    <cellStyle name="Normal 2 38 2" xfId="11987" xr:uid="{00000000-0005-0000-0000-0000CF2E0000}"/>
    <cellStyle name="Normal 2 39" xfId="11988" xr:uid="{00000000-0005-0000-0000-0000D02E0000}"/>
    <cellStyle name="Normal 2 39 2" xfId="11989" xr:uid="{00000000-0005-0000-0000-0000D12E0000}"/>
    <cellStyle name="Normal 2 4" xfId="11990" xr:uid="{00000000-0005-0000-0000-0000D22E0000}"/>
    <cellStyle name="Normal 2 4 10" xfId="11991" xr:uid="{00000000-0005-0000-0000-0000D32E0000}"/>
    <cellStyle name="Normal 2 4 10 2" xfId="11992" xr:uid="{00000000-0005-0000-0000-0000D42E0000}"/>
    <cellStyle name="Normal 2 4 11" xfId="11993" xr:uid="{00000000-0005-0000-0000-0000D52E0000}"/>
    <cellStyle name="Normal 2 4 12" xfId="11994" xr:uid="{00000000-0005-0000-0000-0000D62E0000}"/>
    <cellStyle name="Normal 2 4 12 2" xfId="11995" xr:uid="{00000000-0005-0000-0000-0000D72E0000}"/>
    <cellStyle name="Normal 2 4 13" xfId="11996" xr:uid="{00000000-0005-0000-0000-0000D82E0000}"/>
    <cellStyle name="Normal 2 4 14" xfId="11997" xr:uid="{00000000-0005-0000-0000-0000D92E0000}"/>
    <cellStyle name="Normal 2 4 2" xfId="11998" xr:uid="{00000000-0005-0000-0000-0000DA2E0000}"/>
    <cellStyle name="Normal 2 4 2 2" xfId="11999" xr:uid="{00000000-0005-0000-0000-0000DB2E0000}"/>
    <cellStyle name="Normal 2 4 3" xfId="12000" xr:uid="{00000000-0005-0000-0000-0000DC2E0000}"/>
    <cellStyle name="Normal 2 4 4" xfId="12001" xr:uid="{00000000-0005-0000-0000-0000DD2E0000}"/>
    <cellStyle name="Normal 2 4 5" xfId="12002" xr:uid="{00000000-0005-0000-0000-0000DE2E0000}"/>
    <cellStyle name="Normal 2 4 6" xfId="12003" xr:uid="{00000000-0005-0000-0000-0000DF2E0000}"/>
    <cellStyle name="Normal 2 4 7" xfId="12004" xr:uid="{00000000-0005-0000-0000-0000E02E0000}"/>
    <cellStyle name="Normal 2 4 8" xfId="12005" xr:uid="{00000000-0005-0000-0000-0000E12E0000}"/>
    <cellStyle name="Normal 2 4 9" xfId="12006" xr:uid="{00000000-0005-0000-0000-0000E22E0000}"/>
    <cellStyle name="Normal 2 4 9 2" xfId="12007" xr:uid="{00000000-0005-0000-0000-0000E32E0000}"/>
    <cellStyle name="Normal 2 40" xfId="12008" xr:uid="{00000000-0005-0000-0000-0000E42E0000}"/>
    <cellStyle name="Normal 2 40 2" xfId="12009" xr:uid="{00000000-0005-0000-0000-0000E52E0000}"/>
    <cellStyle name="Normal 2 41" xfId="12010" xr:uid="{00000000-0005-0000-0000-0000E62E0000}"/>
    <cellStyle name="Normal 2 41 2" xfId="12011" xr:uid="{00000000-0005-0000-0000-0000E72E0000}"/>
    <cellStyle name="Normal 2 42" xfId="12012" xr:uid="{00000000-0005-0000-0000-0000E82E0000}"/>
    <cellStyle name="Normal 2 42 2" xfId="12013" xr:uid="{00000000-0005-0000-0000-0000E92E0000}"/>
    <cellStyle name="Normal 2 43" xfId="12014" xr:uid="{00000000-0005-0000-0000-0000EA2E0000}"/>
    <cellStyle name="Normal 2 43 2" xfId="12015" xr:uid="{00000000-0005-0000-0000-0000EB2E0000}"/>
    <cellStyle name="Normal 2 44" xfId="12016" xr:uid="{00000000-0005-0000-0000-0000EC2E0000}"/>
    <cellStyle name="Normal 2 44 2" xfId="12017" xr:uid="{00000000-0005-0000-0000-0000ED2E0000}"/>
    <cellStyle name="Normal 2 45" xfId="12018" xr:uid="{00000000-0005-0000-0000-0000EE2E0000}"/>
    <cellStyle name="Normal 2 45 2" xfId="12019" xr:uid="{00000000-0005-0000-0000-0000EF2E0000}"/>
    <cellStyle name="Normal 2 46" xfId="12020" xr:uid="{00000000-0005-0000-0000-0000F02E0000}"/>
    <cellStyle name="Normal 2 46 2" xfId="12021" xr:uid="{00000000-0005-0000-0000-0000F12E0000}"/>
    <cellStyle name="Normal 2 47" xfId="12022" xr:uid="{00000000-0005-0000-0000-0000F22E0000}"/>
    <cellStyle name="Normal 2 47 2" xfId="12023" xr:uid="{00000000-0005-0000-0000-0000F32E0000}"/>
    <cellStyle name="Normal 2 48" xfId="12024" xr:uid="{00000000-0005-0000-0000-0000F42E0000}"/>
    <cellStyle name="Normal 2 48 2" xfId="12025" xr:uid="{00000000-0005-0000-0000-0000F52E0000}"/>
    <cellStyle name="Normal 2 49" xfId="12026" xr:uid="{00000000-0005-0000-0000-0000F62E0000}"/>
    <cellStyle name="Normal 2 49 2" xfId="12027" xr:uid="{00000000-0005-0000-0000-0000F72E0000}"/>
    <cellStyle name="Normal 2 5" xfId="12028" xr:uid="{00000000-0005-0000-0000-0000F82E0000}"/>
    <cellStyle name="Normal 2 5 10" xfId="12029" xr:uid="{00000000-0005-0000-0000-0000F92E0000}"/>
    <cellStyle name="Normal 2 5 11" xfId="12030" xr:uid="{00000000-0005-0000-0000-0000FA2E0000}"/>
    <cellStyle name="Normal 2 5 12" xfId="12031" xr:uid="{00000000-0005-0000-0000-0000FB2E0000}"/>
    <cellStyle name="Normal 2 5 13" xfId="12032" xr:uid="{00000000-0005-0000-0000-0000FC2E0000}"/>
    <cellStyle name="Normal 2 5 2" xfId="12033" xr:uid="{00000000-0005-0000-0000-0000FD2E0000}"/>
    <cellStyle name="Normal 2 5 2 2" xfId="12034" xr:uid="{00000000-0005-0000-0000-0000FE2E0000}"/>
    <cellStyle name="Normal 2 5 3" xfId="12035" xr:uid="{00000000-0005-0000-0000-0000FF2E0000}"/>
    <cellStyle name="Normal 2 5 3 2" xfId="12036" xr:uid="{00000000-0005-0000-0000-0000002F0000}"/>
    <cellStyle name="Normal 2 5 4" xfId="12037" xr:uid="{00000000-0005-0000-0000-0000012F0000}"/>
    <cellStyle name="Normal 2 5 4 2" xfId="12038" xr:uid="{00000000-0005-0000-0000-0000022F0000}"/>
    <cellStyle name="Normal 2 5 5" xfId="12039" xr:uid="{00000000-0005-0000-0000-0000032F0000}"/>
    <cellStyle name="Normal 2 5 5 2" xfId="12040" xr:uid="{00000000-0005-0000-0000-0000042F0000}"/>
    <cellStyle name="Normal 2 5 6" xfId="12041" xr:uid="{00000000-0005-0000-0000-0000052F0000}"/>
    <cellStyle name="Normal 2 5 6 2" xfId="12042" xr:uid="{00000000-0005-0000-0000-0000062F0000}"/>
    <cellStyle name="Normal 2 5 7" xfId="12043" xr:uid="{00000000-0005-0000-0000-0000072F0000}"/>
    <cellStyle name="Normal 2 5 8" xfId="12044" xr:uid="{00000000-0005-0000-0000-0000082F0000}"/>
    <cellStyle name="Normal 2 5 9" xfId="12045" xr:uid="{00000000-0005-0000-0000-0000092F0000}"/>
    <cellStyle name="Normal 2 50" xfId="12046" xr:uid="{00000000-0005-0000-0000-00000A2F0000}"/>
    <cellStyle name="Normal 2 50 2" xfId="12047" xr:uid="{00000000-0005-0000-0000-00000B2F0000}"/>
    <cellStyle name="Normal 2 51" xfId="12048" xr:uid="{00000000-0005-0000-0000-00000C2F0000}"/>
    <cellStyle name="Normal 2 51 2" xfId="12049" xr:uid="{00000000-0005-0000-0000-00000D2F0000}"/>
    <cellStyle name="Normal 2 52" xfId="12050" xr:uid="{00000000-0005-0000-0000-00000E2F0000}"/>
    <cellStyle name="Normal 2 52 2" xfId="12051" xr:uid="{00000000-0005-0000-0000-00000F2F0000}"/>
    <cellStyle name="Normal 2 53" xfId="12052" xr:uid="{00000000-0005-0000-0000-0000102F0000}"/>
    <cellStyle name="Normal 2 53 2" xfId="12053" xr:uid="{00000000-0005-0000-0000-0000112F0000}"/>
    <cellStyle name="Normal 2 54" xfId="12054" xr:uid="{00000000-0005-0000-0000-0000122F0000}"/>
    <cellStyle name="Normal 2 54 2" xfId="12055" xr:uid="{00000000-0005-0000-0000-0000132F0000}"/>
    <cellStyle name="Normal 2 55" xfId="12056" xr:uid="{00000000-0005-0000-0000-0000142F0000}"/>
    <cellStyle name="Normal 2 55 2" xfId="12057" xr:uid="{00000000-0005-0000-0000-0000152F0000}"/>
    <cellStyle name="Normal 2 56" xfId="12058" xr:uid="{00000000-0005-0000-0000-0000162F0000}"/>
    <cellStyle name="Normal 2 56 2" xfId="12059" xr:uid="{00000000-0005-0000-0000-0000172F0000}"/>
    <cellStyle name="Normal 2 57" xfId="12060" xr:uid="{00000000-0005-0000-0000-0000182F0000}"/>
    <cellStyle name="Normal 2 6" xfId="12061" xr:uid="{00000000-0005-0000-0000-0000192F0000}"/>
    <cellStyle name="Normal 2 6 10" xfId="12062" xr:uid="{00000000-0005-0000-0000-00001A2F0000}"/>
    <cellStyle name="Normal 2 6 11" xfId="12063" xr:uid="{00000000-0005-0000-0000-00001B2F0000}"/>
    <cellStyle name="Normal 2 6 12" xfId="12064" xr:uid="{00000000-0005-0000-0000-00001C2F0000}"/>
    <cellStyle name="Normal 2 6 13" xfId="12065" xr:uid="{00000000-0005-0000-0000-00001D2F0000}"/>
    <cellStyle name="Normal 2 6 2" xfId="12066" xr:uid="{00000000-0005-0000-0000-00001E2F0000}"/>
    <cellStyle name="Normal 2 6 2 2" xfId="12067" xr:uid="{00000000-0005-0000-0000-00001F2F0000}"/>
    <cellStyle name="Normal 2 6 3" xfId="12068" xr:uid="{00000000-0005-0000-0000-0000202F0000}"/>
    <cellStyle name="Normal 2 6 3 2" xfId="12069" xr:uid="{00000000-0005-0000-0000-0000212F0000}"/>
    <cellStyle name="Normal 2 6 4" xfId="12070" xr:uid="{00000000-0005-0000-0000-0000222F0000}"/>
    <cellStyle name="Normal 2 6 5" xfId="12071" xr:uid="{00000000-0005-0000-0000-0000232F0000}"/>
    <cellStyle name="Normal 2 6 6" xfId="12072" xr:uid="{00000000-0005-0000-0000-0000242F0000}"/>
    <cellStyle name="Normal 2 6 7" xfId="12073" xr:uid="{00000000-0005-0000-0000-0000252F0000}"/>
    <cellStyle name="Normal 2 6 8" xfId="12074" xr:uid="{00000000-0005-0000-0000-0000262F0000}"/>
    <cellStyle name="Normal 2 6 9" xfId="12075" xr:uid="{00000000-0005-0000-0000-0000272F0000}"/>
    <cellStyle name="Normal 2 7" xfId="12076" xr:uid="{00000000-0005-0000-0000-0000282F0000}"/>
    <cellStyle name="Normal 2 7 10" xfId="12077" xr:uid="{00000000-0005-0000-0000-0000292F0000}"/>
    <cellStyle name="Normal 2 7 11" xfId="12078" xr:uid="{00000000-0005-0000-0000-00002A2F0000}"/>
    <cellStyle name="Normal 2 7 12" xfId="12079" xr:uid="{00000000-0005-0000-0000-00002B2F0000}"/>
    <cellStyle name="Normal 2 7 13" xfId="12080" xr:uid="{00000000-0005-0000-0000-00002C2F0000}"/>
    <cellStyle name="Normal 2 7 13 2" xfId="12081" xr:uid="{00000000-0005-0000-0000-00002D2F0000}"/>
    <cellStyle name="Normal 2 7 13 2 2" xfId="12082" xr:uid="{00000000-0005-0000-0000-00002E2F0000}"/>
    <cellStyle name="Normal 2 7 13 2 3" xfId="12083" xr:uid="{00000000-0005-0000-0000-00002F2F0000}"/>
    <cellStyle name="Normal 2 7 13 2 4" xfId="12084" xr:uid="{00000000-0005-0000-0000-0000302F0000}"/>
    <cellStyle name="Normal 2 7 13 3" xfId="12085" xr:uid="{00000000-0005-0000-0000-0000312F0000}"/>
    <cellStyle name="Normal 2 7 13 4" xfId="12086" xr:uid="{00000000-0005-0000-0000-0000322F0000}"/>
    <cellStyle name="Normal 2 7 13 5" xfId="12087" xr:uid="{00000000-0005-0000-0000-0000332F0000}"/>
    <cellStyle name="Normal 2 7 14" xfId="12088" xr:uid="{00000000-0005-0000-0000-0000342F0000}"/>
    <cellStyle name="Normal 2 7 14 2" xfId="12089" xr:uid="{00000000-0005-0000-0000-0000352F0000}"/>
    <cellStyle name="Normal 2 7 14 3" xfId="12090" xr:uid="{00000000-0005-0000-0000-0000362F0000}"/>
    <cellStyle name="Normal 2 7 14 4" xfId="12091" xr:uid="{00000000-0005-0000-0000-0000372F0000}"/>
    <cellStyle name="Normal 2 7 15" xfId="12092" xr:uid="{00000000-0005-0000-0000-0000382F0000}"/>
    <cellStyle name="Normal 2 7 16" xfId="12093" xr:uid="{00000000-0005-0000-0000-0000392F0000}"/>
    <cellStyle name="Normal 2 7 17" xfId="12094" xr:uid="{00000000-0005-0000-0000-00003A2F0000}"/>
    <cellStyle name="Normal 2 7 2" xfId="12095" xr:uid="{00000000-0005-0000-0000-00003B2F0000}"/>
    <cellStyle name="Normal 2 7 2 2" xfId="12096" xr:uid="{00000000-0005-0000-0000-00003C2F0000}"/>
    <cellStyle name="Normal 2 7 3" xfId="12097" xr:uid="{00000000-0005-0000-0000-00003D2F0000}"/>
    <cellStyle name="Normal 2 7 3 2" xfId="12098" xr:uid="{00000000-0005-0000-0000-00003E2F0000}"/>
    <cellStyle name="Normal 2 7 4" xfId="12099" xr:uid="{00000000-0005-0000-0000-00003F2F0000}"/>
    <cellStyle name="Normal 2 7 5" xfId="12100" xr:uid="{00000000-0005-0000-0000-0000402F0000}"/>
    <cellStyle name="Normal 2 7 6" xfId="12101" xr:uid="{00000000-0005-0000-0000-0000412F0000}"/>
    <cellStyle name="Normal 2 7 7" xfId="12102" xr:uid="{00000000-0005-0000-0000-0000422F0000}"/>
    <cellStyle name="Normal 2 7 8" xfId="12103" xr:uid="{00000000-0005-0000-0000-0000432F0000}"/>
    <cellStyle name="Normal 2 7 9" xfId="12104" xr:uid="{00000000-0005-0000-0000-0000442F0000}"/>
    <cellStyle name="Normal 2 8" xfId="12105" xr:uid="{00000000-0005-0000-0000-0000452F0000}"/>
    <cellStyle name="Normal 2 8 2" xfId="12106" xr:uid="{00000000-0005-0000-0000-0000462F0000}"/>
    <cellStyle name="Normal 2 8 3" xfId="12107" xr:uid="{00000000-0005-0000-0000-0000472F0000}"/>
    <cellStyle name="Normal 2 8 3 2" xfId="12108" xr:uid="{00000000-0005-0000-0000-0000482F0000}"/>
    <cellStyle name="Normal 2 8 4" xfId="12109" xr:uid="{00000000-0005-0000-0000-0000492F0000}"/>
    <cellStyle name="Normal 2 8 4 2" xfId="12110" xr:uid="{00000000-0005-0000-0000-00004A2F0000}"/>
    <cellStyle name="Normal 2 8 4 2 2" xfId="12111" xr:uid="{00000000-0005-0000-0000-00004B2F0000}"/>
    <cellStyle name="Normal 2 8 4 2 2 2" xfId="12112" xr:uid="{00000000-0005-0000-0000-00004C2F0000}"/>
    <cellStyle name="Normal 2 8 4 2 2 3" xfId="12113" xr:uid="{00000000-0005-0000-0000-00004D2F0000}"/>
    <cellStyle name="Normal 2 8 4 2 2 4" xfId="12114" xr:uid="{00000000-0005-0000-0000-00004E2F0000}"/>
    <cellStyle name="Normal 2 8 4 2 3" xfId="12115" xr:uid="{00000000-0005-0000-0000-00004F2F0000}"/>
    <cellStyle name="Normal 2 8 4 2 4" xfId="12116" xr:uid="{00000000-0005-0000-0000-0000502F0000}"/>
    <cellStyle name="Normal 2 8 4 2 5" xfId="12117" xr:uid="{00000000-0005-0000-0000-0000512F0000}"/>
    <cellStyle name="Normal 2 8 4 3" xfId="12118" xr:uid="{00000000-0005-0000-0000-0000522F0000}"/>
    <cellStyle name="Normal 2 8 4 4" xfId="12119" xr:uid="{00000000-0005-0000-0000-0000532F0000}"/>
    <cellStyle name="Normal 2 8 4 4 2" xfId="12120" xr:uid="{00000000-0005-0000-0000-0000542F0000}"/>
    <cellStyle name="Normal 2 8 4 4 3" xfId="12121" xr:uid="{00000000-0005-0000-0000-0000552F0000}"/>
    <cellStyle name="Normal 2 8 4 4 4" xfId="12122" xr:uid="{00000000-0005-0000-0000-0000562F0000}"/>
    <cellStyle name="Normal 2 8 4 5" xfId="12123" xr:uid="{00000000-0005-0000-0000-0000572F0000}"/>
    <cellStyle name="Normal 2 8 4 6" xfId="12124" xr:uid="{00000000-0005-0000-0000-0000582F0000}"/>
    <cellStyle name="Normal 2 8 4 7" xfId="12125" xr:uid="{00000000-0005-0000-0000-0000592F0000}"/>
    <cellStyle name="Normal 2 8 5" xfId="12126" xr:uid="{00000000-0005-0000-0000-00005A2F0000}"/>
    <cellStyle name="Normal 2 8 5 2" xfId="12127" xr:uid="{00000000-0005-0000-0000-00005B2F0000}"/>
    <cellStyle name="Normal 2 8 5 2 2" xfId="12128" xr:uid="{00000000-0005-0000-0000-00005C2F0000}"/>
    <cellStyle name="Normal 2 8 5 2 3" xfId="12129" xr:uid="{00000000-0005-0000-0000-00005D2F0000}"/>
    <cellStyle name="Normal 2 8 5 2 4" xfId="12130" xr:uid="{00000000-0005-0000-0000-00005E2F0000}"/>
    <cellStyle name="Normal 2 8 5 3" xfId="12131" xr:uid="{00000000-0005-0000-0000-00005F2F0000}"/>
    <cellStyle name="Normal 2 8 5 4" xfId="12132" xr:uid="{00000000-0005-0000-0000-0000602F0000}"/>
    <cellStyle name="Normal 2 8 5 5" xfId="12133" xr:uid="{00000000-0005-0000-0000-0000612F0000}"/>
    <cellStyle name="Normal 2 8 6" xfId="12134" xr:uid="{00000000-0005-0000-0000-0000622F0000}"/>
    <cellStyle name="Normal 2 8 6 2" xfId="12135" xr:uid="{00000000-0005-0000-0000-0000632F0000}"/>
    <cellStyle name="Normal 2 8 6 3" xfId="12136" xr:uid="{00000000-0005-0000-0000-0000642F0000}"/>
    <cellStyle name="Normal 2 8 6 4" xfId="12137" xr:uid="{00000000-0005-0000-0000-0000652F0000}"/>
    <cellStyle name="Normal 2 8 7" xfId="12138" xr:uid="{00000000-0005-0000-0000-0000662F0000}"/>
    <cellStyle name="Normal 2 8 8" xfId="12139" xr:uid="{00000000-0005-0000-0000-0000672F0000}"/>
    <cellStyle name="Normal 2 8 9" xfId="12140" xr:uid="{00000000-0005-0000-0000-0000682F0000}"/>
    <cellStyle name="Normal 2 9" xfId="12141" xr:uid="{00000000-0005-0000-0000-0000692F0000}"/>
    <cellStyle name="Normal 2 9 10" xfId="12142" xr:uid="{00000000-0005-0000-0000-00006A2F0000}"/>
    <cellStyle name="Normal 2 9 10 2" xfId="12143" xr:uid="{00000000-0005-0000-0000-00006B2F0000}"/>
    <cellStyle name="Normal 2 9 10 2 2" xfId="12144" xr:uid="{00000000-0005-0000-0000-00006C2F0000}"/>
    <cellStyle name="Normal 2 9 10 2 2 2" xfId="12145" xr:uid="{00000000-0005-0000-0000-00006D2F0000}"/>
    <cellStyle name="Normal 2 9 10 2 2 3" xfId="12146" xr:uid="{00000000-0005-0000-0000-00006E2F0000}"/>
    <cellStyle name="Normal 2 9 10 2 2 4" xfId="12147" xr:uid="{00000000-0005-0000-0000-00006F2F0000}"/>
    <cellStyle name="Normal 2 9 10 2 3" xfId="12148" xr:uid="{00000000-0005-0000-0000-0000702F0000}"/>
    <cellStyle name="Normal 2 9 10 2 4" xfId="12149" xr:uid="{00000000-0005-0000-0000-0000712F0000}"/>
    <cellStyle name="Normal 2 9 10 2 5" xfId="12150" xr:uid="{00000000-0005-0000-0000-0000722F0000}"/>
    <cellStyle name="Normal 2 9 10 3" xfId="12151" xr:uid="{00000000-0005-0000-0000-0000732F0000}"/>
    <cellStyle name="Normal 2 9 10 3 2" xfId="12152" xr:uid="{00000000-0005-0000-0000-0000742F0000}"/>
    <cellStyle name="Normal 2 9 10 3 3" xfId="12153" xr:uid="{00000000-0005-0000-0000-0000752F0000}"/>
    <cellStyle name="Normal 2 9 10 3 4" xfId="12154" xr:uid="{00000000-0005-0000-0000-0000762F0000}"/>
    <cellStyle name="Normal 2 9 10 4" xfId="12155" xr:uid="{00000000-0005-0000-0000-0000772F0000}"/>
    <cellStyle name="Normal 2 9 10 5" xfId="12156" xr:uid="{00000000-0005-0000-0000-0000782F0000}"/>
    <cellStyle name="Normal 2 9 10 6" xfId="12157" xr:uid="{00000000-0005-0000-0000-0000792F0000}"/>
    <cellStyle name="Normal 2 9 11" xfId="12158" xr:uid="{00000000-0005-0000-0000-00007A2F0000}"/>
    <cellStyle name="Normal 2 9 11 2" xfId="12159" xr:uid="{00000000-0005-0000-0000-00007B2F0000}"/>
    <cellStyle name="Normal 2 9 11 2 2" xfId="12160" xr:uid="{00000000-0005-0000-0000-00007C2F0000}"/>
    <cellStyle name="Normal 2 9 11 2 3" xfId="12161" xr:uid="{00000000-0005-0000-0000-00007D2F0000}"/>
    <cellStyle name="Normal 2 9 11 2 4" xfId="12162" xr:uid="{00000000-0005-0000-0000-00007E2F0000}"/>
    <cellStyle name="Normal 2 9 11 3" xfId="12163" xr:uid="{00000000-0005-0000-0000-00007F2F0000}"/>
    <cellStyle name="Normal 2 9 11 4" xfId="12164" xr:uid="{00000000-0005-0000-0000-0000802F0000}"/>
    <cellStyle name="Normal 2 9 11 5" xfId="12165" xr:uid="{00000000-0005-0000-0000-0000812F0000}"/>
    <cellStyle name="Normal 2 9 12" xfId="12166" xr:uid="{00000000-0005-0000-0000-0000822F0000}"/>
    <cellStyle name="Normal 2 9 12 2" xfId="12167" xr:uid="{00000000-0005-0000-0000-0000832F0000}"/>
    <cellStyle name="Normal 2 9 12 3" xfId="12168" xr:uid="{00000000-0005-0000-0000-0000842F0000}"/>
    <cellStyle name="Normal 2 9 12 4" xfId="12169" xr:uid="{00000000-0005-0000-0000-0000852F0000}"/>
    <cellStyle name="Normal 2 9 13" xfId="12170" xr:uid="{00000000-0005-0000-0000-0000862F0000}"/>
    <cellStyle name="Normal 2 9 14" xfId="12171" xr:uid="{00000000-0005-0000-0000-0000872F0000}"/>
    <cellStyle name="Normal 2 9 15" xfId="12172" xr:uid="{00000000-0005-0000-0000-0000882F0000}"/>
    <cellStyle name="Normal 2 9 2" xfId="12173" xr:uid="{00000000-0005-0000-0000-0000892F0000}"/>
    <cellStyle name="Normal 2 9 2 2" xfId="12174" xr:uid="{00000000-0005-0000-0000-00008A2F0000}"/>
    <cellStyle name="Normal 2 9 2 2 2" xfId="12175" xr:uid="{00000000-0005-0000-0000-00008B2F0000}"/>
    <cellStyle name="Normal 2 9 2 3" xfId="12176" xr:uid="{00000000-0005-0000-0000-00008C2F0000}"/>
    <cellStyle name="Normal 2 9 2 4" xfId="12177" xr:uid="{00000000-0005-0000-0000-00008D2F0000}"/>
    <cellStyle name="Normal 2 9 2 5" xfId="12178" xr:uid="{00000000-0005-0000-0000-00008E2F0000}"/>
    <cellStyle name="Normal 2 9 2 6" xfId="12179" xr:uid="{00000000-0005-0000-0000-00008F2F0000}"/>
    <cellStyle name="Normal 2 9 2 7" xfId="12180" xr:uid="{00000000-0005-0000-0000-0000902F0000}"/>
    <cellStyle name="Normal 2 9 2 8" xfId="12181" xr:uid="{00000000-0005-0000-0000-0000912F0000}"/>
    <cellStyle name="Normal 2 9 3" xfId="12182" xr:uid="{00000000-0005-0000-0000-0000922F0000}"/>
    <cellStyle name="Normal 2 9 3 2" xfId="12183" xr:uid="{00000000-0005-0000-0000-0000932F0000}"/>
    <cellStyle name="Normal 2 9 4" xfId="12184" xr:uid="{00000000-0005-0000-0000-0000942F0000}"/>
    <cellStyle name="Normal 2 9 5" xfId="12185" xr:uid="{00000000-0005-0000-0000-0000952F0000}"/>
    <cellStyle name="Normal 2 9 6" xfId="12186" xr:uid="{00000000-0005-0000-0000-0000962F0000}"/>
    <cellStyle name="Normal 2 9 7" xfId="12187" xr:uid="{00000000-0005-0000-0000-0000972F0000}"/>
    <cellStyle name="Normal 2 9 8" xfId="12188" xr:uid="{00000000-0005-0000-0000-0000982F0000}"/>
    <cellStyle name="Normal 2 9 9" xfId="12189" xr:uid="{00000000-0005-0000-0000-0000992F0000}"/>
    <cellStyle name="Normal 2 9 9 2" xfId="12190" xr:uid="{00000000-0005-0000-0000-00009A2F0000}"/>
    <cellStyle name="Normal 2_6 tvemde gareb" xfId="23891" xr:uid="{B7E02A53-EFA2-4536-8BC1-B2115FD47A54}"/>
    <cellStyle name="Normal 20" xfId="12191" xr:uid="{00000000-0005-0000-0000-00009B2F0000}"/>
    <cellStyle name="Normal 20 10" xfId="12192" xr:uid="{00000000-0005-0000-0000-00009C2F0000}"/>
    <cellStyle name="Normal 20 10 2" xfId="12193" xr:uid="{00000000-0005-0000-0000-00009D2F0000}"/>
    <cellStyle name="Normal 20 11" xfId="12194" xr:uid="{00000000-0005-0000-0000-00009E2F0000}"/>
    <cellStyle name="Normal 20 11 2" xfId="12195" xr:uid="{00000000-0005-0000-0000-00009F2F0000}"/>
    <cellStyle name="Normal 20 12" xfId="12196" xr:uid="{00000000-0005-0000-0000-0000A02F0000}"/>
    <cellStyle name="Normal 20 12 2" xfId="12197" xr:uid="{00000000-0005-0000-0000-0000A12F0000}"/>
    <cellStyle name="Normal 20 13" xfId="12198" xr:uid="{00000000-0005-0000-0000-0000A22F0000}"/>
    <cellStyle name="Normal 20 13 2" xfId="12199" xr:uid="{00000000-0005-0000-0000-0000A32F0000}"/>
    <cellStyle name="Normal 20 13 2 2" xfId="12200" xr:uid="{00000000-0005-0000-0000-0000A42F0000}"/>
    <cellStyle name="Normal 20 13 2 3" xfId="12201" xr:uid="{00000000-0005-0000-0000-0000A52F0000}"/>
    <cellStyle name="Normal 20 13 2 3 2" xfId="12202" xr:uid="{00000000-0005-0000-0000-0000A62F0000}"/>
    <cellStyle name="Normal 20 13 2 3 3" xfId="12203" xr:uid="{00000000-0005-0000-0000-0000A72F0000}"/>
    <cellStyle name="Normal 20 13 2 3 4" xfId="12204" xr:uid="{00000000-0005-0000-0000-0000A82F0000}"/>
    <cellStyle name="Normal 20 13 2 4" xfId="12205" xr:uid="{00000000-0005-0000-0000-0000A92F0000}"/>
    <cellStyle name="Normal 20 13 2 5" xfId="12206" xr:uid="{00000000-0005-0000-0000-0000AA2F0000}"/>
    <cellStyle name="Normal 20 13 2 6" xfId="12207" xr:uid="{00000000-0005-0000-0000-0000AB2F0000}"/>
    <cellStyle name="Normal 20 13 3" xfId="12208" xr:uid="{00000000-0005-0000-0000-0000AC2F0000}"/>
    <cellStyle name="Normal 20 13 4" xfId="12209" xr:uid="{00000000-0005-0000-0000-0000AD2F0000}"/>
    <cellStyle name="Normal 20 13 4 2" xfId="12210" xr:uid="{00000000-0005-0000-0000-0000AE2F0000}"/>
    <cellStyle name="Normal 20 13 4 3" xfId="12211" xr:uid="{00000000-0005-0000-0000-0000AF2F0000}"/>
    <cellStyle name="Normal 20 13 4 4" xfId="12212" xr:uid="{00000000-0005-0000-0000-0000B02F0000}"/>
    <cellStyle name="Normal 20 13 5" xfId="12213" xr:uid="{00000000-0005-0000-0000-0000B12F0000}"/>
    <cellStyle name="Normal 20 13 6" xfId="12214" xr:uid="{00000000-0005-0000-0000-0000B22F0000}"/>
    <cellStyle name="Normal 20 13 7" xfId="12215" xr:uid="{00000000-0005-0000-0000-0000B32F0000}"/>
    <cellStyle name="Normal 20 14" xfId="12216" xr:uid="{00000000-0005-0000-0000-0000B42F0000}"/>
    <cellStyle name="Normal 20 15" xfId="12217" xr:uid="{00000000-0005-0000-0000-0000B52F0000}"/>
    <cellStyle name="Normal 20 15 2" xfId="12218" xr:uid="{00000000-0005-0000-0000-0000B62F0000}"/>
    <cellStyle name="Normal 20 15 2 2" xfId="12219" xr:uid="{00000000-0005-0000-0000-0000B72F0000}"/>
    <cellStyle name="Normal 20 15 2 3" xfId="12220" xr:uid="{00000000-0005-0000-0000-0000B82F0000}"/>
    <cellStyle name="Normal 20 15 2 4" xfId="12221" xr:uid="{00000000-0005-0000-0000-0000B92F0000}"/>
    <cellStyle name="Normal 20 15 3" xfId="12222" xr:uid="{00000000-0005-0000-0000-0000BA2F0000}"/>
    <cellStyle name="Normal 20 15 4" xfId="12223" xr:uid="{00000000-0005-0000-0000-0000BB2F0000}"/>
    <cellStyle name="Normal 20 15 5" xfId="12224" xr:uid="{00000000-0005-0000-0000-0000BC2F0000}"/>
    <cellStyle name="Normal 20 16" xfId="12225" xr:uid="{00000000-0005-0000-0000-0000BD2F0000}"/>
    <cellStyle name="Normal 20 16 2" xfId="12226" xr:uid="{00000000-0005-0000-0000-0000BE2F0000}"/>
    <cellStyle name="Normal 20 16 3" xfId="12227" xr:uid="{00000000-0005-0000-0000-0000BF2F0000}"/>
    <cellStyle name="Normal 20 16 4" xfId="12228" xr:uid="{00000000-0005-0000-0000-0000C02F0000}"/>
    <cellStyle name="Normal 20 17" xfId="12229" xr:uid="{00000000-0005-0000-0000-0000C12F0000}"/>
    <cellStyle name="Normal 20 18" xfId="12230" xr:uid="{00000000-0005-0000-0000-0000C22F0000}"/>
    <cellStyle name="Normal 20 19" xfId="12231" xr:uid="{00000000-0005-0000-0000-0000C32F0000}"/>
    <cellStyle name="Normal 20 2" xfId="12232" xr:uid="{00000000-0005-0000-0000-0000C42F0000}"/>
    <cellStyle name="Normal 20 2 2" xfId="12233" xr:uid="{00000000-0005-0000-0000-0000C52F0000}"/>
    <cellStyle name="Normal 20 2 2 2" xfId="12234" xr:uid="{00000000-0005-0000-0000-0000C62F0000}"/>
    <cellStyle name="Normal 20 2 2 2 2" xfId="12235" xr:uid="{00000000-0005-0000-0000-0000C72F0000}"/>
    <cellStyle name="Normal 20 2 2 2 2 2" xfId="12236" xr:uid="{00000000-0005-0000-0000-0000C82F0000}"/>
    <cellStyle name="Normal 20 2 2 2 2 3" xfId="12237" xr:uid="{00000000-0005-0000-0000-0000C92F0000}"/>
    <cellStyle name="Normal 20 2 2 2 2 4" xfId="12238" xr:uid="{00000000-0005-0000-0000-0000CA2F0000}"/>
    <cellStyle name="Normal 20 2 2 2 3" xfId="12239" xr:uid="{00000000-0005-0000-0000-0000CB2F0000}"/>
    <cellStyle name="Normal 20 2 2 2 4" xfId="12240" xr:uid="{00000000-0005-0000-0000-0000CC2F0000}"/>
    <cellStyle name="Normal 20 2 2 2 5" xfId="12241" xr:uid="{00000000-0005-0000-0000-0000CD2F0000}"/>
    <cellStyle name="Normal 20 2 2 3" xfId="12242" xr:uid="{00000000-0005-0000-0000-0000CE2F0000}"/>
    <cellStyle name="Normal 20 2 2 4" xfId="12243" xr:uid="{00000000-0005-0000-0000-0000CF2F0000}"/>
    <cellStyle name="Normal 20 2 2 4 2" xfId="12244" xr:uid="{00000000-0005-0000-0000-0000D02F0000}"/>
    <cellStyle name="Normal 20 2 2 4 3" xfId="12245" xr:uid="{00000000-0005-0000-0000-0000D12F0000}"/>
    <cellStyle name="Normal 20 2 2 4 4" xfId="12246" xr:uid="{00000000-0005-0000-0000-0000D22F0000}"/>
    <cellStyle name="Normal 20 2 2 5" xfId="12247" xr:uid="{00000000-0005-0000-0000-0000D32F0000}"/>
    <cellStyle name="Normal 20 2 2 6" xfId="12248" xr:uid="{00000000-0005-0000-0000-0000D42F0000}"/>
    <cellStyle name="Normal 20 2 2 7" xfId="12249" xr:uid="{00000000-0005-0000-0000-0000D52F0000}"/>
    <cellStyle name="Normal 20 20" xfId="23952" xr:uid="{0F4310DF-1C46-463D-B138-8E61F6213CE9}"/>
    <cellStyle name="Normal 20 3" xfId="12250" xr:uid="{00000000-0005-0000-0000-0000D62F0000}"/>
    <cellStyle name="Normal 20 3 2" xfId="12251" xr:uid="{00000000-0005-0000-0000-0000D72F0000}"/>
    <cellStyle name="Normal 20 3 2 2" xfId="12252" xr:uid="{00000000-0005-0000-0000-0000D82F0000}"/>
    <cellStyle name="Normal 20 4" xfId="12253" xr:uid="{00000000-0005-0000-0000-0000D92F0000}"/>
    <cellStyle name="Normal 20 4 2" xfId="12254" xr:uid="{00000000-0005-0000-0000-0000DA2F0000}"/>
    <cellStyle name="Normal 20 5" xfId="12255" xr:uid="{00000000-0005-0000-0000-0000DB2F0000}"/>
    <cellStyle name="Normal 20 5 2" xfId="12256" xr:uid="{00000000-0005-0000-0000-0000DC2F0000}"/>
    <cellStyle name="Normal 20 6" xfId="12257" xr:uid="{00000000-0005-0000-0000-0000DD2F0000}"/>
    <cellStyle name="Normal 20 6 2" xfId="12258" xr:uid="{00000000-0005-0000-0000-0000DE2F0000}"/>
    <cellStyle name="Normal 20 7" xfId="12259" xr:uid="{00000000-0005-0000-0000-0000DF2F0000}"/>
    <cellStyle name="Normal 20 7 2" xfId="12260" xr:uid="{00000000-0005-0000-0000-0000E02F0000}"/>
    <cellStyle name="Normal 20 8" xfId="12261" xr:uid="{00000000-0005-0000-0000-0000E12F0000}"/>
    <cellStyle name="Normal 20 8 2" xfId="12262" xr:uid="{00000000-0005-0000-0000-0000E22F0000}"/>
    <cellStyle name="Normal 20 9" xfId="12263" xr:uid="{00000000-0005-0000-0000-0000E32F0000}"/>
    <cellStyle name="Normal 20 9 2" xfId="12264" xr:uid="{00000000-0005-0000-0000-0000E42F0000}"/>
    <cellStyle name="Normal 200" xfId="24131" xr:uid="{87EADB25-BDFB-4036-875C-28D0A373ECDE}"/>
    <cellStyle name="Normal 201" xfId="24132" xr:uid="{E92C0BF7-802E-4474-A26C-2F489A9F0EBC}"/>
    <cellStyle name="Normal 202" xfId="24133" xr:uid="{F5E58D8A-38DC-468F-AE49-ADC7B7C81628}"/>
    <cellStyle name="Normal 203" xfId="24134" xr:uid="{32311F2D-306B-42FC-A328-7097118F214E}"/>
    <cellStyle name="Normal 204" xfId="24135" xr:uid="{13B37AAD-62FE-4BAD-B520-54FECBBFAC16}"/>
    <cellStyle name="Normal 205" xfId="24136" xr:uid="{DFFAE4D3-5C57-427C-BD0A-64B84D69CBC2}"/>
    <cellStyle name="Normal 206" xfId="24137" xr:uid="{F202D16C-866F-40C9-939C-85AF3291191E}"/>
    <cellStyle name="Normal 207" xfId="24138" xr:uid="{BDC4F30C-69BA-44F9-A6CF-040A3ECE3441}"/>
    <cellStyle name="Normal 208" xfId="24139" xr:uid="{F5C6C618-4205-4E40-83A0-67D2AB6453F9}"/>
    <cellStyle name="Normal 209" xfId="24140" xr:uid="{6B8DC7CD-97A1-4B38-AD55-843EB2ACFFF6}"/>
    <cellStyle name="Normal 21" xfId="12265" xr:uid="{00000000-0005-0000-0000-0000E52F0000}"/>
    <cellStyle name="Normal 21 10" xfId="12266" xr:uid="{00000000-0005-0000-0000-0000E62F0000}"/>
    <cellStyle name="Normal 21 10 2" xfId="12267" xr:uid="{00000000-0005-0000-0000-0000E72F0000}"/>
    <cellStyle name="Normal 21 11" xfId="12268" xr:uid="{00000000-0005-0000-0000-0000E82F0000}"/>
    <cellStyle name="Normal 21 11 2" xfId="12269" xr:uid="{00000000-0005-0000-0000-0000E92F0000}"/>
    <cellStyle name="Normal 21 12" xfId="12270" xr:uid="{00000000-0005-0000-0000-0000EA2F0000}"/>
    <cellStyle name="Normal 21 12 2" xfId="12271" xr:uid="{00000000-0005-0000-0000-0000EB2F0000}"/>
    <cellStyle name="Normal 21 13" xfId="12272" xr:uid="{00000000-0005-0000-0000-0000EC2F0000}"/>
    <cellStyle name="Normal 21 14" xfId="12273" xr:uid="{00000000-0005-0000-0000-0000ED2F0000}"/>
    <cellStyle name="Normal 21 14 2" xfId="12274" xr:uid="{00000000-0005-0000-0000-0000EE2F0000}"/>
    <cellStyle name="Normal 21 14 2 2" xfId="12275" xr:uid="{00000000-0005-0000-0000-0000EF2F0000}"/>
    <cellStyle name="Normal 21 14 2 2 2" xfId="12276" xr:uid="{00000000-0005-0000-0000-0000F02F0000}"/>
    <cellStyle name="Normal 21 14 2 2 3" xfId="12277" xr:uid="{00000000-0005-0000-0000-0000F12F0000}"/>
    <cellStyle name="Normal 21 14 2 2 4" xfId="12278" xr:uid="{00000000-0005-0000-0000-0000F22F0000}"/>
    <cellStyle name="Normal 21 14 2 3" xfId="12279" xr:uid="{00000000-0005-0000-0000-0000F32F0000}"/>
    <cellStyle name="Normal 21 14 2 4" xfId="12280" xr:uid="{00000000-0005-0000-0000-0000F42F0000}"/>
    <cellStyle name="Normal 21 14 2 5" xfId="12281" xr:uid="{00000000-0005-0000-0000-0000F52F0000}"/>
    <cellStyle name="Normal 21 14 3" xfId="12282" xr:uid="{00000000-0005-0000-0000-0000F62F0000}"/>
    <cellStyle name="Normal 21 14 3 2" xfId="12283" xr:uid="{00000000-0005-0000-0000-0000F72F0000}"/>
    <cellStyle name="Normal 21 14 3 3" xfId="12284" xr:uid="{00000000-0005-0000-0000-0000F82F0000}"/>
    <cellStyle name="Normal 21 14 3 4" xfId="12285" xr:uid="{00000000-0005-0000-0000-0000F92F0000}"/>
    <cellStyle name="Normal 21 14 4" xfId="12286" xr:uid="{00000000-0005-0000-0000-0000FA2F0000}"/>
    <cellStyle name="Normal 21 14 5" xfId="12287" xr:uid="{00000000-0005-0000-0000-0000FB2F0000}"/>
    <cellStyle name="Normal 21 14 6" xfId="12288" xr:uid="{00000000-0005-0000-0000-0000FC2F0000}"/>
    <cellStyle name="Normal 21 15" xfId="12289" xr:uid="{00000000-0005-0000-0000-0000FD2F0000}"/>
    <cellStyle name="Normal 21 15 2" xfId="12290" xr:uid="{00000000-0005-0000-0000-0000FE2F0000}"/>
    <cellStyle name="Normal 21 15 3" xfId="12291" xr:uid="{00000000-0005-0000-0000-0000FF2F0000}"/>
    <cellStyle name="Normal 21 15 4" xfId="12292" xr:uid="{00000000-0005-0000-0000-000000300000}"/>
    <cellStyle name="Normal 21 16" xfId="23953" xr:uid="{BBD1D1C3-ABAB-479F-8407-12FEB314D885}"/>
    <cellStyle name="Normal 21 2" xfId="12293" xr:uid="{00000000-0005-0000-0000-000001300000}"/>
    <cellStyle name="Normal 21 2 2" xfId="12294" xr:uid="{00000000-0005-0000-0000-000002300000}"/>
    <cellStyle name="Normal 21 2 3" xfId="12295" xr:uid="{00000000-0005-0000-0000-000003300000}"/>
    <cellStyle name="Normal 21 2 3 2" xfId="12296" xr:uid="{00000000-0005-0000-0000-000004300000}"/>
    <cellStyle name="Normal 21 2 3 2 2" xfId="12297" xr:uid="{00000000-0005-0000-0000-000005300000}"/>
    <cellStyle name="Normal 21 2 3 2 2 2" xfId="12298" xr:uid="{00000000-0005-0000-0000-000006300000}"/>
    <cellStyle name="Normal 21 2 3 2 2 3" xfId="12299" xr:uid="{00000000-0005-0000-0000-000007300000}"/>
    <cellStyle name="Normal 21 2 3 2 2 4" xfId="12300" xr:uid="{00000000-0005-0000-0000-000008300000}"/>
    <cellStyle name="Normal 21 2 3 2 3" xfId="12301" xr:uid="{00000000-0005-0000-0000-000009300000}"/>
    <cellStyle name="Normal 21 2 3 2 4" xfId="12302" xr:uid="{00000000-0005-0000-0000-00000A300000}"/>
    <cellStyle name="Normal 21 2 3 2 5" xfId="12303" xr:uid="{00000000-0005-0000-0000-00000B300000}"/>
    <cellStyle name="Normal 21 2 3 3" xfId="12304" xr:uid="{00000000-0005-0000-0000-00000C300000}"/>
    <cellStyle name="Normal 21 2 3 3 2" xfId="12305" xr:uid="{00000000-0005-0000-0000-00000D300000}"/>
    <cellStyle name="Normal 21 2 3 3 3" xfId="12306" xr:uid="{00000000-0005-0000-0000-00000E300000}"/>
    <cellStyle name="Normal 21 2 3 3 4" xfId="12307" xr:uid="{00000000-0005-0000-0000-00000F300000}"/>
    <cellStyle name="Normal 21 2 3 4" xfId="12308" xr:uid="{00000000-0005-0000-0000-000010300000}"/>
    <cellStyle name="Normal 21 2 3 5" xfId="12309" xr:uid="{00000000-0005-0000-0000-000011300000}"/>
    <cellStyle name="Normal 21 2 3 6" xfId="12310" xr:uid="{00000000-0005-0000-0000-000012300000}"/>
    <cellStyle name="Normal 21 3" xfId="12311" xr:uid="{00000000-0005-0000-0000-000013300000}"/>
    <cellStyle name="Normal 21 3 2" xfId="12312" xr:uid="{00000000-0005-0000-0000-000014300000}"/>
    <cellStyle name="Normal 21 4" xfId="12313" xr:uid="{00000000-0005-0000-0000-000015300000}"/>
    <cellStyle name="Normal 21 4 2" xfId="12314" xr:uid="{00000000-0005-0000-0000-000016300000}"/>
    <cellStyle name="Normal 21 5" xfId="12315" xr:uid="{00000000-0005-0000-0000-000017300000}"/>
    <cellStyle name="Normal 21 5 2" xfId="12316" xr:uid="{00000000-0005-0000-0000-000018300000}"/>
    <cellStyle name="Normal 21 6" xfId="12317" xr:uid="{00000000-0005-0000-0000-000019300000}"/>
    <cellStyle name="Normal 21 6 2" xfId="12318" xr:uid="{00000000-0005-0000-0000-00001A300000}"/>
    <cellStyle name="Normal 21 7" xfId="12319" xr:uid="{00000000-0005-0000-0000-00001B300000}"/>
    <cellStyle name="Normal 21 7 2" xfId="12320" xr:uid="{00000000-0005-0000-0000-00001C300000}"/>
    <cellStyle name="Normal 21 8" xfId="12321" xr:uid="{00000000-0005-0000-0000-00001D300000}"/>
    <cellStyle name="Normal 21 8 2" xfId="12322" xr:uid="{00000000-0005-0000-0000-00001E300000}"/>
    <cellStyle name="Normal 21 9" xfId="12323" xr:uid="{00000000-0005-0000-0000-00001F300000}"/>
    <cellStyle name="Normal 21 9 2" xfId="12324" xr:uid="{00000000-0005-0000-0000-000020300000}"/>
    <cellStyle name="Normal 210" xfId="24141" xr:uid="{78280359-40AC-46CA-944E-3C202E6D7AFE}"/>
    <cellStyle name="Normal 211" xfId="24142" xr:uid="{16CF40AD-B92C-4149-A9E4-596653D9BB84}"/>
    <cellStyle name="Normal 212" xfId="24143" xr:uid="{AD49D6BF-EB6F-48AC-A48E-A42D04A93775}"/>
    <cellStyle name="Normal 213" xfId="24144" xr:uid="{8E0809EC-D6C7-4317-8CA1-7CE88458184A}"/>
    <cellStyle name="Normal 214" xfId="24145" xr:uid="{A80DE18A-E616-40FC-88FD-121635C30019}"/>
    <cellStyle name="Normal 215" xfId="24146" xr:uid="{525AB0B7-5BF9-4FC5-BB18-761C598BD230}"/>
    <cellStyle name="Normal 216" xfId="24147" xr:uid="{C80B7372-00B8-4190-9250-CCD05D46E14B}"/>
    <cellStyle name="Normal 217" xfId="24148" xr:uid="{0495A102-9F1E-44A2-A059-B681CF9D0198}"/>
    <cellStyle name="Normal 218" xfId="24149" xr:uid="{FF3D0A04-15BC-48F0-9B21-1ACE6F7114A9}"/>
    <cellStyle name="Normal 219" xfId="24150" xr:uid="{7B730609-508D-4185-91AE-0F10B84D7040}"/>
    <cellStyle name="Normal 22" xfId="12325" xr:uid="{00000000-0005-0000-0000-000021300000}"/>
    <cellStyle name="Normal 22 2" xfId="12326" xr:uid="{00000000-0005-0000-0000-000022300000}"/>
    <cellStyle name="Normal 22 2 2" xfId="12327" xr:uid="{00000000-0005-0000-0000-000023300000}"/>
    <cellStyle name="Normal 22 2 3" xfId="12328" xr:uid="{00000000-0005-0000-0000-000024300000}"/>
    <cellStyle name="Normal 22 2 3 2" xfId="12329" xr:uid="{00000000-0005-0000-0000-000025300000}"/>
    <cellStyle name="Normal 22 2 3 2 2" xfId="12330" xr:uid="{00000000-0005-0000-0000-000026300000}"/>
    <cellStyle name="Normal 22 2 3 2 2 2" xfId="12331" xr:uid="{00000000-0005-0000-0000-000027300000}"/>
    <cellStyle name="Normal 22 2 3 2 2 3" xfId="12332" xr:uid="{00000000-0005-0000-0000-000028300000}"/>
    <cellStyle name="Normal 22 2 3 2 2 4" xfId="12333" xr:uid="{00000000-0005-0000-0000-000029300000}"/>
    <cellStyle name="Normal 22 2 3 2 3" xfId="12334" xr:uid="{00000000-0005-0000-0000-00002A300000}"/>
    <cellStyle name="Normal 22 2 3 2 4" xfId="12335" xr:uid="{00000000-0005-0000-0000-00002B300000}"/>
    <cellStyle name="Normal 22 2 3 2 5" xfId="12336" xr:uid="{00000000-0005-0000-0000-00002C300000}"/>
    <cellStyle name="Normal 22 2 3 3" xfId="12337" xr:uid="{00000000-0005-0000-0000-00002D300000}"/>
    <cellStyle name="Normal 22 2 3 3 2" xfId="12338" xr:uid="{00000000-0005-0000-0000-00002E300000}"/>
    <cellStyle name="Normal 22 2 3 3 3" xfId="12339" xr:uid="{00000000-0005-0000-0000-00002F300000}"/>
    <cellStyle name="Normal 22 2 3 3 4" xfId="12340" xr:uid="{00000000-0005-0000-0000-000030300000}"/>
    <cellStyle name="Normal 22 2 3 4" xfId="12341" xr:uid="{00000000-0005-0000-0000-000031300000}"/>
    <cellStyle name="Normal 22 2 3 5" xfId="12342" xr:uid="{00000000-0005-0000-0000-000032300000}"/>
    <cellStyle name="Normal 22 2 3 6" xfId="12343" xr:uid="{00000000-0005-0000-0000-000033300000}"/>
    <cellStyle name="Normal 22 3" xfId="12344" xr:uid="{00000000-0005-0000-0000-000034300000}"/>
    <cellStyle name="Normal 22 3 2" xfId="12345" xr:uid="{00000000-0005-0000-0000-000035300000}"/>
    <cellStyle name="Normal 22 3 2 2" xfId="12346" xr:uid="{00000000-0005-0000-0000-000036300000}"/>
    <cellStyle name="Normal 22 3 2 2 2" xfId="12347" xr:uid="{00000000-0005-0000-0000-000037300000}"/>
    <cellStyle name="Normal 22 3 2 2 2 2" xfId="12348" xr:uid="{00000000-0005-0000-0000-000038300000}"/>
    <cellStyle name="Normal 22 3 2 2 2 3" xfId="12349" xr:uid="{00000000-0005-0000-0000-000039300000}"/>
    <cellStyle name="Normal 22 3 2 2 2 4" xfId="12350" xr:uid="{00000000-0005-0000-0000-00003A300000}"/>
    <cellStyle name="Normal 22 3 2 2 3" xfId="12351" xr:uid="{00000000-0005-0000-0000-00003B300000}"/>
    <cellStyle name="Normal 22 3 2 2 4" xfId="12352" xr:uid="{00000000-0005-0000-0000-00003C300000}"/>
    <cellStyle name="Normal 22 3 2 2 5" xfId="12353" xr:uid="{00000000-0005-0000-0000-00003D300000}"/>
    <cellStyle name="Normal 22 3 2 3" xfId="12354" xr:uid="{00000000-0005-0000-0000-00003E300000}"/>
    <cellStyle name="Normal 22 3 2 4" xfId="12355" xr:uid="{00000000-0005-0000-0000-00003F300000}"/>
    <cellStyle name="Normal 22 3 2 4 2" xfId="12356" xr:uid="{00000000-0005-0000-0000-000040300000}"/>
    <cellStyle name="Normal 22 3 2 4 3" xfId="12357" xr:uid="{00000000-0005-0000-0000-000041300000}"/>
    <cellStyle name="Normal 22 3 2 4 4" xfId="12358" xr:uid="{00000000-0005-0000-0000-000042300000}"/>
    <cellStyle name="Normal 22 3 2 5" xfId="12359" xr:uid="{00000000-0005-0000-0000-000043300000}"/>
    <cellStyle name="Normal 22 3 2 6" xfId="12360" xr:uid="{00000000-0005-0000-0000-000044300000}"/>
    <cellStyle name="Normal 22 3 2 7" xfId="12361" xr:uid="{00000000-0005-0000-0000-000045300000}"/>
    <cellStyle name="Normal 22 3 3" xfId="12362" xr:uid="{00000000-0005-0000-0000-000046300000}"/>
    <cellStyle name="Normal 22 3 3 2" xfId="12363" xr:uid="{00000000-0005-0000-0000-000047300000}"/>
    <cellStyle name="Normal 22 3 3 2 2" xfId="12364" xr:uid="{00000000-0005-0000-0000-000048300000}"/>
    <cellStyle name="Normal 22 3 3 2 2 2" xfId="12365" xr:uid="{00000000-0005-0000-0000-000049300000}"/>
    <cellStyle name="Normal 22 3 3 2 2 3" xfId="12366" xr:uid="{00000000-0005-0000-0000-00004A300000}"/>
    <cellStyle name="Normal 22 3 3 2 2 4" xfId="12367" xr:uid="{00000000-0005-0000-0000-00004B300000}"/>
    <cellStyle name="Normal 22 3 3 2 3" xfId="12368" xr:uid="{00000000-0005-0000-0000-00004C300000}"/>
    <cellStyle name="Normal 22 3 3 2 4" xfId="12369" xr:uid="{00000000-0005-0000-0000-00004D300000}"/>
    <cellStyle name="Normal 22 3 3 2 5" xfId="12370" xr:uid="{00000000-0005-0000-0000-00004E300000}"/>
    <cellStyle name="Normal 22 3 3 3" xfId="12371" xr:uid="{00000000-0005-0000-0000-00004F300000}"/>
    <cellStyle name="Normal 22 3 3 3 2" xfId="12372" xr:uid="{00000000-0005-0000-0000-000050300000}"/>
    <cellStyle name="Normal 22 3 3 3 3" xfId="12373" xr:uid="{00000000-0005-0000-0000-000051300000}"/>
    <cellStyle name="Normal 22 3 3 3 4" xfId="12374" xr:uid="{00000000-0005-0000-0000-000052300000}"/>
    <cellStyle name="Normal 22 3 3 4" xfId="12375" xr:uid="{00000000-0005-0000-0000-000053300000}"/>
    <cellStyle name="Normal 22 3 3 5" xfId="12376" xr:uid="{00000000-0005-0000-0000-000054300000}"/>
    <cellStyle name="Normal 22 3 3 6" xfId="12377" xr:uid="{00000000-0005-0000-0000-000055300000}"/>
    <cellStyle name="Normal 22 4" xfId="12378" xr:uid="{00000000-0005-0000-0000-000056300000}"/>
    <cellStyle name="Normal 22 4 2" xfId="12379" xr:uid="{00000000-0005-0000-0000-000057300000}"/>
    <cellStyle name="Normal 22 4 2 2" xfId="12380" xr:uid="{00000000-0005-0000-0000-000058300000}"/>
    <cellStyle name="Normal 22 4 2 2 2" xfId="12381" xr:uid="{00000000-0005-0000-0000-000059300000}"/>
    <cellStyle name="Normal 22 4 2 2 2 2" xfId="12382" xr:uid="{00000000-0005-0000-0000-00005A300000}"/>
    <cellStyle name="Normal 22 4 2 2 2 3" xfId="12383" xr:uid="{00000000-0005-0000-0000-00005B300000}"/>
    <cellStyle name="Normal 22 4 2 2 2 4" xfId="12384" xr:uid="{00000000-0005-0000-0000-00005C300000}"/>
    <cellStyle name="Normal 22 4 2 2 3" xfId="12385" xr:uid="{00000000-0005-0000-0000-00005D300000}"/>
    <cellStyle name="Normal 22 4 2 2 4" xfId="12386" xr:uid="{00000000-0005-0000-0000-00005E300000}"/>
    <cellStyle name="Normal 22 4 2 2 5" xfId="12387" xr:uid="{00000000-0005-0000-0000-00005F300000}"/>
    <cellStyle name="Normal 22 4 2 3" xfId="12388" xr:uid="{00000000-0005-0000-0000-000060300000}"/>
    <cellStyle name="Normal 22 4 2 3 2" xfId="12389" xr:uid="{00000000-0005-0000-0000-000061300000}"/>
    <cellStyle name="Normal 22 4 2 3 3" xfId="12390" xr:uid="{00000000-0005-0000-0000-000062300000}"/>
    <cellStyle name="Normal 22 4 2 3 4" xfId="12391" xr:uid="{00000000-0005-0000-0000-000063300000}"/>
    <cellStyle name="Normal 22 4 2 4" xfId="12392" xr:uid="{00000000-0005-0000-0000-000064300000}"/>
    <cellStyle name="Normal 22 4 2 5" xfId="12393" xr:uid="{00000000-0005-0000-0000-000065300000}"/>
    <cellStyle name="Normal 22 4 2 6" xfId="12394" xr:uid="{00000000-0005-0000-0000-000066300000}"/>
    <cellStyle name="Normal 22 4 3" xfId="12395" xr:uid="{00000000-0005-0000-0000-000067300000}"/>
    <cellStyle name="Normal 22 4 4" xfId="12396" xr:uid="{00000000-0005-0000-0000-000068300000}"/>
    <cellStyle name="Normal 22 4 4 2" xfId="12397" xr:uid="{00000000-0005-0000-0000-000069300000}"/>
    <cellStyle name="Normal 22 4 4 2 2" xfId="12398" xr:uid="{00000000-0005-0000-0000-00006A300000}"/>
    <cellStyle name="Normal 22 4 4 2 3" xfId="12399" xr:uid="{00000000-0005-0000-0000-00006B300000}"/>
    <cellStyle name="Normal 22 4 4 2 4" xfId="12400" xr:uid="{00000000-0005-0000-0000-00006C300000}"/>
    <cellStyle name="Normal 22 4 4 3" xfId="12401" xr:uid="{00000000-0005-0000-0000-00006D300000}"/>
    <cellStyle name="Normal 22 4 4 4" xfId="12402" xr:uid="{00000000-0005-0000-0000-00006E300000}"/>
    <cellStyle name="Normal 22 4 4 5" xfId="12403" xr:uid="{00000000-0005-0000-0000-00006F300000}"/>
    <cellStyle name="Normal 22 4 5" xfId="12404" xr:uid="{00000000-0005-0000-0000-000070300000}"/>
    <cellStyle name="Normal 22 4 5 2" xfId="12405" xr:uid="{00000000-0005-0000-0000-000071300000}"/>
    <cellStyle name="Normal 22 4 5 3" xfId="12406" xr:uid="{00000000-0005-0000-0000-000072300000}"/>
    <cellStyle name="Normal 22 4 5 4" xfId="12407" xr:uid="{00000000-0005-0000-0000-000073300000}"/>
    <cellStyle name="Normal 22 4 6" xfId="12408" xr:uid="{00000000-0005-0000-0000-000074300000}"/>
    <cellStyle name="Normal 22 4 7" xfId="12409" xr:uid="{00000000-0005-0000-0000-000075300000}"/>
    <cellStyle name="Normal 22 4 8" xfId="12410" xr:uid="{00000000-0005-0000-0000-000076300000}"/>
    <cellStyle name="Normal 22 5" xfId="12411" xr:uid="{00000000-0005-0000-0000-000077300000}"/>
    <cellStyle name="Normal 22 5 2" xfId="12412" xr:uid="{00000000-0005-0000-0000-000078300000}"/>
    <cellStyle name="Normal 22 5 2 2" xfId="12413" xr:uid="{00000000-0005-0000-0000-000079300000}"/>
    <cellStyle name="Normal 22 5 2 2 2" xfId="12414" xr:uid="{00000000-0005-0000-0000-00007A300000}"/>
    <cellStyle name="Normal 22 5 2 2 3" xfId="12415" xr:uid="{00000000-0005-0000-0000-00007B300000}"/>
    <cellStyle name="Normal 22 5 2 2 4" xfId="12416" xr:uid="{00000000-0005-0000-0000-00007C300000}"/>
    <cellStyle name="Normal 22 5 2 3" xfId="12417" xr:uid="{00000000-0005-0000-0000-00007D300000}"/>
    <cellStyle name="Normal 22 5 2 4" xfId="12418" xr:uid="{00000000-0005-0000-0000-00007E300000}"/>
    <cellStyle name="Normal 22 5 2 5" xfId="12419" xr:uid="{00000000-0005-0000-0000-00007F300000}"/>
    <cellStyle name="Normal 22 5 3" xfId="12420" xr:uid="{00000000-0005-0000-0000-000080300000}"/>
    <cellStyle name="Normal 22 5 4" xfId="12421" xr:uid="{00000000-0005-0000-0000-000081300000}"/>
    <cellStyle name="Normal 22 5 4 2" xfId="12422" xr:uid="{00000000-0005-0000-0000-000082300000}"/>
    <cellStyle name="Normal 22 5 4 3" xfId="12423" xr:uid="{00000000-0005-0000-0000-000083300000}"/>
    <cellStyle name="Normal 22 5 4 4" xfId="12424" xr:uid="{00000000-0005-0000-0000-000084300000}"/>
    <cellStyle name="Normal 22 5 5" xfId="12425" xr:uid="{00000000-0005-0000-0000-000085300000}"/>
    <cellStyle name="Normal 22 5 6" xfId="12426" xr:uid="{00000000-0005-0000-0000-000086300000}"/>
    <cellStyle name="Normal 22 5 7" xfId="12427" xr:uid="{00000000-0005-0000-0000-000087300000}"/>
    <cellStyle name="Normal 22 6" xfId="12428" xr:uid="{00000000-0005-0000-0000-000088300000}"/>
    <cellStyle name="Normal 22 7" xfId="12429" xr:uid="{00000000-0005-0000-0000-000089300000}"/>
    <cellStyle name="Normal 22 8" xfId="12430" xr:uid="{00000000-0005-0000-0000-00008A300000}"/>
    <cellStyle name="Normal 22 8 2" xfId="12431" xr:uid="{00000000-0005-0000-0000-00008B300000}"/>
    <cellStyle name="Normal 22 8 3" xfId="12432" xr:uid="{00000000-0005-0000-0000-00008C300000}"/>
    <cellStyle name="Normal 22 8 4" xfId="12433" xr:uid="{00000000-0005-0000-0000-00008D300000}"/>
    <cellStyle name="Normal 22 9" xfId="23954" xr:uid="{0A6544A5-CE07-4F23-82E5-9BCC8D181D4F}"/>
    <cellStyle name="Normal 220" xfId="24151" xr:uid="{3E2D4642-927E-4566-9568-59FB3F597649}"/>
    <cellStyle name="Normal 221" xfId="24152" xr:uid="{E9185BF7-8BBC-4C43-9022-F67A30ACD838}"/>
    <cellStyle name="Normal 222" xfId="24153" xr:uid="{7932F247-0305-4CA3-85B5-7951C0AA3002}"/>
    <cellStyle name="Normal 223" xfId="24154" xr:uid="{BEBEB1D7-1DBF-4109-9F29-17FF919A6F8F}"/>
    <cellStyle name="Normal 224" xfId="24155" xr:uid="{9071AC62-D940-4E07-BFD6-7888C20C44E5}"/>
    <cellStyle name="Normal 225" xfId="24156" xr:uid="{FFCC46FC-54D0-4C19-9D0B-E7472F51FF22}"/>
    <cellStyle name="Normal 226" xfId="24157" xr:uid="{C756A489-2A3A-4F00-A296-64CEAB073D96}"/>
    <cellStyle name="Normal 227" xfId="24158" xr:uid="{800AA1A1-BF9F-48F7-B08D-89E351E77788}"/>
    <cellStyle name="Normal 228" xfId="24159" xr:uid="{13D47FC0-DDEE-4018-A29B-D2D03104E9D8}"/>
    <cellStyle name="Normal 229" xfId="24160" xr:uid="{EE59C22B-CA6F-4522-81BB-1299278FDAFA}"/>
    <cellStyle name="Normal 23" xfId="12434" xr:uid="{00000000-0005-0000-0000-00008E300000}"/>
    <cellStyle name="Normal 23 2" xfId="12435" xr:uid="{00000000-0005-0000-0000-00008F300000}"/>
    <cellStyle name="Normal 23 2 2" xfId="12436" xr:uid="{00000000-0005-0000-0000-000090300000}"/>
    <cellStyle name="Normal 23 3" xfId="12437" xr:uid="{00000000-0005-0000-0000-000091300000}"/>
    <cellStyle name="Normal 23 3 2" xfId="12438" xr:uid="{00000000-0005-0000-0000-000092300000}"/>
    <cellStyle name="Normal 23 4" xfId="12439" xr:uid="{00000000-0005-0000-0000-000093300000}"/>
    <cellStyle name="Normal 23 4 2" xfId="12440" xr:uid="{00000000-0005-0000-0000-000094300000}"/>
    <cellStyle name="Normal 23 4 2 2" xfId="12441" xr:uid="{00000000-0005-0000-0000-000095300000}"/>
    <cellStyle name="Normal 23 4 2 2 2" xfId="12442" xr:uid="{00000000-0005-0000-0000-000096300000}"/>
    <cellStyle name="Normal 23 4 2 2 3" xfId="12443" xr:uid="{00000000-0005-0000-0000-000097300000}"/>
    <cellStyle name="Normal 23 4 2 2 4" xfId="12444" xr:uid="{00000000-0005-0000-0000-000098300000}"/>
    <cellStyle name="Normal 23 4 2 3" xfId="12445" xr:uid="{00000000-0005-0000-0000-000099300000}"/>
    <cellStyle name="Normal 23 4 2 4" xfId="12446" xr:uid="{00000000-0005-0000-0000-00009A300000}"/>
    <cellStyle name="Normal 23 4 2 5" xfId="12447" xr:uid="{00000000-0005-0000-0000-00009B300000}"/>
    <cellStyle name="Normal 23 4 3" xfId="12448" xr:uid="{00000000-0005-0000-0000-00009C300000}"/>
    <cellStyle name="Normal 23 4 4" xfId="12449" xr:uid="{00000000-0005-0000-0000-00009D300000}"/>
    <cellStyle name="Normal 23 4 4 2" xfId="12450" xr:uid="{00000000-0005-0000-0000-00009E300000}"/>
    <cellStyle name="Normal 23 4 4 3" xfId="12451" xr:uid="{00000000-0005-0000-0000-00009F300000}"/>
    <cellStyle name="Normal 23 4 4 4" xfId="12452" xr:uid="{00000000-0005-0000-0000-0000A0300000}"/>
    <cellStyle name="Normal 23 4 5" xfId="12453" xr:uid="{00000000-0005-0000-0000-0000A1300000}"/>
    <cellStyle name="Normal 23 4 6" xfId="12454" xr:uid="{00000000-0005-0000-0000-0000A2300000}"/>
    <cellStyle name="Normal 23 4 7" xfId="12455" xr:uid="{00000000-0005-0000-0000-0000A3300000}"/>
    <cellStyle name="Normal 23 5" xfId="12456" xr:uid="{00000000-0005-0000-0000-0000A4300000}"/>
    <cellStyle name="Normal 23 6" xfId="12457" xr:uid="{00000000-0005-0000-0000-0000A5300000}"/>
    <cellStyle name="Normal 23 7" xfId="12458" xr:uid="{00000000-0005-0000-0000-0000A6300000}"/>
    <cellStyle name="Normal 23 8" xfId="12459" xr:uid="{00000000-0005-0000-0000-0000A7300000}"/>
    <cellStyle name="Normal 23 8 2" xfId="12460" xr:uid="{00000000-0005-0000-0000-0000A8300000}"/>
    <cellStyle name="Normal 23 8 3" xfId="12461" xr:uid="{00000000-0005-0000-0000-0000A9300000}"/>
    <cellStyle name="Normal 23 8 4" xfId="12462" xr:uid="{00000000-0005-0000-0000-0000AA300000}"/>
    <cellStyle name="Normal 23 9" xfId="23955" xr:uid="{A143E50D-F2C3-4198-A8FF-5ED1C26FD4E5}"/>
    <cellStyle name="Normal 230" xfId="24161" xr:uid="{FE9A622B-171C-4C9E-9257-F0CAF36B6ECD}"/>
    <cellStyle name="Normal 231" xfId="24162" xr:uid="{3EFDC1C7-2923-45ED-9C44-5FBD24AB9B0B}"/>
    <cellStyle name="Normal 232" xfId="24163" xr:uid="{3923B79F-015C-4D82-B9B9-D85CB506B187}"/>
    <cellStyle name="Normal 233" xfId="24164" xr:uid="{73F09DB6-6348-4EE1-A340-0F05DCC6854B}"/>
    <cellStyle name="Normal 234" xfId="24165" xr:uid="{38822187-8DE4-4D94-B07C-43181997AC3F}"/>
    <cellStyle name="Normal 235" xfId="24166" xr:uid="{684C1859-3296-4EEA-954A-F5DE81323A51}"/>
    <cellStyle name="Normal 236" xfId="24167" xr:uid="{09418481-C673-4EBB-867C-E45D1109E17A}"/>
    <cellStyle name="Normal 237" xfId="24168" xr:uid="{1D1F3612-F690-4414-9ADC-20C3DC2747B9}"/>
    <cellStyle name="Normal 238" xfId="24169" xr:uid="{3240B8FD-D04C-4810-A732-CC29F7356453}"/>
    <cellStyle name="Normal 239" xfId="24170" xr:uid="{1C671ACC-E655-46BF-87CF-484A00CFCA18}"/>
    <cellStyle name="Normal 24" xfId="12463" xr:uid="{00000000-0005-0000-0000-0000AB300000}"/>
    <cellStyle name="Normal 24 2" xfId="12464" xr:uid="{00000000-0005-0000-0000-0000AC300000}"/>
    <cellStyle name="Normal 24 2 2" xfId="12465" xr:uid="{00000000-0005-0000-0000-0000AD300000}"/>
    <cellStyle name="Normal 24 2 3" xfId="12466" xr:uid="{00000000-0005-0000-0000-0000AE300000}"/>
    <cellStyle name="Normal 24 2 3 2" xfId="12467" xr:uid="{00000000-0005-0000-0000-0000AF300000}"/>
    <cellStyle name="Normal 24 2 3 2 2" xfId="12468" xr:uid="{00000000-0005-0000-0000-0000B0300000}"/>
    <cellStyle name="Normal 24 2 3 2 2 2" xfId="12469" xr:uid="{00000000-0005-0000-0000-0000B1300000}"/>
    <cellStyle name="Normal 24 2 3 2 2 3" xfId="12470" xr:uid="{00000000-0005-0000-0000-0000B2300000}"/>
    <cellStyle name="Normal 24 2 3 2 2 4" xfId="12471" xr:uid="{00000000-0005-0000-0000-0000B3300000}"/>
    <cellStyle name="Normal 24 2 3 2 3" xfId="12472" xr:uid="{00000000-0005-0000-0000-0000B4300000}"/>
    <cellStyle name="Normal 24 2 3 2 4" xfId="12473" xr:uid="{00000000-0005-0000-0000-0000B5300000}"/>
    <cellStyle name="Normal 24 2 3 2 5" xfId="12474" xr:uid="{00000000-0005-0000-0000-0000B6300000}"/>
    <cellStyle name="Normal 24 2 3 3" xfId="12475" xr:uid="{00000000-0005-0000-0000-0000B7300000}"/>
    <cellStyle name="Normal 24 2 3 3 2" xfId="12476" xr:uid="{00000000-0005-0000-0000-0000B8300000}"/>
    <cellStyle name="Normal 24 2 3 3 3" xfId="12477" xr:uid="{00000000-0005-0000-0000-0000B9300000}"/>
    <cellStyle name="Normal 24 2 3 3 4" xfId="12478" xr:uid="{00000000-0005-0000-0000-0000BA300000}"/>
    <cellStyle name="Normal 24 2 3 4" xfId="12479" xr:uid="{00000000-0005-0000-0000-0000BB300000}"/>
    <cellStyle name="Normal 24 2 3 5" xfId="12480" xr:uid="{00000000-0005-0000-0000-0000BC300000}"/>
    <cellStyle name="Normal 24 2 3 6" xfId="12481" xr:uid="{00000000-0005-0000-0000-0000BD300000}"/>
    <cellStyle name="Normal 24 3" xfId="12482" xr:uid="{00000000-0005-0000-0000-0000BE300000}"/>
    <cellStyle name="Normal 24 3 2" xfId="12483" xr:uid="{00000000-0005-0000-0000-0000BF300000}"/>
    <cellStyle name="Normal 24 3 2 2" xfId="12484" xr:uid="{00000000-0005-0000-0000-0000C0300000}"/>
    <cellStyle name="Normal 24 3 2 2 2" xfId="12485" xr:uid="{00000000-0005-0000-0000-0000C1300000}"/>
    <cellStyle name="Normal 24 3 2 2 2 2" xfId="12486" xr:uid="{00000000-0005-0000-0000-0000C2300000}"/>
    <cellStyle name="Normal 24 3 2 2 2 3" xfId="12487" xr:uid="{00000000-0005-0000-0000-0000C3300000}"/>
    <cellStyle name="Normal 24 3 2 2 2 4" xfId="12488" xr:uid="{00000000-0005-0000-0000-0000C4300000}"/>
    <cellStyle name="Normal 24 3 2 2 3" xfId="12489" xr:uid="{00000000-0005-0000-0000-0000C5300000}"/>
    <cellStyle name="Normal 24 3 2 2 4" xfId="12490" xr:uid="{00000000-0005-0000-0000-0000C6300000}"/>
    <cellStyle name="Normal 24 3 2 2 5" xfId="12491" xr:uid="{00000000-0005-0000-0000-0000C7300000}"/>
    <cellStyle name="Normal 24 3 2 3" xfId="12492" xr:uid="{00000000-0005-0000-0000-0000C8300000}"/>
    <cellStyle name="Normal 24 3 2 4" xfId="12493" xr:uid="{00000000-0005-0000-0000-0000C9300000}"/>
    <cellStyle name="Normal 24 3 2 4 2" xfId="12494" xr:uid="{00000000-0005-0000-0000-0000CA300000}"/>
    <cellStyle name="Normal 24 3 2 4 3" xfId="12495" xr:uid="{00000000-0005-0000-0000-0000CB300000}"/>
    <cellStyle name="Normal 24 3 2 4 4" xfId="12496" xr:uid="{00000000-0005-0000-0000-0000CC300000}"/>
    <cellStyle name="Normal 24 3 2 5" xfId="12497" xr:uid="{00000000-0005-0000-0000-0000CD300000}"/>
    <cellStyle name="Normal 24 3 2 6" xfId="12498" xr:uid="{00000000-0005-0000-0000-0000CE300000}"/>
    <cellStyle name="Normal 24 3 2 7" xfId="12499" xr:uid="{00000000-0005-0000-0000-0000CF300000}"/>
    <cellStyle name="Normal 24 4" xfId="12500" xr:uid="{00000000-0005-0000-0000-0000D0300000}"/>
    <cellStyle name="Normal 24 5" xfId="12501" xr:uid="{00000000-0005-0000-0000-0000D1300000}"/>
    <cellStyle name="Normal 24 5 2" xfId="12502" xr:uid="{00000000-0005-0000-0000-0000D2300000}"/>
    <cellStyle name="Normal 24 5 2 2" xfId="12503" xr:uid="{00000000-0005-0000-0000-0000D3300000}"/>
    <cellStyle name="Normal 24 5 2 2 2" xfId="12504" xr:uid="{00000000-0005-0000-0000-0000D4300000}"/>
    <cellStyle name="Normal 24 5 2 2 3" xfId="12505" xr:uid="{00000000-0005-0000-0000-0000D5300000}"/>
    <cellStyle name="Normal 24 5 2 2 4" xfId="12506" xr:uid="{00000000-0005-0000-0000-0000D6300000}"/>
    <cellStyle name="Normal 24 5 2 3" xfId="12507" xr:uid="{00000000-0005-0000-0000-0000D7300000}"/>
    <cellStyle name="Normal 24 5 2 4" xfId="12508" xr:uid="{00000000-0005-0000-0000-0000D8300000}"/>
    <cellStyle name="Normal 24 5 2 5" xfId="12509" xr:uid="{00000000-0005-0000-0000-0000D9300000}"/>
    <cellStyle name="Normal 24 5 3" xfId="12510" xr:uid="{00000000-0005-0000-0000-0000DA300000}"/>
    <cellStyle name="Normal 24 5 4" xfId="12511" xr:uid="{00000000-0005-0000-0000-0000DB300000}"/>
    <cellStyle name="Normal 24 5 4 2" xfId="12512" xr:uid="{00000000-0005-0000-0000-0000DC300000}"/>
    <cellStyle name="Normal 24 5 4 3" xfId="12513" xr:uid="{00000000-0005-0000-0000-0000DD300000}"/>
    <cellStyle name="Normal 24 5 4 4" xfId="12514" xr:uid="{00000000-0005-0000-0000-0000DE300000}"/>
    <cellStyle name="Normal 24 5 5" xfId="12515" xr:uid="{00000000-0005-0000-0000-0000DF300000}"/>
    <cellStyle name="Normal 24 5 6" xfId="12516" xr:uid="{00000000-0005-0000-0000-0000E0300000}"/>
    <cellStyle name="Normal 24 5 7" xfId="12517" xr:uid="{00000000-0005-0000-0000-0000E1300000}"/>
    <cellStyle name="Normal 24 6" xfId="12518" xr:uid="{00000000-0005-0000-0000-0000E2300000}"/>
    <cellStyle name="Normal 24 7" xfId="12519" xr:uid="{00000000-0005-0000-0000-0000E3300000}"/>
    <cellStyle name="Normal 24 8" xfId="12520" xr:uid="{00000000-0005-0000-0000-0000E4300000}"/>
    <cellStyle name="Normal 24 8 2" xfId="12521" xr:uid="{00000000-0005-0000-0000-0000E5300000}"/>
    <cellStyle name="Normal 24 8 3" xfId="12522" xr:uid="{00000000-0005-0000-0000-0000E6300000}"/>
    <cellStyle name="Normal 24 8 4" xfId="12523" xr:uid="{00000000-0005-0000-0000-0000E7300000}"/>
    <cellStyle name="Normal 24 9" xfId="23956" xr:uid="{B97A19B0-922C-4660-9015-6AA30B1BC37C}"/>
    <cellStyle name="Normal 240" xfId="24171" xr:uid="{6F5DA420-F226-4CD7-8D67-441C7739DAA4}"/>
    <cellStyle name="Normal 241" xfId="24172" xr:uid="{6378480E-3962-49F5-9A12-F72546348742}"/>
    <cellStyle name="Normal 242" xfId="24173" xr:uid="{7A5C2B2C-530D-4642-96AE-29069E3E7F76}"/>
    <cellStyle name="Normal 243" xfId="24174" xr:uid="{6B00D6D7-20ED-4D1D-9C86-B64BE4EA16F0}"/>
    <cellStyle name="Normal 244" xfId="24175" xr:uid="{D7056953-5F5E-4283-B74B-FE57C313F4AB}"/>
    <cellStyle name="Normal 245" xfId="24176" xr:uid="{795C3EAA-7571-47FB-847A-B350B1B46F1F}"/>
    <cellStyle name="Normal 246" xfId="24177" xr:uid="{0E6CB0AF-C973-4B41-93AC-E57AC7D0F3A9}"/>
    <cellStyle name="Normal 247" xfId="24178" xr:uid="{675CC192-E261-4E09-ADF7-DC92308C4F7B}"/>
    <cellStyle name="Normal 248" xfId="24179" xr:uid="{47265437-0958-4231-A169-AA4F0CBFC5EE}"/>
    <cellStyle name="Normal 249" xfId="24180" xr:uid="{FE7FAB6D-2CB3-4C44-9DF6-D1B505D732DF}"/>
    <cellStyle name="Normal 25" xfId="12524" xr:uid="{00000000-0005-0000-0000-0000E8300000}"/>
    <cellStyle name="Normal 25 2" xfId="12525" xr:uid="{00000000-0005-0000-0000-0000E9300000}"/>
    <cellStyle name="Normal 25 2 2" xfId="12526" xr:uid="{00000000-0005-0000-0000-0000EA300000}"/>
    <cellStyle name="Normal 25 2 2 2" xfId="12527" xr:uid="{00000000-0005-0000-0000-0000EB300000}"/>
    <cellStyle name="Normal 25 3" xfId="12528" xr:uid="{00000000-0005-0000-0000-0000EC300000}"/>
    <cellStyle name="Normal 25 3 2" xfId="12529" xr:uid="{00000000-0005-0000-0000-0000ED300000}"/>
    <cellStyle name="Normal 25 4" xfId="12530" xr:uid="{00000000-0005-0000-0000-0000EE300000}"/>
    <cellStyle name="Normal 25 5" xfId="12531" xr:uid="{00000000-0005-0000-0000-0000EF300000}"/>
    <cellStyle name="Normal 25 5 2" xfId="12532" xr:uid="{00000000-0005-0000-0000-0000F0300000}"/>
    <cellStyle name="Normal 25 5 2 2" xfId="12533" xr:uid="{00000000-0005-0000-0000-0000F1300000}"/>
    <cellStyle name="Normal 25 5 2 2 2" xfId="12534" xr:uid="{00000000-0005-0000-0000-0000F2300000}"/>
    <cellStyle name="Normal 25 5 2 2 3" xfId="12535" xr:uid="{00000000-0005-0000-0000-0000F3300000}"/>
    <cellStyle name="Normal 25 5 2 2 4" xfId="12536" xr:uid="{00000000-0005-0000-0000-0000F4300000}"/>
    <cellStyle name="Normal 25 5 2 3" xfId="12537" xr:uid="{00000000-0005-0000-0000-0000F5300000}"/>
    <cellStyle name="Normal 25 5 2 4" xfId="12538" xr:uid="{00000000-0005-0000-0000-0000F6300000}"/>
    <cellStyle name="Normal 25 5 2 5" xfId="12539" xr:uid="{00000000-0005-0000-0000-0000F7300000}"/>
    <cellStyle name="Normal 25 5 3" xfId="12540" xr:uid="{00000000-0005-0000-0000-0000F8300000}"/>
    <cellStyle name="Normal 25 5 3 2" xfId="12541" xr:uid="{00000000-0005-0000-0000-0000F9300000}"/>
    <cellStyle name="Normal 25 5 3 3" xfId="12542" xr:uid="{00000000-0005-0000-0000-0000FA300000}"/>
    <cellStyle name="Normal 25 5 3 4" xfId="12543" xr:uid="{00000000-0005-0000-0000-0000FB300000}"/>
    <cellStyle name="Normal 25 5 4" xfId="12544" xr:uid="{00000000-0005-0000-0000-0000FC300000}"/>
    <cellStyle name="Normal 25 5 5" xfId="12545" xr:uid="{00000000-0005-0000-0000-0000FD300000}"/>
    <cellStyle name="Normal 25 5 6" xfId="12546" xr:uid="{00000000-0005-0000-0000-0000FE300000}"/>
    <cellStyle name="Normal 25 6" xfId="12547" xr:uid="{00000000-0005-0000-0000-0000FF300000}"/>
    <cellStyle name="Normal 25 6 2" xfId="12548" xr:uid="{00000000-0005-0000-0000-000000310000}"/>
    <cellStyle name="Normal 25 6 3" xfId="12549" xr:uid="{00000000-0005-0000-0000-000001310000}"/>
    <cellStyle name="Normal 25 6 4" xfId="12550" xr:uid="{00000000-0005-0000-0000-000002310000}"/>
    <cellStyle name="Normal 25 7" xfId="23957" xr:uid="{15241FDB-C977-4123-9740-782432048235}"/>
    <cellStyle name="Normal 250" xfId="24181" xr:uid="{96C5F447-7D1D-48E0-9C8F-E551D06C0E82}"/>
    <cellStyle name="Normal 251" xfId="24182" xr:uid="{B2D2E05B-088A-4D62-A1F0-2E45A21125C7}"/>
    <cellStyle name="Normal 252" xfId="24183" xr:uid="{2376C025-A1F4-441F-B998-4353E0C392C7}"/>
    <cellStyle name="Normal 253" xfId="24184" xr:uid="{D133AF01-1E61-4A3A-B497-1D78415F728F}"/>
    <cellStyle name="Normal 254" xfId="24185" xr:uid="{7A643D30-4A75-41DE-83C4-87D61C8C3298}"/>
    <cellStyle name="Normal 255" xfId="24186" xr:uid="{4614605E-3754-4C79-A345-48301F4644BC}"/>
    <cellStyle name="Normal 256" xfId="24187" xr:uid="{E983618B-DD36-4A31-8A2C-892E5B0546F2}"/>
    <cellStyle name="Normal 257" xfId="24188" xr:uid="{A1D8496D-00F4-4E4D-B632-F6CFE9348AD4}"/>
    <cellStyle name="Normal 258" xfId="24189" xr:uid="{944B749C-0C41-45BD-AF42-6DCF339EDB70}"/>
    <cellStyle name="Normal 259" xfId="24190" xr:uid="{C7155D88-B36E-4564-BE01-22303BB216A1}"/>
    <cellStyle name="Normal 26" xfId="12551" xr:uid="{00000000-0005-0000-0000-000003310000}"/>
    <cellStyle name="Normal 26 2" xfId="12552" xr:uid="{00000000-0005-0000-0000-000004310000}"/>
    <cellStyle name="Normal 26 2 2" xfId="12553" xr:uid="{00000000-0005-0000-0000-000005310000}"/>
    <cellStyle name="Normal 26 2 2 2" xfId="12554" xr:uid="{00000000-0005-0000-0000-000006310000}"/>
    <cellStyle name="Normal 26 3" xfId="12555" xr:uid="{00000000-0005-0000-0000-000007310000}"/>
    <cellStyle name="Normal 26 3 2" xfId="12556" xr:uid="{00000000-0005-0000-0000-000008310000}"/>
    <cellStyle name="Normal 26 3 3" xfId="12557" xr:uid="{00000000-0005-0000-0000-000009310000}"/>
    <cellStyle name="Normal 26 3 4" xfId="12558" xr:uid="{00000000-0005-0000-0000-00000A310000}"/>
    <cellStyle name="Normal 26 3 4 2" xfId="12559" xr:uid="{00000000-0005-0000-0000-00000B310000}"/>
    <cellStyle name="Normal 26 3 4 3" xfId="12560" xr:uid="{00000000-0005-0000-0000-00000C310000}"/>
    <cellStyle name="Normal 26 3 4 4" xfId="12561" xr:uid="{00000000-0005-0000-0000-00000D310000}"/>
    <cellStyle name="Normal 26 4" xfId="12562" xr:uid="{00000000-0005-0000-0000-00000E310000}"/>
    <cellStyle name="Normal 26 4 2" xfId="12563" xr:uid="{00000000-0005-0000-0000-00000F310000}"/>
    <cellStyle name="Normal 26 4 3" xfId="12564" xr:uid="{00000000-0005-0000-0000-000010310000}"/>
    <cellStyle name="Normal 26 4 3 2" xfId="12565" xr:uid="{00000000-0005-0000-0000-000011310000}"/>
    <cellStyle name="Normal 26 4 3 3" xfId="12566" xr:uid="{00000000-0005-0000-0000-000012310000}"/>
    <cellStyle name="Normal 26 4 3 4" xfId="12567" xr:uid="{00000000-0005-0000-0000-000013310000}"/>
    <cellStyle name="Normal 26 5" xfId="12568" xr:uid="{00000000-0005-0000-0000-000014310000}"/>
    <cellStyle name="Normal 26 5 2" xfId="12569" xr:uid="{00000000-0005-0000-0000-000015310000}"/>
    <cellStyle name="Normal 26 5 2 2" xfId="12570" xr:uid="{00000000-0005-0000-0000-000016310000}"/>
    <cellStyle name="Normal 26 5 2 2 2" xfId="12571" xr:uid="{00000000-0005-0000-0000-000017310000}"/>
    <cellStyle name="Normal 26 5 2 2 3" xfId="12572" xr:uid="{00000000-0005-0000-0000-000018310000}"/>
    <cellStyle name="Normal 26 5 2 2 4" xfId="12573" xr:uid="{00000000-0005-0000-0000-000019310000}"/>
    <cellStyle name="Normal 26 5 2 3" xfId="12574" xr:uid="{00000000-0005-0000-0000-00001A310000}"/>
    <cellStyle name="Normal 26 5 2 4" xfId="12575" xr:uid="{00000000-0005-0000-0000-00001B310000}"/>
    <cellStyle name="Normal 26 5 2 5" xfId="12576" xr:uid="{00000000-0005-0000-0000-00001C310000}"/>
    <cellStyle name="Normal 26 5 3" xfId="12577" xr:uid="{00000000-0005-0000-0000-00001D310000}"/>
    <cellStyle name="Normal 26 5 3 2" xfId="12578" xr:uid="{00000000-0005-0000-0000-00001E310000}"/>
    <cellStyle name="Normal 26 5 3 3" xfId="12579" xr:uid="{00000000-0005-0000-0000-00001F310000}"/>
    <cellStyle name="Normal 26 5 3 4" xfId="12580" xr:uid="{00000000-0005-0000-0000-000020310000}"/>
    <cellStyle name="Normal 26 5 4" xfId="12581" xr:uid="{00000000-0005-0000-0000-000021310000}"/>
    <cellStyle name="Normal 26 5 5" xfId="12582" xr:uid="{00000000-0005-0000-0000-000022310000}"/>
    <cellStyle name="Normal 26 5 6" xfId="12583" xr:uid="{00000000-0005-0000-0000-000023310000}"/>
    <cellStyle name="Normal 26 6" xfId="12584" xr:uid="{00000000-0005-0000-0000-000024310000}"/>
    <cellStyle name="Normal 26 6 2" xfId="12585" xr:uid="{00000000-0005-0000-0000-000025310000}"/>
    <cellStyle name="Normal 26 6 3" xfId="12586" xr:uid="{00000000-0005-0000-0000-000026310000}"/>
    <cellStyle name="Normal 26 6 4" xfId="12587" xr:uid="{00000000-0005-0000-0000-000027310000}"/>
    <cellStyle name="Normal 26 7" xfId="23958" xr:uid="{3884728B-B0C9-4FF9-8B7E-D047457DF8BE}"/>
    <cellStyle name="Normal 260" xfId="24191" xr:uid="{4F9D12E3-031A-456F-AB64-2B898D62A58F}"/>
    <cellStyle name="Normal 261" xfId="24192" xr:uid="{EEC5B4B1-5457-4609-8AEF-8E4788C91BD9}"/>
    <cellStyle name="Normal 262" xfId="24193" xr:uid="{BDB49417-5B87-4D60-917D-5A8505627371}"/>
    <cellStyle name="Normal 263" xfId="24194" xr:uid="{C7381507-7DD6-4BF4-A6B5-14181076A038}"/>
    <cellStyle name="Normal 264" xfId="24195" xr:uid="{D5C561B7-71AE-43D5-B3C2-C1609A0A5434}"/>
    <cellStyle name="Normal 265" xfId="24196" xr:uid="{F546C8D1-4CFB-4FC5-8769-64E73E85B2D3}"/>
    <cellStyle name="Normal 266" xfId="24197" xr:uid="{A9022C7F-6297-4B1B-B8A8-C53224836877}"/>
    <cellStyle name="Normal 267" xfId="24198" xr:uid="{7DC08230-C78F-4A0F-91CC-8ABB3E737920}"/>
    <cellStyle name="Normal 268" xfId="24199" xr:uid="{1C15FD0B-6A24-4C30-90D9-503C5493F546}"/>
    <cellStyle name="Normal 269" xfId="24200" xr:uid="{419317B0-53B3-4070-B4BC-2A1302F0A87E}"/>
    <cellStyle name="Normal 27" xfId="12588" xr:uid="{00000000-0005-0000-0000-000028310000}"/>
    <cellStyle name="Normal 27 2" xfId="12589" xr:uid="{00000000-0005-0000-0000-000029310000}"/>
    <cellStyle name="Normal 27 2 2" xfId="12590" xr:uid="{00000000-0005-0000-0000-00002A310000}"/>
    <cellStyle name="Normal 27 3" xfId="12591" xr:uid="{00000000-0005-0000-0000-00002B310000}"/>
    <cellStyle name="Normal 27 3 2" xfId="12592" xr:uid="{00000000-0005-0000-0000-00002C310000}"/>
    <cellStyle name="Normal 27 4" xfId="12593" xr:uid="{00000000-0005-0000-0000-00002D310000}"/>
    <cellStyle name="Normal 27 5" xfId="12594" xr:uid="{00000000-0005-0000-0000-00002E310000}"/>
    <cellStyle name="Normal 27 5 2" xfId="12595" xr:uid="{00000000-0005-0000-0000-00002F310000}"/>
    <cellStyle name="Normal 27 5 2 2" xfId="12596" xr:uid="{00000000-0005-0000-0000-000030310000}"/>
    <cellStyle name="Normal 27 5 2 2 2" xfId="12597" xr:uid="{00000000-0005-0000-0000-000031310000}"/>
    <cellStyle name="Normal 27 5 2 2 3" xfId="12598" xr:uid="{00000000-0005-0000-0000-000032310000}"/>
    <cellStyle name="Normal 27 5 2 2 4" xfId="12599" xr:uid="{00000000-0005-0000-0000-000033310000}"/>
    <cellStyle name="Normal 27 5 2 3" xfId="12600" xr:uid="{00000000-0005-0000-0000-000034310000}"/>
    <cellStyle name="Normal 27 5 2 4" xfId="12601" xr:uid="{00000000-0005-0000-0000-000035310000}"/>
    <cellStyle name="Normal 27 5 2 5" xfId="12602" xr:uid="{00000000-0005-0000-0000-000036310000}"/>
    <cellStyle name="Normal 27 5 3" xfId="12603" xr:uid="{00000000-0005-0000-0000-000037310000}"/>
    <cellStyle name="Normal 27 5 3 2" xfId="12604" xr:uid="{00000000-0005-0000-0000-000038310000}"/>
    <cellStyle name="Normal 27 5 3 3" xfId="12605" xr:uid="{00000000-0005-0000-0000-000039310000}"/>
    <cellStyle name="Normal 27 5 3 4" xfId="12606" xr:uid="{00000000-0005-0000-0000-00003A310000}"/>
    <cellStyle name="Normal 27 5 4" xfId="12607" xr:uid="{00000000-0005-0000-0000-00003B310000}"/>
    <cellStyle name="Normal 27 5 5" xfId="12608" xr:uid="{00000000-0005-0000-0000-00003C310000}"/>
    <cellStyle name="Normal 27 5 6" xfId="12609" xr:uid="{00000000-0005-0000-0000-00003D310000}"/>
    <cellStyle name="Normal 27 6" xfId="23959" xr:uid="{AC48DD66-0DF3-4294-8A9C-7569D16155BD}"/>
    <cellStyle name="Normal 270" xfId="24201" xr:uid="{3D3D6266-3FE1-485E-9F52-83FE4A22D252}"/>
    <cellStyle name="Normal 271" xfId="24202" xr:uid="{3C5745BD-7544-46B0-890B-8AE647430D91}"/>
    <cellStyle name="Normal 272" xfId="24203" xr:uid="{9E286CB5-B13D-4D1C-9BF3-363F20B68E81}"/>
    <cellStyle name="Normal 273" xfId="24204" xr:uid="{A0C74FFA-3EEB-4149-A6F7-8FFF64669248}"/>
    <cellStyle name="Normal 274" xfId="24205" xr:uid="{9C258012-C17A-493A-96CC-86409EEDBD85}"/>
    <cellStyle name="Normal 275" xfId="24206" xr:uid="{FA4C5768-A2C2-48F8-BDE3-996539D1D237}"/>
    <cellStyle name="Normal 276" xfId="24207" xr:uid="{1849A53A-E2A0-4BD1-A761-D6D47376D882}"/>
    <cellStyle name="Normal 277" xfId="24208" xr:uid="{7A660B5D-FF91-4B1E-A23E-325DBD113330}"/>
    <cellStyle name="Normal 278" xfId="24209" xr:uid="{B49FA7C4-56A6-4289-808B-79B44357C8EB}"/>
    <cellStyle name="Normal 279" xfId="24210" xr:uid="{281C41BA-F9B5-43AE-A6D1-7C01356529A6}"/>
    <cellStyle name="Normal 28" xfId="12610" xr:uid="{00000000-0005-0000-0000-00003E310000}"/>
    <cellStyle name="Normal 28 2" xfId="12611" xr:uid="{00000000-0005-0000-0000-00003F310000}"/>
    <cellStyle name="Normal 28 2 2" xfId="12612" xr:uid="{00000000-0005-0000-0000-000040310000}"/>
    <cellStyle name="Normal 28 3" xfId="12613" xr:uid="{00000000-0005-0000-0000-000041310000}"/>
    <cellStyle name="Normal 28 3 2" xfId="12614" xr:uid="{00000000-0005-0000-0000-000042310000}"/>
    <cellStyle name="Normal 28 4" xfId="12615" xr:uid="{00000000-0005-0000-0000-000043310000}"/>
    <cellStyle name="Normal 28 5" xfId="12616" xr:uid="{00000000-0005-0000-0000-000044310000}"/>
    <cellStyle name="Normal 28 5 2" xfId="12617" xr:uid="{00000000-0005-0000-0000-000045310000}"/>
    <cellStyle name="Normal 28 5 2 2" xfId="12618" xr:uid="{00000000-0005-0000-0000-000046310000}"/>
    <cellStyle name="Normal 28 5 2 2 2" xfId="12619" xr:uid="{00000000-0005-0000-0000-000047310000}"/>
    <cellStyle name="Normal 28 5 2 2 3" xfId="12620" xr:uid="{00000000-0005-0000-0000-000048310000}"/>
    <cellStyle name="Normal 28 5 2 2 4" xfId="12621" xr:uid="{00000000-0005-0000-0000-000049310000}"/>
    <cellStyle name="Normal 28 5 2 3" xfId="12622" xr:uid="{00000000-0005-0000-0000-00004A310000}"/>
    <cellStyle name="Normal 28 5 2 4" xfId="12623" xr:uid="{00000000-0005-0000-0000-00004B310000}"/>
    <cellStyle name="Normal 28 5 2 5" xfId="12624" xr:uid="{00000000-0005-0000-0000-00004C310000}"/>
    <cellStyle name="Normal 28 5 3" xfId="12625" xr:uid="{00000000-0005-0000-0000-00004D310000}"/>
    <cellStyle name="Normal 28 5 3 2" xfId="12626" xr:uid="{00000000-0005-0000-0000-00004E310000}"/>
    <cellStyle name="Normal 28 5 3 3" xfId="12627" xr:uid="{00000000-0005-0000-0000-00004F310000}"/>
    <cellStyle name="Normal 28 5 3 4" xfId="12628" xr:uid="{00000000-0005-0000-0000-000050310000}"/>
    <cellStyle name="Normal 28 5 4" xfId="12629" xr:uid="{00000000-0005-0000-0000-000051310000}"/>
    <cellStyle name="Normal 28 5 5" xfId="12630" xr:uid="{00000000-0005-0000-0000-000052310000}"/>
    <cellStyle name="Normal 28 5 6" xfId="12631" xr:uid="{00000000-0005-0000-0000-000053310000}"/>
    <cellStyle name="Normal 28 6" xfId="23960" xr:uid="{8FC04510-F90D-4B70-A5AA-4A53783B6718}"/>
    <cellStyle name="Normal 280" xfId="24211" xr:uid="{3A6A5BB2-16A5-46FA-9924-564FC07AE4A5}"/>
    <cellStyle name="Normal 281" xfId="24212" xr:uid="{D70639FA-331B-4974-A81E-68AE9ACB6BC7}"/>
    <cellStyle name="Normal 282" xfId="24213" xr:uid="{EB811D67-C2C6-4108-AC71-A7F7CDDD4508}"/>
    <cellStyle name="Normal 283" xfId="24214" xr:uid="{E90C7E4E-5F04-41CF-AE5D-FD6ACA17E5B1}"/>
    <cellStyle name="Normal 284" xfId="24216" xr:uid="{0BC2553C-E323-4063-94C4-294567E04B4D}"/>
    <cellStyle name="Normal 285" xfId="24218" xr:uid="{BF485AF2-C591-4C84-A65C-2F8000F1AFF3}"/>
    <cellStyle name="Normal 286" xfId="24219" xr:uid="{CC1CDB2D-CA29-43A0-A00C-032B0BC6019E}"/>
    <cellStyle name="Normal 287" xfId="24220" xr:uid="{E0331342-AEA0-4778-9EEB-EEADC4AE4FAD}"/>
    <cellStyle name="Normal 288" xfId="24221" xr:uid="{833A859B-78D0-4D3E-B0E8-ABBD3399F969}"/>
    <cellStyle name="Normal 289" xfId="24222" xr:uid="{51C04F22-E236-41CF-B1F4-D28B51DFE07E}"/>
    <cellStyle name="Normal 29" xfId="12632" xr:uid="{00000000-0005-0000-0000-000054310000}"/>
    <cellStyle name="Normal 29 10" xfId="12633" xr:uid="{00000000-0005-0000-0000-000055310000}"/>
    <cellStyle name="Normal 29 10 2" xfId="12634" xr:uid="{00000000-0005-0000-0000-000056310000}"/>
    <cellStyle name="Normal 29 11" xfId="12635" xr:uid="{00000000-0005-0000-0000-000057310000}"/>
    <cellStyle name="Normal 29 11 2" xfId="12636" xr:uid="{00000000-0005-0000-0000-000058310000}"/>
    <cellStyle name="Normal 29 12" xfId="12637" xr:uid="{00000000-0005-0000-0000-000059310000}"/>
    <cellStyle name="Normal 29 12 2" xfId="12638" xr:uid="{00000000-0005-0000-0000-00005A310000}"/>
    <cellStyle name="Normal 29 13" xfId="12639" xr:uid="{00000000-0005-0000-0000-00005B310000}"/>
    <cellStyle name="Normal 29 13 2" xfId="12640" xr:uid="{00000000-0005-0000-0000-00005C310000}"/>
    <cellStyle name="Normal 29 13 2 2" xfId="12641" xr:uid="{00000000-0005-0000-0000-00005D310000}"/>
    <cellStyle name="Normal 29 13 2 3" xfId="12642" xr:uid="{00000000-0005-0000-0000-00005E310000}"/>
    <cellStyle name="Normal 29 13 2 4" xfId="12643" xr:uid="{00000000-0005-0000-0000-00005F310000}"/>
    <cellStyle name="Normal 29 13 3" xfId="12644" xr:uid="{00000000-0005-0000-0000-000060310000}"/>
    <cellStyle name="Normal 29 13 4" xfId="12645" xr:uid="{00000000-0005-0000-0000-000061310000}"/>
    <cellStyle name="Normal 29 13 5" xfId="12646" xr:uid="{00000000-0005-0000-0000-000062310000}"/>
    <cellStyle name="Normal 29 14" xfId="12647" xr:uid="{00000000-0005-0000-0000-000063310000}"/>
    <cellStyle name="Normal 29 14 2" xfId="12648" xr:uid="{00000000-0005-0000-0000-000064310000}"/>
    <cellStyle name="Normal 29 14 3" xfId="12649" xr:uid="{00000000-0005-0000-0000-000065310000}"/>
    <cellStyle name="Normal 29 14 4" xfId="12650" xr:uid="{00000000-0005-0000-0000-000066310000}"/>
    <cellStyle name="Normal 29 15" xfId="12651" xr:uid="{00000000-0005-0000-0000-000067310000}"/>
    <cellStyle name="Normal 29 16" xfId="12652" xr:uid="{00000000-0005-0000-0000-000068310000}"/>
    <cellStyle name="Normal 29 17" xfId="12653" xr:uid="{00000000-0005-0000-0000-000069310000}"/>
    <cellStyle name="Normal 29 18" xfId="23961" xr:uid="{23A45A4B-9715-4F26-A00C-BFF95E4921F9}"/>
    <cellStyle name="Normal 29 2" xfId="12654" xr:uid="{00000000-0005-0000-0000-00006A310000}"/>
    <cellStyle name="Normal 29 2 2" xfId="12655" xr:uid="{00000000-0005-0000-0000-00006B310000}"/>
    <cellStyle name="Normal 29 3" xfId="12656" xr:uid="{00000000-0005-0000-0000-00006C310000}"/>
    <cellStyle name="Normal 29 3 2" xfId="12657" xr:uid="{00000000-0005-0000-0000-00006D310000}"/>
    <cellStyle name="Normal 29 4" xfId="12658" xr:uid="{00000000-0005-0000-0000-00006E310000}"/>
    <cellStyle name="Normal 29 4 2" xfId="12659" xr:uid="{00000000-0005-0000-0000-00006F310000}"/>
    <cellStyle name="Normal 29 5" xfId="12660" xr:uid="{00000000-0005-0000-0000-000070310000}"/>
    <cellStyle name="Normal 29 5 2" xfId="12661" xr:uid="{00000000-0005-0000-0000-000071310000}"/>
    <cellStyle name="Normal 29 6" xfId="12662" xr:uid="{00000000-0005-0000-0000-000072310000}"/>
    <cellStyle name="Normal 29 6 2" xfId="12663" xr:uid="{00000000-0005-0000-0000-000073310000}"/>
    <cellStyle name="Normal 29 7" xfId="12664" xr:uid="{00000000-0005-0000-0000-000074310000}"/>
    <cellStyle name="Normal 29 7 2" xfId="12665" xr:uid="{00000000-0005-0000-0000-000075310000}"/>
    <cellStyle name="Normal 29 8" xfId="12666" xr:uid="{00000000-0005-0000-0000-000076310000}"/>
    <cellStyle name="Normal 29 8 2" xfId="12667" xr:uid="{00000000-0005-0000-0000-000077310000}"/>
    <cellStyle name="Normal 29 9" xfId="12668" xr:uid="{00000000-0005-0000-0000-000078310000}"/>
    <cellStyle name="Normal 29 9 2" xfId="12669" xr:uid="{00000000-0005-0000-0000-000079310000}"/>
    <cellStyle name="Normal 290" xfId="24223" xr:uid="{F9A04284-5F06-480A-87E1-00BB84F2BA9B}"/>
    <cellStyle name="Normal 291" xfId="24224" xr:uid="{996936A0-F676-454F-B28F-823BD7FCC0C1}"/>
    <cellStyle name="Normal 292" xfId="24225" xr:uid="{B509D617-96F5-467D-B71E-85FC2E98F61A}"/>
    <cellStyle name="Normal 293" xfId="24226" xr:uid="{9E8937B7-F105-4F05-B401-FC22EA5CA400}"/>
    <cellStyle name="Normal 294" xfId="24227" xr:uid="{9DB9BDBF-7540-406F-AB65-285506D027EA}"/>
    <cellStyle name="Normal 295" xfId="24228" xr:uid="{B16224FA-C701-46C8-A30A-BBEAC4D0A4A4}"/>
    <cellStyle name="Normal 296" xfId="24229" xr:uid="{21A1B8E6-F359-4A3D-B355-39C8FB49EDB0}"/>
    <cellStyle name="Normal 297" xfId="24215" xr:uid="{1D40E1C0-E701-4535-9EE6-C7C68CA911CD}"/>
    <cellStyle name="Normal 298" xfId="24217" xr:uid="{F2EBCF79-4E3C-4F43-9554-D84B87000EB1}"/>
    <cellStyle name="Normal 299" xfId="24230" xr:uid="{A862BD4B-7A98-4336-BF6A-B45FB9F9AA74}"/>
    <cellStyle name="Normal 3" xfId="12" xr:uid="{00000000-0005-0000-0000-00007A310000}"/>
    <cellStyle name="Normal 3 10" xfId="12670" xr:uid="{00000000-0005-0000-0000-00007B310000}"/>
    <cellStyle name="Normal 3 10 2" xfId="12671" xr:uid="{00000000-0005-0000-0000-00007C310000}"/>
    <cellStyle name="Normal 3 10 2 2" xfId="12672" xr:uid="{00000000-0005-0000-0000-00007D310000}"/>
    <cellStyle name="Normal 3 10 2 3" xfId="12673" xr:uid="{00000000-0005-0000-0000-00007E310000}"/>
    <cellStyle name="Normal 3 10 2 3 2" xfId="12674" xr:uid="{00000000-0005-0000-0000-00007F310000}"/>
    <cellStyle name="Normal 3 10 2 3 2 2" xfId="12675" xr:uid="{00000000-0005-0000-0000-000080310000}"/>
    <cellStyle name="Normal 3 10 2 3 2 3" xfId="12676" xr:uid="{00000000-0005-0000-0000-000081310000}"/>
    <cellStyle name="Normal 3 10 2 3 2 4" xfId="12677" xr:uid="{00000000-0005-0000-0000-000082310000}"/>
    <cellStyle name="Normal 3 10 2 3 3" xfId="12678" xr:uid="{00000000-0005-0000-0000-000083310000}"/>
    <cellStyle name="Normal 3 10 2 3 4" xfId="12679" xr:uid="{00000000-0005-0000-0000-000084310000}"/>
    <cellStyle name="Normal 3 10 2 3 5" xfId="12680" xr:uid="{00000000-0005-0000-0000-000085310000}"/>
    <cellStyle name="Normal 3 10 2 4" xfId="12681" xr:uid="{00000000-0005-0000-0000-000086310000}"/>
    <cellStyle name="Normal 3 10 2 4 2" xfId="12682" xr:uid="{00000000-0005-0000-0000-000087310000}"/>
    <cellStyle name="Normal 3 10 2 4 3" xfId="12683" xr:uid="{00000000-0005-0000-0000-000088310000}"/>
    <cellStyle name="Normal 3 10 2 4 4" xfId="12684" xr:uid="{00000000-0005-0000-0000-000089310000}"/>
    <cellStyle name="Normal 3 10 2 5" xfId="12685" xr:uid="{00000000-0005-0000-0000-00008A310000}"/>
    <cellStyle name="Normal 3 10 2 6" xfId="12686" xr:uid="{00000000-0005-0000-0000-00008B310000}"/>
    <cellStyle name="Normal 3 10 2 7" xfId="12687" xr:uid="{00000000-0005-0000-0000-00008C310000}"/>
    <cellStyle name="Normal 3 10 3" xfId="12688" xr:uid="{00000000-0005-0000-0000-00008D310000}"/>
    <cellStyle name="Normal 3 10 3 2" xfId="12689" xr:uid="{00000000-0005-0000-0000-00008E310000}"/>
    <cellStyle name="Normal 3 10 3 2 2" xfId="12690" xr:uid="{00000000-0005-0000-0000-00008F310000}"/>
    <cellStyle name="Normal 3 10 3 2 2 2" xfId="12691" xr:uid="{00000000-0005-0000-0000-000090310000}"/>
    <cellStyle name="Normal 3 10 3 2 2 3" xfId="12692" xr:uid="{00000000-0005-0000-0000-000091310000}"/>
    <cellStyle name="Normal 3 10 3 2 2 4" xfId="12693" xr:uid="{00000000-0005-0000-0000-000092310000}"/>
    <cellStyle name="Normal 3 10 3 2 3" xfId="12694" xr:uid="{00000000-0005-0000-0000-000093310000}"/>
    <cellStyle name="Normal 3 10 3 2 4" xfId="12695" xr:uid="{00000000-0005-0000-0000-000094310000}"/>
    <cellStyle name="Normal 3 10 3 2 5" xfId="12696" xr:uid="{00000000-0005-0000-0000-000095310000}"/>
    <cellStyle name="Normal 3 10 3 3" xfId="12697" xr:uid="{00000000-0005-0000-0000-000096310000}"/>
    <cellStyle name="Normal 3 10 3 3 2" xfId="12698" xr:uid="{00000000-0005-0000-0000-000097310000}"/>
    <cellStyle name="Normal 3 10 3 3 3" xfId="12699" xr:uid="{00000000-0005-0000-0000-000098310000}"/>
    <cellStyle name="Normal 3 10 3 3 4" xfId="12700" xr:uid="{00000000-0005-0000-0000-000099310000}"/>
    <cellStyle name="Normal 3 10 3 4" xfId="12701" xr:uid="{00000000-0005-0000-0000-00009A310000}"/>
    <cellStyle name="Normal 3 10 3 5" xfId="12702" xr:uid="{00000000-0005-0000-0000-00009B310000}"/>
    <cellStyle name="Normal 3 10 3 6" xfId="12703" xr:uid="{00000000-0005-0000-0000-00009C310000}"/>
    <cellStyle name="Normal 3 10 4" xfId="12704" xr:uid="{00000000-0005-0000-0000-00009D310000}"/>
    <cellStyle name="Normal 3 10 5" xfId="12705" xr:uid="{00000000-0005-0000-0000-00009E310000}"/>
    <cellStyle name="Normal 3 10 5 2" xfId="12706" xr:uid="{00000000-0005-0000-0000-00009F310000}"/>
    <cellStyle name="Normal 3 10 5 2 2" xfId="12707" xr:uid="{00000000-0005-0000-0000-0000A0310000}"/>
    <cellStyle name="Normal 3 10 5 2 3" xfId="12708" xr:uid="{00000000-0005-0000-0000-0000A1310000}"/>
    <cellStyle name="Normal 3 10 5 2 4" xfId="12709" xr:uid="{00000000-0005-0000-0000-0000A2310000}"/>
    <cellStyle name="Normal 3 10 5 3" xfId="12710" xr:uid="{00000000-0005-0000-0000-0000A3310000}"/>
    <cellStyle name="Normal 3 10 5 4" xfId="12711" xr:uid="{00000000-0005-0000-0000-0000A4310000}"/>
    <cellStyle name="Normal 3 10 5 5" xfId="12712" xr:uid="{00000000-0005-0000-0000-0000A5310000}"/>
    <cellStyle name="Normal 3 10 6" xfId="12713" xr:uid="{00000000-0005-0000-0000-0000A6310000}"/>
    <cellStyle name="Normal 3 10 7" xfId="12714" xr:uid="{00000000-0005-0000-0000-0000A7310000}"/>
    <cellStyle name="Normal 3 10 8" xfId="12715" xr:uid="{00000000-0005-0000-0000-0000A8310000}"/>
    <cellStyle name="Normal 3 11" xfId="12716" xr:uid="{00000000-0005-0000-0000-0000A9310000}"/>
    <cellStyle name="Normal 3 11 2" xfId="12717" xr:uid="{00000000-0005-0000-0000-0000AA310000}"/>
    <cellStyle name="Normal 3 11 2 2" xfId="12718" xr:uid="{00000000-0005-0000-0000-0000AB310000}"/>
    <cellStyle name="Normal 3 11 2 2 2" xfId="12719" xr:uid="{00000000-0005-0000-0000-0000AC310000}"/>
    <cellStyle name="Normal 3 11 2 2 2 2" xfId="12720" xr:uid="{00000000-0005-0000-0000-0000AD310000}"/>
    <cellStyle name="Normal 3 11 2 2 2 3" xfId="12721" xr:uid="{00000000-0005-0000-0000-0000AE310000}"/>
    <cellStyle name="Normal 3 11 2 2 2 4" xfId="12722" xr:uid="{00000000-0005-0000-0000-0000AF310000}"/>
    <cellStyle name="Normal 3 11 2 2 3" xfId="12723" xr:uid="{00000000-0005-0000-0000-0000B0310000}"/>
    <cellStyle name="Normal 3 11 2 2 4" xfId="12724" xr:uid="{00000000-0005-0000-0000-0000B1310000}"/>
    <cellStyle name="Normal 3 11 2 2 5" xfId="12725" xr:uid="{00000000-0005-0000-0000-0000B2310000}"/>
    <cellStyle name="Normal 3 11 2 3" xfId="12726" xr:uid="{00000000-0005-0000-0000-0000B3310000}"/>
    <cellStyle name="Normal 3 11 2 3 2" xfId="12727" xr:uid="{00000000-0005-0000-0000-0000B4310000}"/>
    <cellStyle name="Normal 3 11 2 3 3" xfId="12728" xr:uid="{00000000-0005-0000-0000-0000B5310000}"/>
    <cellStyle name="Normal 3 11 2 3 4" xfId="12729" xr:uid="{00000000-0005-0000-0000-0000B6310000}"/>
    <cellStyle name="Normal 3 11 2 4" xfId="12730" xr:uid="{00000000-0005-0000-0000-0000B7310000}"/>
    <cellStyle name="Normal 3 11 2 5" xfId="12731" xr:uid="{00000000-0005-0000-0000-0000B8310000}"/>
    <cellStyle name="Normal 3 11 2 6" xfId="12732" xr:uid="{00000000-0005-0000-0000-0000B9310000}"/>
    <cellStyle name="Normal 3 11 3" xfId="12733" xr:uid="{00000000-0005-0000-0000-0000BA310000}"/>
    <cellStyle name="Normal 3 11 4" xfId="12734" xr:uid="{00000000-0005-0000-0000-0000BB310000}"/>
    <cellStyle name="Normal 3 11 4 2" xfId="12735" xr:uid="{00000000-0005-0000-0000-0000BC310000}"/>
    <cellStyle name="Normal 3 11 4 2 2" xfId="12736" xr:uid="{00000000-0005-0000-0000-0000BD310000}"/>
    <cellStyle name="Normal 3 11 4 2 3" xfId="12737" xr:uid="{00000000-0005-0000-0000-0000BE310000}"/>
    <cellStyle name="Normal 3 11 4 2 4" xfId="12738" xr:uid="{00000000-0005-0000-0000-0000BF310000}"/>
    <cellStyle name="Normal 3 11 4 3" xfId="12739" xr:uid="{00000000-0005-0000-0000-0000C0310000}"/>
    <cellStyle name="Normal 3 11 4 4" xfId="12740" xr:uid="{00000000-0005-0000-0000-0000C1310000}"/>
    <cellStyle name="Normal 3 11 4 5" xfId="12741" xr:uid="{00000000-0005-0000-0000-0000C2310000}"/>
    <cellStyle name="Normal 3 11 5" xfId="12742" xr:uid="{00000000-0005-0000-0000-0000C3310000}"/>
    <cellStyle name="Normal 3 11 6" xfId="12743" xr:uid="{00000000-0005-0000-0000-0000C4310000}"/>
    <cellStyle name="Normal 3 11 7" xfId="12744" xr:uid="{00000000-0005-0000-0000-0000C5310000}"/>
    <cellStyle name="Normal 3 12" xfId="12745" xr:uid="{00000000-0005-0000-0000-0000C6310000}"/>
    <cellStyle name="Normal 3 12 2" xfId="12746" xr:uid="{00000000-0005-0000-0000-0000C7310000}"/>
    <cellStyle name="Normal 3 12 2 2" xfId="12747" xr:uid="{00000000-0005-0000-0000-0000C8310000}"/>
    <cellStyle name="Normal 3 12 2 2 2" xfId="12748" xr:uid="{00000000-0005-0000-0000-0000C9310000}"/>
    <cellStyle name="Normal 3 12 2 2 3" xfId="12749" xr:uid="{00000000-0005-0000-0000-0000CA310000}"/>
    <cellStyle name="Normal 3 12 2 2 4" xfId="12750" xr:uid="{00000000-0005-0000-0000-0000CB310000}"/>
    <cellStyle name="Normal 3 12 3" xfId="12751" xr:uid="{00000000-0005-0000-0000-0000CC310000}"/>
    <cellStyle name="Normal 3 12 3 2" xfId="12752" xr:uid="{00000000-0005-0000-0000-0000CD310000}"/>
    <cellStyle name="Normal 3 12 3 2 2" xfId="12753" xr:uid="{00000000-0005-0000-0000-0000CE310000}"/>
    <cellStyle name="Normal 3 12 3 2 3" xfId="12754" xr:uid="{00000000-0005-0000-0000-0000CF310000}"/>
    <cellStyle name="Normal 3 12 3 2 4" xfId="12755" xr:uid="{00000000-0005-0000-0000-0000D0310000}"/>
    <cellStyle name="Normal 3 12 3 3" xfId="12756" xr:uid="{00000000-0005-0000-0000-0000D1310000}"/>
    <cellStyle name="Normal 3 12 3 4" xfId="12757" xr:uid="{00000000-0005-0000-0000-0000D2310000}"/>
    <cellStyle name="Normal 3 12 3 5" xfId="12758" xr:uid="{00000000-0005-0000-0000-0000D3310000}"/>
    <cellStyle name="Normal 3 12 4" xfId="12759" xr:uid="{00000000-0005-0000-0000-0000D4310000}"/>
    <cellStyle name="Normal 3 12 5" xfId="12760" xr:uid="{00000000-0005-0000-0000-0000D5310000}"/>
    <cellStyle name="Normal 3 12 6" xfId="12761" xr:uid="{00000000-0005-0000-0000-0000D6310000}"/>
    <cellStyle name="Normal 3 13" xfId="12762" xr:uid="{00000000-0005-0000-0000-0000D7310000}"/>
    <cellStyle name="Normal 3 13 2" xfId="12763" xr:uid="{00000000-0005-0000-0000-0000D8310000}"/>
    <cellStyle name="Normal 3 13 3" xfId="12764" xr:uid="{00000000-0005-0000-0000-0000D9310000}"/>
    <cellStyle name="Normal 3 13 3 2" xfId="12765" xr:uid="{00000000-0005-0000-0000-0000DA310000}"/>
    <cellStyle name="Normal 3 13 3 2 2" xfId="12766" xr:uid="{00000000-0005-0000-0000-0000DB310000}"/>
    <cellStyle name="Normal 3 13 3 2 3" xfId="12767" xr:uid="{00000000-0005-0000-0000-0000DC310000}"/>
    <cellStyle name="Normal 3 13 3 2 4" xfId="12768" xr:uid="{00000000-0005-0000-0000-0000DD310000}"/>
    <cellStyle name="Normal 3 13 3 3" xfId="12769" xr:uid="{00000000-0005-0000-0000-0000DE310000}"/>
    <cellStyle name="Normal 3 13 3 4" xfId="12770" xr:uid="{00000000-0005-0000-0000-0000DF310000}"/>
    <cellStyle name="Normal 3 13 3 5" xfId="12771" xr:uid="{00000000-0005-0000-0000-0000E0310000}"/>
    <cellStyle name="Normal 3 13 4" xfId="12772" xr:uid="{00000000-0005-0000-0000-0000E1310000}"/>
    <cellStyle name="Normal 3 13 4 2" xfId="12773" xr:uid="{00000000-0005-0000-0000-0000E2310000}"/>
    <cellStyle name="Normal 3 13 4 3" xfId="12774" xr:uid="{00000000-0005-0000-0000-0000E3310000}"/>
    <cellStyle name="Normal 3 13 4 4" xfId="12775" xr:uid="{00000000-0005-0000-0000-0000E4310000}"/>
    <cellStyle name="Normal 3 13 5" xfId="12776" xr:uid="{00000000-0005-0000-0000-0000E5310000}"/>
    <cellStyle name="Normal 3 13 6" xfId="12777" xr:uid="{00000000-0005-0000-0000-0000E6310000}"/>
    <cellStyle name="Normal 3 13 7" xfId="12778" xr:uid="{00000000-0005-0000-0000-0000E7310000}"/>
    <cellStyle name="Normal 3 14" xfId="12779" xr:uid="{00000000-0005-0000-0000-0000E8310000}"/>
    <cellStyle name="Normal 3 14 2" xfId="12780" xr:uid="{00000000-0005-0000-0000-0000E9310000}"/>
    <cellStyle name="Normal 3 15" xfId="12781" xr:uid="{00000000-0005-0000-0000-0000EA310000}"/>
    <cellStyle name="Normal 3 15 2" xfId="12782" xr:uid="{00000000-0005-0000-0000-0000EB310000}"/>
    <cellStyle name="Normal 3 16" xfId="12783" xr:uid="{00000000-0005-0000-0000-0000EC310000}"/>
    <cellStyle name="Normal 3 16 2" xfId="12784" xr:uid="{00000000-0005-0000-0000-0000ED310000}"/>
    <cellStyle name="Normal 3 17" xfId="12785" xr:uid="{00000000-0005-0000-0000-0000EE310000}"/>
    <cellStyle name="Normal 3 17 2" xfId="12786" xr:uid="{00000000-0005-0000-0000-0000EF310000}"/>
    <cellStyle name="Normal 3 18" xfId="12787" xr:uid="{00000000-0005-0000-0000-0000F0310000}"/>
    <cellStyle name="Normal 3 18 2" xfId="12788" xr:uid="{00000000-0005-0000-0000-0000F1310000}"/>
    <cellStyle name="Normal 3 19" xfId="12789" xr:uid="{00000000-0005-0000-0000-0000F2310000}"/>
    <cellStyle name="Normal 3 19 2" xfId="12790" xr:uid="{00000000-0005-0000-0000-0000F3310000}"/>
    <cellStyle name="Normal 3 2" xfId="12791" xr:uid="{00000000-0005-0000-0000-0000F4310000}"/>
    <cellStyle name="Normal 3 2 10" xfId="12792" xr:uid="{00000000-0005-0000-0000-0000F5310000}"/>
    <cellStyle name="Normal 3 2 10 2" xfId="12793" xr:uid="{00000000-0005-0000-0000-0000F6310000}"/>
    <cellStyle name="Normal 3 2 10 3" xfId="12794" xr:uid="{00000000-0005-0000-0000-0000F7310000}"/>
    <cellStyle name="Normal 3 2 10 3 2" xfId="12795" xr:uid="{00000000-0005-0000-0000-0000F8310000}"/>
    <cellStyle name="Normal 3 2 10 3 2 2" xfId="12796" xr:uid="{00000000-0005-0000-0000-0000F9310000}"/>
    <cellStyle name="Normal 3 2 10 3 2 3" xfId="12797" xr:uid="{00000000-0005-0000-0000-0000FA310000}"/>
    <cellStyle name="Normal 3 2 10 3 2 4" xfId="12798" xr:uid="{00000000-0005-0000-0000-0000FB310000}"/>
    <cellStyle name="Normal 3 2 10 3 3" xfId="12799" xr:uid="{00000000-0005-0000-0000-0000FC310000}"/>
    <cellStyle name="Normal 3 2 10 3 4" xfId="12800" xr:uid="{00000000-0005-0000-0000-0000FD310000}"/>
    <cellStyle name="Normal 3 2 10 3 5" xfId="12801" xr:uid="{00000000-0005-0000-0000-0000FE310000}"/>
    <cellStyle name="Normal 3 2 10 4" xfId="12802" xr:uid="{00000000-0005-0000-0000-0000FF310000}"/>
    <cellStyle name="Normal 3 2 10 4 2" xfId="12803" xr:uid="{00000000-0005-0000-0000-000000320000}"/>
    <cellStyle name="Normal 3 2 10 4 3" xfId="12804" xr:uid="{00000000-0005-0000-0000-000001320000}"/>
    <cellStyle name="Normal 3 2 10 4 4" xfId="12805" xr:uid="{00000000-0005-0000-0000-000002320000}"/>
    <cellStyle name="Normal 3 2 10 5" xfId="12806" xr:uid="{00000000-0005-0000-0000-000003320000}"/>
    <cellStyle name="Normal 3 2 10 6" xfId="12807" xr:uid="{00000000-0005-0000-0000-000004320000}"/>
    <cellStyle name="Normal 3 2 10 7" xfId="12808" xr:uid="{00000000-0005-0000-0000-000005320000}"/>
    <cellStyle name="Normal 3 2 11" xfId="12809" xr:uid="{00000000-0005-0000-0000-000006320000}"/>
    <cellStyle name="Normal 3 2 11 2" xfId="12810" xr:uid="{00000000-0005-0000-0000-000007320000}"/>
    <cellStyle name="Normal 3 2 11 3" xfId="12811" xr:uid="{00000000-0005-0000-0000-000008320000}"/>
    <cellStyle name="Normal 3 2 11 3 2" xfId="12812" xr:uid="{00000000-0005-0000-0000-000009320000}"/>
    <cellStyle name="Normal 3 2 11 3 2 2" xfId="12813" xr:uid="{00000000-0005-0000-0000-00000A320000}"/>
    <cellStyle name="Normal 3 2 11 3 2 3" xfId="12814" xr:uid="{00000000-0005-0000-0000-00000B320000}"/>
    <cellStyle name="Normal 3 2 11 3 2 4" xfId="12815" xr:uid="{00000000-0005-0000-0000-00000C320000}"/>
    <cellStyle name="Normal 3 2 11 3 3" xfId="12816" xr:uid="{00000000-0005-0000-0000-00000D320000}"/>
    <cellStyle name="Normal 3 2 11 3 4" xfId="12817" xr:uid="{00000000-0005-0000-0000-00000E320000}"/>
    <cellStyle name="Normal 3 2 11 3 5" xfId="12818" xr:uid="{00000000-0005-0000-0000-00000F320000}"/>
    <cellStyle name="Normal 3 2 11 4" xfId="12819" xr:uid="{00000000-0005-0000-0000-000010320000}"/>
    <cellStyle name="Normal 3 2 11 4 2" xfId="12820" xr:uid="{00000000-0005-0000-0000-000011320000}"/>
    <cellStyle name="Normal 3 2 11 4 3" xfId="12821" xr:uid="{00000000-0005-0000-0000-000012320000}"/>
    <cellStyle name="Normal 3 2 11 4 4" xfId="12822" xr:uid="{00000000-0005-0000-0000-000013320000}"/>
    <cellStyle name="Normal 3 2 11 5" xfId="12823" xr:uid="{00000000-0005-0000-0000-000014320000}"/>
    <cellStyle name="Normal 3 2 11 6" xfId="12824" xr:uid="{00000000-0005-0000-0000-000015320000}"/>
    <cellStyle name="Normal 3 2 11 7" xfId="12825" xr:uid="{00000000-0005-0000-0000-000016320000}"/>
    <cellStyle name="Normal 3 2 12" xfId="12826" xr:uid="{00000000-0005-0000-0000-000017320000}"/>
    <cellStyle name="Normal 3 2 13" xfId="12827" xr:uid="{00000000-0005-0000-0000-000018320000}"/>
    <cellStyle name="Normal 3 2 14" xfId="12828" xr:uid="{00000000-0005-0000-0000-000019320000}"/>
    <cellStyle name="Normal 3 2 15" xfId="12829" xr:uid="{00000000-0005-0000-0000-00001A320000}"/>
    <cellStyle name="Normal 3 2 16" xfId="12830" xr:uid="{00000000-0005-0000-0000-00001B320000}"/>
    <cellStyle name="Normal 3 2 17" xfId="12831" xr:uid="{00000000-0005-0000-0000-00001C320000}"/>
    <cellStyle name="Normal 3 2 17 2" xfId="12832" xr:uid="{00000000-0005-0000-0000-00001D320000}"/>
    <cellStyle name="Normal 3 2 18" xfId="12833" xr:uid="{00000000-0005-0000-0000-00001E320000}"/>
    <cellStyle name="Normal 3 2 18 2" xfId="12834" xr:uid="{00000000-0005-0000-0000-00001F320000}"/>
    <cellStyle name="Normal 3 2 19" xfId="12835" xr:uid="{00000000-0005-0000-0000-000020320000}"/>
    <cellStyle name="Normal 3 2 19 2" xfId="12836" xr:uid="{00000000-0005-0000-0000-000021320000}"/>
    <cellStyle name="Normal 3 2 2" xfId="12837" xr:uid="{00000000-0005-0000-0000-000022320000}"/>
    <cellStyle name="Normal 3 2 2 10" xfId="12838" xr:uid="{00000000-0005-0000-0000-000023320000}"/>
    <cellStyle name="Normal 3 2 2 11" xfId="12839" xr:uid="{00000000-0005-0000-0000-000024320000}"/>
    <cellStyle name="Normal 3 2 2 11 2" xfId="12840" xr:uid="{00000000-0005-0000-0000-000025320000}"/>
    <cellStyle name="Normal 3 2 2 11 2 2" xfId="12841" xr:uid="{00000000-0005-0000-0000-000026320000}"/>
    <cellStyle name="Normal 3 2 2 11 2 3" xfId="12842" xr:uid="{00000000-0005-0000-0000-000027320000}"/>
    <cellStyle name="Normal 3 2 2 11 2 4" xfId="12843" xr:uid="{00000000-0005-0000-0000-000028320000}"/>
    <cellStyle name="Normal 3 2 2 11 3" xfId="12844" xr:uid="{00000000-0005-0000-0000-000029320000}"/>
    <cellStyle name="Normal 3 2 2 11 4" xfId="12845" xr:uid="{00000000-0005-0000-0000-00002A320000}"/>
    <cellStyle name="Normal 3 2 2 11 5" xfId="12846" xr:uid="{00000000-0005-0000-0000-00002B320000}"/>
    <cellStyle name="Normal 3 2 2 12" xfId="12847" xr:uid="{00000000-0005-0000-0000-00002C320000}"/>
    <cellStyle name="Normal 3 2 2 12 2" xfId="12848" xr:uid="{00000000-0005-0000-0000-00002D320000}"/>
    <cellStyle name="Normal 3 2 2 12 3" xfId="12849" xr:uid="{00000000-0005-0000-0000-00002E320000}"/>
    <cellStyle name="Normal 3 2 2 12 4" xfId="12850" xr:uid="{00000000-0005-0000-0000-00002F320000}"/>
    <cellStyle name="Normal 3 2 2 13" xfId="12851" xr:uid="{00000000-0005-0000-0000-000030320000}"/>
    <cellStyle name="Normal 3 2 2 14" xfId="12852" xr:uid="{00000000-0005-0000-0000-000031320000}"/>
    <cellStyle name="Normal 3 2 2 15" xfId="12853" xr:uid="{00000000-0005-0000-0000-000032320000}"/>
    <cellStyle name="Normal 3 2 2 2" xfId="12854" xr:uid="{00000000-0005-0000-0000-000033320000}"/>
    <cellStyle name="Normal 3 2 2 2 10" xfId="12855" xr:uid="{00000000-0005-0000-0000-000034320000}"/>
    <cellStyle name="Normal 3 2 2 2 10 2" xfId="12856" xr:uid="{00000000-0005-0000-0000-000035320000}"/>
    <cellStyle name="Normal 3 2 2 2 10 2 2" xfId="12857" xr:uid="{00000000-0005-0000-0000-000036320000}"/>
    <cellStyle name="Normal 3 2 2 2 10 2 3" xfId="12858" xr:uid="{00000000-0005-0000-0000-000037320000}"/>
    <cellStyle name="Normal 3 2 2 2 10 2 4" xfId="12859" xr:uid="{00000000-0005-0000-0000-000038320000}"/>
    <cellStyle name="Normal 3 2 2 2 10 3" xfId="12860" xr:uid="{00000000-0005-0000-0000-000039320000}"/>
    <cellStyle name="Normal 3 2 2 2 10 4" xfId="12861" xr:uid="{00000000-0005-0000-0000-00003A320000}"/>
    <cellStyle name="Normal 3 2 2 2 10 5" xfId="12862" xr:uid="{00000000-0005-0000-0000-00003B320000}"/>
    <cellStyle name="Normal 3 2 2 2 11" xfId="12863" xr:uid="{00000000-0005-0000-0000-00003C320000}"/>
    <cellStyle name="Normal 3 2 2 2 11 2" xfId="12864" xr:uid="{00000000-0005-0000-0000-00003D320000}"/>
    <cellStyle name="Normal 3 2 2 2 11 3" xfId="12865" xr:uid="{00000000-0005-0000-0000-00003E320000}"/>
    <cellStyle name="Normal 3 2 2 2 11 4" xfId="12866" xr:uid="{00000000-0005-0000-0000-00003F320000}"/>
    <cellStyle name="Normal 3 2 2 2 12" xfId="12867" xr:uid="{00000000-0005-0000-0000-000040320000}"/>
    <cellStyle name="Normal 3 2 2 2 13" xfId="12868" xr:uid="{00000000-0005-0000-0000-000041320000}"/>
    <cellStyle name="Normal 3 2 2 2 14" xfId="12869" xr:uid="{00000000-0005-0000-0000-000042320000}"/>
    <cellStyle name="Normal 3 2 2 2 2" xfId="12870" xr:uid="{00000000-0005-0000-0000-000043320000}"/>
    <cellStyle name="Normal 3 2 2 2 2 10" xfId="12871" xr:uid="{00000000-0005-0000-0000-000044320000}"/>
    <cellStyle name="Normal 3 2 2 2 2 2" xfId="12872" xr:uid="{00000000-0005-0000-0000-000045320000}"/>
    <cellStyle name="Normal 3 2 2 2 2 2 2" xfId="12873" xr:uid="{00000000-0005-0000-0000-000046320000}"/>
    <cellStyle name="Normal 3 2 2 2 2 2 2 2" xfId="12874" xr:uid="{00000000-0005-0000-0000-000047320000}"/>
    <cellStyle name="Normal 3 2 2 2 2 2 2 2 2" xfId="12875" xr:uid="{00000000-0005-0000-0000-000048320000}"/>
    <cellStyle name="Normal 3 2 2 2 2 2 2 2 2 2" xfId="12876" xr:uid="{00000000-0005-0000-0000-000049320000}"/>
    <cellStyle name="Normal 3 2 2 2 2 2 2 2 2 3" xfId="12877" xr:uid="{00000000-0005-0000-0000-00004A320000}"/>
    <cellStyle name="Normal 3 2 2 2 2 2 2 2 2 4" xfId="12878" xr:uid="{00000000-0005-0000-0000-00004B320000}"/>
    <cellStyle name="Normal 3 2 2 2 2 2 2 2 3" xfId="12879" xr:uid="{00000000-0005-0000-0000-00004C320000}"/>
    <cellStyle name="Normal 3 2 2 2 2 2 2 2 4" xfId="12880" xr:uid="{00000000-0005-0000-0000-00004D320000}"/>
    <cellStyle name="Normal 3 2 2 2 2 2 2 2 5" xfId="12881" xr:uid="{00000000-0005-0000-0000-00004E320000}"/>
    <cellStyle name="Normal 3 2 2 2 2 2 2 3" xfId="12882" xr:uid="{00000000-0005-0000-0000-00004F320000}"/>
    <cellStyle name="Normal 3 2 2 2 2 2 2 3 2" xfId="12883" xr:uid="{00000000-0005-0000-0000-000050320000}"/>
    <cellStyle name="Normal 3 2 2 2 2 2 2 3 3" xfId="12884" xr:uid="{00000000-0005-0000-0000-000051320000}"/>
    <cellStyle name="Normal 3 2 2 2 2 2 2 3 4" xfId="12885" xr:uid="{00000000-0005-0000-0000-000052320000}"/>
    <cellStyle name="Normal 3 2 2 2 2 2 2 4" xfId="12886" xr:uid="{00000000-0005-0000-0000-000053320000}"/>
    <cellStyle name="Normal 3 2 2 2 2 2 2 5" xfId="12887" xr:uid="{00000000-0005-0000-0000-000054320000}"/>
    <cellStyle name="Normal 3 2 2 2 2 2 2 6" xfId="12888" xr:uid="{00000000-0005-0000-0000-000055320000}"/>
    <cellStyle name="Normal 3 2 2 2 2 2 3" xfId="12889" xr:uid="{00000000-0005-0000-0000-000056320000}"/>
    <cellStyle name="Normal 3 2 2 2 2 2 3 2" xfId="12890" xr:uid="{00000000-0005-0000-0000-000057320000}"/>
    <cellStyle name="Normal 3 2 2 2 2 2 3 2 2" xfId="12891" xr:uid="{00000000-0005-0000-0000-000058320000}"/>
    <cellStyle name="Normal 3 2 2 2 2 2 3 2 2 2" xfId="12892" xr:uid="{00000000-0005-0000-0000-000059320000}"/>
    <cellStyle name="Normal 3 2 2 2 2 2 3 2 2 3" xfId="12893" xr:uid="{00000000-0005-0000-0000-00005A320000}"/>
    <cellStyle name="Normal 3 2 2 2 2 2 3 2 2 4" xfId="12894" xr:uid="{00000000-0005-0000-0000-00005B320000}"/>
    <cellStyle name="Normal 3 2 2 2 2 2 3 2 3" xfId="12895" xr:uid="{00000000-0005-0000-0000-00005C320000}"/>
    <cellStyle name="Normal 3 2 2 2 2 2 3 2 4" xfId="12896" xr:uid="{00000000-0005-0000-0000-00005D320000}"/>
    <cellStyle name="Normal 3 2 2 2 2 2 3 2 5" xfId="12897" xr:uid="{00000000-0005-0000-0000-00005E320000}"/>
    <cellStyle name="Normal 3 2 2 2 2 2 3 3" xfId="12898" xr:uid="{00000000-0005-0000-0000-00005F320000}"/>
    <cellStyle name="Normal 3 2 2 2 2 2 3 3 2" xfId="12899" xr:uid="{00000000-0005-0000-0000-000060320000}"/>
    <cellStyle name="Normal 3 2 2 2 2 2 3 3 3" xfId="12900" xr:uid="{00000000-0005-0000-0000-000061320000}"/>
    <cellStyle name="Normal 3 2 2 2 2 2 3 3 4" xfId="12901" xr:uid="{00000000-0005-0000-0000-000062320000}"/>
    <cellStyle name="Normal 3 2 2 2 2 2 3 4" xfId="12902" xr:uid="{00000000-0005-0000-0000-000063320000}"/>
    <cellStyle name="Normal 3 2 2 2 2 2 3 5" xfId="12903" xr:uid="{00000000-0005-0000-0000-000064320000}"/>
    <cellStyle name="Normal 3 2 2 2 2 2 3 6" xfId="12904" xr:uid="{00000000-0005-0000-0000-000065320000}"/>
    <cellStyle name="Normal 3 2 2 2 2 2 4" xfId="12905" xr:uid="{00000000-0005-0000-0000-000066320000}"/>
    <cellStyle name="Normal 3 2 2 2 2 2 4 2" xfId="12906" xr:uid="{00000000-0005-0000-0000-000067320000}"/>
    <cellStyle name="Normal 3 2 2 2 2 2 4 2 2" xfId="12907" xr:uid="{00000000-0005-0000-0000-000068320000}"/>
    <cellStyle name="Normal 3 2 2 2 2 2 4 2 3" xfId="12908" xr:uid="{00000000-0005-0000-0000-000069320000}"/>
    <cellStyle name="Normal 3 2 2 2 2 2 4 2 4" xfId="12909" xr:uid="{00000000-0005-0000-0000-00006A320000}"/>
    <cellStyle name="Normal 3 2 2 2 2 2 4 3" xfId="12910" xr:uid="{00000000-0005-0000-0000-00006B320000}"/>
    <cellStyle name="Normal 3 2 2 2 2 2 4 4" xfId="12911" xr:uid="{00000000-0005-0000-0000-00006C320000}"/>
    <cellStyle name="Normal 3 2 2 2 2 2 4 5" xfId="12912" xr:uid="{00000000-0005-0000-0000-00006D320000}"/>
    <cellStyle name="Normal 3 2 2 2 2 2 5" xfId="12913" xr:uid="{00000000-0005-0000-0000-00006E320000}"/>
    <cellStyle name="Normal 3 2 2 2 2 2 5 2" xfId="12914" xr:uid="{00000000-0005-0000-0000-00006F320000}"/>
    <cellStyle name="Normal 3 2 2 2 2 2 5 3" xfId="12915" xr:uid="{00000000-0005-0000-0000-000070320000}"/>
    <cellStyle name="Normal 3 2 2 2 2 2 5 4" xfId="12916" xr:uid="{00000000-0005-0000-0000-000071320000}"/>
    <cellStyle name="Normal 3 2 2 2 2 2 6" xfId="12917" xr:uid="{00000000-0005-0000-0000-000072320000}"/>
    <cellStyle name="Normal 3 2 2 2 2 2 7" xfId="12918" xr:uid="{00000000-0005-0000-0000-000073320000}"/>
    <cellStyle name="Normal 3 2 2 2 2 2 8" xfId="12919" xr:uid="{00000000-0005-0000-0000-000074320000}"/>
    <cellStyle name="Normal 3 2 2 2 2 3" xfId="12920" xr:uid="{00000000-0005-0000-0000-000075320000}"/>
    <cellStyle name="Normal 3 2 2 2 2 3 2" xfId="12921" xr:uid="{00000000-0005-0000-0000-000076320000}"/>
    <cellStyle name="Normal 3 2 2 2 2 3 2 2" xfId="12922" xr:uid="{00000000-0005-0000-0000-000077320000}"/>
    <cellStyle name="Normal 3 2 2 2 2 3 2 2 2" xfId="12923" xr:uid="{00000000-0005-0000-0000-000078320000}"/>
    <cellStyle name="Normal 3 2 2 2 2 3 2 2 3" xfId="12924" xr:uid="{00000000-0005-0000-0000-000079320000}"/>
    <cellStyle name="Normal 3 2 2 2 2 3 2 2 4" xfId="12925" xr:uid="{00000000-0005-0000-0000-00007A320000}"/>
    <cellStyle name="Normal 3 2 2 2 2 3 2 3" xfId="12926" xr:uid="{00000000-0005-0000-0000-00007B320000}"/>
    <cellStyle name="Normal 3 2 2 2 2 3 2 4" xfId="12927" xr:uid="{00000000-0005-0000-0000-00007C320000}"/>
    <cellStyle name="Normal 3 2 2 2 2 3 2 5" xfId="12928" xr:uid="{00000000-0005-0000-0000-00007D320000}"/>
    <cellStyle name="Normal 3 2 2 2 2 3 3" xfId="12929" xr:uid="{00000000-0005-0000-0000-00007E320000}"/>
    <cellStyle name="Normal 3 2 2 2 2 3 3 2" xfId="12930" xr:uid="{00000000-0005-0000-0000-00007F320000}"/>
    <cellStyle name="Normal 3 2 2 2 2 3 3 3" xfId="12931" xr:uid="{00000000-0005-0000-0000-000080320000}"/>
    <cellStyle name="Normal 3 2 2 2 2 3 3 4" xfId="12932" xr:uid="{00000000-0005-0000-0000-000081320000}"/>
    <cellStyle name="Normal 3 2 2 2 2 3 4" xfId="12933" xr:uid="{00000000-0005-0000-0000-000082320000}"/>
    <cellStyle name="Normal 3 2 2 2 2 3 5" xfId="12934" xr:uid="{00000000-0005-0000-0000-000083320000}"/>
    <cellStyle name="Normal 3 2 2 2 2 3 6" xfId="12935" xr:uid="{00000000-0005-0000-0000-000084320000}"/>
    <cellStyle name="Normal 3 2 2 2 2 4" xfId="12936" xr:uid="{00000000-0005-0000-0000-000085320000}"/>
    <cellStyle name="Normal 3 2 2 2 2 4 2" xfId="12937" xr:uid="{00000000-0005-0000-0000-000086320000}"/>
    <cellStyle name="Normal 3 2 2 2 2 4 2 2" xfId="12938" xr:uid="{00000000-0005-0000-0000-000087320000}"/>
    <cellStyle name="Normal 3 2 2 2 2 4 2 2 2" xfId="12939" xr:uid="{00000000-0005-0000-0000-000088320000}"/>
    <cellStyle name="Normal 3 2 2 2 2 4 2 2 3" xfId="12940" xr:uid="{00000000-0005-0000-0000-000089320000}"/>
    <cellStyle name="Normal 3 2 2 2 2 4 2 2 4" xfId="12941" xr:uid="{00000000-0005-0000-0000-00008A320000}"/>
    <cellStyle name="Normal 3 2 2 2 2 4 2 3" xfId="12942" xr:uid="{00000000-0005-0000-0000-00008B320000}"/>
    <cellStyle name="Normal 3 2 2 2 2 4 2 4" xfId="12943" xr:uid="{00000000-0005-0000-0000-00008C320000}"/>
    <cellStyle name="Normal 3 2 2 2 2 4 2 5" xfId="12944" xr:uid="{00000000-0005-0000-0000-00008D320000}"/>
    <cellStyle name="Normal 3 2 2 2 2 4 3" xfId="12945" xr:uid="{00000000-0005-0000-0000-00008E320000}"/>
    <cellStyle name="Normal 3 2 2 2 2 4 3 2" xfId="12946" xr:uid="{00000000-0005-0000-0000-00008F320000}"/>
    <cellStyle name="Normal 3 2 2 2 2 4 3 3" xfId="12947" xr:uid="{00000000-0005-0000-0000-000090320000}"/>
    <cellStyle name="Normal 3 2 2 2 2 4 3 4" xfId="12948" xr:uid="{00000000-0005-0000-0000-000091320000}"/>
    <cellStyle name="Normal 3 2 2 2 2 4 4" xfId="12949" xr:uid="{00000000-0005-0000-0000-000092320000}"/>
    <cellStyle name="Normal 3 2 2 2 2 4 5" xfId="12950" xr:uid="{00000000-0005-0000-0000-000093320000}"/>
    <cellStyle name="Normal 3 2 2 2 2 4 6" xfId="12951" xr:uid="{00000000-0005-0000-0000-000094320000}"/>
    <cellStyle name="Normal 3 2 2 2 2 5" xfId="12952" xr:uid="{00000000-0005-0000-0000-000095320000}"/>
    <cellStyle name="Normal 3 2 2 2 2 6" xfId="12953" xr:uid="{00000000-0005-0000-0000-000096320000}"/>
    <cellStyle name="Normal 3 2 2 2 2 6 2" xfId="12954" xr:uid="{00000000-0005-0000-0000-000097320000}"/>
    <cellStyle name="Normal 3 2 2 2 2 6 2 2" xfId="12955" xr:uid="{00000000-0005-0000-0000-000098320000}"/>
    <cellStyle name="Normal 3 2 2 2 2 6 2 3" xfId="12956" xr:uid="{00000000-0005-0000-0000-000099320000}"/>
    <cellStyle name="Normal 3 2 2 2 2 6 2 4" xfId="12957" xr:uid="{00000000-0005-0000-0000-00009A320000}"/>
    <cellStyle name="Normal 3 2 2 2 2 6 3" xfId="12958" xr:uid="{00000000-0005-0000-0000-00009B320000}"/>
    <cellStyle name="Normal 3 2 2 2 2 6 4" xfId="12959" xr:uid="{00000000-0005-0000-0000-00009C320000}"/>
    <cellStyle name="Normal 3 2 2 2 2 6 5" xfId="12960" xr:uid="{00000000-0005-0000-0000-00009D320000}"/>
    <cellStyle name="Normal 3 2 2 2 2 7" xfId="12961" xr:uid="{00000000-0005-0000-0000-00009E320000}"/>
    <cellStyle name="Normal 3 2 2 2 2 7 2" xfId="12962" xr:uid="{00000000-0005-0000-0000-00009F320000}"/>
    <cellStyle name="Normal 3 2 2 2 2 7 3" xfId="12963" xr:uid="{00000000-0005-0000-0000-0000A0320000}"/>
    <cellStyle name="Normal 3 2 2 2 2 7 4" xfId="12964" xr:uid="{00000000-0005-0000-0000-0000A1320000}"/>
    <cellStyle name="Normal 3 2 2 2 2 8" xfId="12965" xr:uid="{00000000-0005-0000-0000-0000A2320000}"/>
    <cellStyle name="Normal 3 2 2 2 2 9" xfId="12966" xr:uid="{00000000-0005-0000-0000-0000A3320000}"/>
    <cellStyle name="Normal 3 2 2 2 3" xfId="12967" xr:uid="{00000000-0005-0000-0000-0000A4320000}"/>
    <cellStyle name="Normal 3 2 2 2 3 2" xfId="12968" xr:uid="{00000000-0005-0000-0000-0000A5320000}"/>
    <cellStyle name="Normal 3 2 2 2 3 2 2" xfId="12969" xr:uid="{00000000-0005-0000-0000-0000A6320000}"/>
    <cellStyle name="Normal 3 2 2 2 3 2 2 2" xfId="12970" xr:uid="{00000000-0005-0000-0000-0000A7320000}"/>
    <cellStyle name="Normal 3 2 2 2 3 2 2 2 2" xfId="12971" xr:uid="{00000000-0005-0000-0000-0000A8320000}"/>
    <cellStyle name="Normal 3 2 2 2 3 2 2 2 2 2" xfId="12972" xr:uid="{00000000-0005-0000-0000-0000A9320000}"/>
    <cellStyle name="Normal 3 2 2 2 3 2 2 2 2 3" xfId="12973" xr:uid="{00000000-0005-0000-0000-0000AA320000}"/>
    <cellStyle name="Normal 3 2 2 2 3 2 2 2 2 4" xfId="12974" xr:uid="{00000000-0005-0000-0000-0000AB320000}"/>
    <cellStyle name="Normal 3 2 2 2 3 2 2 2 3" xfId="12975" xr:uid="{00000000-0005-0000-0000-0000AC320000}"/>
    <cellStyle name="Normal 3 2 2 2 3 2 2 2 4" xfId="12976" xr:uid="{00000000-0005-0000-0000-0000AD320000}"/>
    <cellStyle name="Normal 3 2 2 2 3 2 2 2 5" xfId="12977" xr:uid="{00000000-0005-0000-0000-0000AE320000}"/>
    <cellStyle name="Normal 3 2 2 2 3 2 2 3" xfId="12978" xr:uid="{00000000-0005-0000-0000-0000AF320000}"/>
    <cellStyle name="Normal 3 2 2 2 3 2 2 3 2" xfId="12979" xr:uid="{00000000-0005-0000-0000-0000B0320000}"/>
    <cellStyle name="Normal 3 2 2 2 3 2 2 3 3" xfId="12980" xr:uid="{00000000-0005-0000-0000-0000B1320000}"/>
    <cellStyle name="Normal 3 2 2 2 3 2 2 3 4" xfId="12981" xr:uid="{00000000-0005-0000-0000-0000B2320000}"/>
    <cellStyle name="Normal 3 2 2 2 3 2 2 4" xfId="12982" xr:uid="{00000000-0005-0000-0000-0000B3320000}"/>
    <cellStyle name="Normal 3 2 2 2 3 2 2 5" xfId="12983" xr:uid="{00000000-0005-0000-0000-0000B4320000}"/>
    <cellStyle name="Normal 3 2 2 2 3 2 2 6" xfId="12984" xr:uid="{00000000-0005-0000-0000-0000B5320000}"/>
    <cellStyle name="Normal 3 2 2 2 3 2 3" xfId="12985" xr:uid="{00000000-0005-0000-0000-0000B6320000}"/>
    <cellStyle name="Normal 3 2 2 2 3 2 3 2" xfId="12986" xr:uid="{00000000-0005-0000-0000-0000B7320000}"/>
    <cellStyle name="Normal 3 2 2 2 3 2 3 2 2" xfId="12987" xr:uid="{00000000-0005-0000-0000-0000B8320000}"/>
    <cellStyle name="Normal 3 2 2 2 3 2 3 2 2 2" xfId="12988" xr:uid="{00000000-0005-0000-0000-0000B9320000}"/>
    <cellStyle name="Normal 3 2 2 2 3 2 3 2 2 3" xfId="12989" xr:uid="{00000000-0005-0000-0000-0000BA320000}"/>
    <cellStyle name="Normal 3 2 2 2 3 2 3 2 2 4" xfId="12990" xr:uid="{00000000-0005-0000-0000-0000BB320000}"/>
    <cellStyle name="Normal 3 2 2 2 3 2 3 2 3" xfId="12991" xr:uid="{00000000-0005-0000-0000-0000BC320000}"/>
    <cellStyle name="Normal 3 2 2 2 3 2 3 2 4" xfId="12992" xr:uid="{00000000-0005-0000-0000-0000BD320000}"/>
    <cellStyle name="Normal 3 2 2 2 3 2 3 2 5" xfId="12993" xr:uid="{00000000-0005-0000-0000-0000BE320000}"/>
    <cellStyle name="Normal 3 2 2 2 3 2 3 3" xfId="12994" xr:uid="{00000000-0005-0000-0000-0000BF320000}"/>
    <cellStyle name="Normal 3 2 2 2 3 2 3 3 2" xfId="12995" xr:uid="{00000000-0005-0000-0000-0000C0320000}"/>
    <cellStyle name="Normal 3 2 2 2 3 2 3 3 3" xfId="12996" xr:uid="{00000000-0005-0000-0000-0000C1320000}"/>
    <cellStyle name="Normal 3 2 2 2 3 2 3 3 4" xfId="12997" xr:uid="{00000000-0005-0000-0000-0000C2320000}"/>
    <cellStyle name="Normal 3 2 2 2 3 2 3 4" xfId="12998" xr:uid="{00000000-0005-0000-0000-0000C3320000}"/>
    <cellStyle name="Normal 3 2 2 2 3 2 3 5" xfId="12999" xr:uid="{00000000-0005-0000-0000-0000C4320000}"/>
    <cellStyle name="Normal 3 2 2 2 3 2 3 6" xfId="13000" xr:uid="{00000000-0005-0000-0000-0000C5320000}"/>
    <cellStyle name="Normal 3 2 2 2 3 2 4" xfId="13001" xr:uid="{00000000-0005-0000-0000-0000C6320000}"/>
    <cellStyle name="Normal 3 2 2 2 3 2 4 2" xfId="13002" xr:uid="{00000000-0005-0000-0000-0000C7320000}"/>
    <cellStyle name="Normal 3 2 2 2 3 2 4 2 2" xfId="13003" xr:uid="{00000000-0005-0000-0000-0000C8320000}"/>
    <cellStyle name="Normal 3 2 2 2 3 2 4 2 3" xfId="13004" xr:uid="{00000000-0005-0000-0000-0000C9320000}"/>
    <cellStyle name="Normal 3 2 2 2 3 2 4 2 4" xfId="13005" xr:uid="{00000000-0005-0000-0000-0000CA320000}"/>
    <cellStyle name="Normal 3 2 2 2 3 2 4 3" xfId="13006" xr:uid="{00000000-0005-0000-0000-0000CB320000}"/>
    <cellStyle name="Normal 3 2 2 2 3 2 4 4" xfId="13007" xr:uid="{00000000-0005-0000-0000-0000CC320000}"/>
    <cellStyle name="Normal 3 2 2 2 3 2 4 5" xfId="13008" xr:uid="{00000000-0005-0000-0000-0000CD320000}"/>
    <cellStyle name="Normal 3 2 2 2 3 2 5" xfId="13009" xr:uid="{00000000-0005-0000-0000-0000CE320000}"/>
    <cellStyle name="Normal 3 2 2 2 3 2 5 2" xfId="13010" xr:uid="{00000000-0005-0000-0000-0000CF320000}"/>
    <cellStyle name="Normal 3 2 2 2 3 2 5 3" xfId="13011" xr:uid="{00000000-0005-0000-0000-0000D0320000}"/>
    <cellStyle name="Normal 3 2 2 2 3 2 5 4" xfId="13012" xr:uid="{00000000-0005-0000-0000-0000D1320000}"/>
    <cellStyle name="Normal 3 2 2 2 3 2 6" xfId="13013" xr:uid="{00000000-0005-0000-0000-0000D2320000}"/>
    <cellStyle name="Normal 3 2 2 2 3 2 7" xfId="13014" xr:uid="{00000000-0005-0000-0000-0000D3320000}"/>
    <cellStyle name="Normal 3 2 2 2 3 2 8" xfId="13015" xr:uid="{00000000-0005-0000-0000-0000D4320000}"/>
    <cellStyle name="Normal 3 2 2 2 3 3" xfId="13016" xr:uid="{00000000-0005-0000-0000-0000D5320000}"/>
    <cellStyle name="Normal 3 2 2 2 3 3 2" xfId="13017" xr:uid="{00000000-0005-0000-0000-0000D6320000}"/>
    <cellStyle name="Normal 3 2 2 2 3 3 2 2" xfId="13018" xr:uid="{00000000-0005-0000-0000-0000D7320000}"/>
    <cellStyle name="Normal 3 2 2 2 3 3 2 2 2" xfId="13019" xr:uid="{00000000-0005-0000-0000-0000D8320000}"/>
    <cellStyle name="Normal 3 2 2 2 3 3 2 2 3" xfId="13020" xr:uid="{00000000-0005-0000-0000-0000D9320000}"/>
    <cellStyle name="Normal 3 2 2 2 3 3 2 2 4" xfId="13021" xr:uid="{00000000-0005-0000-0000-0000DA320000}"/>
    <cellStyle name="Normal 3 2 2 2 3 3 2 3" xfId="13022" xr:uid="{00000000-0005-0000-0000-0000DB320000}"/>
    <cellStyle name="Normal 3 2 2 2 3 3 2 4" xfId="13023" xr:uid="{00000000-0005-0000-0000-0000DC320000}"/>
    <cellStyle name="Normal 3 2 2 2 3 3 2 5" xfId="13024" xr:uid="{00000000-0005-0000-0000-0000DD320000}"/>
    <cellStyle name="Normal 3 2 2 2 3 3 3" xfId="13025" xr:uid="{00000000-0005-0000-0000-0000DE320000}"/>
    <cellStyle name="Normal 3 2 2 2 3 3 3 2" xfId="13026" xr:uid="{00000000-0005-0000-0000-0000DF320000}"/>
    <cellStyle name="Normal 3 2 2 2 3 3 3 3" xfId="13027" xr:uid="{00000000-0005-0000-0000-0000E0320000}"/>
    <cellStyle name="Normal 3 2 2 2 3 3 3 4" xfId="13028" xr:uid="{00000000-0005-0000-0000-0000E1320000}"/>
    <cellStyle name="Normal 3 2 2 2 3 3 4" xfId="13029" xr:uid="{00000000-0005-0000-0000-0000E2320000}"/>
    <cellStyle name="Normal 3 2 2 2 3 3 5" xfId="13030" xr:uid="{00000000-0005-0000-0000-0000E3320000}"/>
    <cellStyle name="Normal 3 2 2 2 3 3 6" xfId="13031" xr:uid="{00000000-0005-0000-0000-0000E4320000}"/>
    <cellStyle name="Normal 3 2 2 2 3 4" xfId="13032" xr:uid="{00000000-0005-0000-0000-0000E5320000}"/>
    <cellStyle name="Normal 3 2 2 2 3 4 2" xfId="13033" xr:uid="{00000000-0005-0000-0000-0000E6320000}"/>
    <cellStyle name="Normal 3 2 2 2 3 4 2 2" xfId="13034" xr:uid="{00000000-0005-0000-0000-0000E7320000}"/>
    <cellStyle name="Normal 3 2 2 2 3 4 2 2 2" xfId="13035" xr:uid="{00000000-0005-0000-0000-0000E8320000}"/>
    <cellStyle name="Normal 3 2 2 2 3 4 2 2 3" xfId="13036" xr:uid="{00000000-0005-0000-0000-0000E9320000}"/>
    <cellStyle name="Normal 3 2 2 2 3 4 2 2 4" xfId="13037" xr:uid="{00000000-0005-0000-0000-0000EA320000}"/>
    <cellStyle name="Normal 3 2 2 2 3 4 2 3" xfId="13038" xr:uid="{00000000-0005-0000-0000-0000EB320000}"/>
    <cellStyle name="Normal 3 2 2 2 3 4 2 4" xfId="13039" xr:uid="{00000000-0005-0000-0000-0000EC320000}"/>
    <cellStyle name="Normal 3 2 2 2 3 4 2 5" xfId="13040" xr:uid="{00000000-0005-0000-0000-0000ED320000}"/>
    <cellStyle name="Normal 3 2 2 2 3 4 3" xfId="13041" xr:uid="{00000000-0005-0000-0000-0000EE320000}"/>
    <cellStyle name="Normal 3 2 2 2 3 4 3 2" xfId="13042" xr:uid="{00000000-0005-0000-0000-0000EF320000}"/>
    <cellStyle name="Normal 3 2 2 2 3 4 3 3" xfId="13043" xr:uid="{00000000-0005-0000-0000-0000F0320000}"/>
    <cellStyle name="Normal 3 2 2 2 3 4 3 4" xfId="13044" xr:uid="{00000000-0005-0000-0000-0000F1320000}"/>
    <cellStyle name="Normal 3 2 2 2 3 4 4" xfId="13045" xr:uid="{00000000-0005-0000-0000-0000F2320000}"/>
    <cellStyle name="Normal 3 2 2 2 3 4 5" xfId="13046" xr:uid="{00000000-0005-0000-0000-0000F3320000}"/>
    <cellStyle name="Normal 3 2 2 2 3 4 6" xfId="13047" xr:uid="{00000000-0005-0000-0000-0000F4320000}"/>
    <cellStyle name="Normal 3 2 2 2 3 5" xfId="13048" xr:uid="{00000000-0005-0000-0000-0000F5320000}"/>
    <cellStyle name="Normal 3 2 2 2 3 5 2" xfId="13049" xr:uid="{00000000-0005-0000-0000-0000F6320000}"/>
    <cellStyle name="Normal 3 2 2 2 3 5 2 2" xfId="13050" xr:uid="{00000000-0005-0000-0000-0000F7320000}"/>
    <cellStyle name="Normal 3 2 2 2 3 5 2 3" xfId="13051" xr:uid="{00000000-0005-0000-0000-0000F8320000}"/>
    <cellStyle name="Normal 3 2 2 2 3 5 2 4" xfId="13052" xr:uid="{00000000-0005-0000-0000-0000F9320000}"/>
    <cellStyle name="Normal 3 2 2 2 3 5 3" xfId="13053" xr:uid="{00000000-0005-0000-0000-0000FA320000}"/>
    <cellStyle name="Normal 3 2 2 2 3 5 4" xfId="13054" xr:uid="{00000000-0005-0000-0000-0000FB320000}"/>
    <cellStyle name="Normal 3 2 2 2 3 5 5" xfId="13055" xr:uid="{00000000-0005-0000-0000-0000FC320000}"/>
    <cellStyle name="Normal 3 2 2 2 3 6" xfId="13056" xr:uid="{00000000-0005-0000-0000-0000FD320000}"/>
    <cellStyle name="Normal 3 2 2 2 3 6 2" xfId="13057" xr:uid="{00000000-0005-0000-0000-0000FE320000}"/>
    <cellStyle name="Normal 3 2 2 2 3 6 3" xfId="13058" xr:uid="{00000000-0005-0000-0000-0000FF320000}"/>
    <cellStyle name="Normal 3 2 2 2 3 6 4" xfId="13059" xr:uid="{00000000-0005-0000-0000-000000330000}"/>
    <cellStyle name="Normal 3 2 2 2 3 7" xfId="13060" xr:uid="{00000000-0005-0000-0000-000001330000}"/>
    <cellStyle name="Normal 3 2 2 2 3 8" xfId="13061" xr:uid="{00000000-0005-0000-0000-000002330000}"/>
    <cellStyle name="Normal 3 2 2 2 3 9" xfId="13062" xr:uid="{00000000-0005-0000-0000-000003330000}"/>
    <cellStyle name="Normal 3 2 2 2 4" xfId="13063" xr:uid="{00000000-0005-0000-0000-000004330000}"/>
    <cellStyle name="Normal 3 2 2 2 4 2" xfId="13064" xr:uid="{00000000-0005-0000-0000-000005330000}"/>
    <cellStyle name="Normal 3 2 2 2 4 2 2" xfId="13065" xr:uid="{00000000-0005-0000-0000-000006330000}"/>
    <cellStyle name="Normal 3 2 2 2 4 2 2 2" xfId="13066" xr:uid="{00000000-0005-0000-0000-000007330000}"/>
    <cellStyle name="Normal 3 2 2 2 4 2 2 2 2" xfId="13067" xr:uid="{00000000-0005-0000-0000-000008330000}"/>
    <cellStyle name="Normal 3 2 2 2 4 2 2 2 2 2" xfId="13068" xr:uid="{00000000-0005-0000-0000-000009330000}"/>
    <cellStyle name="Normal 3 2 2 2 4 2 2 2 2 3" xfId="13069" xr:uid="{00000000-0005-0000-0000-00000A330000}"/>
    <cellStyle name="Normal 3 2 2 2 4 2 2 2 2 4" xfId="13070" xr:uid="{00000000-0005-0000-0000-00000B330000}"/>
    <cellStyle name="Normal 3 2 2 2 4 2 2 2 3" xfId="13071" xr:uid="{00000000-0005-0000-0000-00000C330000}"/>
    <cellStyle name="Normal 3 2 2 2 4 2 2 2 4" xfId="13072" xr:uid="{00000000-0005-0000-0000-00000D330000}"/>
    <cellStyle name="Normal 3 2 2 2 4 2 2 2 5" xfId="13073" xr:uid="{00000000-0005-0000-0000-00000E330000}"/>
    <cellStyle name="Normal 3 2 2 2 4 2 2 3" xfId="13074" xr:uid="{00000000-0005-0000-0000-00000F330000}"/>
    <cellStyle name="Normal 3 2 2 2 4 2 2 3 2" xfId="13075" xr:uid="{00000000-0005-0000-0000-000010330000}"/>
    <cellStyle name="Normal 3 2 2 2 4 2 2 3 3" xfId="13076" xr:uid="{00000000-0005-0000-0000-000011330000}"/>
    <cellStyle name="Normal 3 2 2 2 4 2 2 3 4" xfId="13077" xr:uid="{00000000-0005-0000-0000-000012330000}"/>
    <cellStyle name="Normal 3 2 2 2 4 2 2 4" xfId="13078" xr:uid="{00000000-0005-0000-0000-000013330000}"/>
    <cellStyle name="Normal 3 2 2 2 4 2 2 5" xfId="13079" xr:uid="{00000000-0005-0000-0000-000014330000}"/>
    <cellStyle name="Normal 3 2 2 2 4 2 2 6" xfId="13080" xr:uid="{00000000-0005-0000-0000-000015330000}"/>
    <cellStyle name="Normal 3 2 2 2 4 2 3" xfId="13081" xr:uid="{00000000-0005-0000-0000-000016330000}"/>
    <cellStyle name="Normal 3 2 2 2 4 2 3 2" xfId="13082" xr:uid="{00000000-0005-0000-0000-000017330000}"/>
    <cellStyle name="Normal 3 2 2 2 4 2 3 2 2" xfId="13083" xr:uid="{00000000-0005-0000-0000-000018330000}"/>
    <cellStyle name="Normal 3 2 2 2 4 2 3 2 2 2" xfId="13084" xr:uid="{00000000-0005-0000-0000-000019330000}"/>
    <cellStyle name="Normal 3 2 2 2 4 2 3 2 2 3" xfId="13085" xr:uid="{00000000-0005-0000-0000-00001A330000}"/>
    <cellStyle name="Normal 3 2 2 2 4 2 3 2 2 4" xfId="13086" xr:uid="{00000000-0005-0000-0000-00001B330000}"/>
    <cellStyle name="Normal 3 2 2 2 4 2 3 2 3" xfId="13087" xr:uid="{00000000-0005-0000-0000-00001C330000}"/>
    <cellStyle name="Normal 3 2 2 2 4 2 3 2 4" xfId="13088" xr:uid="{00000000-0005-0000-0000-00001D330000}"/>
    <cellStyle name="Normal 3 2 2 2 4 2 3 2 5" xfId="13089" xr:uid="{00000000-0005-0000-0000-00001E330000}"/>
    <cellStyle name="Normal 3 2 2 2 4 2 3 3" xfId="13090" xr:uid="{00000000-0005-0000-0000-00001F330000}"/>
    <cellStyle name="Normal 3 2 2 2 4 2 3 3 2" xfId="13091" xr:uid="{00000000-0005-0000-0000-000020330000}"/>
    <cellStyle name="Normal 3 2 2 2 4 2 3 3 3" xfId="13092" xr:uid="{00000000-0005-0000-0000-000021330000}"/>
    <cellStyle name="Normal 3 2 2 2 4 2 3 3 4" xfId="13093" xr:uid="{00000000-0005-0000-0000-000022330000}"/>
    <cellStyle name="Normal 3 2 2 2 4 2 3 4" xfId="13094" xr:uid="{00000000-0005-0000-0000-000023330000}"/>
    <cellStyle name="Normal 3 2 2 2 4 2 3 5" xfId="13095" xr:uid="{00000000-0005-0000-0000-000024330000}"/>
    <cellStyle name="Normal 3 2 2 2 4 2 3 6" xfId="13096" xr:uid="{00000000-0005-0000-0000-000025330000}"/>
    <cellStyle name="Normal 3 2 2 2 4 2 4" xfId="13097" xr:uid="{00000000-0005-0000-0000-000026330000}"/>
    <cellStyle name="Normal 3 2 2 2 4 2 4 2" xfId="13098" xr:uid="{00000000-0005-0000-0000-000027330000}"/>
    <cellStyle name="Normal 3 2 2 2 4 2 4 2 2" xfId="13099" xr:uid="{00000000-0005-0000-0000-000028330000}"/>
    <cellStyle name="Normal 3 2 2 2 4 2 4 2 3" xfId="13100" xr:uid="{00000000-0005-0000-0000-000029330000}"/>
    <cellStyle name="Normal 3 2 2 2 4 2 4 2 4" xfId="13101" xr:uid="{00000000-0005-0000-0000-00002A330000}"/>
    <cellStyle name="Normal 3 2 2 2 4 2 4 3" xfId="13102" xr:uid="{00000000-0005-0000-0000-00002B330000}"/>
    <cellStyle name="Normal 3 2 2 2 4 2 4 4" xfId="13103" xr:uid="{00000000-0005-0000-0000-00002C330000}"/>
    <cellStyle name="Normal 3 2 2 2 4 2 4 5" xfId="13104" xr:uid="{00000000-0005-0000-0000-00002D330000}"/>
    <cellStyle name="Normal 3 2 2 2 4 2 5" xfId="13105" xr:uid="{00000000-0005-0000-0000-00002E330000}"/>
    <cellStyle name="Normal 3 2 2 2 4 2 5 2" xfId="13106" xr:uid="{00000000-0005-0000-0000-00002F330000}"/>
    <cellStyle name="Normal 3 2 2 2 4 2 5 3" xfId="13107" xr:uid="{00000000-0005-0000-0000-000030330000}"/>
    <cellStyle name="Normal 3 2 2 2 4 2 5 4" xfId="13108" xr:uid="{00000000-0005-0000-0000-000031330000}"/>
    <cellStyle name="Normal 3 2 2 2 4 2 6" xfId="13109" xr:uid="{00000000-0005-0000-0000-000032330000}"/>
    <cellStyle name="Normal 3 2 2 2 4 2 7" xfId="13110" xr:uid="{00000000-0005-0000-0000-000033330000}"/>
    <cellStyle name="Normal 3 2 2 2 4 2 8" xfId="13111" xr:uid="{00000000-0005-0000-0000-000034330000}"/>
    <cellStyle name="Normal 3 2 2 2 4 3" xfId="13112" xr:uid="{00000000-0005-0000-0000-000035330000}"/>
    <cellStyle name="Normal 3 2 2 2 4 3 2" xfId="13113" xr:uid="{00000000-0005-0000-0000-000036330000}"/>
    <cellStyle name="Normal 3 2 2 2 4 3 2 2" xfId="13114" xr:uid="{00000000-0005-0000-0000-000037330000}"/>
    <cellStyle name="Normal 3 2 2 2 4 3 2 2 2" xfId="13115" xr:uid="{00000000-0005-0000-0000-000038330000}"/>
    <cellStyle name="Normal 3 2 2 2 4 3 2 2 3" xfId="13116" xr:uid="{00000000-0005-0000-0000-000039330000}"/>
    <cellStyle name="Normal 3 2 2 2 4 3 2 2 4" xfId="13117" xr:uid="{00000000-0005-0000-0000-00003A330000}"/>
    <cellStyle name="Normal 3 2 2 2 4 3 2 3" xfId="13118" xr:uid="{00000000-0005-0000-0000-00003B330000}"/>
    <cellStyle name="Normal 3 2 2 2 4 3 2 4" xfId="13119" xr:uid="{00000000-0005-0000-0000-00003C330000}"/>
    <cellStyle name="Normal 3 2 2 2 4 3 2 5" xfId="13120" xr:uid="{00000000-0005-0000-0000-00003D330000}"/>
    <cellStyle name="Normal 3 2 2 2 4 3 3" xfId="13121" xr:uid="{00000000-0005-0000-0000-00003E330000}"/>
    <cellStyle name="Normal 3 2 2 2 4 3 3 2" xfId="13122" xr:uid="{00000000-0005-0000-0000-00003F330000}"/>
    <cellStyle name="Normal 3 2 2 2 4 3 3 3" xfId="13123" xr:uid="{00000000-0005-0000-0000-000040330000}"/>
    <cellStyle name="Normal 3 2 2 2 4 3 3 4" xfId="13124" xr:uid="{00000000-0005-0000-0000-000041330000}"/>
    <cellStyle name="Normal 3 2 2 2 4 3 4" xfId="13125" xr:uid="{00000000-0005-0000-0000-000042330000}"/>
    <cellStyle name="Normal 3 2 2 2 4 3 5" xfId="13126" xr:uid="{00000000-0005-0000-0000-000043330000}"/>
    <cellStyle name="Normal 3 2 2 2 4 3 6" xfId="13127" xr:uid="{00000000-0005-0000-0000-000044330000}"/>
    <cellStyle name="Normal 3 2 2 2 4 4" xfId="13128" xr:uid="{00000000-0005-0000-0000-000045330000}"/>
    <cellStyle name="Normal 3 2 2 2 4 4 2" xfId="13129" xr:uid="{00000000-0005-0000-0000-000046330000}"/>
    <cellStyle name="Normal 3 2 2 2 4 4 2 2" xfId="13130" xr:uid="{00000000-0005-0000-0000-000047330000}"/>
    <cellStyle name="Normal 3 2 2 2 4 4 2 2 2" xfId="13131" xr:uid="{00000000-0005-0000-0000-000048330000}"/>
    <cellStyle name="Normal 3 2 2 2 4 4 2 2 3" xfId="13132" xr:uid="{00000000-0005-0000-0000-000049330000}"/>
    <cellStyle name="Normal 3 2 2 2 4 4 2 2 4" xfId="13133" xr:uid="{00000000-0005-0000-0000-00004A330000}"/>
    <cellStyle name="Normal 3 2 2 2 4 4 2 3" xfId="13134" xr:uid="{00000000-0005-0000-0000-00004B330000}"/>
    <cellStyle name="Normal 3 2 2 2 4 4 2 4" xfId="13135" xr:uid="{00000000-0005-0000-0000-00004C330000}"/>
    <cellStyle name="Normal 3 2 2 2 4 4 2 5" xfId="13136" xr:uid="{00000000-0005-0000-0000-00004D330000}"/>
    <cellStyle name="Normal 3 2 2 2 4 4 3" xfId="13137" xr:uid="{00000000-0005-0000-0000-00004E330000}"/>
    <cellStyle name="Normal 3 2 2 2 4 4 3 2" xfId="13138" xr:uid="{00000000-0005-0000-0000-00004F330000}"/>
    <cellStyle name="Normal 3 2 2 2 4 4 3 3" xfId="13139" xr:uid="{00000000-0005-0000-0000-000050330000}"/>
    <cellStyle name="Normal 3 2 2 2 4 4 3 4" xfId="13140" xr:uid="{00000000-0005-0000-0000-000051330000}"/>
    <cellStyle name="Normal 3 2 2 2 4 4 4" xfId="13141" xr:uid="{00000000-0005-0000-0000-000052330000}"/>
    <cellStyle name="Normal 3 2 2 2 4 4 5" xfId="13142" xr:uid="{00000000-0005-0000-0000-000053330000}"/>
    <cellStyle name="Normal 3 2 2 2 4 4 6" xfId="13143" xr:uid="{00000000-0005-0000-0000-000054330000}"/>
    <cellStyle name="Normal 3 2 2 2 4 5" xfId="13144" xr:uid="{00000000-0005-0000-0000-000055330000}"/>
    <cellStyle name="Normal 3 2 2 2 4 5 2" xfId="13145" xr:uid="{00000000-0005-0000-0000-000056330000}"/>
    <cellStyle name="Normal 3 2 2 2 4 5 2 2" xfId="13146" xr:uid="{00000000-0005-0000-0000-000057330000}"/>
    <cellStyle name="Normal 3 2 2 2 4 5 2 3" xfId="13147" xr:uid="{00000000-0005-0000-0000-000058330000}"/>
    <cellStyle name="Normal 3 2 2 2 4 5 2 4" xfId="13148" xr:uid="{00000000-0005-0000-0000-000059330000}"/>
    <cellStyle name="Normal 3 2 2 2 4 5 3" xfId="13149" xr:uid="{00000000-0005-0000-0000-00005A330000}"/>
    <cellStyle name="Normal 3 2 2 2 4 5 4" xfId="13150" xr:uid="{00000000-0005-0000-0000-00005B330000}"/>
    <cellStyle name="Normal 3 2 2 2 4 5 5" xfId="13151" xr:uid="{00000000-0005-0000-0000-00005C330000}"/>
    <cellStyle name="Normal 3 2 2 2 4 6" xfId="13152" xr:uid="{00000000-0005-0000-0000-00005D330000}"/>
    <cellStyle name="Normal 3 2 2 2 4 6 2" xfId="13153" xr:uid="{00000000-0005-0000-0000-00005E330000}"/>
    <cellStyle name="Normal 3 2 2 2 4 6 3" xfId="13154" xr:uid="{00000000-0005-0000-0000-00005F330000}"/>
    <cellStyle name="Normal 3 2 2 2 4 6 4" xfId="13155" xr:uid="{00000000-0005-0000-0000-000060330000}"/>
    <cellStyle name="Normal 3 2 2 2 4 7" xfId="13156" xr:uid="{00000000-0005-0000-0000-000061330000}"/>
    <cellStyle name="Normal 3 2 2 2 4 8" xfId="13157" xr:uid="{00000000-0005-0000-0000-000062330000}"/>
    <cellStyle name="Normal 3 2 2 2 4 9" xfId="13158" xr:uid="{00000000-0005-0000-0000-000063330000}"/>
    <cellStyle name="Normal 3 2 2 2 5" xfId="13159" xr:uid="{00000000-0005-0000-0000-000064330000}"/>
    <cellStyle name="Normal 3 2 2 2 5 2" xfId="13160" xr:uid="{00000000-0005-0000-0000-000065330000}"/>
    <cellStyle name="Normal 3 2 2 2 5 2 2" xfId="13161" xr:uid="{00000000-0005-0000-0000-000066330000}"/>
    <cellStyle name="Normal 3 2 2 2 5 2 2 2" xfId="13162" xr:uid="{00000000-0005-0000-0000-000067330000}"/>
    <cellStyle name="Normal 3 2 2 2 5 2 2 2 2" xfId="13163" xr:uid="{00000000-0005-0000-0000-000068330000}"/>
    <cellStyle name="Normal 3 2 2 2 5 2 2 2 3" xfId="13164" xr:uid="{00000000-0005-0000-0000-000069330000}"/>
    <cellStyle name="Normal 3 2 2 2 5 2 2 2 4" xfId="13165" xr:uid="{00000000-0005-0000-0000-00006A330000}"/>
    <cellStyle name="Normal 3 2 2 2 5 2 2 3" xfId="13166" xr:uid="{00000000-0005-0000-0000-00006B330000}"/>
    <cellStyle name="Normal 3 2 2 2 5 2 2 4" xfId="13167" xr:uid="{00000000-0005-0000-0000-00006C330000}"/>
    <cellStyle name="Normal 3 2 2 2 5 2 2 5" xfId="13168" xr:uid="{00000000-0005-0000-0000-00006D330000}"/>
    <cellStyle name="Normal 3 2 2 2 5 2 3" xfId="13169" xr:uid="{00000000-0005-0000-0000-00006E330000}"/>
    <cellStyle name="Normal 3 2 2 2 5 2 3 2" xfId="13170" xr:uid="{00000000-0005-0000-0000-00006F330000}"/>
    <cellStyle name="Normal 3 2 2 2 5 2 3 3" xfId="13171" xr:uid="{00000000-0005-0000-0000-000070330000}"/>
    <cellStyle name="Normal 3 2 2 2 5 2 3 4" xfId="13172" xr:uid="{00000000-0005-0000-0000-000071330000}"/>
    <cellStyle name="Normal 3 2 2 2 5 2 4" xfId="13173" xr:uid="{00000000-0005-0000-0000-000072330000}"/>
    <cellStyle name="Normal 3 2 2 2 5 2 5" xfId="13174" xr:uid="{00000000-0005-0000-0000-000073330000}"/>
    <cellStyle name="Normal 3 2 2 2 5 2 6" xfId="13175" xr:uid="{00000000-0005-0000-0000-000074330000}"/>
    <cellStyle name="Normal 3 2 2 2 5 3" xfId="13176" xr:uid="{00000000-0005-0000-0000-000075330000}"/>
    <cellStyle name="Normal 3 2 2 2 5 3 2" xfId="13177" xr:uid="{00000000-0005-0000-0000-000076330000}"/>
    <cellStyle name="Normal 3 2 2 2 5 3 2 2" xfId="13178" xr:uid="{00000000-0005-0000-0000-000077330000}"/>
    <cellStyle name="Normal 3 2 2 2 5 3 2 2 2" xfId="13179" xr:uid="{00000000-0005-0000-0000-000078330000}"/>
    <cellStyle name="Normal 3 2 2 2 5 3 2 2 3" xfId="13180" xr:uid="{00000000-0005-0000-0000-000079330000}"/>
    <cellStyle name="Normal 3 2 2 2 5 3 2 2 4" xfId="13181" xr:uid="{00000000-0005-0000-0000-00007A330000}"/>
    <cellStyle name="Normal 3 2 2 2 5 3 2 3" xfId="13182" xr:uid="{00000000-0005-0000-0000-00007B330000}"/>
    <cellStyle name="Normal 3 2 2 2 5 3 2 4" xfId="13183" xr:uid="{00000000-0005-0000-0000-00007C330000}"/>
    <cellStyle name="Normal 3 2 2 2 5 3 2 5" xfId="13184" xr:uid="{00000000-0005-0000-0000-00007D330000}"/>
    <cellStyle name="Normal 3 2 2 2 5 3 3" xfId="13185" xr:uid="{00000000-0005-0000-0000-00007E330000}"/>
    <cellStyle name="Normal 3 2 2 2 5 3 3 2" xfId="13186" xr:uid="{00000000-0005-0000-0000-00007F330000}"/>
    <cellStyle name="Normal 3 2 2 2 5 3 3 3" xfId="13187" xr:uid="{00000000-0005-0000-0000-000080330000}"/>
    <cellStyle name="Normal 3 2 2 2 5 3 3 4" xfId="13188" xr:uid="{00000000-0005-0000-0000-000081330000}"/>
    <cellStyle name="Normal 3 2 2 2 5 3 4" xfId="13189" xr:uid="{00000000-0005-0000-0000-000082330000}"/>
    <cellStyle name="Normal 3 2 2 2 5 3 5" xfId="13190" xr:uid="{00000000-0005-0000-0000-000083330000}"/>
    <cellStyle name="Normal 3 2 2 2 5 3 6" xfId="13191" xr:uid="{00000000-0005-0000-0000-000084330000}"/>
    <cellStyle name="Normal 3 2 2 2 5 4" xfId="13192" xr:uid="{00000000-0005-0000-0000-000085330000}"/>
    <cellStyle name="Normal 3 2 2 2 5 4 2" xfId="13193" xr:uid="{00000000-0005-0000-0000-000086330000}"/>
    <cellStyle name="Normal 3 2 2 2 5 4 2 2" xfId="13194" xr:uid="{00000000-0005-0000-0000-000087330000}"/>
    <cellStyle name="Normal 3 2 2 2 5 4 2 3" xfId="13195" xr:uid="{00000000-0005-0000-0000-000088330000}"/>
    <cellStyle name="Normal 3 2 2 2 5 4 2 4" xfId="13196" xr:uid="{00000000-0005-0000-0000-000089330000}"/>
    <cellStyle name="Normal 3 2 2 2 5 4 3" xfId="13197" xr:uid="{00000000-0005-0000-0000-00008A330000}"/>
    <cellStyle name="Normal 3 2 2 2 5 4 4" xfId="13198" xr:uid="{00000000-0005-0000-0000-00008B330000}"/>
    <cellStyle name="Normal 3 2 2 2 5 4 5" xfId="13199" xr:uid="{00000000-0005-0000-0000-00008C330000}"/>
    <cellStyle name="Normal 3 2 2 2 5 5" xfId="13200" xr:uid="{00000000-0005-0000-0000-00008D330000}"/>
    <cellStyle name="Normal 3 2 2 2 5 5 2" xfId="13201" xr:uid="{00000000-0005-0000-0000-00008E330000}"/>
    <cellStyle name="Normal 3 2 2 2 5 5 3" xfId="13202" xr:uid="{00000000-0005-0000-0000-00008F330000}"/>
    <cellStyle name="Normal 3 2 2 2 5 5 4" xfId="13203" xr:uid="{00000000-0005-0000-0000-000090330000}"/>
    <cellStyle name="Normal 3 2 2 2 5 6" xfId="13204" xr:uid="{00000000-0005-0000-0000-000091330000}"/>
    <cellStyle name="Normal 3 2 2 2 5 7" xfId="13205" xr:uid="{00000000-0005-0000-0000-000092330000}"/>
    <cellStyle name="Normal 3 2 2 2 5 8" xfId="13206" xr:uid="{00000000-0005-0000-0000-000093330000}"/>
    <cellStyle name="Normal 3 2 2 2 6" xfId="13207" xr:uid="{00000000-0005-0000-0000-000094330000}"/>
    <cellStyle name="Normal 3 2 2 2 6 2" xfId="13208" xr:uid="{00000000-0005-0000-0000-000095330000}"/>
    <cellStyle name="Normal 3 2 2 2 6 2 2" xfId="13209" xr:uid="{00000000-0005-0000-0000-000096330000}"/>
    <cellStyle name="Normal 3 2 2 2 6 2 2 2" xfId="13210" xr:uid="{00000000-0005-0000-0000-000097330000}"/>
    <cellStyle name="Normal 3 2 2 2 6 2 2 2 2" xfId="13211" xr:uid="{00000000-0005-0000-0000-000098330000}"/>
    <cellStyle name="Normal 3 2 2 2 6 2 2 2 3" xfId="13212" xr:uid="{00000000-0005-0000-0000-000099330000}"/>
    <cellStyle name="Normal 3 2 2 2 6 2 2 2 4" xfId="13213" xr:uid="{00000000-0005-0000-0000-00009A330000}"/>
    <cellStyle name="Normal 3 2 2 2 6 2 2 3" xfId="13214" xr:uid="{00000000-0005-0000-0000-00009B330000}"/>
    <cellStyle name="Normal 3 2 2 2 6 2 2 4" xfId="13215" xr:uid="{00000000-0005-0000-0000-00009C330000}"/>
    <cellStyle name="Normal 3 2 2 2 6 2 2 5" xfId="13216" xr:uid="{00000000-0005-0000-0000-00009D330000}"/>
    <cellStyle name="Normal 3 2 2 2 6 2 3" xfId="13217" xr:uid="{00000000-0005-0000-0000-00009E330000}"/>
    <cellStyle name="Normal 3 2 2 2 6 2 3 2" xfId="13218" xr:uid="{00000000-0005-0000-0000-00009F330000}"/>
    <cellStyle name="Normal 3 2 2 2 6 2 3 3" xfId="13219" xr:uid="{00000000-0005-0000-0000-0000A0330000}"/>
    <cellStyle name="Normal 3 2 2 2 6 2 3 4" xfId="13220" xr:uid="{00000000-0005-0000-0000-0000A1330000}"/>
    <cellStyle name="Normal 3 2 2 2 6 2 4" xfId="13221" xr:uid="{00000000-0005-0000-0000-0000A2330000}"/>
    <cellStyle name="Normal 3 2 2 2 6 2 5" xfId="13222" xr:uid="{00000000-0005-0000-0000-0000A3330000}"/>
    <cellStyle name="Normal 3 2 2 2 6 2 6" xfId="13223" xr:uid="{00000000-0005-0000-0000-0000A4330000}"/>
    <cellStyle name="Normal 3 2 2 2 6 3" xfId="13224" xr:uid="{00000000-0005-0000-0000-0000A5330000}"/>
    <cellStyle name="Normal 3 2 2 2 6 3 2" xfId="13225" xr:uid="{00000000-0005-0000-0000-0000A6330000}"/>
    <cellStyle name="Normal 3 2 2 2 6 3 2 2" xfId="13226" xr:uid="{00000000-0005-0000-0000-0000A7330000}"/>
    <cellStyle name="Normal 3 2 2 2 6 3 2 2 2" xfId="13227" xr:uid="{00000000-0005-0000-0000-0000A8330000}"/>
    <cellStyle name="Normal 3 2 2 2 6 3 2 2 3" xfId="13228" xr:uid="{00000000-0005-0000-0000-0000A9330000}"/>
    <cellStyle name="Normal 3 2 2 2 6 3 2 2 4" xfId="13229" xr:uid="{00000000-0005-0000-0000-0000AA330000}"/>
    <cellStyle name="Normal 3 2 2 2 6 3 2 3" xfId="13230" xr:uid="{00000000-0005-0000-0000-0000AB330000}"/>
    <cellStyle name="Normal 3 2 2 2 6 3 2 4" xfId="13231" xr:uid="{00000000-0005-0000-0000-0000AC330000}"/>
    <cellStyle name="Normal 3 2 2 2 6 3 2 5" xfId="13232" xr:uid="{00000000-0005-0000-0000-0000AD330000}"/>
    <cellStyle name="Normal 3 2 2 2 6 3 3" xfId="13233" xr:uid="{00000000-0005-0000-0000-0000AE330000}"/>
    <cellStyle name="Normal 3 2 2 2 6 3 3 2" xfId="13234" xr:uid="{00000000-0005-0000-0000-0000AF330000}"/>
    <cellStyle name="Normal 3 2 2 2 6 3 3 3" xfId="13235" xr:uid="{00000000-0005-0000-0000-0000B0330000}"/>
    <cellStyle name="Normal 3 2 2 2 6 3 3 4" xfId="13236" xr:uid="{00000000-0005-0000-0000-0000B1330000}"/>
    <cellStyle name="Normal 3 2 2 2 6 3 4" xfId="13237" xr:uid="{00000000-0005-0000-0000-0000B2330000}"/>
    <cellStyle name="Normal 3 2 2 2 6 3 5" xfId="13238" xr:uid="{00000000-0005-0000-0000-0000B3330000}"/>
    <cellStyle name="Normal 3 2 2 2 6 3 6" xfId="13239" xr:uid="{00000000-0005-0000-0000-0000B4330000}"/>
    <cellStyle name="Normal 3 2 2 2 6 4" xfId="13240" xr:uid="{00000000-0005-0000-0000-0000B5330000}"/>
    <cellStyle name="Normal 3 2 2 2 6 4 2" xfId="13241" xr:uid="{00000000-0005-0000-0000-0000B6330000}"/>
    <cellStyle name="Normal 3 2 2 2 6 4 2 2" xfId="13242" xr:uid="{00000000-0005-0000-0000-0000B7330000}"/>
    <cellStyle name="Normal 3 2 2 2 6 4 2 3" xfId="13243" xr:uid="{00000000-0005-0000-0000-0000B8330000}"/>
    <cellStyle name="Normal 3 2 2 2 6 4 2 4" xfId="13244" xr:uid="{00000000-0005-0000-0000-0000B9330000}"/>
    <cellStyle name="Normal 3 2 2 2 6 4 3" xfId="13245" xr:uid="{00000000-0005-0000-0000-0000BA330000}"/>
    <cellStyle name="Normal 3 2 2 2 6 4 4" xfId="13246" xr:uid="{00000000-0005-0000-0000-0000BB330000}"/>
    <cellStyle name="Normal 3 2 2 2 6 4 5" xfId="13247" xr:uid="{00000000-0005-0000-0000-0000BC330000}"/>
    <cellStyle name="Normal 3 2 2 2 6 5" xfId="13248" xr:uid="{00000000-0005-0000-0000-0000BD330000}"/>
    <cellStyle name="Normal 3 2 2 2 6 5 2" xfId="13249" xr:uid="{00000000-0005-0000-0000-0000BE330000}"/>
    <cellStyle name="Normal 3 2 2 2 6 5 3" xfId="13250" xr:uid="{00000000-0005-0000-0000-0000BF330000}"/>
    <cellStyle name="Normal 3 2 2 2 6 5 4" xfId="13251" xr:uid="{00000000-0005-0000-0000-0000C0330000}"/>
    <cellStyle name="Normal 3 2 2 2 6 6" xfId="13252" xr:uid="{00000000-0005-0000-0000-0000C1330000}"/>
    <cellStyle name="Normal 3 2 2 2 6 7" xfId="13253" xr:uid="{00000000-0005-0000-0000-0000C2330000}"/>
    <cellStyle name="Normal 3 2 2 2 6 8" xfId="13254" xr:uid="{00000000-0005-0000-0000-0000C3330000}"/>
    <cellStyle name="Normal 3 2 2 2 7" xfId="13255" xr:uid="{00000000-0005-0000-0000-0000C4330000}"/>
    <cellStyle name="Normal 3 2 2 2 7 2" xfId="13256" xr:uid="{00000000-0005-0000-0000-0000C5330000}"/>
    <cellStyle name="Normal 3 2 2 2 7 2 2" xfId="13257" xr:uid="{00000000-0005-0000-0000-0000C6330000}"/>
    <cellStyle name="Normal 3 2 2 2 7 2 2 2" xfId="13258" xr:uid="{00000000-0005-0000-0000-0000C7330000}"/>
    <cellStyle name="Normal 3 2 2 2 7 2 2 3" xfId="13259" xr:uid="{00000000-0005-0000-0000-0000C8330000}"/>
    <cellStyle name="Normal 3 2 2 2 7 2 2 4" xfId="13260" xr:uid="{00000000-0005-0000-0000-0000C9330000}"/>
    <cellStyle name="Normal 3 2 2 2 7 2 3" xfId="13261" xr:uid="{00000000-0005-0000-0000-0000CA330000}"/>
    <cellStyle name="Normal 3 2 2 2 7 2 4" xfId="13262" xr:uid="{00000000-0005-0000-0000-0000CB330000}"/>
    <cellStyle name="Normal 3 2 2 2 7 2 5" xfId="13263" xr:uid="{00000000-0005-0000-0000-0000CC330000}"/>
    <cellStyle name="Normal 3 2 2 2 7 3" xfId="13264" xr:uid="{00000000-0005-0000-0000-0000CD330000}"/>
    <cellStyle name="Normal 3 2 2 2 7 3 2" xfId="13265" xr:uid="{00000000-0005-0000-0000-0000CE330000}"/>
    <cellStyle name="Normal 3 2 2 2 7 3 3" xfId="13266" xr:uid="{00000000-0005-0000-0000-0000CF330000}"/>
    <cellStyle name="Normal 3 2 2 2 7 3 4" xfId="13267" xr:uid="{00000000-0005-0000-0000-0000D0330000}"/>
    <cellStyle name="Normal 3 2 2 2 7 4" xfId="13268" xr:uid="{00000000-0005-0000-0000-0000D1330000}"/>
    <cellStyle name="Normal 3 2 2 2 7 5" xfId="13269" xr:uid="{00000000-0005-0000-0000-0000D2330000}"/>
    <cellStyle name="Normal 3 2 2 2 7 6" xfId="13270" xr:uid="{00000000-0005-0000-0000-0000D3330000}"/>
    <cellStyle name="Normal 3 2 2 2 8" xfId="13271" xr:uid="{00000000-0005-0000-0000-0000D4330000}"/>
    <cellStyle name="Normal 3 2 2 2 8 2" xfId="13272" xr:uid="{00000000-0005-0000-0000-0000D5330000}"/>
    <cellStyle name="Normal 3 2 2 2 8 2 2" xfId="13273" xr:uid="{00000000-0005-0000-0000-0000D6330000}"/>
    <cellStyle name="Normal 3 2 2 2 8 2 2 2" xfId="13274" xr:uid="{00000000-0005-0000-0000-0000D7330000}"/>
    <cellStyle name="Normal 3 2 2 2 8 2 2 3" xfId="13275" xr:uid="{00000000-0005-0000-0000-0000D8330000}"/>
    <cellStyle name="Normal 3 2 2 2 8 2 2 4" xfId="13276" xr:uid="{00000000-0005-0000-0000-0000D9330000}"/>
    <cellStyle name="Normal 3 2 2 2 8 2 3" xfId="13277" xr:uid="{00000000-0005-0000-0000-0000DA330000}"/>
    <cellStyle name="Normal 3 2 2 2 8 2 4" xfId="13278" xr:uid="{00000000-0005-0000-0000-0000DB330000}"/>
    <cellStyle name="Normal 3 2 2 2 8 2 5" xfId="13279" xr:uid="{00000000-0005-0000-0000-0000DC330000}"/>
    <cellStyle name="Normal 3 2 2 2 8 3" xfId="13280" xr:uid="{00000000-0005-0000-0000-0000DD330000}"/>
    <cellStyle name="Normal 3 2 2 2 8 3 2" xfId="13281" xr:uid="{00000000-0005-0000-0000-0000DE330000}"/>
    <cellStyle name="Normal 3 2 2 2 8 3 3" xfId="13282" xr:uid="{00000000-0005-0000-0000-0000DF330000}"/>
    <cellStyle name="Normal 3 2 2 2 8 3 4" xfId="13283" xr:uid="{00000000-0005-0000-0000-0000E0330000}"/>
    <cellStyle name="Normal 3 2 2 2 8 4" xfId="13284" xr:uid="{00000000-0005-0000-0000-0000E1330000}"/>
    <cellStyle name="Normal 3 2 2 2 8 5" xfId="13285" xr:uid="{00000000-0005-0000-0000-0000E2330000}"/>
    <cellStyle name="Normal 3 2 2 2 8 6" xfId="13286" xr:uid="{00000000-0005-0000-0000-0000E3330000}"/>
    <cellStyle name="Normal 3 2 2 2 9" xfId="13287" xr:uid="{00000000-0005-0000-0000-0000E4330000}"/>
    <cellStyle name="Normal 3 2 2 3" xfId="13288" xr:uid="{00000000-0005-0000-0000-0000E5330000}"/>
    <cellStyle name="Normal 3 2 2 3 10" xfId="13289" xr:uid="{00000000-0005-0000-0000-0000E6330000}"/>
    <cellStyle name="Normal 3 2 2 3 11" xfId="13290" xr:uid="{00000000-0005-0000-0000-0000E7330000}"/>
    <cellStyle name="Normal 3 2 2 3 2" xfId="13291" xr:uid="{00000000-0005-0000-0000-0000E8330000}"/>
    <cellStyle name="Normal 3 2 2 3 2 2" xfId="13292" xr:uid="{00000000-0005-0000-0000-0000E9330000}"/>
    <cellStyle name="Normal 3 2 2 3 2 2 2" xfId="13293" xr:uid="{00000000-0005-0000-0000-0000EA330000}"/>
    <cellStyle name="Normal 3 2 2 3 2 2 2 2" xfId="13294" xr:uid="{00000000-0005-0000-0000-0000EB330000}"/>
    <cellStyle name="Normal 3 2 2 3 2 2 2 2 2" xfId="13295" xr:uid="{00000000-0005-0000-0000-0000EC330000}"/>
    <cellStyle name="Normal 3 2 2 3 2 2 2 2 3" xfId="13296" xr:uid="{00000000-0005-0000-0000-0000ED330000}"/>
    <cellStyle name="Normal 3 2 2 3 2 2 2 2 4" xfId="13297" xr:uid="{00000000-0005-0000-0000-0000EE330000}"/>
    <cellStyle name="Normal 3 2 2 3 2 2 2 3" xfId="13298" xr:uid="{00000000-0005-0000-0000-0000EF330000}"/>
    <cellStyle name="Normal 3 2 2 3 2 2 2 4" xfId="13299" xr:uid="{00000000-0005-0000-0000-0000F0330000}"/>
    <cellStyle name="Normal 3 2 2 3 2 2 2 5" xfId="13300" xr:uid="{00000000-0005-0000-0000-0000F1330000}"/>
    <cellStyle name="Normal 3 2 2 3 2 2 3" xfId="13301" xr:uid="{00000000-0005-0000-0000-0000F2330000}"/>
    <cellStyle name="Normal 3 2 2 3 2 2 3 2" xfId="13302" xr:uid="{00000000-0005-0000-0000-0000F3330000}"/>
    <cellStyle name="Normal 3 2 2 3 2 2 3 3" xfId="13303" xr:uid="{00000000-0005-0000-0000-0000F4330000}"/>
    <cellStyle name="Normal 3 2 2 3 2 2 3 4" xfId="13304" xr:uid="{00000000-0005-0000-0000-0000F5330000}"/>
    <cellStyle name="Normal 3 2 2 3 2 2 4" xfId="13305" xr:uid="{00000000-0005-0000-0000-0000F6330000}"/>
    <cellStyle name="Normal 3 2 2 3 2 2 5" xfId="13306" xr:uid="{00000000-0005-0000-0000-0000F7330000}"/>
    <cellStyle name="Normal 3 2 2 3 2 2 6" xfId="13307" xr:uid="{00000000-0005-0000-0000-0000F8330000}"/>
    <cellStyle name="Normal 3 2 2 3 2 3" xfId="13308" xr:uid="{00000000-0005-0000-0000-0000F9330000}"/>
    <cellStyle name="Normal 3 2 2 3 2 3 2" xfId="13309" xr:uid="{00000000-0005-0000-0000-0000FA330000}"/>
    <cellStyle name="Normal 3 2 2 3 2 3 2 2" xfId="13310" xr:uid="{00000000-0005-0000-0000-0000FB330000}"/>
    <cellStyle name="Normal 3 2 2 3 2 3 2 2 2" xfId="13311" xr:uid="{00000000-0005-0000-0000-0000FC330000}"/>
    <cellStyle name="Normal 3 2 2 3 2 3 2 2 3" xfId="13312" xr:uid="{00000000-0005-0000-0000-0000FD330000}"/>
    <cellStyle name="Normal 3 2 2 3 2 3 2 2 4" xfId="13313" xr:uid="{00000000-0005-0000-0000-0000FE330000}"/>
    <cellStyle name="Normal 3 2 2 3 2 3 2 3" xfId="13314" xr:uid="{00000000-0005-0000-0000-0000FF330000}"/>
    <cellStyle name="Normal 3 2 2 3 2 3 2 4" xfId="13315" xr:uid="{00000000-0005-0000-0000-000000340000}"/>
    <cellStyle name="Normal 3 2 2 3 2 3 2 5" xfId="13316" xr:uid="{00000000-0005-0000-0000-000001340000}"/>
    <cellStyle name="Normal 3 2 2 3 2 3 3" xfId="13317" xr:uid="{00000000-0005-0000-0000-000002340000}"/>
    <cellStyle name="Normal 3 2 2 3 2 3 3 2" xfId="13318" xr:uid="{00000000-0005-0000-0000-000003340000}"/>
    <cellStyle name="Normal 3 2 2 3 2 3 3 3" xfId="13319" xr:uid="{00000000-0005-0000-0000-000004340000}"/>
    <cellStyle name="Normal 3 2 2 3 2 3 3 4" xfId="13320" xr:uid="{00000000-0005-0000-0000-000005340000}"/>
    <cellStyle name="Normal 3 2 2 3 2 3 4" xfId="13321" xr:uid="{00000000-0005-0000-0000-000006340000}"/>
    <cellStyle name="Normal 3 2 2 3 2 3 5" xfId="13322" xr:uid="{00000000-0005-0000-0000-000007340000}"/>
    <cellStyle name="Normal 3 2 2 3 2 3 6" xfId="13323" xr:uid="{00000000-0005-0000-0000-000008340000}"/>
    <cellStyle name="Normal 3 2 2 3 2 4" xfId="13324" xr:uid="{00000000-0005-0000-0000-000009340000}"/>
    <cellStyle name="Normal 3 2 2 3 2 4 2" xfId="13325" xr:uid="{00000000-0005-0000-0000-00000A340000}"/>
    <cellStyle name="Normal 3 2 2 3 2 4 2 2" xfId="13326" xr:uid="{00000000-0005-0000-0000-00000B340000}"/>
    <cellStyle name="Normal 3 2 2 3 2 4 2 3" xfId="13327" xr:uid="{00000000-0005-0000-0000-00000C340000}"/>
    <cellStyle name="Normal 3 2 2 3 2 4 2 4" xfId="13328" xr:uid="{00000000-0005-0000-0000-00000D340000}"/>
    <cellStyle name="Normal 3 2 2 3 2 4 3" xfId="13329" xr:uid="{00000000-0005-0000-0000-00000E340000}"/>
    <cellStyle name="Normal 3 2 2 3 2 4 4" xfId="13330" xr:uid="{00000000-0005-0000-0000-00000F340000}"/>
    <cellStyle name="Normal 3 2 2 3 2 4 5" xfId="13331" xr:uid="{00000000-0005-0000-0000-000010340000}"/>
    <cellStyle name="Normal 3 2 2 3 2 5" xfId="13332" xr:uid="{00000000-0005-0000-0000-000011340000}"/>
    <cellStyle name="Normal 3 2 2 3 2 5 2" xfId="13333" xr:uid="{00000000-0005-0000-0000-000012340000}"/>
    <cellStyle name="Normal 3 2 2 3 2 5 3" xfId="13334" xr:uid="{00000000-0005-0000-0000-000013340000}"/>
    <cellStyle name="Normal 3 2 2 3 2 5 4" xfId="13335" xr:uid="{00000000-0005-0000-0000-000014340000}"/>
    <cellStyle name="Normal 3 2 2 3 2 6" xfId="13336" xr:uid="{00000000-0005-0000-0000-000015340000}"/>
    <cellStyle name="Normal 3 2 2 3 2 7" xfId="13337" xr:uid="{00000000-0005-0000-0000-000016340000}"/>
    <cellStyle name="Normal 3 2 2 3 2 8" xfId="13338" xr:uid="{00000000-0005-0000-0000-000017340000}"/>
    <cellStyle name="Normal 3 2 2 3 3" xfId="13339" xr:uid="{00000000-0005-0000-0000-000018340000}"/>
    <cellStyle name="Normal 3 2 2 3 3 2" xfId="13340" xr:uid="{00000000-0005-0000-0000-000019340000}"/>
    <cellStyle name="Normal 3 2 2 3 3 2 2" xfId="13341" xr:uid="{00000000-0005-0000-0000-00001A340000}"/>
    <cellStyle name="Normal 3 2 2 3 3 2 2 2" xfId="13342" xr:uid="{00000000-0005-0000-0000-00001B340000}"/>
    <cellStyle name="Normal 3 2 2 3 3 2 2 3" xfId="13343" xr:uid="{00000000-0005-0000-0000-00001C340000}"/>
    <cellStyle name="Normal 3 2 2 3 3 2 2 4" xfId="13344" xr:uid="{00000000-0005-0000-0000-00001D340000}"/>
    <cellStyle name="Normal 3 2 2 3 3 2 3" xfId="13345" xr:uid="{00000000-0005-0000-0000-00001E340000}"/>
    <cellStyle name="Normal 3 2 2 3 3 2 4" xfId="13346" xr:uid="{00000000-0005-0000-0000-00001F340000}"/>
    <cellStyle name="Normal 3 2 2 3 3 2 5" xfId="13347" xr:uid="{00000000-0005-0000-0000-000020340000}"/>
    <cellStyle name="Normal 3 2 2 3 3 3" xfId="13348" xr:uid="{00000000-0005-0000-0000-000021340000}"/>
    <cellStyle name="Normal 3 2 2 3 3 3 2" xfId="13349" xr:uid="{00000000-0005-0000-0000-000022340000}"/>
    <cellStyle name="Normal 3 2 2 3 3 3 3" xfId="13350" xr:uid="{00000000-0005-0000-0000-000023340000}"/>
    <cellStyle name="Normal 3 2 2 3 3 3 4" xfId="13351" xr:uid="{00000000-0005-0000-0000-000024340000}"/>
    <cellStyle name="Normal 3 2 2 3 3 4" xfId="13352" xr:uid="{00000000-0005-0000-0000-000025340000}"/>
    <cellStyle name="Normal 3 2 2 3 3 5" xfId="13353" xr:uid="{00000000-0005-0000-0000-000026340000}"/>
    <cellStyle name="Normal 3 2 2 3 3 6" xfId="13354" xr:uid="{00000000-0005-0000-0000-000027340000}"/>
    <cellStyle name="Normal 3 2 2 3 4" xfId="13355" xr:uid="{00000000-0005-0000-0000-000028340000}"/>
    <cellStyle name="Normal 3 2 2 3 4 2" xfId="13356" xr:uid="{00000000-0005-0000-0000-000029340000}"/>
    <cellStyle name="Normal 3 2 2 3 4 2 2" xfId="13357" xr:uid="{00000000-0005-0000-0000-00002A340000}"/>
    <cellStyle name="Normal 3 2 2 3 4 2 2 2" xfId="13358" xr:uid="{00000000-0005-0000-0000-00002B340000}"/>
    <cellStyle name="Normal 3 2 2 3 4 2 2 3" xfId="13359" xr:uid="{00000000-0005-0000-0000-00002C340000}"/>
    <cellStyle name="Normal 3 2 2 3 4 2 2 4" xfId="13360" xr:uid="{00000000-0005-0000-0000-00002D340000}"/>
    <cellStyle name="Normal 3 2 2 3 4 2 3" xfId="13361" xr:uid="{00000000-0005-0000-0000-00002E340000}"/>
    <cellStyle name="Normal 3 2 2 3 4 2 4" xfId="13362" xr:uid="{00000000-0005-0000-0000-00002F340000}"/>
    <cellStyle name="Normal 3 2 2 3 4 2 5" xfId="13363" xr:uid="{00000000-0005-0000-0000-000030340000}"/>
    <cellStyle name="Normal 3 2 2 3 4 3" xfId="13364" xr:uid="{00000000-0005-0000-0000-000031340000}"/>
    <cellStyle name="Normal 3 2 2 3 4 3 2" xfId="13365" xr:uid="{00000000-0005-0000-0000-000032340000}"/>
    <cellStyle name="Normal 3 2 2 3 4 3 3" xfId="13366" xr:uid="{00000000-0005-0000-0000-000033340000}"/>
    <cellStyle name="Normal 3 2 2 3 4 3 4" xfId="13367" xr:uid="{00000000-0005-0000-0000-000034340000}"/>
    <cellStyle name="Normal 3 2 2 3 4 4" xfId="13368" xr:uid="{00000000-0005-0000-0000-000035340000}"/>
    <cellStyle name="Normal 3 2 2 3 4 5" xfId="13369" xr:uid="{00000000-0005-0000-0000-000036340000}"/>
    <cellStyle name="Normal 3 2 2 3 4 6" xfId="13370" xr:uid="{00000000-0005-0000-0000-000037340000}"/>
    <cellStyle name="Normal 3 2 2 3 5" xfId="13371" xr:uid="{00000000-0005-0000-0000-000038340000}"/>
    <cellStyle name="Normal 3 2 2 3 6" xfId="13372" xr:uid="{00000000-0005-0000-0000-000039340000}"/>
    <cellStyle name="Normal 3 2 2 3 6 2" xfId="13373" xr:uid="{00000000-0005-0000-0000-00003A340000}"/>
    <cellStyle name="Normal 3 2 2 3 6 2 2" xfId="13374" xr:uid="{00000000-0005-0000-0000-00003B340000}"/>
    <cellStyle name="Normal 3 2 2 3 6 2 3" xfId="13375" xr:uid="{00000000-0005-0000-0000-00003C340000}"/>
    <cellStyle name="Normal 3 2 2 3 6 2 4" xfId="13376" xr:uid="{00000000-0005-0000-0000-00003D340000}"/>
    <cellStyle name="Normal 3 2 2 3 6 3" xfId="13377" xr:uid="{00000000-0005-0000-0000-00003E340000}"/>
    <cellStyle name="Normal 3 2 2 3 6 4" xfId="13378" xr:uid="{00000000-0005-0000-0000-00003F340000}"/>
    <cellStyle name="Normal 3 2 2 3 6 5" xfId="13379" xr:uid="{00000000-0005-0000-0000-000040340000}"/>
    <cellStyle name="Normal 3 2 2 3 7" xfId="13380" xr:uid="{00000000-0005-0000-0000-000041340000}"/>
    <cellStyle name="Normal 3 2 2 3 8" xfId="13381" xr:uid="{00000000-0005-0000-0000-000042340000}"/>
    <cellStyle name="Normal 3 2 2 3 8 2" xfId="13382" xr:uid="{00000000-0005-0000-0000-000043340000}"/>
    <cellStyle name="Normal 3 2 2 3 8 3" xfId="13383" xr:uid="{00000000-0005-0000-0000-000044340000}"/>
    <cellStyle name="Normal 3 2 2 3 8 4" xfId="13384" xr:uid="{00000000-0005-0000-0000-000045340000}"/>
    <cellStyle name="Normal 3 2 2 3 9" xfId="13385" xr:uid="{00000000-0005-0000-0000-000046340000}"/>
    <cellStyle name="Normal 3 2 2 4" xfId="13386" xr:uid="{00000000-0005-0000-0000-000047340000}"/>
    <cellStyle name="Normal 3 2 2 4 10" xfId="13387" xr:uid="{00000000-0005-0000-0000-000048340000}"/>
    <cellStyle name="Normal 3 2 2 4 2" xfId="13388" xr:uid="{00000000-0005-0000-0000-000049340000}"/>
    <cellStyle name="Normal 3 2 2 4 2 2" xfId="13389" xr:uid="{00000000-0005-0000-0000-00004A340000}"/>
    <cellStyle name="Normal 3 2 2 4 2 2 2" xfId="13390" xr:uid="{00000000-0005-0000-0000-00004B340000}"/>
    <cellStyle name="Normal 3 2 2 4 2 2 2 2" xfId="13391" xr:uid="{00000000-0005-0000-0000-00004C340000}"/>
    <cellStyle name="Normal 3 2 2 4 2 2 2 2 2" xfId="13392" xr:uid="{00000000-0005-0000-0000-00004D340000}"/>
    <cellStyle name="Normal 3 2 2 4 2 2 2 2 3" xfId="13393" xr:uid="{00000000-0005-0000-0000-00004E340000}"/>
    <cellStyle name="Normal 3 2 2 4 2 2 2 2 4" xfId="13394" xr:uid="{00000000-0005-0000-0000-00004F340000}"/>
    <cellStyle name="Normal 3 2 2 4 2 2 2 3" xfId="13395" xr:uid="{00000000-0005-0000-0000-000050340000}"/>
    <cellStyle name="Normal 3 2 2 4 2 2 2 4" xfId="13396" xr:uid="{00000000-0005-0000-0000-000051340000}"/>
    <cellStyle name="Normal 3 2 2 4 2 2 2 5" xfId="13397" xr:uid="{00000000-0005-0000-0000-000052340000}"/>
    <cellStyle name="Normal 3 2 2 4 2 2 3" xfId="13398" xr:uid="{00000000-0005-0000-0000-000053340000}"/>
    <cellStyle name="Normal 3 2 2 4 2 2 3 2" xfId="13399" xr:uid="{00000000-0005-0000-0000-000054340000}"/>
    <cellStyle name="Normal 3 2 2 4 2 2 3 3" xfId="13400" xr:uid="{00000000-0005-0000-0000-000055340000}"/>
    <cellStyle name="Normal 3 2 2 4 2 2 3 4" xfId="13401" xr:uid="{00000000-0005-0000-0000-000056340000}"/>
    <cellStyle name="Normal 3 2 2 4 2 2 4" xfId="13402" xr:uid="{00000000-0005-0000-0000-000057340000}"/>
    <cellStyle name="Normal 3 2 2 4 2 2 5" xfId="13403" xr:uid="{00000000-0005-0000-0000-000058340000}"/>
    <cellStyle name="Normal 3 2 2 4 2 2 6" xfId="13404" xr:uid="{00000000-0005-0000-0000-000059340000}"/>
    <cellStyle name="Normal 3 2 2 4 2 3" xfId="13405" xr:uid="{00000000-0005-0000-0000-00005A340000}"/>
    <cellStyle name="Normal 3 2 2 4 2 3 2" xfId="13406" xr:uid="{00000000-0005-0000-0000-00005B340000}"/>
    <cellStyle name="Normal 3 2 2 4 2 3 2 2" xfId="13407" xr:uid="{00000000-0005-0000-0000-00005C340000}"/>
    <cellStyle name="Normal 3 2 2 4 2 3 2 2 2" xfId="13408" xr:uid="{00000000-0005-0000-0000-00005D340000}"/>
    <cellStyle name="Normal 3 2 2 4 2 3 2 2 3" xfId="13409" xr:uid="{00000000-0005-0000-0000-00005E340000}"/>
    <cellStyle name="Normal 3 2 2 4 2 3 2 2 4" xfId="13410" xr:uid="{00000000-0005-0000-0000-00005F340000}"/>
    <cellStyle name="Normal 3 2 2 4 2 3 2 3" xfId="13411" xr:uid="{00000000-0005-0000-0000-000060340000}"/>
    <cellStyle name="Normal 3 2 2 4 2 3 2 4" xfId="13412" xr:uid="{00000000-0005-0000-0000-000061340000}"/>
    <cellStyle name="Normal 3 2 2 4 2 3 2 5" xfId="13413" xr:uid="{00000000-0005-0000-0000-000062340000}"/>
    <cellStyle name="Normal 3 2 2 4 2 3 3" xfId="13414" xr:uid="{00000000-0005-0000-0000-000063340000}"/>
    <cellStyle name="Normal 3 2 2 4 2 3 3 2" xfId="13415" xr:uid="{00000000-0005-0000-0000-000064340000}"/>
    <cellStyle name="Normal 3 2 2 4 2 3 3 3" xfId="13416" xr:uid="{00000000-0005-0000-0000-000065340000}"/>
    <cellStyle name="Normal 3 2 2 4 2 3 3 4" xfId="13417" xr:uid="{00000000-0005-0000-0000-000066340000}"/>
    <cellStyle name="Normal 3 2 2 4 2 3 4" xfId="13418" xr:uid="{00000000-0005-0000-0000-000067340000}"/>
    <cellStyle name="Normal 3 2 2 4 2 3 5" xfId="13419" xr:uid="{00000000-0005-0000-0000-000068340000}"/>
    <cellStyle name="Normal 3 2 2 4 2 3 6" xfId="13420" xr:uid="{00000000-0005-0000-0000-000069340000}"/>
    <cellStyle name="Normal 3 2 2 4 2 4" xfId="13421" xr:uid="{00000000-0005-0000-0000-00006A340000}"/>
    <cellStyle name="Normal 3 2 2 4 2 4 2" xfId="13422" xr:uid="{00000000-0005-0000-0000-00006B340000}"/>
    <cellStyle name="Normal 3 2 2 4 2 4 2 2" xfId="13423" xr:uid="{00000000-0005-0000-0000-00006C340000}"/>
    <cellStyle name="Normal 3 2 2 4 2 4 2 3" xfId="13424" xr:uid="{00000000-0005-0000-0000-00006D340000}"/>
    <cellStyle name="Normal 3 2 2 4 2 4 2 4" xfId="13425" xr:uid="{00000000-0005-0000-0000-00006E340000}"/>
    <cellStyle name="Normal 3 2 2 4 2 4 3" xfId="13426" xr:uid="{00000000-0005-0000-0000-00006F340000}"/>
    <cellStyle name="Normal 3 2 2 4 2 4 4" xfId="13427" xr:uid="{00000000-0005-0000-0000-000070340000}"/>
    <cellStyle name="Normal 3 2 2 4 2 4 5" xfId="13428" xr:uid="{00000000-0005-0000-0000-000071340000}"/>
    <cellStyle name="Normal 3 2 2 4 2 5" xfId="13429" xr:uid="{00000000-0005-0000-0000-000072340000}"/>
    <cellStyle name="Normal 3 2 2 4 2 5 2" xfId="13430" xr:uid="{00000000-0005-0000-0000-000073340000}"/>
    <cellStyle name="Normal 3 2 2 4 2 5 3" xfId="13431" xr:uid="{00000000-0005-0000-0000-000074340000}"/>
    <cellStyle name="Normal 3 2 2 4 2 5 4" xfId="13432" xr:uid="{00000000-0005-0000-0000-000075340000}"/>
    <cellStyle name="Normal 3 2 2 4 2 6" xfId="13433" xr:uid="{00000000-0005-0000-0000-000076340000}"/>
    <cellStyle name="Normal 3 2 2 4 2 7" xfId="13434" xr:uid="{00000000-0005-0000-0000-000077340000}"/>
    <cellStyle name="Normal 3 2 2 4 2 8" xfId="13435" xr:uid="{00000000-0005-0000-0000-000078340000}"/>
    <cellStyle name="Normal 3 2 2 4 3" xfId="13436" xr:uid="{00000000-0005-0000-0000-000079340000}"/>
    <cellStyle name="Normal 3 2 2 4 3 2" xfId="13437" xr:uid="{00000000-0005-0000-0000-00007A340000}"/>
    <cellStyle name="Normal 3 2 2 4 3 2 2" xfId="13438" xr:uid="{00000000-0005-0000-0000-00007B340000}"/>
    <cellStyle name="Normal 3 2 2 4 3 2 2 2" xfId="13439" xr:uid="{00000000-0005-0000-0000-00007C340000}"/>
    <cellStyle name="Normal 3 2 2 4 3 2 2 3" xfId="13440" xr:uid="{00000000-0005-0000-0000-00007D340000}"/>
    <cellStyle name="Normal 3 2 2 4 3 2 2 4" xfId="13441" xr:uid="{00000000-0005-0000-0000-00007E340000}"/>
    <cellStyle name="Normal 3 2 2 4 3 2 3" xfId="13442" xr:uid="{00000000-0005-0000-0000-00007F340000}"/>
    <cellStyle name="Normal 3 2 2 4 3 2 4" xfId="13443" xr:uid="{00000000-0005-0000-0000-000080340000}"/>
    <cellStyle name="Normal 3 2 2 4 3 2 5" xfId="13444" xr:uid="{00000000-0005-0000-0000-000081340000}"/>
    <cellStyle name="Normal 3 2 2 4 3 3" xfId="13445" xr:uid="{00000000-0005-0000-0000-000082340000}"/>
    <cellStyle name="Normal 3 2 2 4 3 3 2" xfId="13446" xr:uid="{00000000-0005-0000-0000-000083340000}"/>
    <cellStyle name="Normal 3 2 2 4 3 3 3" xfId="13447" xr:uid="{00000000-0005-0000-0000-000084340000}"/>
    <cellStyle name="Normal 3 2 2 4 3 3 4" xfId="13448" xr:uid="{00000000-0005-0000-0000-000085340000}"/>
    <cellStyle name="Normal 3 2 2 4 3 4" xfId="13449" xr:uid="{00000000-0005-0000-0000-000086340000}"/>
    <cellStyle name="Normal 3 2 2 4 3 5" xfId="13450" xr:uid="{00000000-0005-0000-0000-000087340000}"/>
    <cellStyle name="Normal 3 2 2 4 3 6" xfId="13451" xr:uid="{00000000-0005-0000-0000-000088340000}"/>
    <cellStyle name="Normal 3 2 2 4 4" xfId="13452" xr:uid="{00000000-0005-0000-0000-000089340000}"/>
    <cellStyle name="Normal 3 2 2 4 4 2" xfId="13453" xr:uid="{00000000-0005-0000-0000-00008A340000}"/>
    <cellStyle name="Normal 3 2 2 4 4 2 2" xfId="13454" xr:uid="{00000000-0005-0000-0000-00008B340000}"/>
    <cellStyle name="Normal 3 2 2 4 4 2 2 2" xfId="13455" xr:uid="{00000000-0005-0000-0000-00008C340000}"/>
    <cellStyle name="Normal 3 2 2 4 4 2 2 3" xfId="13456" xr:uid="{00000000-0005-0000-0000-00008D340000}"/>
    <cellStyle name="Normal 3 2 2 4 4 2 2 4" xfId="13457" xr:uid="{00000000-0005-0000-0000-00008E340000}"/>
    <cellStyle name="Normal 3 2 2 4 4 2 3" xfId="13458" xr:uid="{00000000-0005-0000-0000-00008F340000}"/>
    <cellStyle name="Normal 3 2 2 4 4 2 4" xfId="13459" xr:uid="{00000000-0005-0000-0000-000090340000}"/>
    <cellStyle name="Normal 3 2 2 4 4 2 5" xfId="13460" xr:uid="{00000000-0005-0000-0000-000091340000}"/>
    <cellStyle name="Normal 3 2 2 4 4 3" xfId="13461" xr:uid="{00000000-0005-0000-0000-000092340000}"/>
    <cellStyle name="Normal 3 2 2 4 4 3 2" xfId="13462" xr:uid="{00000000-0005-0000-0000-000093340000}"/>
    <cellStyle name="Normal 3 2 2 4 4 3 3" xfId="13463" xr:uid="{00000000-0005-0000-0000-000094340000}"/>
    <cellStyle name="Normal 3 2 2 4 4 3 4" xfId="13464" xr:uid="{00000000-0005-0000-0000-000095340000}"/>
    <cellStyle name="Normal 3 2 2 4 4 4" xfId="13465" xr:uid="{00000000-0005-0000-0000-000096340000}"/>
    <cellStyle name="Normal 3 2 2 4 4 5" xfId="13466" xr:uid="{00000000-0005-0000-0000-000097340000}"/>
    <cellStyle name="Normal 3 2 2 4 4 6" xfId="13467" xr:uid="{00000000-0005-0000-0000-000098340000}"/>
    <cellStyle name="Normal 3 2 2 4 5" xfId="13468" xr:uid="{00000000-0005-0000-0000-000099340000}"/>
    <cellStyle name="Normal 3 2 2 4 6" xfId="13469" xr:uid="{00000000-0005-0000-0000-00009A340000}"/>
    <cellStyle name="Normal 3 2 2 4 6 2" xfId="13470" xr:uid="{00000000-0005-0000-0000-00009B340000}"/>
    <cellStyle name="Normal 3 2 2 4 6 2 2" xfId="13471" xr:uid="{00000000-0005-0000-0000-00009C340000}"/>
    <cellStyle name="Normal 3 2 2 4 6 2 3" xfId="13472" xr:uid="{00000000-0005-0000-0000-00009D340000}"/>
    <cellStyle name="Normal 3 2 2 4 6 2 4" xfId="13473" xr:uid="{00000000-0005-0000-0000-00009E340000}"/>
    <cellStyle name="Normal 3 2 2 4 6 3" xfId="13474" xr:uid="{00000000-0005-0000-0000-00009F340000}"/>
    <cellStyle name="Normal 3 2 2 4 6 4" xfId="13475" xr:uid="{00000000-0005-0000-0000-0000A0340000}"/>
    <cellStyle name="Normal 3 2 2 4 6 5" xfId="13476" xr:uid="{00000000-0005-0000-0000-0000A1340000}"/>
    <cellStyle name="Normal 3 2 2 4 7" xfId="13477" xr:uid="{00000000-0005-0000-0000-0000A2340000}"/>
    <cellStyle name="Normal 3 2 2 4 7 2" xfId="13478" xr:uid="{00000000-0005-0000-0000-0000A3340000}"/>
    <cellStyle name="Normal 3 2 2 4 7 3" xfId="13479" xr:uid="{00000000-0005-0000-0000-0000A4340000}"/>
    <cellStyle name="Normal 3 2 2 4 7 4" xfId="13480" xr:uid="{00000000-0005-0000-0000-0000A5340000}"/>
    <cellStyle name="Normal 3 2 2 4 8" xfId="13481" xr:uid="{00000000-0005-0000-0000-0000A6340000}"/>
    <cellStyle name="Normal 3 2 2 4 9" xfId="13482" xr:uid="{00000000-0005-0000-0000-0000A7340000}"/>
    <cellStyle name="Normal 3 2 2 5" xfId="13483" xr:uid="{00000000-0005-0000-0000-0000A8340000}"/>
    <cellStyle name="Normal 3 2 2 5 10" xfId="13484" xr:uid="{00000000-0005-0000-0000-0000A9340000}"/>
    <cellStyle name="Normal 3 2 2 5 11" xfId="13485" xr:uid="{00000000-0005-0000-0000-0000AA340000}"/>
    <cellStyle name="Normal 3 2 2 5 2" xfId="13486" xr:uid="{00000000-0005-0000-0000-0000AB340000}"/>
    <cellStyle name="Normal 3 2 2 5 2 2" xfId="13487" xr:uid="{00000000-0005-0000-0000-0000AC340000}"/>
    <cellStyle name="Normal 3 2 2 5 2 2 2" xfId="13488" xr:uid="{00000000-0005-0000-0000-0000AD340000}"/>
    <cellStyle name="Normal 3 2 2 5 2 2 2 2" xfId="13489" xr:uid="{00000000-0005-0000-0000-0000AE340000}"/>
    <cellStyle name="Normal 3 2 2 5 2 2 2 2 2" xfId="13490" xr:uid="{00000000-0005-0000-0000-0000AF340000}"/>
    <cellStyle name="Normal 3 2 2 5 2 2 2 2 3" xfId="13491" xr:uid="{00000000-0005-0000-0000-0000B0340000}"/>
    <cellStyle name="Normal 3 2 2 5 2 2 2 2 4" xfId="13492" xr:uid="{00000000-0005-0000-0000-0000B1340000}"/>
    <cellStyle name="Normal 3 2 2 5 2 2 2 3" xfId="13493" xr:uid="{00000000-0005-0000-0000-0000B2340000}"/>
    <cellStyle name="Normal 3 2 2 5 2 2 2 4" xfId="13494" xr:uid="{00000000-0005-0000-0000-0000B3340000}"/>
    <cellStyle name="Normal 3 2 2 5 2 2 2 5" xfId="13495" xr:uid="{00000000-0005-0000-0000-0000B4340000}"/>
    <cellStyle name="Normal 3 2 2 5 2 2 3" xfId="13496" xr:uid="{00000000-0005-0000-0000-0000B5340000}"/>
    <cellStyle name="Normal 3 2 2 5 2 2 3 2" xfId="13497" xr:uid="{00000000-0005-0000-0000-0000B6340000}"/>
    <cellStyle name="Normal 3 2 2 5 2 2 3 3" xfId="13498" xr:uid="{00000000-0005-0000-0000-0000B7340000}"/>
    <cellStyle name="Normal 3 2 2 5 2 2 3 4" xfId="13499" xr:uid="{00000000-0005-0000-0000-0000B8340000}"/>
    <cellStyle name="Normal 3 2 2 5 2 2 4" xfId="13500" xr:uid="{00000000-0005-0000-0000-0000B9340000}"/>
    <cellStyle name="Normal 3 2 2 5 2 2 5" xfId="13501" xr:uid="{00000000-0005-0000-0000-0000BA340000}"/>
    <cellStyle name="Normal 3 2 2 5 2 2 6" xfId="13502" xr:uid="{00000000-0005-0000-0000-0000BB340000}"/>
    <cellStyle name="Normal 3 2 2 5 2 3" xfId="13503" xr:uid="{00000000-0005-0000-0000-0000BC340000}"/>
    <cellStyle name="Normal 3 2 2 5 2 3 2" xfId="13504" xr:uid="{00000000-0005-0000-0000-0000BD340000}"/>
    <cellStyle name="Normal 3 2 2 5 2 3 2 2" xfId="13505" xr:uid="{00000000-0005-0000-0000-0000BE340000}"/>
    <cellStyle name="Normal 3 2 2 5 2 3 2 2 2" xfId="13506" xr:uid="{00000000-0005-0000-0000-0000BF340000}"/>
    <cellStyle name="Normal 3 2 2 5 2 3 2 2 3" xfId="13507" xr:uid="{00000000-0005-0000-0000-0000C0340000}"/>
    <cellStyle name="Normal 3 2 2 5 2 3 2 2 4" xfId="13508" xr:uid="{00000000-0005-0000-0000-0000C1340000}"/>
    <cellStyle name="Normal 3 2 2 5 2 3 2 3" xfId="13509" xr:uid="{00000000-0005-0000-0000-0000C2340000}"/>
    <cellStyle name="Normal 3 2 2 5 2 3 2 4" xfId="13510" xr:uid="{00000000-0005-0000-0000-0000C3340000}"/>
    <cellStyle name="Normal 3 2 2 5 2 3 2 5" xfId="13511" xr:uid="{00000000-0005-0000-0000-0000C4340000}"/>
    <cellStyle name="Normal 3 2 2 5 2 3 3" xfId="13512" xr:uid="{00000000-0005-0000-0000-0000C5340000}"/>
    <cellStyle name="Normal 3 2 2 5 2 3 3 2" xfId="13513" xr:uid="{00000000-0005-0000-0000-0000C6340000}"/>
    <cellStyle name="Normal 3 2 2 5 2 3 3 3" xfId="13514" xr:uid="{00000000-0005-0000-0000-0000C7340000}"/>
    <cellStyle name="Normal 3 2 2 5 2 3 3 4" xfId="13515" xr:uid="{00000000-0005-0000-0000-0000C8340000}"/>
    <cellStyle name="Normal 3 2 2 5 2 3 4" xfId="13516" xr:uid="{00000000-0005-0000-0000-0000C9340000}"/>
    <cellStyle name="Normal 3 2 2 5 2 3 5" xfId="13517" xr:uid="{00000000-0005-0000-0000-0000CA340000}"/>
    <cellStyle name="Normal 3 2 2 5 2 3 6" xfId="13518" xr:uid="{00000000-0005-0000-0000-0000CB340000}"/>
    <cellStyle name="Normal 3 2 2 5 2 4" xfId="13519" xr:uid="{00000000-0005-0000-0000-0000CC340000}"/>
    <cellStyle name="Normal 3 2 2 5 2 4 2" xfId="13520" xr:uid="{00000000-0005-0000-0000-0000CD340000}"/>
    <cellStyle name="Normal 3 2 2 5 2 4 2 2" xfId="13521" xr:uid="{00000000-0005-0000-0000-0000CE340000}"/>
    <cellStyle name="Normal 3 2 2 5 2 4 2 3" xfId="13522" xr:uid="{00000000-0005-0000-0000-0000CF340000}"/>
    <cellStyle name="Normal 3 2 2 5 2 4 2 4" xfId="13523" xr:uid="{00000000-0005-0000-0000-0000D0340000}"/>
    <cellStyle name="Normal 3 2 2 5 2 4 3" xfId="13524" xr:uid="{00000000-0005-0000-0000-0000D1340000}"/>
    <cellStyle name="Normal 3 2 2 5 2 4 4" xfId="13525" xr:uid="{00000000-0005-0000-0000-0000D2340000}"/>
    <cellStyle name="Normal 3 2 2 5 2 4 5" xfId="13526" xr:uid="{00000000-0005-0000-0000-0000D3340000}"/>
    <cellStyle name="Normal 3 2 2 5 2 5" xfId="13527" xr:uid="{00000000-0005-0000-0000-0000D4340000}"/>
    <cellStyle name="Normal 3 2 2 5 2 5 2" xfId="13528" xr:uid="{00000000-0005-0000-0000-0000D5340000}"/>
    <cellStyle name="Normal 3 2 2 5 2 5 3" xfId="13529" xr:uid="{00000000-0005-0000-0000-0000D6340000}"/>
    <cellStyle name="Normal 3 2 2 5 2 5 4" xfId="13530" xr:uid="{00000000-0005-0000-0000-0000D7340000}"/>
    <cellStyle name="Normal 3 2 2 5 2 6" xfId="13531" xr:uid="{00000000-0005-0000-0000-0000D8340000}"/>
    <cellStyle name="Normal 3 2 2 5 2 7" xfId="13532" xr:uid="{00000000-0005-0000-0000-0000D9340000}"/>
    <cellStyle name="Normal 3 2 2 5 2 8" xfId="13533" xr:uid="{00000000-0005-0000-0000-0000DA340000}"/>
    <cellStyle name="Normal 3 2 2 5 3" xfId="13534" xr:uid="{00000000-0005-0000-0000-0000DB340000}"/>
    <cellStyle name="Normal 3 2 2 5 3 2" xfId="13535" xr:uid="{00000000-0005-0000-0000-0000DC340000}"/>
    <cellStyle name="Normal 3 2 2 5 3 2 2" xfId="13536" xr:uid="{00000000-0005-0000-0000-0000DD340000}"/>
    <cellStyle name="Normal 3 2 2 5 3 2 2 2" xfId="13537" xr:uid="{00000000-0005-0000-0000-0000DE340000}"/>
    <cellStyle name="Normal 3 2 2 5 3 2 2 3" xfId="13538" xr:uid="{00000000-0005-0000-0000-0000DF340000}"/>
    <cellStyle name="Normal 3 2 2 5 3 2 2 4" xfId="13539" xr:uid="{00000000-0005-0000-0000-0000E0340000}"/>
    <cellStyle name="Normal 3 2 2 5 3 2 3" xfId="13540" xr:uid="{00000000-0005-0000-0000-0000E1340000}"/>
    <cellStyle name="Normal 3 2 2 5 3 2 4" xfId="13541" xr:uid="{00000000-0005-0000-0000-0000E2340000}"/>
    <cellStyle name="Normal 3 2 2 5 3 2 5" xfId="13542" xr:uid="{00000000-0005-0000-0000-0000E3340000}"/>
    <cellStyle name="Normal 3 2 2 5 3 3" xfId="13543" xr:uid="{00000000-0005-0000-0000-0000E4340000}"/>
    <cellStyle name="Normal 3 2 2 5 3 3 2" xfId="13544" xr:uid="{00000000-0005-0000-0000-0000E5340000}"/>
    <cellStyle name="Normal 3 2 2 5 3 3 3" xfId="13545" xr:uid="{00000000-0005-0000-0000-0000E6340000}"/>
    <cellStyle name="Normal 3 2 2 5 3 3 4" xfId="13546" xr:uid="{00000000-0005-0000-0000-0000E7340000}"/>
    <cellStyle name="Normal 3 2 2 5 3 4" xfId="13547" xr:uid="{00000000-0005-0000-0000-0000E8340000}"/>
    <cellStyle name="Normal 3 2 2 5 3 5" xfId="13548" xr:uid="{00000000-0005-0000-0000-0000E9340000}"/>
    <cellStyle name="Normal 3 2 2 5 3 6" xfId="13549" xr:uid="{00000000-0005-0000-0000-0000EA340000}"/>
    <cellStyle name="Normal 3 2 2 5 4" xfId="13550" xr:uid="{00000000-0005-0000-0000-0000EB340000}"/>
    <cellStyle name="Normal 3 2 2 5 4 2" xfId="13551" xr:uid="{00000000-0005-0000-0000-0000EC340000}"/>
    <cellStyle name="Normal 3 2 2 5 4 2 2" xfId="13552" xr:uid="{00000000-0005-0000-0000-0000ED340000}"/>
    <cellStyle name="Normal 3 2 2 5 4 2 2 2" xfId="13553" xr:uid="{00000000-0005-0000-0000-0000EE340000}"/>
    <cellStyle name="Normal 3 2 2 5 4 2 2 3" xfId="13554" xr:uid="{00000000-0005-0000-0000-0000EF340000}"/>
    <cellStyle name="Normal 3 2 2 5 4 2 2 4" xfId="13555" xr:uid="{00000000-0005-0000-0000-0000F0340000}"/>
    <cellStyle name="Normal 3 2 2 5 4 2 3" xfId="13556" xr:uid="{00000000-0005-0000-0000-0000F1340000}"/>
    <cellStyle name="Normal 3 2 2 5 4 2 4" xfId="13557" xr:uid="{00000000-0005-0000-0000-0000F2340000}"/>
    <cellStyle name="Normal 3 2 2 5 4 2 5" xfId="13558" xr:uid="{00000000-0005-0000-0000-0000F3340000}"/>
    <cellStyle name="Normal 3 2 2 5 4 3" xfId="13559" xr:uid="{00000000-0005-0000-0000-0000F4340000}"/>
    <cellStyle name="Normal 3 2 2 5 4 3 2" xfId="13560" xr:uid="{00000000-0005-0000-0000-0000F5340000}"/>
    <cellStyle name="Normal 3 2 2 5 4 3 3" xfId="13561" xr:uid="{00000000-0005-0000-0000-0000F6340000}"/>
    <cellStyle name="Normal 3 2 2 5 4 3 4" xfId="13562" xr:uid="{00000000-0005-0000-0000-0000F7340000}"/>
    <cellStyle name="Normal 3 2 2 5 4 4" xfId="13563" xr:uid="{00000000-0005-0000-0000-0000F8340000}"/>
    <cellStyle name="Normal 3 2 2 5 4 5" xfId="13564" xr:uid="{00000000-0005-0000-0000-0000F9340000}"/>
    <cellStyle name="Normal 3 2 2 5 4 6" xfId="13565" xr:uid="{00000000-0005-0000-0000-0000FA340000}"/>
    <cellStyle name="Normal 3 2 2 5 5" xfId="13566" xr:uid="{00000000-0005-0000-0000-0000FB340000}"/>
    <cellStyle name="Normal 3 2 2 5 6" xfId="13567" xr:uid="{00000000-0005-0000-0000-0000FC340000}"/>
    <cellStyle name="Normal 3 2 2 5 6 2" xfId="13568" xr:uid="{00000000-0005-0000-0000-0000FD340000}"/>
    <cellStyle name="Normal 3 2 2 5 6 2 2" xfId="13569" xr:uid="{00000000-0005-0000-0000-0000FE340000}"/>
    <cellStyle name="Normal 3 2 2 5 6 2 3" xfId="13570" xr:uid="{00000000-0005-0000-0000-0000FF340000}"/>
    <cellStyle name="Normal 3 2 2 5 6 2 4" xfId="13571" xr:uid="{00000000-0005-0000-0000-000000350000}"/>
    <cellStyle name="Normal 3 2 2 5 6 3" xfId="13572" xr:uid="{00000000-0005-0000-0000-000001350000}"/>
    <cellStyle name="Normal 3 2 2 5 6 4" xfId="13573" xr:uid="{00000000-0005-0000-0000-000002350000}"/>
    <cellStyle name="Normal 3 2 2 5 6 5" xfId="13574" xr:uid="{00000000-0005-0000-0000-000003350000}"/>
    <cellStyle name="Normal 3 2 2 5 7" xfId="13575" xr:uid="{00000000-0005-0000-0000-000004350000}"/>
    <cellStyle name="Normal 3 2 2 5 8" xfId="13576" xr:uid="{00000000-0005-0000-0000-000005350000}"/>
    <cellStyle name="Normal 3 2 2 5 8 2" xfId="13577" xr:uid="{00000000-0005-0000-0000-000006350000}"/>
    <cellStyle name="Normal 3 2 2 5 8 3" xfId="13578" xr:uid="{00000000-0005-0000-0000-000007350000}"/>
    <cellStyle name="Normal 3 2 2 5 8 4" xfId="13579" xr:uid="{00000000-0005-0000-0000-000008350000}"/>
    <cellStyle name="Normal 3 2 2 5 9" xfId="13580" xr:uid="{00000000-0005-0000-0000-000009350000}"/>
    <cellStyle name="Normal 3 2 2 6" xfId="13581" xr:uid="{00000000-0005-0000-0000-00000A350000}"/>
    <cellStyle name="Normal 3 2 2 6 2" xfId="13582" xr:uid="{00000000-0005-0000-0000-00000B350000}"/>
    <cellStyle name="Normal 3 2 2 6 2 2" xfId="13583" xr:uid="{00000000-0005-0000-0000-00000C350000}"/>
    <cellStyle name="Normal 3 2 2 6 2 2 2" xfId="13584" xr:uid="{00000000-0005-0000-0000-00000D350000}"/>
    <cellStyle name="Normal 3 2 2 6 2 2 2 2" xfId="13585" xr:uid="{00000000-0005-0000-0000-00000E350000}"/>
    <cellStyle name="Normal 3 2 2 6 2 2 2 3" xfId="13586" xr:uid="{00000000-0005-0000-0000-00000F350000}"/>
    <cellStyle name="Normal 3 2 2 6 2 2 2 4" xfId="13587" xr:uid="{00000000-0005-0000-0000-000010350000}"/>
    <cellStyle name="Normal 3 2 2 6 2 2 3" xfId="13588" xr:uid="{00000000-0005-0000-0000-000011350000}"/>
    <cellStyle name="Normal 3 2 2 6 2 2 4" xfId="13589" xr:uid="{00000000-0005-0000-0000-000012350000}"/>
    <cellStyle name="Normal 3 2 2 6 2 2 5" xfId="13590" xr:uid="{00000000-0005-0000-0000-000013350000}"/>
    <cellStyle name="Normal 3 2 2 6 2 3" xfId="13591" xr:uid="{00000000-0005-0000-0000-000014350000}"/>
    <cellStyle name="Normal 3 2 2 6 2 3 2" xfId="13592" xr:uid="{00000000-0005-0000-0000-000015350000}"/>
    <cellStyle name="Normal 3 2 2 6 2 3 3" xfId="13593" xr:uid="{00000000-0005-0000-0000-000016350000}"/>
    <cellStyle name="Normal 3 2 2 6 2 3 4" xfId="13594" xr:uid="{00000000-0005-0000-0000-000017350000}"/>
    <cellStyle name="Normal 3 2 2 6 2 4" xfId="13595" xr:uid="{00000000-0005-0000-0000-000018350000}"/>
    <cellStyle name="Normal 3 2 2 6 2 5" xfId="13596" xr:uid="{00000000-0005-0000-0000-000019350000}"/>
    <cellStyle name="Normal 3 2 2 6 2 6" xfId="13597" xr:uid="{00000000-0005-0000-0000-00001A350000}"/>
    <cellStyle name="Normal 3 2 2 6 3" xfId="13598" xr:uid="{00000000-0005-0000-0000-00001B350000}"/>
    <cellStyle name="Normal 3 2 2 6 3 2" xfId="13599" xr:uid="{00000000-0005-0000-0000-00001C350000}"/>
    <cellStyle name="Normal 3 2 2 6 3 2 2" xfId="13600" xr:uid="{00000000-0005-0000-0000-00001D350000}"/>
    <cellStyle name="Normal 3 2 2 6 3 2 2 2" xfId="13601" xr:uid="{00000000-0005-0000-0000-00001E350000}"/>
    <cellStyle name="Normal 3 2 2 6 3 2 2 3" xfId="13602" xr:uid="{00000000-0005-0000-0000-00001F350000}"/>
    <cellStyle name="Normal 3 2 2 6 3 2 2 4" xfId="13603" xr:uid="{00000000-0005-0000-0000-000020350000}"/>
    <cellStyle name="Normal 3 2 2 6 3 2 3" xfId="13604" xr:uid="{00000000-0005-0000-0000-000021350000}"/>
    <cellStyle name="Normal 3 2 2 6 3 2 4" xfId="13605" xr:uid="{00000000-0005-0000-0000-000022350000}"/>
    <cellStyle name="Normal 3 2 2 6 3 2 5" xfId="13606" xr:uid="{00000000-0005-0000-0000-000023350000}"/>
    <cellStyle name="Normal 3 2 2 6 3 3" xfId="13607" xr:uid="{00000000-0005-0000-0000-000024350000}"/>
    <cellStyle name="Normal 3 2 2 6 3 3 2" xfId="13608" xr:uid="{00000000-0005-0000-0000-000025350000}"/>
    <cellStyle name="Normal 3 2 2 6 3 3 3" xfId="13609" xr:uid="{00000000-0005-0000-0000-000026350000}"/>
    <cellStyle name="Normal 3 2 2 6 3 3 4" xfId="13610" xr:uid="{00000000-0005-0000-0000-000027350000}"/>
    <cellStyle name="Normal 3 2 2 6 3 4" xfId="13611" xr:uid="{00000000-0005-0000-0000-000028350000}"/>
    <cellStyle name="Normal 3 2 2 6 3 5" xfId="13612" xr:uid="{00000000-0005-0000-0000-000029350000}"/>
    <cellStyle name="Normal 3 2 2 6 3 6" xfId="13613" xr:uid="{00000000-0005-0000-0000-00002A350000}"/>
    <cellStyle name="Normal 3 2 2 6 4" xfId="13614" xr:uid="{00000000-0005-0000-0000-00002B350000}"/>
    <cellStyle name="Normal 3 2 2 6 5" xfId="13615" xr:uid="{00000000-0005-0000-0000-00002C350000}"/>
    <cellStyle name="Normal 3 2 2 6 5 2" xfId="13616" xr:uid="{00000000-0005-0000-0000-00002D350000}"/>
    <cellStyle name="Normal 3 2 2 6 5 2 2" xfId="13617" xr:uid="{00000000-0005-0000-0000-00002E350000}"/>
    <cellStyle name="Normal 3 2 2 6 5 2 3" xfId="13618" xr:uid="{00000000-0005-0000-0000-00002F350000}"/>
    <cellStyle name="Normal 3 2 2 6 5 2 4" xfId="13619" xr:uid="{00000000-0005-0000-0000-000030350000}"/>
    <cellStyle name="Normal 3 2 2 6 5 3" xfId="13620" xr:uid="{00000000-0005-0000-0000-000031350000}"/>
    <cellStyle name="Normal 3 2 2 6 5 4" xfId="13621" xr:uid="{00000000-0005-0000-0000-000032350000}"/>
    <cellStyle name="Normal 3 2 2 6 5 5" xfId="13622" xr:uid="{00000000-0005-0000-0000-000033350000}"/>
    <cellStyle name="Normal 3 2 2 6 6" xfId="13623" xr:uid="{00000000-0005-0000-0000-000034350000}"/>
    <cellStyle name="Normal 3 2 2 6 6 2" xfId="13624" xr:uid="{00000000-0005-0000-0000-000035350000}"/>
    <cellStyle name="Normal 3 2 2 6 6 3" xfId="13625" xr:uid="{00000000-0005-0000-0000-000036350000}"/>
    <cellStyle name="Normal 3 2 2 6 6 4" xfId="13626" xr:uid="{00000000-0005-0000-0000-000037350000}"/>
    <cellStyle name="Normal 3 2 2 6 7" xfId="13627" xr:uid="{00000000-0005-0000-0000-000038350000}"/>
    <cellStyle name="Normal 3 2 2 6 8" xfId="13628" xr:uid="{00000000-0005-0000-0000-000039350000}"/>
    <cellStyle name="Normal 3 2 2 6 9" xfId="13629" xr:uid="{00000000-0005-0000-0000-00003A350000}"/>
    <cellStyle name="Normal 3 2 2 7" xfId="13630" xr:uid="{00000000-0005-0000-0000-00003B350000}"/>
    <cellStyle name="Normal 3 2 2 7 2" xfId="13631" xr:uid="{00000000-0005-0000-0000-00003C350000}"/>
    <cellStyle name="Normal 3 2 2 7 2 2" xfId="13632" xr:uid="{00000000-0005-0000-0000-00003D350000}"/>
    <cellStyle name="Normal 3 2 2 7 2 2 2" xfId="13633" xr:uid="{00000000-0005-0000-0000-00003E350000}"/>
    <cellStyle name="Normal 3 2 2 7 2 2 2 2" xfId="13634" xr:uid="{00000000-0005-0000-0000-00003F350000}"/>
    <cellStyle name="Normal 3 2 2 7 2 2 2 3" xfId="13635" xr:uid="{00000000-0005-0000-0000-000040350000}"/>
    <cellStyle name="Normal 3 2 2 7 2 2 2 4" xfId="13636" xr:uid="{00000000-0005-0000-0000-000041350000}"/>
    <cellStyle name="Normal 3 2 2 7 2 2 3" xfId="13637" xr:uid="{00000000-0005-0000-0000-000042350000}"/>
    <cellStyle name="Normal 3 2 2 7 2 2 4" xfId="13638" xr:uid="{00000000-0005-0000-0000-000043350000}"/>
    <cellStyle name="Normal 3 2 2 7 2 2 5" xfId="13639" xr:uid="{00000000-0005-0000-0000-000044350000}"/>
    <cellStyle name="Normal 3 2 2 7 2 3" xfId="13640" xr:uid="{00000000-0005-0000-0000-000045350000}"/>
    <cellStyle name="Normal 3 2 2 7 2 3 2" xfId="13641" xr:uid="{00000000-0005-0000-0000-000046350000}"/>
    <cellStyle name="Normal 3 2 2 7 2 3 3" xfId="13642" xr:uid="{00000000-0005-0000-0000-000047350000}"/>
    <cellStyle name="Normal 3 2 2 7 2 3 4" xfId="13643" xr:uid="{00000000-0005-0000-0000-000048350000}"/>
    <cellStyle name="Normal 3 2 2 7 2 4" xfId="13644" xr:uid="{00000000-0005-0000-0000-000049350000}"/>
    <cellStyle name="Normal 3 2 2 7 2 5" xfId="13645" xr:uid="{00000000-0005-0000-0000-00004A350000}"/>
    <cellStyle name="Normal 3 2 2 7 2 6" xfId="13646" xr:uid="{00000000-0005-0000-0000-00004B350000}"/>
    <cellStyle name="Normal 3 2 2 7 3" xfId="13647" xr:uid="{00000000-0005-0000-0000-00004C350000}"/>
    <cellStyle name="Normal 3 2 2 7 3 2" xfId="13648" xr:uid="{00000000-0005-0000-0000-00004D350000}"/>
    <cellStyle name="Normal 3 2 2 7 3 2 2" xfId="13649" xr:uid="{00000000-0005-0000-0000-00004E350000}"/>
    <cellStyle name="Normal 3 2 2 7 3 2 2 2" xfId="13650" xr:uid="{00000000-0005-0000-0000-00004F350000}"/>
    <cellStyle name="Normal 3 2 2 7 3 2 2 3" xfId="13651" xr:uid="{00000000-0005-0000-0000-000050350000}"/>
    <cellStyle name="Normal 3 2 2 7 3 2 2 4" xfId="13652" xr:uid="{00000000-0005-0000-0000-000051350000}"/>
    <cellStyle name="Normal 3 2 2 7 3 2 3" xfId="13653" xr:uid="{00000000-0005-0000-0000-000052350000}"/>
    <cellStyle name="Normal 3 2 2 7 3 2 4" xfId="13654" xr:uid="{00000000-0005-0000-0000-000053350000}"/>
    <cellStyle name="Normal 3 2 2 7 3 2 5" xfId="13655" xr:uid="{00000000-0005-0000-0000-000054350000}"/>
    <cellStyle name="Normal 3 2 2 7 3 3" xfId="13656" xr:uid="{00000000-0005-0000-0000-000055350000}"/>
    <cellStyle name="Normal 3 2 2 7 3 3 2" xfId="13657" xr:uid="{00000000-0005-0000-0000-000056350000}"/>
    <cellStyle name="Normal 3 2 2 7 3 3 3" xfId="13658" xr:uid="{00000000-0005-0000-0000-000057350000}"/>
    <cellStyle name="Normal 3 2 2 7 3 3 4" xfId="13659" xr:uid="{00000000-0005-0000-0000-000058350000}"/>
    <cellStyle name="Normal 3 2 2 7 3 4" xfId="13660" xr:uid="{00000000-0005-0000-0000-000059350000}"/>
    <cellStyle name="Normal 3 2 2 7 3 5" xfId="13661" xr:uid="{00000000-0005-0000-0000-00005A350000}"/>
    <cellStyle name="Normal 3 2 2 7 3 6" xfId="13662" xr:uid="{00000000-0005-0000-0000-00005B350000}"/>
    <cellStyle name="Normal 3 2 2 7 4" xfId="13663" xr:uid="{00000000-0005-0000-0000-00005C350000}"/>
    <cellStyle name="Normal 3 2 2 7 5" xfId="13664" xr:uid="{00000000-0005-0000-0000-00005D350000}"/>
    <cellStyle name="Normal 3 2 2 7 5 2" xfId="13665" xr:uid="{00000000-0005-0000-0000-00005E350000}"/>
    <cellStyle name="Normal 3 2 2 7 5 2 2" xfId="13666" xr:uid="{00000000-0005-0000-0000-00005F350000}"/>
    <cellStyle name="Normal 3 2 2 7 5 2 3" xfId="13667" xr:uid="{00000000-0005-0000-0000-000060350000}"/>
    <cellStyle name="Normal 3 2 2 7 5 2 4" xfId="13668" xr:uid="{00000000-0005-0000-0000-000061350000}"/>
    <cellStyle name="Normal 3 2 2 7 5 3" xfId="13669" xr:uid="{00000000-0005-0000-0000-000062350000}"/>
    <cellStyle name="Normal 3 2 2 7 5 4" xfId="13670" xr:uid="{00000000-0005-0000-0000-000063350000}"/>
    <cellStyle name="Normal 3 2 2 7 5 5" xfId="13671" xr:uid="{00000000-0005-0000-0000-000064350000}"/>
    <cellStyle name="Normal 3 2 2 7 6" xfId="13672" xr:uid="{00000000-0005-0000-0000-000065350000}"/>
    <cellStyle name="Normal 3 2 2 7 6 2" xfId="13673" xr:uid="{00000000-0005-0000-0000-000066350000}"/>
    <cellStyle name="Normal 3 2 2 7 6 3" xfId="13674" xr:uid="{00000000-0005-0000-0000-000067350000}"/>
    <cellStyle name="Normal 3 2 2 7 6 4" xfId="13675" xr:uid="{00000000-0005-0000-0000-000068350000}"/>
    <cellStyle name="Normal 3 2 2 7 7" xfId="13676" xr:uid="{00000000-0005-0000-0000-000069350000}"/>
    <cellStyle name="Normal 3 2 2 7 8" xfId="13677" xr:uid="{00000000-0005-0000-0000-00006A350000}"/>
    <cellStyle name="Normal 3 2 2 7 9" xfId="13678" xr:uid="{00000000-0005-0000-0000-00006B350000}"/>
    <cellStyle name="Normal 3 2 2 8" xfId="13679" xr:uid="{00000000-0005-0000-0000-00006C350000}"/>
    <cellStyle name="Normal 3 2 2 8 2" xfId="13680" xr:uid="{00000000-0005-0000-0000-00006D350000}"/>
    <cellStyle name="Normal 3 2 2 8 2 2" xfId="13681" xr:uid="{00000000-0005-0000-0000-00006E350000}"/>
    <cellStyle name="Normal 3 2 2 8 2 2 2" xfId="13682" xr:uid="{00000000-0005-0000-0000-00006F350000}"/>
    <cellStyle name="Normal 3 2 2 8 2 2 3" xfId="13683" xr:uid="{00000000-0005-0000-0000-000070350000}"/>
    <cellStyle name="Normal 3 2 2 8 2 2 4" xfId="13684" xr:uid="{00000000-0005-0000-0000-000071350000}"/>
    <cellStyle name="Normal 3 2 2 8 2 3" xfId="13685" xr:uid="{00000000-0005-0000-0000-000072350000}"/>
    <cellStyle name="Normal 3 2 2 8 2 4" xfId="13686" xr:uid="{00000000-0005-0000-0000-000073350000}"/>
    <cellStyle name="Normal 3 2 2 8 2 5" xfId="13687" xr:uid="{00000000-0005-0000-0000-000074350000}"/>
    <cellStyle name="Normal 3 2 2 8 3" xfId="13688" xr:uid="{00000000-0005-0000-0000-000075350000}"/>
    <cellStyle name="Normal 3 2 2 8 3 2" xfId="13689" xr:uid="{00000000-0005-0000-0000-000076350000}"/>
    <cellStyle name="Normal 3 2 2 8 3 3" xfId="13690" xr:uid="{00000000-0005-0000-0000-000077350000}"/>
    <cellStyle name="Normal 3 2 2 8 3 4" xfId="13691" xr:uid="{00000000-0005-0000-0000-000078350000}"/>
    <cellStyle name="Normal 3 2 2 8 4" xfId="13692" xr:uid="{00000000-0005-0000-0000-000079350000}"/>
    <cellStyle name="Normal 3 2 2 8 5" xfId="13693" xr:uid="{00000000-0005-0000-0000-00007A350000}"/>
    <cellStyle name="Normal 3 2 2 8 6" xfId="13694" xr:uid="{00000000-0005-0000-0000-00007B350000}"/>
    <cellStyle name="Normal 3 2 2 9" xfId="13695" xr:uid="{00000000-0005-0000-0000-00007C350000}"/>
    <cellStyle name="Normal 3 2 2 9 2" xfId="13696" xr:uid="{00000000-0005-0000-0000-00007D350000}"/>
    <cellStyle name="Normal 3 2 2 9 2 2" xfId="13697" xr:uid="{00000000-0005-0000-0000-00007E350000}"/>
    <cellStyle name="Normal 3 2 2 9 2 2 2" xfId="13698" xr:uid="{00000000-0005-0000-0000-00007F350000}"/>
    <cellStyle name="Normal 3 2 2 9 2 2 3" xfId="13699" xr:uid="{00000000-0005-0000-0000-000080350000}"/>
    <cellStyle name="Normal 3 2 2 9 2 2 4" xfId="13700" xr:uid="{00000000-0005-0000-0000-000081350000}"/>
    <cellStyle name="Normal 3 2 2 9 2 3" xfId="13701" xr:uid="{00000000-0005-0000-0000-000082350000}"/>
    <cellStyle name="Normal 3 2 2 9 2 4" xfId="13702" xr:uid="{00000000-0005-0000-0000-000083350000}"/>
    <cellStyle name="Normal 3 2 2 9 2 5" xfId="13703" xr:uid="{00000000-0005-0000-0000-000084350000}"/>
    <cellStyle name="Normal 3 2 2 9 3" xfId="13704" xr:uid="{00000000-0005-0000-0000-000085350000}"/>
    <cellStyle name="Normal 3 2 2 9 3 2" xfId="13705" xr:uid="{00000000-0005-0000-0000-000086350000}"/>
    <cellStyle name="Normal 3 2 2 9 3 3" xfId="13706" xr:uid="{00000000-0005-0000-0000-000087350000}"/>
    <cellStyle name="Normal 3 2 2 9 3 4" xfId="13707" xr:uid="{00000000-0005-0000-0000-000088350000}"/>
    <cellStyle name="Normal 3 2 2 9 4" xfId="13708" xr:uid="{00000000-0005-0000-0000-000089350000}"/>
    <cellStyle name="Normal 3 2 2 9 5" xfId="13709" xr:uid="{00000000-0005-0000-0000-00008A350000}"/>
    <cellStyle name="Normal 3 2 2 9 6" xfId="13710" xr:uid="{00000000-0005-0000-0000-00008B350000}"/>
    <cellStyle name="Normal 3 2 20" xfId="13711" xr:uid="{00000000-0005-0000-0000-00008C350000}"/>
    <cellStyle name="Normal 3 2 20 2" xfId="13712" xr:uid="{00000000-0005-0000-0000-00008D350000}"/>
    <cellStyle name="Normal 3 2 20 2 2" xfId="13713" xr:uid="{00000000-0005-0000-0000-00008E350000}"/>
    <cellStyle name="Normal 3 2 20 2 2 2" xfId="13714" xr:uid="{00000000-0005-0000-0000-00008F350000}"/>
    <cellStyle name="Normal 3 2 20 2 2 3" xfId="13715" xr:uid="{00000000-0005-0000-0000-000090350000}"/>
    <cellStyle name="Normal 3 2 20 2 2 4" xfId="13716" xr:uid="{00000000-0005-0000-0000-000091350000}"/>
    <cellStyle name="Normal 3 2 20 2 3" xfId="13717" xr:uid="{00000000-0005-0000-0000-000092350000}"/>
    <cellStyle name="Normal 3 2 20 2 4" xfId="13718" xr:uid="{00000000-0005-0000-0000-000093350000}"/>
    <cellStyle name="Normal 3 2 20 2 5" xfId="13719" xr:uid="{00000000-0005-0000-0000-000094350000}"/>
    <cellStyle name="Normal 3 2 20 3" xfId="13720" xr:uid="{00000000-0005-0000-0000-000095350000}"/>
    <cellStyle name="Normal 3 2 20 4" xfId="13721" xr:uid="{00000000-0005-0000-0000-000096350000}"/>
    <cellStyle name="Normal 3 2 20 4 2" xfId="13722" xr:uid="{00000000-0005-0000-0000-000097350000}"/>
    <cellStyle name="Normal 3 2 20 4 3" xfId="13723" xr:uid="{00000000-0005-0000-0000-000098350000}"/>
    <cellStyle name="Normal 3 2 20 4 4" xfId="13724" xr:uid="{00000000-0005-0000-0000-000099350000}"/>
    <cellStyle name="Normal 3 2 20 5" xfId="13725" xr:uid="{00000000-0005-0000-0000-00009A350000}"/>
    <cellStyle name="Normal 3 2 20 6" xfId="13726" xr:uid="{00000000-0005-0000-0000-00009B350000}"/>
    <cellStyle name="Normal 3 2 20 7" xfId="13727" xr:uid="{00000000-0005-0000-0000-00009C350000}"/>
    <cellStyle name="Normal 3 2 21" xfId="13728" xr:uid="{00000000-0005-0000-0000-00009D350000}"/>
    <cellStyle name="Normal 3 2 21 2" xfId="13729" xr:uid="{00000000-0005-0000-0000-00009E350000}"/>
    <cellStyle name="Normal 3 2 21 3" xfId="13730" xr:uid="{00000000-0005-0000-0000-00009F350000}"/>
    <cellStyle name="Normal 3 2 21 3 2" xfId="13731" xr:uid="{00000000-0005-0000-0000-0000A0350000}"/>
    <cellStyle name="Normal 3 2 21 3 3" xfId="13732" xr:uid="{00000000-0005-0000-0000-0000A1350000}"/>
    <cellStyle name="Normal 3 2 21 3 4" xfId="13733" xr:uid="{00000000-0005-0000-0000-0000A2350000}"/>
    <cellStyle name="Normal 3 2 21 4" xfId="13734" xr:uid="{00000000-0005-0000-0000-0000A3350000}"/>
    <cellStyle name="Normal 3 2 21 5" xfId="13735" xr:uid="{00000000-0005-0000-0000-0000A4350000}"/>
    <cellStyle name="Normal 3 2 21 6" xfId="13736" xr:uid="{00000000-0005-0000-0000-0000A5350000}"/>
    <cellStyle name="Normal 3 2 22" xfId="13737" xr:uid="{00000000-0005-0000-0000-0000A6350000}"/>
    <cellStyle name="Normal 3 2 22 2" xfId="13738" xr:uid="{00000000-0005-0000-0000-0000A7350000}"/>
    <cellStyle name="Normal 3 2 22 3" xfId="13739" xr:uid="{00000000-0005-0000-0000-0000A8350000}"/>
    <cellStyle name="Normal 3 2 22 4" xfId="13740" xr:uid="{00000000-0005-0000-0000-0000A9350000}"/>
    <cellStyle name="Normal 3 2 23" xfId="13741" xr:uid="{00000000-0005-0000-0000-0000AA350000}"/>
    <cellStyle name="Normal 3 2 24" xfId="13742" xr:uid="{00000000-0005-0000-0000-0000AB350000}"/>
    <cellStyle name="Normal 3 2 25" xfId="13743" xr:uid="{00000000-0005-0000-0000-0000AC350000}"/>
    <cellStyle name="Normal 3 2 3" xfId="13744" xr:uid="{00000000-0005-0000-0000-0000AD350000}"/>
    <cellStyle name="Normal 3 2 3 10" xfId="13745" xr:uid="{00000000-0005-0000-0000-0000AE350000}"/>
    <cellStyle name="Normal 3 2 3 10 2" xfId="13746" xr:uid="{00000000-0005-0000-0000-0000AF350000}"/>
    <cellStyle name="Normal 3 2 3 10 2 2" xfId="13747" xr:uid="{00000000-0005-0000-0000-0000B0350000}"/>
    <cellStyle name="Normal 3 2 3 10 2 3" xfId="13748" xr:uid="{00000000-0005-0000-0000-0000B1350000}"/>
    <cellStyle name="Normal 3 2 3 10 2 4" xfId="13749" xr:uid="{00000000-0005-0000-0000-0000B2350000}"/>
    <cellStyle name="Normal 3 2 3 10 3" xfId="13750" xr:uid="{00000000-0005-0000-0000-0000B3350000}"/>
    <cellStyle name="Normal 3 2 3 10 4" xfId="13751" xr:uid="{00000000-0005-0000-0000-0000B4350000}"/>
    <cellStyle name="Normal 3 2 3 10 5" xfId="13752" xr:uid="{00000000-0005-0000-0000-0000B5350000}"/>
    <cellStyle name="Normal 3 2 3 11" xfId="13753" xr:uid="{00000000-0005-0000-0000-0000B6350000}"/>
    <cellStyle name="Normal 3 2 3 11 2" xfId="13754" xr:uid="{00000000-0005-0000-0000-0000B7350000}"/>
    <cellStyle name="Normal 3 2 3 11 3" xfId="13755" xr:uid="{00000000-0005-0000-0000-0000B8350000}"/>
    <cellStyle name="Normal 3 2 3 11 4" xfId="13756" xr:uid="{00000000-0005-0000-0000-0000B9350000}"/>
    <cellStyle name="Normal 3 2 3 12" xfId="13757" xr:uid="{00000000-0005-0000-0000-0000BA350000}"/>
    <cellStyle name="Normal 3 2 3 13" xfId="13758" xr:uid="{00000000-0005-0000-0000-0000BB350000}"/>
    <cellStyle name="Normal 3 2 3 14" xfId="13759" xr:uid="{00000000-0005-0000-0000-0000BC350000}"/>
    <cellStyle name="Normal 3 2 3 2" xfId="13760" xr:uid="{00000000-0005-0000-0000-0000BD350000}"/>
    <cellStyle name="Normal 3 2 3 2 10" xfId="13761" xr:uid="{00000000-0005-0000-0000-0000BE350000}"/>
    <cellStyle name="Normal 3 2 3 2 2" xfId="13762" xr:uid="{00000000-0005-0000-0000-0000BF350000}"/>
    <cellStyle name="Normal 3 2 3 2 2 2" xfId="13763" xr:uid="{00000000-0005-0000-0000-0000C0350000}"/>
    <cellStyle name="Normal 3 2 3 2 2 2 2" xfId="13764" xr:uid="{00000000-0005-0000-0000-0000C1350000}"/>
    <cellStyle name="Normal 3 2 3 2 2 2 2 2" xfId="13765" xr:uid="{00000000-0005-0000-0000-0000C2350000}"/>
    <cellStyle name="Normal 3 2 3 2 2 2 2 2 2" xfId="13766" xr:uid="{00000000-0005-0000-0000-0000C3350000}"/>
    <cellStyle name="Normal 3 2 3 2 2 2 2 2 3" xfId="13767" xr:uid="{00000000-0005-0000-0000-0000C4350000}"/>
    <cellStyle name="Normal 3 2 3 2 2 2 2 2 4" xfId="13768" xr:uid="{00000000-0005-0000-0000-0000C5350000}"/>
    <cellStyle name="Normal 3 2 3 2 2 2 2 3" xfId="13769" xr:uid="{00000000-0005-0000-0000-0000C6350000}"/>
    <cellStyle name="Normal 3 2 3 2 2 2 2 4" xfId="13770" xr:uid="{00000000-0005-0000-0000-0000C7350000}"/>
    <cellStyle name="Normal 3 2 3 2 2 2 2 5" xfId="13771" xr:uid="{00000000-0005-0000-0000-0000C8350000}"/>
    <cellStyle name="Normal 3 2 3 2 2 2 3" xfId="13772" xr:uid="{00000000-0005-0000-0000-0000C9350000}"/>
    <cellStyle name="Normal 3 2 3 2 2 2 3 2" xfId="13773" xr:uid="{00000000-0005-0000-0000-0000CA350000}"/>
    <cellStyle name="Normal 3 2 3 2 2 2 3 3" xfId="13774" xr:uid="{00000000-0005-0000-0000-0000CB350000}"/>
    <cellStyle name="Normal 3 2 3 2 2 2 3 4" xfId="13775" xr:uid="{00000000-0005-0000-0000-0000CC350000}"/>
    <cellStyle name="Normal 3 2 3 2 2 2 4" xfId="13776" xr:uid="{00000000-0005-0000-0000-0000CD350000}"/>
    <cellStyle name="Normal 3 2 3 2 2 2 5" xfId="13777" xr:uid="{00000000-0005-0000-0000-0000CE350000}"/>
    <cellStyle name="Normal 3 2 3 2 2 2 6" xfId="13778" xr:uid="{00000000-0005-0000-0000-0000CF350000}"/>
    <cellStyle name="Normal 3 2 3 2 2 3" xfId="13779" xr:uid="{00000000-0005-0000-0000-0000D0350000}"/>
    <cellStyle name="Normal 3 2 3 2 2 3 2" xfId="13780" xr:uid="{00000000-0005-0000-0000-0000D1350000}"/>
    <cellStyle name="Normal 3 2 3 2 2 3 2 2" xfId="13781" xr:uid="{00000000-0005-0000-0000-0000D2350000}"/>
    <cellStyle name="Normal 3 2 3 2 2 3 2 2 2" xfId="13782" xr:uid="{00000000-0005-0000-0000-0000D3350000}"/>
    <cellStyle name="Normal 3 2 3 2 2 3 2 2 3" xfId="13783" xr:uid="{00000000-0005-0000-0000-0000D4350000}"/>
    <cellStyle name="Normal 3 2 3 2 2 3 2 2 4" xfId="13784" xr:uid="{00000000-0005-0000-0000-0000D5350000}"/>
    <cellStyle name="Normal 3 2 3 2 2 3 2 3" xfId="13785" xr:uid="{00000000-0005-0000-0000-0000D6350000}"/>
    <cellStyle name="Normal 3 2 3 2 2 3 2 4" xfId="13786" xr:uid="{00000000-0005-0000-0000-0000D7350000}"/>
    <cellStyle name="Normal 3 2 3 2 2 3 2 5" xfId="13787" xr:uid="{00000000-0005-0000-0000-0000D8350000}"/>
    <cellStyle name="Normal 3 2 3 2 2 3 3" xfId="13788" xr:uid="{00000000-0005-0000-0000-0000D9350000}"/>
    <cellStyle name="Normal 3 2 3 2 2 3 3 2" xfId="13789" xr:uid="{00000000-0005-0000-0000-0000DA350000}"/>
    <cellStyle name="Normal 3 2 3 2 2 3 3 3" xfId="13790" xr:uid="{00000000-0005-0000-0000-0000DB350000}"/>
    <cellStyle name="Normal 3 2 3 2 2 3 3 4" xfId="13791" xr:uid="{00000000-0005-0000-0000-0000DC350000}"/>
    <cellStyle name="Normal 3 2 3 2 2 3 4" xfId="13792" xr:uid="{00000000-0005-0000-0000-0000DD350000}"/>
    <cellStyle name="Normal 3 2 3 2 2 3 5" xfId="13793" xr:uid="{00000000-0005-0000-0000-0000DE350000}"/>
    <cellStyle name="Normal 3 2 3 2 2 3 6" xfId="13794" xr:uid="{00000000-0005-0000-0000-0000DF350000}"/>
    <cellStyle name="Normal 3 2 3 2 2 4" xfId="13795" xr:uid="{00000000-0005-0000-0000-0000E0350000}"/>
    <cellStyle name="Normal 3 2 3 2 2 5" xfId="13796" xr:uid="{00000000-0005-0000-0000-0000E1350000}"/>
    <cellStyle name="Normal 3 2 3 2 2 5 2" xfId="13797" xr:uid="{00000000-0005-0000-0000-0000E2350000}"/>
    <cellStyle name="Normal 3 2 3 2 2 5 2 2" xfId="13798" xr:uid="{00000000-0005-0000-0000-0000E3350000}"/>
    <cellStyle name="Normal 3 2 3 2 2 5 2 3" xfId="13799" xr:uid="{00000000-0005-0000-0000-0000E4350000}"/>
    <cellStyle name="Normal 3 2 3 2 2 5 2 4" xfId="13800" xr:uid="{00000000-0005-0000-0000-0000E5350000}"/>
    <cellStyle name="Normal 3 2 3 2 2 5 3" xfId="13801" xr:uid="{00000000-0005-0000-0000-0000E6350000}"/>
    <cellStyle name="Normal 3 2 3 2 2 5 4" xfId="13802" xr:uid="{00000000-0005-0000-0000-0000E7350000}"/>
    <cellStyle name="Normal 3 2 3 2 2 5 5" xfId="13803" xr:uid="{00000000-0005-0000-0000-0000E8350000}"/>
    <cellStyle name="Normal 3 2 3 2 2 6" xfId="13804" xr:uid="{00000000-0005-0000-0000-0000E9350000}"/>
    <cellStyle name="Normal 3 2 3 2 2 6 2" xfId="13805" xr:uid="{00000000-0005-0000-0000-0000EA350000}"/>
    <cellStyle name="Normal 3 2 3 2 2 6 3" xfId="13806" xr:uid="{00000000-0005-0000-0000-0000EB350000}"/>
    <cellStyle name="Normal 3 2 3 2 2 6 4" xfId="13807" xr:uid="{00000000-0005-0000-0000-0000EC350000}"/>
    <cellStyle name="Normal 3 2 3 2 2 7" xfId="13808" xr:uid="{00000000-0005-0000-0000-0000ED350000}"/>
    <cellStyle name="Normal 3 2 3 2 2 8" xfId="13809" xr:uid="{00000000-0005-0000-0000-0000EE350000}"/>
    <cellStyle name="Normal 3 2 3 2 2 9" xfId="13810" xr:uid="{00000000-0005-0000-0000-0000EF350000}"/>
    <cellStyle name="Normal 3 2 3 2 3" xfId="13811" xr:uid="{00000000-0005-0000-0000-0000F0350000}"/>
    <cellStyle name="Normal 3 2 3 2 3 2" xfId="13812" xr:uid="{00000000-0005-0000-0000-0000F1350000}"/>
    <cellStyle name="Normal 3 2 3 2 3 2 2" xfId="13813" xr:uid="{00000000-0005-0000-0000-0000F2350000}"/>
    <cellStyle name="Normal 3 2 3 2 3 2 2 2" xfId="13814" xr:uid="{00000000-0005-0000-0000-0000F3350000}"/>
    <cellStyle name="Normal 3 2 3 2 3 2 2 3" xfId="13815" xr:uid="{00000000-0005-0000-0000-0000F4350000}"/>
    <cellStyle name="Normal 3 2 3 2 3 2 2 4" xfId="13816" xr:uid="{00000000-0005-0000-0000-0000F5350000}"/>
    <cellStyle name="Normal 3 2 3 2 3 2 3" xfId="13817" xr:uid="{00000000-0005-0000-0000-0000F6350000}"/>
    <cellStyle name="Normal 3 2 3 2 3 2 4" xfId="13818" xr:uid="{00000000-0005-0000-0000-0000F7350000}"/>
    <cellStyle name="Normal 3 2 3 2 3 2 5" xfId="13819" xr:uid="{00000000-0005-0000-0000-0000F8350000}"/>
    <cellStyle name="Normal 3 2 3 2 3 3" xfId="13820" xr:uid="{00000000-0005-0000-0000-0000F9350000}"/>
    <cellStyle name="Normal 3 2 3 2 3 3 2" xfId="13821" xr:uid="{00000000-0005-0000-0000-0000FA350000}"/>
    <cellStyle name="Normal 3 2 3 2 3 3 3" xfId="13822" xr:uid="{00000000-0005-0000-0000-0000FB350000}"/>
    <cellStyle name="Normal 3 2 3 2 3 3 4" xfId="13823" xr:uid="{00000000-0005-0000-0000-0000FC350000}"/>
    <cellStyle name="Normal 3 2 3 2 3 4" xfId="13824" xr:uid="{00000000-0005-0000-0000-0000FD350000}"/>
    <cellStyle name="Normal 3 2 3 2 3 5" xfId="13825" xr:uid="{00000000-0005-0000-0000-0000FE350000}"/>
    <cellStyle name="Normal 3 2 3 2 3 6" xfId="13826" xr:uid="{00000000-0005-0000-0000-0000FF350000}"/>
    <cellStyle name="Normal 3 2 3 2 4" xfId="13827" xr:uid="{00000000-0005-0000-0000-000000360000}"/>
    <cellStyle name="Normal 3 2 3 2 4 2" xfId="13828" xr:uid="{00000000-0005-0000-0000-000001360000}"/>
    <cellStyle name="Normal 3 2 3 2 4 2 2" xfId="13829" xr:uid="{00000000-0005-0000-0000-000002360000}"/>
    <cellStyle name="Normal 3 2 3 2 4 2 2 2" xfId="13830" xr:uid="{00000000-0005-0000-0000-000003360000}"/>
    <cellStyle name="Normal 3 2 3 2 4 2 2 3" xfId="13831" xr:uid="{00000000-0005-0000-0000-000004360000}"/>
    <cellStyle name="Normal 3 2 3 2 4 2 2 4" xfId="13832" xr:uid="{00000000-0005-0000-0000-000005360000}"/>
    <cellStyle name="Normal 3 2 3 2 4 2 3" xfId="13833" xr:uid="{00000000-0005-0000-0000-000006360000}"/>
    <cellStyle name="Normal 3 2 3 2 4 2 4" xfId="13834" xr:uid="{00000000-0005-0000-0000-000007360000}"/>
    <cellStyle name="Normal 3 2 3 2 4 2 5" xfId="13835" xr:uid="{00000000-0005-0000-0000-000008360000}"/>
    <cellStyle name="Normal 3 2 3 2 4 3" xfId="13836" xr:uid="{00000000-0005-0000-0000-000009360000}"/>
    <cellStyle name="Normal 3 2 3 2 4 3 2" xfId="13837" xr:uid="{00000000-0005-0000-0000-00000A360000}"/>
    <cellStyle name="Normal 3 2 3 2 4 3 3" xfId="13838" xr:uid="{00000000-0005-0000-0000-00000B360000}"/>
    <cellStyle name="Normal 3 2 3 2 4 3 4" xfId="13839" xr:uid="{00000000-0005-0000-0000-00000C360000}"/>
    <cellStyle name="Normal 3 2 3 2 4 4" xfId="13840" xr:uid="{00000000-0005-0000-0000-00000D360000}"/>
    <cellStyle name="Normal 3 2 3 2 4 5" xfId="13841" xr:uid="{00000000-0005-0000-0000-00000E360000}"/>
    <cellStyle name="Normal 3 2 3 2 4 6" xfId="13842" xr:uid="{00000000-0005-0000-0000-00000F360000}"/>
    <cellStyle name="Normal 3 2 3 2 5" xfId="13843" xr:uid="{00000000-0005-0000-0000-000010360000}"/>
    <cellStyle name="Normal 3 2 3 2 6" xfId="13844" xr:uid="{00000000-0005-0000-0000-000011360000}"/>
    <cellStyle name="Normal 3 2 3 2 6 2" xfId="13845" xr:uid="{00000000-0005-0000-0000-000012360000}"/>
    <cellStyle name="Normal 3 2 3 2 6 2 2" xfId="13846" xr:uid="{00000000-0005-0000-0000-000013360000}"/>
    <cellStyle name="Normal 3 2 3 2 6 2 3" xfId="13847" xr:uid="{00000000-0005-0000-0000-000014360000}"/>
    <cellStyle name="Normal 3 2 3 2 6 2 4" xfId="13848" xr:uid="{00000000-0005-0000-0000-000015360000}"/>
    <cellStyle name="Normal 3 2 3 2 6 3" xfId="13849" xr:uid="{00000000-0005-0000-0000-000016360000}"/>
    <cellStyle name="Normal 3 2 3 2 6 4" xfId="13850" xr:uid="{00000000-0005-0000-0000-000017360000}"/>
    <cellStyle name="Normal 3 2 3 2 6 5" xfId="13851" xr:uid="{00000000-0005-0000-0000-000018360000}"/>
    <cellStyle name="Normal 3 2 3 2 7" xfId="13852" xr:uid="{00000000-0005-0000-0000-000019360000}"/>
    <cellStyle name="Normal 3 2 3 2 7 2" xfId="13853" xr:uid="{00000000-0005-0000-0000-00001A360000}"/>
    <cellStyle name="Normal 3 2 3 2 7 3" xfId="13854" xr:uid="{00000000-0005-0000-0000-00001B360000}"/>
    <cellStyle name="Normal 3 2 3 2 7 4" xfId="13855" xr:uid="{00000000-0005-0000-0000-00001C360000}"/>
    <cellStyle name="Normal 3 2 3 2 8" xfId="13856" xr:uid="{00000000-0005-0000-0000-00001D360000}"/>
    <cellStyle name="Normal 3 2 3 2 9" xfId="13857" xr:uid="{00000000-0005-0000-0000-00001E360000}"/>
    <cellStyle name="Normal 3 2 3 3" xfId="13858" xr:uid="{00000000-0005-0000-0000-00001F360000}"/>
    <cellStyle name="Normal 3 2 3 3 10" xfId="13859" xr:uid="{00000000-0005-0000-0000-000020360000}"/>
    <cellStyle name="Normal 3 2 3 3 2" xfId="13860" xr:uid="{00000000-0005-0000-0000-000021360000}"/>
    <cellStyle name="Normal 3 2 3 3 2 2" xfId="13861" xr:uid="{00000000-0005-0000-0000-000022360000}"/>
    <cellStyle name="Normal 3 2 3 3 2 2 2" xfId="13862" xr:uid="{00000000-0005-0000-0000-000023360000}"/>
    <cellStyle name="Normal 3 2 3 3 2 2 2 2" xfId="13863" xr:uid="{00000000-0005-0000-0000-000024360000}"/>
    <cellStyle name="Normal 3 2 3 3 2 2 2 2 2" xfId="13864" xr:uid="{00000000-0005-0000-0000-000025360000}"/>
    <cellStyle name="Normal 3 2 3 3 2 2 2 2 3" xfId="13865" xr:uid="{00000000-0005-0000-0000-000026360000}"/>
    <cellStyle name="Normal 3 2 3 3 2 2 2 2 4" xfId="13866" xr:uid="{00000000-0005-0000-0000-000027360000}"/>
    <cellStyle name="Normal 3 2 3 3 2 2 2 3" xfId="13867" xr:uid="{00000000-0005-0000-0000-000028360000}"/>
    <cellStyle name="Normal 3 2 3 3 2 2 2 4" xfId="13868" xr:uid="{00000000-0005-0000-0000-000029360000}"/>
    <cellStyle name="Normal 3 2 3 3 2 2 2 5" xfId="13869" xr:uid="{00000000-0005-0000-0000-00002A360000}"/>
    <cellStyle name="Normal 3 2 3 3 2 2 3" xfId="13870" xr:uid="{00000000-0005-0000-0000-00002B360000}"/>
    <cellStyle name="Normal 3 2 3 3 2 2 3 2" xfId="13871" xr:uid="{00000000-0005-0000-0000-00002C360000}"/>
    <cellStyle name="Normal 3 2 3 3 2 2 3 3" xfId="13872" xr:uid="{00000000-0005-0000-0000-00002D360000}"/>
    <cellStyle name="Normal 3 2 3 3 2 2 3 4" xfId="13873" xr:uid="{00000000-0005-0000-0000-00002E360000}"/>
    <cellStyle name="Normal 3 2 3 3 2 2 4" xfId="13874" xr:uid="{00000000-0005-0000-0000-00002F360000}"/>
    <cellStyle name="Normal 3 2 3 3 2 2 5" xfId="13875" xr:uid="{00000000-0005-0000-0000-000030360000}"/>
    <cellStyle name="Normal 3 2 3 3 2 2 6" xfId="13876" xr:uid="{00000000-0005-0000-0000-000031360000}"/>
    <cellStyle name="Normal 3 2 3 3 2 3" xfId="13877" xr:uid="{00000000-0005-0000-0000-000032360000}"/>
    <cellStyle name="Normal 3 2 3 3 2 3 2" xfId="13878" xr:uid="{00000000-0005-0000-0000-000033360000}"/>
    <cellStyle name="Normal 3 2 3 3 2 3 2 2" xfId="13879" xr:uid="{00000000-0005-0000-0000-000034360000}"/>
    <cellStyle name="Normal 3 2 3 3 2 3 2 2 2" xfId="13880" xr:uid="{00000000-0005-0000-0000-000035360000}"/>
    <cellStyle name="Normal 3 2 3 3 2 3 2 2 3" xfId="13881" xr:uid="{00000000-0005-0000-0000-000036360000}"/>
    <cellStyle name="Normal 3 2 3 3 2 3 2 2 4" xfId="13882" xr:uid="{00000000-0005-0000-0000-000037360000}"/>
    <cellStyle name="Normal 3 2 3 3 2 3 2 3" xfId="13883" xr:uid="{00000000-0005-0000-0000-000038360000}"/>
    <cellStyle name="Normal 3 2 3 3 2 3 2 4" xfId="13884" xr:uid="{00000000-0005-0000-0000-000039360000}"/>
    <cellStyle name="Normal 3 2 3 3 2 3 2 5" xfId="13885" xr:uid="{00000000-0005-0000-0000-00003A360000}"/>
    <cellStyle name="Normal 3 2 3 3 2 3 3" xfId="13886" xr:uid="{00000000-0005-0000-0000-00003B360000}"/>
    <cellStyle name="Normal 3 2 3 3 2 3 3 2" xfId="13887" xr:uid="{00000000-0005-0000-0000-00003C360000}"/>
    <cellStyle name="Normal 3 2 3 3 2 3 3 3" xfId="13888" xr:uid="{00000000-0005-0000-0000-00003D360000}"/>
    <cellStyle name="Normal 3 2 3 3 2 3 3 4" xfId="13889" xr:uid="{00000000-0005-0000-0000-00003E360000}"/>
    <cellStyle name="Normal 3 2 3 3 2 3 4" xfId="13890" xr:uid="{00000000-0005-0000-0000-00003F360000}"/>
    <cellStyle name="Normal 3 2 3 3 2 3 5" xfId="13891" xr:uid="{00000000-0005-0000-0000-000040360000}"/>
    <cellStyle name="Normal 3 2 3 3 2 3 6" xfId="13892" xr:uid="{00000000-0005-0000-0000-000041360000}"/>
    <cellStyle name="Normal 3 2 3 3 2 4" xfId="13893" xr:uid="{00000000-0005-0000-0000-000042360000}"/>
    <cellStyle name="Normal 3 2 3 3 2 4 2" xfId="13894" xr:uid="{00000000-0005-0000-0000-000043360000}"/>
    <cellStyle name="Normal 3 2 3 3 2 4 2 2" xfId="13895" xr:uid="{00000000-0005-0000-0000-000044360000}"/>
    <cellStyle name="Normal 3 2 3 3 2 4 2 3" xfId="13896" xr:uid="{00000000-0005-0000-0000-000045360000}"/>
    <cellStyle name="Normal 3 2 3 3 2 4 2 4" xfId="13897" xr:uid="{00000000-0005-0000-0000-000046360000}"/>
    <cellStyle name="Normal 3 2 3 3 2 4 3" xfId="13898" xr:uid="{00000000-0005-0000-0000-000047360000}"/>
    <cellStyle name="Normal 3 2 3 3 2 4 4" xfId="13899" xr:uid="{00000000-0005-0000-0000-000048360000}"/>
    <cellStyle name="Normal 3 2 3 3 2 4 5" xfId="13900" xr:uid="{00000000-0005-0000-0000-000049360000}"/>
    <cellStyle name="Normal 3 2 3 3 2 5" xfId="13901" xr:uid="{00000000-0005-0000-0000-00004A360000}"/>
    <cellStyle name="Normal 3 2 3 3 2 5 2" xfId="13902" xr:uid="{00000000-0005-0000-0000-00004B360000}"/>
    <cellStyle name="Normal 3 2 3 3 2 5 3" xfId="13903" xr:uid="{00000000-0005-0000-0000-00004C360000}"/>
    <cellStyle name="Normal 3 2 3 3 2 5 4" xfId="13904" xr:uid="{00000000-0005-0000-0000-00004D360000}"/>
    <cellStyle name="Normal 3 2 3 3 2 6" xfId="13905" xr:uid="{00000000-0005-0000-0000-00004E360000}"/>
    <cellStyle name="Normal 3 2 3 3 2 7" xfId="13906" xr:uid="{00000000-0005-0000-0000-00004F360000}"/>
    <cellStyle name="Normal 3 2 3 3 2 8" xfId="13907" xr:uid="{00000000-0005-0000-0000-000050360000}"/>
    <cellStyle name="Normal 3 2 3 3 3" xfId="13908" xr:uid="{00000000-0005-0000-0000-000051360000}"/>
    <cellStyle name="Normal 3 2 3 3 3 2" xfId="13909" xr:uid="{00000000-0005-0000-0000-000052360000}"/>
    <cellStyle name="Normal 3 2 3 3 3 2 2" xfId="13910" xr:uid="{00000000-0005-0000-0000-000053360000}"/>
    <cellStyle name="Normal 3 2 3 3 3 2 2 2" xfId="13911" xr:uid="{00000000-0005-0000-0000-000054360000}"/>
    <cellStyle name="Normal 3 2 3 3 3 2 2 3" xfId="13912" xr:uid="{00000000-0005-0000-0000-000055360000}"/>
    <cellStyle name="Normal 3 2 3 3 3 2 2 4" xfId="13913" xr:uid="{00000000-0005-0000-0000-000056360000}"/>
    <cellStyle name="Normal 3 2 3 3 3 2 3" xfId="13914" xr:uid="{00000000-0005-0000-0000-000057360000}"/>
    <cellStyle name="Normal 3 2 3 3 3 2 4" xfId="13915" xr:uid="{00000000-0005-0000-0000-000058360000}"/>
    <cellStyle name="Normal 3 2 3 3 3 2 5" xfId="13916" xr:uid="{00000000-0005-0000-0000-000059360000}"/>
    <cellStyle name="Normal 3 2 3 3 3 3" xfId="13917" xr:uid="{00000000-0005-0000-0000-00005A360000}"/>
    <cellStyle name="Normal 3 2 3 3 3 3 2" xfId="13918" xr:uid="{00000000-0005-0000-0000-00005B360000}"/>
    <cellStyle name="Normal 3 2 3 3 3 3 3" xfId="13919" xr:uid="{00000000-0005-0000-0000-00005C360000}"/>
    <cellStyle name="Normal 3 2 3 3 3 3 4" xfId="13920" xr:uid="{00000000-0005-0000-0000-00005D360000}"/>
    <cellStyle name="Normal 3 2 3 3 3 4" xfId="13921" xr:uid="{00000000-0005-0000-0000-00005E360000}"/>
    <cellStyle name="Normal 3 2 3 3 3 5" xfId="13922" xr:uid="{00000000-0005-0000-0000-00005F360000}"/>
    <cellStyle name="Normal 3 2 3 3 3 6" xfId="13923" xr:uid="{00000000-0005-0000-0000-000060360000}"/>
    <cellStyle name="Normal 3 2 3 3 4" xfId="13924" xr:uid="{00000000-0005-0000-0000-000061360000}"/>
    <cellStyle name="Normal 3 2 3 3 4 2" xfId="13925" xr:uid="{00000000-0005-0000-0000-000062360000}"/>
    <cellStyle name="Normal 3 2 3 3 4 2 2" xfId="13926" xr:uid="{00000000-0005-0000-0000-000063360000}"/>
    <cellStyle name="Normal 3 2 3 3 4 2 2 2" xfId="13927" xr:uid="{00000000-0005-0000-0000-000064360000}"/>
    <cellStyle name="Normal 3 2 3 3 4 2 2 3" xfId="13928" xr:uid="{00000000-0005-0000-0000-000065360000}"/>
    <cellStyle name="Normal 3 2 3 3 4 2 2 4" xfId="13929" xr:uid="{00000000-0005-0000-0000-000066360000}"/>
    <cellStyle name="Normal 3 2 3 3 4 2 3" xfId="13930" xr:uid="{00000000-0005-0000-0000-000067360000}"/>
    <cellStyle name="Normal 3 2 3 3 4 2 4" xfId="13931" xr:uid="{00000000-0005-0000-0000-000068360000}"/>
    <cellStyle name="Normal 3 2 3 3 4 2 5" xfId="13932" xr:uid="{00000000-0005-0000-0000-000069360000}"/>
    <cellStyle name="Normal 3 2 3 3 4 3" xfId="13933" xr:uid="{00000000-0005-0000-0000-00006A360000}"/>
    <cellStyle name="Normal 3 2 3 3 4 3 2" xfId="13934" xr:uid="{00000000-0005-0000-0000-00006B360000}"/>
    <cellStyle name="Normal 3 2 3 3 4 3 3" xfId="13935" xr:uid="{00000000-0005-0000-0000-00006C360000}"/>
    <cellStyle name="Normal 3 2 3 3 4 3 4" xfId="13936" xr:uid="{00000000-0005-0000-0000-00006D360000}"/>
    <cellStyle name="Normal 3 2 3 3 4 4" xfId="13937" xr:uid="{00000000-0005-0000-0000-00006E360000}"/>
    <cellStyle name="Normal 3 2 3 3 4 5" xfId="13938" xr:uid="{00000000-0005-0000-0000-00006F360000}"/>
    <cellStyle name="Normal 3 2 3 3 4 6" xfId="13939" xr:uid="{00000000-0005-0000-0000-000070360000}"/>
    <cellStyle name="Normal 3 2 3 3 5" xfId="13940" xr:uid="{00000000-0005-0000-0000-000071360000}"/>
    <cellStyle name="Normal 3 2 3 3 6" xfId="13941" xr:uid="{00000000-0005-0000-0000-000072360000}"/>
    <cellStyle name="Normal 3 2 3 3 6 2" xfId="13942" xr:uid="{00000000-0005-0000-0000-000073360000}"/>
    <cellStyle name="Normal 3 2 3 3 6 2 2" xfId="13943" xr:uid="{00000000-0005-0000-0000-000074360000}"/>
    <cellStyle name="Normal 3 2 3 3 6 2 3" xfId="13944" xr:uid="{00000000-0005-0000-0000-000075360000}"/>
    <cellStyle name="Normal 3 2 3 3 6 2 4" xfId="13945" xr:uid="{00000000-0005-0000-0000-000076360000}"/>
    <cellStyle name="Normal 3 2 3 3 6 3" xfId="13946" xr:uid="{00000000-0005-0000-0000-000077360000}"/>
    <cellStyle name="Normal 3 2 3 3 6 4" xfId="13947" xr:uid="{00000000-0005-0000-0000-000078360000}"/>
    <cellStyle name="Normal 3 2 3 3 6 5" xfId="13948" xr:uid="{00000000-0005-0000-0000-000079360000}"/>
    <cellStyle name="Normal 3 2 3 3 7" xfId="13949" xr:uid="{00000000-0005-0000-0000-00007A360000}"/>
    <cellStyle name="Normal 3 2 3 3 7 2" xfId="13950" xr:uid="{00000000-0005-0000-0000-00007B360000}"/>
    <cellStyle name="Normal 3 2 3 3 7 3" xfId="13951" xr:uid="{00000000-0005-0000-0000-00007C360000}"/>
    <cellStyle name="Normal 3 2 3 3 7 4" xfId="13952" xr:uid="{00000000-0005-0000-0000-00007D360000}"/>
    <cellStyle name="Normal 3 2 3 3 8" xfId="13953" xr:uid="{00000000-0005-0000-0000-00007E360000}"/>
    <cellStyle name="Normal 3 2 3 3 9" xfId="13954" xr:uid="{00000000-0005-0000-0000-00007F360000}"/>
    <cellStyle name="Normal 3 2 3 4" xfId="13955" xr:uid="{00000000-0005-0000-0000-000080360000}"/>
    <cellStyle name="Normal 3 2 3 4 10" xfId="13956" xr:uid="{00000000-0005-0000-0000-000081360000}"/>
    <cellStyle name="Normal 3 2 3 4 2" xfId="13957" xr:uid="{00000000-0005-0000-0000-000082360000}"/>
    <cellStyle name="Normal 3 2 3 4 2 2" xfId="13958" xr:uid="{00000000-0005-0000-0000-000083360000}"/>
    <cellStyle name="Normal 3 2 3 4 2 2 2" xfId="13959" xr:uid="{00000000-0005-0000-0000-000084360000}"/>
    <cellStyle name="Normal 3 2 3 4 2 2 2 2" xfId="13960" xr:uid="{00000000-0005-0000-0000-000085360000}"/>
    <cellStyle name="Normal 3 2 3 4 2 2 2 2 2" xfId="13961" xr:uid="{00000000-0005-0000-0000-000086360000}"/>
    <cellStyle name="Normal 3 2 3 4 2 2 2 2 3" xfId="13962" xr:uid="{00000000-0005-0000-0000-000087360000}"/>
    <cellStyle name="Normal 3 2 3 4 2 2 2 2 4" xfId="13963" xr:uid="{00000000-0005-0000-0000-000088360000}"/>
    <cellStyle name="Normal 3 2 3 4 2 2 2 3" xfId="13964" xr:uid="{00000000-0005-0000-0000-000089360000}"/>
    <cellStyle name="Normal 3 2 3 4 2 2 2 4" xfId="13965" xr:uid="{00000000-0005-0000-0000-00008A360000}"/>
    <cellStyle name="Normal 3 2 3 4 2 2 2 5" xfId="13966" xr:uid="{00000000-0005-0000-0000-00008B360000}"/>
    <cellStyle name="Normal 3 2 3 4 2 2 3" xfId="13967" xr:uid="{00000000-0005-0000-0000-00008C360000}"/>
    <cellStyle name="Normal 3 2 3 4 2 2 3 2" xfId="13968" xr:uid="{00000000-0005-0000-0000-00008D360000}"/>
    <cellStyle name="Normal 3 2 3 4 2 2 3 3" xfId="13969" xr:uid="{00000000-0005-0000-0000-00008E360000}"/>
    <cellStyle name="Normal 3 2 3 4 2 2 3 4" xfId="13970" xr:uid="{00000000-0005-0000-0000-00008F360000}"/>
    <cellStyle name="Normal 3 2 3 4 2 2 4" xfId="13971" xr:uid="{00000000-0005-0000-0000-000090360000}"/>
    <cellStyle name="Normal 3 2 3 4 2 2 5" xfId="13972" xr:uid="{00000000-0005-0000-0000-000091360000}"/>
    <cellStyle name="Normal 3 2 3 4 2 2 6" xfId="13973" xr:uid="{00000000-0005-0000-0000-000092360000}"/>
    <cellStyle name="Normal 3 2 3 4 2 3" xfId="13974" xr:uid="{00000000-0005-0000-0000-000093360000}"/>
    <cellStyle name="Normal 3 2 3 4 2 3 2" xfId="13975" xr:uid="{00000000-0005-0000-0000-000094360000}"/>
    <cellStyle name="Normal 3 2 3 4 2 3 2 2" xfId="13976" xr:uid="{00000000-0005-0000-0000-000095360000}"/>
    <cellStyle name="Normal 3 2 3 4 2 3 2 2 2" xfId="13977" xr:uid="{00000000-0005-0000-0000-000096360000}"/>
    <cellStyle name="Normal 3 2 3 4 2 3 2 2 3" xfId="13978" xr:uid="{00000000-0005-0000-0000-000097360000}"/>
    <cellStyle name="Normal 3 2 3 4 2 3 2 2 4" xfId="13979" xr:uid="{00000000-0005-0000-0000-000098360000}"/>
    <cellStyle name="Normal 3 2 3 4 2 3 2 3" xfId="13980" xr:uid="{00000000-0005-0000-0000-000099360000}"/>
    <cellStyle name="Normal 3 2 3 4 2 3 2 4" xfId="13981" xr:uid="{00000000-0005-0000-0000-00009A360000}"/>
    <cellStyle name="Normal 3 2 3 4 2 3 2 5" xfId="13982" xr:uid="{00000000-0005-0000-0000-00009B360000}"/>
    <cellStyle name="Normal 3 2 3 4 2 3 3" xfId="13983" xr:uid="{00000000-0005-0000-0000-00009C360000}"/>
    <cellStyle name="Normal 3 2 3 4 2 3 3 2" xfId="13984" xr:uid="{00000000-0005-0000-0000-00009D360000}"/>
    <cellStyle name="Normal 3 2 3 4 2 3 3 3" xfId="13985" xr:uid="{00000000-0005-0000-0000-00009E360000}"/>
    <cellStyle name="Normal 3 2 3 4 2 3 3 4" xfId="13986" xr:uid="{00000000-0005-0000-0000-00009F360000}"/>
    <cellStyle name="Normal 3 2 3 4 2 3 4" xfId="13987" xr:uid="{00000000-0005-0000-0000-0000A0360000}"/>
    <cellStyle name="Normal 3 2 3 4 2 3 5" xfId="13988" xr:uid="{00000000-0005-0000-0000-0000A1360000}"/>
    <cellStyle name="Normal 3 2 3 4 2 3 6" xfId="13989" xr:uid="{00000000-0005-0000-0000-0000A2360000}"/>
    <cellStyle name="Normal 3 2 3 4 2 4" xfId="13990" xr:uid="{00000000-0005-0000-0000-0000A3360000}"/>
    <cellStyle name="Normal 3 2 3 4 2 4 2" xfId="13991" xr:uid="{00000000-0005-0000-0000-0000A4360000}"/>
    <cellStyle name="Normal 3 2 3 4 2 4 2 2" xfId="13992" xr:uid="{00000000-0005-0000-0000-0000A5360000}"/>
    <cellStyle name="Normal 3 2 3 4 2 4 2 3" xfId="13993" xr:uid="{00000000-0005-0000-0000-0000A6360000}"/>
    <cellStyle name="Normal 3 2 3 4 2 4 2 4" xfId="13994" xr:uid="{00000000-0005-0000-0000-0000A7360000}"/>
    <cellStyle name="Normal 3 2 3 4 2 4 3" xfId="13995" xr:uid="{00000000-0005-0000-0000-0000A8360000}"/>
    <cellStyle name="Normal 3 2 3 4 2 4 4" xfId="13996" xr:uid="{00000000-0005-0000-0000-0000A9360000}"/>
    <cellStyle name="Normal 3 2 3 4 2 4 5" xfId="13997" xr:uid="{00000000-0005-0000-0000-0000AA360000}"/>
    <cellStyle name="Normal 3 2 3 4 2 5" xfId="13998" xr:uid="{00000000-0005-0000-0000-0000AB360000}"/>
    <cellStyle name="Normal 3 2 3 4 2 5 2" xfId="13999" xr:uid="{00000000-0005-0000-0000-0000AC360000}"/>
    <cellStyle name="Normal 3 2 3 4 2 5 3" xfId="14000" xr:uid="{00000000-0005-0000-0000-0000AD360000}"/>
    <cellStyle name="Normal 3 2 3 4 2 5 4" xfId="14001" xr:uid="{00000000-0005-0000-0000-0000AE360000}"/>
    <cellStyle name="Normal 3 2 3 4 2 6" xfId="14002" xr:uid="{00000000-0005-0000-0000-0000AF360000}"/>
    <cellStyle name="Normal 3 2 3 4 2 7" xfId="14003" xr:uid="{00000000-0005-0000-0000-0000B0360000}"/>
    <cellStyle name="Normal 3 2 3 4 2 8" xfId="14004" xr:uid="{00000000-0005-0000-0000-0000B1360000}"/>
    <cellStyle name="Normal 3 2 3 4 3" xfId="14005" xr:uid="{00000000-0005-0000-0000-0000B2360000}"/>
    <cellStyle name="Normal 3 2 3 4 3 2" xfId="14006" xr:uid="{00000000-0005-0000-0000-0000B3360000}"/>
    <cellStyle name="Normal 3 2 3 4 3 2 2" xfId="14007" xr:uid="{00000000-0005-0000-0000-0000B4360000}"/>
    <cellStyle name="Normal 3 2 3 4 3 2 2 2" xfId="14008" xr:uid="{00000000-0005-0000-0000-0000B5360000}"/>
    <cellStyle name="Normal 3 2 3 4 3 2 2 3" xfId="14009" xr:uid="{00000000-0005-0000-0000-0000B6360000}"/>
    <cellStyle name="Normal 3 2 3 4 3 2 2 4" xfId="14010" xr:uid="{00000000-0005-0000-0000-0000B7360000}"/>
    <cellStyle name="Normal 3 2 3 4 3 2 3" xfId="14011" xr:uid="{00000000-0005-0000-0000-0000B8360000}"/>
    <cellStyle name="Normal 3 2 3 4 3 2 4" xfId="14012" xr:uid="{00000000-0005-0000-0000-0000B9360000}"/>
    <cellStyle name="Normal 3 2 3 4 3 2 5" xfId="14013" xr:uid="{00000000-0005-0000-0000-0000BA360000}"/>
    <cellStyle name="Normal 3 2 3 4 3 3" xfId="14014" xr:uid="{00000000-0005-0000-0000-0000BB360000}"/>
    <cellStyle name="Normal 3 2 3 4 3 3 2" xfId="14015" xr:uid="{00000000-0005-0000-0000-0000BC360000}"/>
    <cellStyle name="Normal 3 2 3 4 3 3 3" xfId="14016" xr:uid="{00000000-0005-0000-0000-0000BD360000}"/>
    <cellStyle name="Normal 3 2 3 4 3 3 4" xfId="14017" xr:uid="{00000000-0005-0000-0000-0000BE360000}"/>
    <cellStyle name="Normal 3 2 3 4 3 4" xfId="14018" xr:uid="{00000000-0005-0000-0000-0000BF360000}"/>
    <cellStyle name="Normal 3 2 3 4 3 5" xfId="14019" xr:uid="{00000000-0005-0000-0000-0000C0360000}"/>
    <cellStyle name="Normal 3 2 3 4 3 6" xfId="14020" xr:uid="{00000000-0005-0000-0000-0000C1360000}"/>
    <cellStyle name="Normal 3 2 3 4 4" xfId="14021" xr:uid="{00000000-0005-0000-0000-0000C2360000}"/>
    <cellStyle name="Normal 3 2 3 4 4 2" xfId="14022" xr:uid="{00000000-0005-0000-0000-0000C3360000}"/>
    <cellStyle name="Normal 3 2 3 4 4 2 2" xfId="14023" xr:uid="{00000000-0005-0000-0000-0000C4360000}"/>
    <cellStyle name="Normal 3 2 3 4 4 2 2 2" xfId="14024" xr:uid="{00000000-0005-0000-0000-0000C5360000}"/>
    <cellStyle name="Normal 3 2 3 4 4 2 2 3" xfId="14025" xr:uid="{00000000-0005-0000-0000-0000C6360000}"/>
    <cellStyle name="Normal 3 2 3 4 4 2 2 4" xfId="14026" xr:uid="{00000000-0005-0000-0000-0000C7360000}"/>
    <cellStyle name="Normal 3 2 3 4 4 2 3" xfId="14027" xr:uid="{00000000-0005-0000-0000-0000C8360000}"/>
    <cellStyle name="Normal 3 2 3 4 4 2 4" xfId="14028" xr:uid="{00000000-0005-0000-0000-0000C9360000}"/>
    <cellStyle name="Normal 3 2 3 4 4 2 5" xfId="14029" xr:uid="{00000000-0005-0000-0000-0000CA360000}"/>
    <cellStyle name="Normal 3 2 3 4 4 3" xfId="14030" xr:uid="{00000000-0005-0000-0000-0000CB360000}"/>
    <cellStyle name="Normal 3 2 3 4 4 3 2" xfId="14031" xr:uid="{00000000-0005-0000-0000-0000CC360000}"/>
    <cellStyle name="Normal 3 2 3 4 4 3 3" xfId="14032" xr:uid="{00000000-0005-0000-0000-0000CD360000}"/>
    <cellStyle name="Normal 3 2 3 4 4 3 4" xfId="14033" xr:uid="{00000000-0005-0000-0000-0000CE360000}"/>
    <cellStyle name="Normal 3 2 3 4 4 4" xfId="14034" xr:uid="{00000000-0005-0000-0000-0000CF360000}"/>
    <cellStyle name="Normal 3 2 3 4 4 5" xfId="14035" xr:uid="{00000000-0005-0000-0000-0000D0360000}"/>
    <cellStyle name="Normal 3 2 3 4 4 6" xfId="14036" xr:uid="{00000000-0005-0000-0000-0000D1360000}"/>
    <cellStyle name="Normal 3 2 3 4 5" xfId="14037" xr:uid="{00000000-0005-0000-0000-0000D2360000}"/>
    <cellStyle name="Normal 3 2 3 4 6" xfId="14038" xr:uid="{00000000-0005-0000-0000-0000D3360000}"/>
    <cellStyle name="Normal 3 2 3 4 6 2" xfId="14039" xr:uid="{00000000-0005-0000-0000-0000D4360000}"/>
    <cellStyle name="Normal 3 2 3 4 6 2 2" xfId="14040" xr:uid="{00000000-0005-0000-0000-0000D5360000}"/>
    <cellStyle name="Normal 3 2 3 4 6 2 3" xfId="14041" xr:uid="{00000000-0005-0000-0000-0000D6360000}"/>
    <cellStyle name="Normal 3 2 3 4 6 2 4" xfId="14042" xr:uid="{00000000-0005-0000-0000-0000D7360000}"/>
    <cellStyle name="Normal 3 2 3 4 6 3" xfId="14043" xr:uid="{00000000-0005-0000-0000-0000D8360000}"/>
    <cellStyle name="Normal 3 2 3 4 6 4" xfId="14044" xr:uid="{00000000-0005-0000-0000-0000D9360000}"/>
    <cellStyle name="Normal 3 2 3 4 6 5" xfId="14045" xr:uid="{00000000-0005-0000-0000-0000DA360000}"/>
    <cellStyle name="Normal 3 2 3 4 7" xfId="14046" xr:uid="{00000000-0005-0000-0000-0000DB360000}"/>
    <cellStyle name="Normal 3 2 3 4 7 2" xfId="14047" xr:uid="{00000000-0005-0000-0000-0000DC360000}"/>
    <cellStyle name="Normal 3 2 3 4 7 3" xfId="14048" xr:uid="{00000000-0005-0000-0000-0000DD360000}"/>
    <cellStyle name="Normal 3 2 3 4 7 4" xfId="14049" xr:uid="{00000000-0005-0000-0000-0000DE360000}"/>
    <cellStyle name="Normal 3 2 3 4 8" xfId="14050" xr:uid="{00000000-0005-0000-0000-0000DF360000}"/>
    <cellStyle name="Normal 3 2 3 4 9" xfId="14051" xr:uid="{00000000-0005-0000-0000-0000E0360000}"/>
    <cellStyle name="Normal 3 2 3 5" xfId="14052" xr:uid="{00000000-0005-0000-0000-0000E1360000}"/>
    <cellStyle name="Normal 3 2 3 5 2" xfId="14053" xr:uid="{00000000-0005-0000-0000-0000E2360000}"/>
    <cellStyle name="Normal 3 2 3 5 2 2" xfId="14054" xr:uid="{00000000-0005-0000-0000-0000E3360000}"/>
    <cellStyle name="Normal 3 2 3 5 2 2 2" xfId="14055" xr:uid="{00000000-0005-0000-0000-0000E4360000}"/>
    <cellStyle name="Normal 3 2 3 5 2 2 2 2" xfId="14056" xr:uid="{00000000-0005-0000-0000-0000E5360000}"/>
    <cellStyle name="Normal 3 2 3 5 2 2 2 3" xfId="14057" xr:uid="{00000000-0005-0000-0000-0000E6360000}"/>
    <cellStyle name="Normal 3 2 3 5 2 2 2 4" xfId="14058" xr:uid="{00000000-0005-0000-0000-0000E7360000}"/>
    <cellStyle name="Normal 3 2 3 5 2 2 3" xfId="14059" xr:uid="{00000000-0005-0000-0000-0000E8360000}"/>
    <cellStyle name="Normal 3 2 3 5 2 2 4" xfId="14060" xr:uid="{00000000-0005-0000-0000-0000E9360000}"/>
    <cellStyle name="Normal 3 2 3 5 2 2 5" xfId="14061" xr:uid="{00000000-0005-0000-0000-0000EA360000}"/>
    <cellStyle name="Normal 3 2 3 5 2 3" xfId="14062" xr:uid="{00000000-0005-0000-0000-0000EB360000}"/>
    <cellStyle name="Normal 3 2 3 5 2 3 2" xfId="14063" xr:uid="{00000000-0005-0000-0000-0000EC360000}"/>
    <cellStyle name="Normal 3 2 3 5 2 3 3" xfId="14064" xr:uid="{00000000-0005-0000-0000-0000ED360000}"/>
    <cellStyle name="Normal 3 2 3 5 2 3 4" xfId="14065" xr:uid="{00000000-0005-0000-0000-0000EE360000}"/>
    <cellStyle name="Normal 3 2 3 5 2 4" xfId="14066" xr:uid="{00000000-0005-0000-0000-0000EF360000}"/>
    <cellStyle name="Normal 3 2 3 5 2 5" xfId="14067" xr:uid="{00000000-0005-0000-0000-0000F0360000}"/>
    <cellStyle name="Normal 3 2 3 5 2 6" xfId="14068" xr:uid="{00000000-0005-0000-0000-0000F1360000}"/>
    <cellStyle name="Normal 3 2 3 5 3" xfId="14069" xr:uid="{00000000-0005-0000-0000-0000F2360000}"/>
    <cellStyle name="Normal 3 2 3 5 3 2" xfId="14070" xr:uid="{00000000-0005-0000-0000-0000F3360000}"/>
    <cellStyle name="Normal 3 2 3 5 3 2 2" xfId="14071" xr:uid="{00000000-0005-0000-0000-0000F4360000}"/>
    <cellStyle name="Normal 3 2 3 5 3 2 2 2" xfId="14072" xr:uid="{00000000-0005-0000-0000-0000F5360000}"/>
    <cellStyle name="Normal 3 2 3 5 3 2 2 3" xfId="14073" xr:uid="{00000000-0005-0000-0000-0000F6360000}"/>
    <cellStyle name="Normal 3 2 3 5 3 2 2 4" xfId="14074" xr:uid="{00000000-0005-0000-0000-0000F7360000}"/>
    <cellStyle name="Normal 3 2 3 5 3 2 3" xfId="14075" xr:uid="{00000000-0005-0000-0000-0000F8360000}"/>
    <cellStyle name="Normal 3 2 3 5 3 2 4" xfId="14076" xr:uid="{00000000-0005-0000-0000-0000F9360000}"/>
    <cellStyle name="Normal 3 2 3 5 3 2 5" xfId="14077" xr:uid="{00000000-0005-0000-0000-0000FA360000}"/>
    <cellStyle name="Normal 3 2 3 5 3 3" xfId="14078" xr:uid="{00000000-0005-0000-0000-0000FB360000}"/>
    <cellStyle name="Normal 3 2 3 5 3 3 2" xfId="14079" xr:uid="{00000000-0005-0000-0000-0000FC360000}"/>
    <cellStyle name="Normal 3 2 3 5 3 3 3" xfId="14080" xr:uid="{00000000-0005-0000-0000-0000FD360000}"/>
    <cellStyle name="Normal 3 2 3 5 3 3 4" xfId="14081" xr:uid="{00000000-0005-0000-0000-0000FE360000}"/>
    <cellStyle name="Normal 3 2 3 5 3 4" xfId="14082" xr:uid="{00000000-0005-0000-0000-0000FF360000}"/>
    <cellStyle name="Normal 3 2 3 5 3 5" xfId="14083" xr:uid="{00000000-0005-0000-0000-000000370000}"/>
    <cellStyle name="Normal 3 2 3 5 3 6" xfId="14084" xr:uid="{00000000-0005-0000-0000-000001370000}"/>
    <cellStyle name="Normal 3 2 3 5 4" xfId="14085" xr:uid="{00000000-0005-0000-0000-000002370000}"/>
    <cellStyle name="Normal 3 2 3 5 5" xfId="14086" xr:uid="{00000000-0005-0000-0000-000003370000}"/>
    <cellStyle name="Normal 3 2 3 5 5 2" xfId="14087" xr:uid="{00000000-0005-0000-0000-000004370000}"/>
    <cellStyle name="Normal 3 2 3 5 5 2 2" xfId="14088" xr:uid="{00000000-0005-0000-0000-000005370000}"/>
    <cellStyle name="Normal 3 2 3 5 5 2 3" xfId="14089" xr:uid="{00000000-0005-0000-0000-000006370000}"/>
    <cellStyle name="Normal 3 2 3 5 5 2 4" xfId="14090" xr:uid="{00000000-0005-0000-0000-000007370000}"/>
    <cellStyle name="Normal 3 2 3 5 5 3" xfId="14091" xr:uid="{00000000-0005-0000-0000-000008370000}"/>
    <cellStyle name="Normal 3 2 3 5 5 4" xfId="14092" xr:uid="{00000000-0005-0000-0000-000009370000}"/>
    <cellStyle name="Normal 3 2 3 5 5 5" xfId="14093" xr:uid="{00000000-0005-0000-0000-00000A370000}"/>
    <cellStyle name="Normal 3 2 3 5 6" xfId="14094" xr:uid="{00000000-0005-0000-0000-00000B370000}"/>
    <cellStyle name="Normal 3 2 3 5 6 2" xfId="14095" xr:uid="{00000000-0005-0000-0000-00000C370000}"/>
    <cellStyle name="Normal 3 2 3 5 6 3" xfId="14096" xr:uid="{00000000-0005-0000-0000-00000D370000}"/>
    <cellStyle name="Normal 3 2 3 5 6 4" xfId="14097" xr:uid="{00000000-0005-0000-0000-00000E370000}"/>
    <cellStyle name="Normal 3 2 3 5 7" xfId="14098" xr:uid="{00000000-0005-0000-0000-00000F370000}"/>
    <cellStyle name="Normal 3 2 3 5 8" xfId="14099" xr:uid="{00000000-0005-0000-0000-000010370000}"/>
    <cellStyle name="Normal 3 2 3 5 9" xfId="14100" xr:uid="{00000000-0005-0000-0000-000011370000}"/>
    <cellStyle name="Normal 3 2 3 6" xfId="14101" xr:uid="{00000000-0005-0000-0000-000012370000}"/>
    <cellStyle name="Normal 3 2 3 6 2" xfId="14102" xr:uid="{00000000-0005-0000-0000-000013370000}"/>
    <cellStyle name="Normal 3 2 3 6 2 2" xfId="14103" xr:uid="{00000000-0005-0000-0000-000014370000}"/>
    <cellStyle name="Normal 3 2 3 6 2 2 2" xfId="14104" xr:uid="{00000000-0005-0000-0000-000015370000}"/>
    <cellStyle name="Normal 3 2 3 6 2 2 2 2" xfId="14105" xr:uid="{00000000-0005-0000-0000-000016370000}"/>
    <cellStyle name="Normal 3 2 3 6 2 2 2 3" xfId="14106" xr:uid="{00000000-0005-0000-0000-000017370000}"/>
    <cellStyle name="Normal 3 2 3 6 2 2 2 4" xfId="14107" xr:uid="{00000000-0005-0000-0000-000018370000}"/>
    <cellStyle name="Normal 3 2 3 6 2 2 3" xfId="14108" xr:uid="{00000000-0005-0000-0000-000019370000}"/>
    <cellStyle name="Normal 3 2 3 6 2 2 4" xfId="14109" xr:uid="{00000000-0005-0000-0000-00001A370000}"/>
    <cellStyle name="Normal 3 2 3 6 2 2 5" xfId="14110" xr:uid="{00000000-0005-0000-0000-00001B370000}"/>
    <cellStyle name="Normal 3 2 3 6 2 3" xfId="14111" xr:uid="{00000000-0005-0000-0000-00001C370000}"/>
    <cellStyle name="Normal 3 2 3 6 2 3 2" xfId="14112" xr:uid="{00000000-0005-0000-0000-00001D370000}"/>
    <cellStyle name="Normal 3 2 3 6 2 3 3" xfId="14113" xr:uid="{00000000-0005-0000-0000-00001E370000}"/>
    <cellStyle name="Normal 3 2 3 6 2 3 4" xfId="14114" xr:uid="{00000000-0005-0000-0000-00001F370000}"/>
    <cellStyle name="Normal 3 2 3 6 2 4" xfId="14115" xr:uid="{00000000-0005-0000-0000-000020370000}"/>
    <cellStyle name="Normal 3 2 3 6 2 5" xfId="14116" xr:uid="{00000000-0005-0000-0000-000021370000}"/>
    <cellStyle name="Normal 3 2 3 6 2 6" xfId="14117" xr:uid="{00000000-0005-0000-0000-000022370000}"/>
    <cellStyle name="Normal 3 2 3 6 3" xfId="14118" xr:uid="{00000000-0005-0000-0000-000023370000}"/>
    <cellStyle name="Normal 3 2 3 6 3 2" xfId="14119" xr:uid="{00000000-0005-0000-0000-000024370000}"/>
    <cellStyle name="Normal 3 2 3 6 3 2 2" xfId="14120" xr:uid="{00000000-0005-0000-0000-000025370000}"/>
    <cellStyle name="Normal 3 2 3 6 3 2 2 2" xfId="14121" xr:uid="{00000000-0005-0000-0000-000026370000}"/>
    <cellStyle name="Normal 3 2 3 6 3 2 2 3" xfId="14122" xr:uid="{00000000-0005-0000-0000-000027370000}"/>
    <cellStyle name="Normal 3 2 3 6 3 2 2 4" xfId="14123" xr:uid="{00000000-0005-0000-0000-000028370000}"/>
    <cellStyle name="Normal 3 2 3 6 3 2 3" xfId="14124" xr:uid="{00000000-0005-0000-0000-000029370000}"/>
    <cellStyle name="Normal 3 2 3 6 3 2 4" xfId="14125" xr:uid="{00000000-0005-0000-0000-00002A370000}"/>
    <cellStyle name="Normal 3 2 3 6 3 2 5" xfId="14126" xr:uid="{00000000-0005-0000-0000-00002B370000}"/>
    <cellStyle name="Normal 3 2 3 6 3 3" xfId="14127" xr:uid="{00000000-0005-0000-0000-00002C370000}"/>
    <cellStyle name="Normal 3 2 3 6 3 3 2" xfId="14128" xr:uid="{00000000-0005-0000-0000-00002D370000}"/>
    <cellStyle name="Normal 3 2 3 6 3 3 3" xfId="14129" xr:uid="{00000000-0005-0000-0000-00002E370000}"/>
    <cellStyle name="Normal 3 2 3 6 3 3 4" xfId="14130" xr:uid="{00000000-0005-0000-0000-00002F370000}"/>
    <cellStyle name="Normal 3 2 3 6 3 4" xfId="14131" xr:uid="{00000000-0005-0000-0000-000030370000}"/>
    <cellStyle name="Normal 3 2 3 6 3 5" xfId="14132" xr:uid="{00000000-0005-0000-0000-000031370000}"/>
    <cellStyle name="Normal 3 2 3 6 3 6" xfId="14133" xr:uid="{00000000-0005-0000-0000-000032370000}"/>
    <cellStyle name="Normal 3 2 3 6 4" xfId="14134" xr:uid="{00000000-0005-0000-0000-000033370000}"/>
    <cellStyle name="Normal 3 2 3 6 4 2" xfId="14135" xr:uid="{00000000-0005-0000-0000-000034370000}"/>
    <cellStyle name="Normal 3 2 3 6 4 2 2" xfId="14136" xr:uid="{00000000-0005-0000-0000-000035370000}"/>
    <cellStyle name="Normal 3 2 3 6 4 2 3" xfId="14137" xr:uid="{00000000-0005-0000-0000-000036370000}"/>
    <cellStyle name="Normal 3 2 3 6 4 2 4" xfId="14138" xr:uid="{00000000-0005-0000-0000-000037370000}"/>
    <cellStyle name="Normal 3 2 3 6 4 3" xfId="14139" xr:uid="{00000000-0005-0000-0000-000038370000}"/>
    <cellStyle name="Normal 3 2 3 6 4 4" xfId="14140" xr:uid="{00000000-0005-0000-0000-000039370000}"/>
    <cellStyle name="Normal 3 2 3 6 4 5" xfId="14141" xr:uid="{00000000-0005-0000-0000-00003A370000}"/>
    <cellStyle name="Normal 3 2 3 6 5" xfId="14142" xr:uid="{00000000-0005-0000-0000-00003B370000}"/>
    <cellStyle name="Normal 3 2 3 6 5 2" xfId="14143" xr:uid="{00000000-0005-0000-0000-00003C370000}"/>
    <cellStyle name="Normal 3 2 3 6 5 3" xfId="14144" xr:uid="{00000000-0005-0000-0000-00003D370000}"/>
    <cellStyle name="Normal 3 2 3 6 5 4" xfId="14145" xr:uid="{00000000-0005-0000-0000-00003E370000}"/>
    <cellStyle name="Normal 3 2 3 6 6" xfId="14146" xr:uid="{00000000-0005-0000-0000-00003F370000}"/>
    <cellStyle name="Normal 3 2 3 6 7" xfId="14147" xr:uid="{00000000-0005-0000-0000-000040370000}"/>
    <cellStyle name="Normal 3 2 3 6 8" xfId="14148" xr:uid="{00000000-0005-0000-0000-000041370000}"/>
    <cellStyle name="Normal 3 2 3 7" xfId="14149" xr:uid="{00000000-0005-0000-0000-000042370000}"/>
    <cellStyle name="Normal 3 2 3 7 2" xfId="14150" xr:uid="{00000000-0005-0000-0000-000043370000}"/>
    <cellStyle name="Normal 3 2 3 7 2 2" xfId="14151" xr:uid="{00000000-0005-0000-0000-000044370000}"/>
    <cellStyle name="Normal 3 2 3 7 2 2 2" xfId="14152" xr:uid="{00000000-0005-0000-0000-000045370000}"/>
    <cellStyle name="Normal 3 2 3 7 2 2 3" xfId="14153" xr:uid="{00000000-0005-0000-0000-000046370000}"/>
    <cellStyle name="Normal 3 2 3 7 2 2 4" xfId="14154" xr:uid="{00000000-0005-0000-0000-000047370000}"/>
    <cellStyle name="Normal 3 2 3 7 2 3" xfId="14155" xr:uid="{00000000-0005-0000-0000-000048370000}"/>
    <cellStyle name="Normal 3 2 3 7 2 4" xfId="14156" xr:uid="{00000000-0005-0000-0000-000049370000}"/>
    <cellStyle name="Normal 3 2 3 7 2 5" xfId="14157" xr:uid="{00000000-0005-0000-0000-00004A370000}"/>
    <cellStyle name="Normal 3 2 3 7 3" xfId="14158" xr:uid="{00000000-0005-0000-0000-00004B370000}"/>
    <cellStyle name="Normal 3 2 3 7 3 2" xfId="14159" xr:uid="{00000000-0005-0000-0000-00004C370000}"/>
    <cellStyle name="Normal 3 2 3 7 3 3" xfId="14160" xr:uid="{00000000-0005-0000-0000-00004D370000}"/>
    <cellStyle name="Normal 3 2 3 7 3 4" xfId="14161" xr:uid="{00000000-0005-0000-0000-00004E370000}"/>
    <cellStyle name="Normal 3 2 3 7 4" xfId="14162" xr:uid="{00000000-0005-0000-0000-00004F370000}"/>
    <cellStyle name="Normal 3 2 3 7 5" xfId="14163" xr:uid="{00000000-0005-0000-0000-000050370000}"/>
    <cellStyle name="Normal 3 2 3 7 6" xfId="14164" xr:uid="{00000000-0005-0000-0000-000051370000}"/>
    <cellStyle name="Normal 3 2 3 8" xfId="14165" xr:uid="{00000000-0005-0000-0000-000052370000}"/>
    <cellStyle name="Normal 3 2 3 8 2" xfId="14166" xr:uid="{00000000-0005-0000-0000-000053370000}"/>
    <cellStyle name="Normal 3 2 3 8 2 2" xfId="14167" xr:uid="{00000000-0005-0000-0000-000054370000}"/>
    <cellStyle name="Normal 3 2 3 8 2 2 2" xfId="14168" xr:uid="{00000000-0005-0000-0000-000055370000}"/>
    <cellStyle name="Normal 3 2 3 8 2 2 3" xfId="14169" xr:uid="{00000000-0005-0000-0000-000056370000}"/>
    <cellStyle name="Normal 3 2 3 8 2 2 4" xfId="14170" xr:uid="{00000000-0005-0000-0000-000057370000}"/>
    <cellStyle name="Normal 3 2 3 8 2 3" xfId="14171" xr:uid="{00000000-0005-0000-0000-000058370000}"/>
    <cellStyle name="Normal 3 2 3 8 2 4" xfId="14172" xr:uid="{00000000-0005-0000-0000-000059370000}"/>
    <cellStyle name="Normal 3 2 3 8 2 5" xfId="14173" xr:uid="{00000000-0005-0000-0000-00005A370000}"/>
    <cellStyle name="Normal 3 2 3 8 3" xfId="14174" xr:uid="{00000000-0005-0000-0000-00005B370000}"/>
    <cellStyle name="Normal 3 2 3 8 3 2" xfId="14175" xr:uid="{00000000-0005-0000-0000-00005C370000}"/>
    <cellStyle name="Normal 3 2 3 8 3 3" xfId="14176" xr:uid="{00000000-0005-0000-0000-00005D370000}"/>
    <cellStyle name="Normal 3 2 3 8 3 4" xfId="14177" xr:uid="{00000000-0005-0000-0000-00005E370000}"/>
    <cellStyle name="Normal 3 2 3 8 4" xfId="14178" xr:uid="{00000000-0005-0000-0000-00005F370000}"/>
    <cellStyle name="Normal 3 2 3 8 5" xfId="14179" xr:uid="{00000000-0005-0000-0000-000060370000}"/>
    <cellStyle name="Normal 3 2 3 8 6" xfId="14180" xr:uid="{00000000-0005-0000-0000-000061370000}"/>
    <cellStyle name="Normal 3 2 3 9" xfId="14181" xr:uid="{00000000-0005-0000-0000-000062370000}"/>
    <cellStyle name="Normal 3 2 4" xfId="14182" xr:uid="{00000000-0005-0000-0000-000063370000}"/>
    <cellStyle name="Normal 3 2 4 10" xfId="14183" xr:uid="{00000000-0005-0000-0000-000064370000}"/>
    <cellStyle name="Normal 3 2 4 2" xfId="14184" xr:uid="{00000000-0005-0000-0000-000065370000}"/>
    <cellStyle name="Normal 3 2 4 2 2" xfId="14185" xr:uid="{00000000-0005-0000-0000-000066370000}"/>
    <cellStyle name="Normal 3 2 4 2 2 2" xfId="14186" xr:uid="{00000000-0005-0000-0000-000067370000}"/>
    <cellStyle name="Normal 3 2 4 2 2 2 2" xfId="14187" xr:uid="{00000000-0005-0000-0000-000068370000}"/>
    <cellStyle name="Normal 3 2 4 2 2 2 2 2" xfId="14188" xr:uid="{00000000-0005-0000-0000-000069370000}"/>
    <cellStyle name="Normal 3 2 4 2 2 2 2 3" xfId="14189" xr:uid="{00000000-0005-0000-0000-00006A370000}"/>
    <cellStyle name="Normal 3 2 4 2 2 2 2 4" xfId="14190" xr:uid="{00000000-0005-0000-0000-00006B370000}"/>
    <cellStyle name="Normal 3 2 4 2 2 2 3" xfId="14191" xr:uid="{00000000-0005-0000-0000-00006C370000}"/>
    <cellStyle name="Normal 3 2 4 2 2 2 4" xfId="14192" xr:uid="{00000000-0005-0000-0000-00006D370000}"/>
    <cellStyle name="Normal 3 2 4 2 2 2 5" xfId="14193" xr:uid="{00000000-0005-0000-0000-00006E370000}"/>
    <cellStyle name="Normal 3 2 4 2 2 3" xfId="14194" xr:uid="{00000000-0005-0000-0000-00006F370000}"/>
    <cellStyle name="Normal 3 2 4 2 2 3 2" xfId="14195" xr:uid="{00000000-0005-0000-0000-000070370000}"/>
    <cellStyle name="Normal 3 2 4 2 2 3 3" xfId="14196" xr:uid="{00000000-0005-0000-0000-000071370000}"/>
    <cellStyle name="Normal 3 2 4 2 2 3 4" xfId="14197" xr:uid="{00000000-0005-0000-0000-000072370000}"/>
    <cellStyle name="Normal 3 2 4 2 2 4" xfId="14198" xr:uid="{00000000-0005-0000-0000-000073370000}"/>
    <cellStyle name="Normal 3 2 4 2 2 5" xfId="14199" xr:uid="{00000000-0005-0000-0000-000074370000}"/>
    <cellStyle name="Normal 3 2 4 2 2 6" xfId="14200" xr:uid="{00000000-0005-0000-0000-000075370000}"/>
    <cellStyle name="Normal 3 2 4 2 3" xfId="14201" xr:uid="{00000000-0005-0000-0000-000076370000}"/>
    <cellStyle name="Normal 3 2 4 2 3 2" xfId="14202" xr:uid="{00000000-0005-0000-0000-000077370000}"/>
    <cellStyle name="Normal 3 2 4 2 3 2 2" xfId="14203" xr:uid="{00000000-0005-0000-0000-000078370000}"/>
    <cellStyle name="Normal 3 2 4 2 3 2 2 2" xfId="14204" xr:uid="{00000000-0005-0000-0000-000079370000}"/>
    <cellStyle name="Normal 3 2 4 2 3 2 2 3" xfId="14205" xr:uid="{00000000-0005-0000-0000-00007A370000}"/>
    <cellStyle name="Normal 3 2 4 2 3 2 2 4" xfId="14206" xr:uid="{00000000-0005-0000-0000-00007B370000}"/>
    <cellStyle name="Normal 3 2 4 2 3 2 3" xfId="14207" xr:uid="{00000000-0005-0000-0000-00007C370000}"/>
    <cellStyle name="Normal 3 2 4 2 3 2 4" xfId="14208" xr:uid="{00000000-0005-0000-0000-00007D370000}"/>
    <cellStyle name="Normal 3 2 4 2 3 2 5" xfId="14209" xr:uid="{00000000-0005-0000-0000-00007E370000}"/>
    <cellStyle name="Normal 3 2 4 2 3 3" xfId="14210" xr:uid="{00000000-0005-0000-0000-00007F370000}"/>
    <cellStyle name="Normal 3 2 4 2 3 3 2" xfId="14211" xr:uid="{00000000-0005-0000-0000-000080370000}"/>
    <cellStyle name="Normal 3 2 4 2 3 3 3" xfId="14212" xr:uid="{00000000-0005-0000-0000-000081370000}"/>
    <cellStyle name="Normal 3 2 4 2 3 3 4" xfId="14213" xr:uid="{00000000-0005-0000-0000-000082370000}"/>
    <cellStyle name="Normal 3 2 4 2 3 4" xfId="14214" xr:uid="{00000000-0005-0000-0000-000083370000}"/>
    <cellStyle name="Normal 3 2 4 2 3 5" xfId="14215" xr:uid="{00000000-0005-0000-0000-000084370000}"/>
    <cellStyle name="Normal 3 2 4 2 3 6" xfId="14216" xr:uid="{00000000-0005-0000-0000-000085370000}"/>
    <cellStyle name="Normal 3 2 4 2 4" xfId="14217" xr:uid="{00000000-0005-0000-0000-000086370000}"/>
    <cellStyle name="Normal 3 2 4 2 5" xfId="14218" xr:uid="{00000000-0005-0000-0000-000087370000}"/>
    <cellStyle name="Normal 3 2 4 2 5 2" xfId="14219" xr:uid="{00000000-0005-0000-0000-000088370000}"/>
    <cellStyle name="Normal 3 2 4 2 5 2 2" xfId="14220" xr:uid="{00000000-0005-0000-0000-000089370000}"/>
    <cellStyle name="Normal 3 2 4 2 5 2 3" xfId="14221" xr:uid="{00000000-0005-0000-0000-00008A370000}"/>
    <cellStyle name="Normal 3 2 4 2 5 2 4" xfId="14222" xr:uid="{00000000-0005-0000-0000-00008B370000}"/>
    <cellStyle name="Normal 3 2 4 2 5 3" xfId="14223" xr:uid="{00000000-0005-0000-0000-00008C370000}"/>
    <cellStyle name="Normal 3 2 4 2 5 4" xfId="14224" xr:uid="{00000000-0005-0000-0000-00008D370000}"/>
    <cellStyle name="Normal 3 2 4 2 5 5" xfId="14225" xr:uid="{00000000-0005-0000-0000-00008E370000}"/>
    <cellStyle name="Normal 3 2 4 2 6" xfId="14226" xr:uid="{00000000-0005-0000-0000-00008F370000}"/>
    <cellStyle name="Normal 3 2 4 2 6 2" xfId="14227" xr:uid="{00000000-0005-0000-0000-000090370000}"/>
    <cellStyle name="Normal 3 2 4 2 6 3" xfId="14228" xr:uid="{00000000-0005-0000-0000-000091370000}"/>
    <cellStyle name="Normal 3 2 4 2 6 4" xfId="14229" xr:uid="{00000000-0005-0000-0000-000092370000}"/>
    <cellStyle name="Normal 3 2 4 2 7" xfId="14230" xr:uid="{00000000-0005-0000-0000-000093370000}"/>
    <cellStyle name="Normal 3 2 4 2 8" xfId="14231" xr:uid="{00000000-0005-0000-0000-000094370000}"/>
    <cellStyle name="Normal 3 2 4 2 9" xfId="14232" xr:uid="{00000000-0005-0000-0000-000095370000}"/>
    <cellStyle name="Normal 3 2 4 3" xfId="14233" xr:uid="{00000000-0005-0000-0000-000096370000}"/>
    <cellStyle name="Normal 3 2 4 3 2" xfId="14234" xr:uid="{00000000-0005-0000-0000-000097370000}"/>
    <cellStyle name="Normal 3 2 4 3 2 2" xfId="14235" xr:uid="{00000000-0005-0000-0000-000098370000}"/>
    <cellStyle name="Normal 3 2 4 3 2 2 2" xfId="14236" xr:uid="{00000000-0005-0000-0000-000099370000}"/>
    <cellStyle name="Normal 3 2 4 3 2 2 3" xfId="14237" xr:uid="{00000000-0005-0000-0000-00009A370000}"/>
    <cellStyle name="Normal 3 2 4 3 2 2 4" xfId="14238" xr:uid="{00000000-0005-0000-0000-00009B370000}"/>
    <cellStyle name="Normal 3 2 4 3 2 3" xfId="14239" xr:uid="{00000000-0005-0000-0000-00009C370000}"/>
    <cellStyle name="Normal 3 2 4 3 2 4" xfId="14240" xr:uid="{00000000-0005-0000-0000-00009D370000}"/>
    <cellStyle name="Normal 3 2 4 3 2 5" xfId="14241" xr:uid="{00000000-0005-0000-0000-00009E370000}"/>
    <cellStyle name="Normal 3 2 4 3 3" xfId="14242" xr:uid="{00000000-0005-0000-0000-00009F370000}"/>
    <cellStyle name="Normal 3 2 4 3 3 2" xfId="14243" xr:uid="{00000000-0005-0000-0000-0000A0370000}"/>
    <cellStyle name="Normal 3 2 4 3 3 3" xfId="14244" xr:uid="{00000000-0005-0000-0000-0000A1370000}"/>
    <cellStyle name="Normal 3 2 4 3 3 4" xfId="14245" xr:uid="{00000000-0005-0000-0000-0000A2370000}"/>
    <cellStyle name="Normal 3 2 4 3 4" xfId="14246" xr:uid="{00000000-0005-0000-0000-0000A3370000}"/>
    <cellStyle name="Normal 3 2 4 3 5" xfId="14247" xr:uid="{00000000-0005-0000-0000-0000A4370000}"/>
    <cellStyle name="Normal 3 2 4 3 6" xfId="14248" xr:uid="{00000000-0005-0000-0000-0000A5370000}"/>
    <cellStyle name="Normal 3 2 4 4" xfId="14249" xr:uid="{00000000-0005-0000-0000-0000A6370000}"/>
    <cellStyle name="Normal 3 2 4 4 2" xfId="14250" xr:uid="{00000000-0005-0000-0000-0000A7370000}"/>
    <cellStyle name="Normal 3 2 4 4 2 2" xfId="14251" xr:uid="{00000000-0005-0000-0000-0000A8370000}"/>
    <cellStyle name="Normal 3 2 4 4 2 2 2" xfId="14252" xr:uid="{00000000-0005-0000-0000-0000A9370000}"/>
    <cellStyle name="Normal 3 2 4 4 2 2 3" xfId="14253" xr:uid="{00000000-0005-0000-0000-0000AA370000}"/>
    <cellStyle name="Normal 3 2 4 4 2 2 4" xfId="14254" xr:uid="{00000000-0005-0000-0000-0000AB370000}"/>
    <cellStyle name="Normal 3 2 4 4 2 3" xfId="14255" xr:uid="{00000000-0005-0000-0000-0000AC370000}"/>
    <cellStyle name="Normal 3 2 4 4 2 4" xfId="14256" xr:uid="{00000000-0005-0000-0000-0000AD370000}"/>
    <cellStyle name="Normal 3 2 4 4 2 5" xfId="14257" xr:uid="{00000000-0005-0000-0000-0000AE370000}"/>
    <cellStyle name="Normal 3 2 4 4 3" xfId="14258" xr:uid="{00000000-0005-0000-0000-0000AF370000}"/>
    <cellStyle name="Normal 3 2 4 4 3 2" xfId="14259" xr:uid="{00000000-0005-0000-0000-0000B0370000}"/>
    <cellStyle name="Normal 3 2 4 4 3 3" xfId="14260" xr:uid="{00000000-0005-0000-0000-0000B1370000}"/>
    <cellStyle name="Normal 3 2 4 4 3 4" xfId="14261" xr:uid="{00000000-0005-0000-0000-0000B2370000}"/>
    <cellStyle name="Normal 3 2 4 4 4" xfId="14262" xr:uid="{00000000-0005-0000-0000-0000B3370000}"/>
    <cellStyle name="Normal 3 2 4 4 5" xfId="14263" xr:uid="{00000000-0005-0000-0000-0000B4370000}"/>
    <cellStyle name="Normal 3 2 4 4 6" xfId="14264" xr:uid="{00000000-0005-0000-0000-0000B5370000}"/>
    <cellStyle name="Normal 3 2 4 5" xfId="14265" xr:uid="{00000000-0005-0000-0000-0000B6370000}"/>
    <cellStyle name="Normal 3 2 4 6" xfId="14266" xr:uid="{00000000-0005-0000-0000-0000B7370000}"/>
    <cellStyle name="Normal 3 2 4 6 2" xfId="14267" xr:uid="{00000000-0005-0000-0000-0000B8370000}"/>
    <cellStyle name="Normal 3 2 4 6 2 2" xfId="14268" xr:uid="{00000000-0005-0000-0000-0000B9370000}"/>
    <cellStyle name="Normal 3 2 4 6 2 3" xfId="14269" xr:uid="{00000000-0005-0000-0000-0000BA370000}"/>
    <cellStyle name="Normal 3 2 4 6 2 4" xfId="14270" xr:uid="{00000000-0005-0000-0000-0000BB370000}"/>
    <cellStyle name="Normal 3 2 4 6 3" xfId="14271" xr:uid="{00000000-0005-0000-0000-0000BC370000}"/>
    <cellStyle name="Normal 3 2 4 6 4" xfId="14272" xr:uid="{00000000-0005-0000-0000-0000BD370000}"/>
    <cellStyle name="Normal 3 2 4 6 5" xfId="14273" xr:uid="{00000000-0005-0000-0000-0000BE370000}"/>
    <cellStyle name="Normal 3 2 4 7" xfId="14274" xr:uid="{00000000-0005-0000-0000-0000BF370000}"/>
    <cellStyle name="Normal 3 2 4 7 2" xfId="14275" xr:uid="{00000000-0005-0000-0000-0000C0370000}"/>
    <cellStyle name="Normal 3 2 4 7 3" xfId="14276" xr:uid="{00000000-0005-0000-0000-0000C1370000}"/>
    <cellStyle name="Normal 3 2 4 7 4" xfId="14277" xr:uid="{00000000-0005-0000-0000-0000C2370000}"/>
    <cellStyle name="Normal 3 2 4 8" xfId="14278" xr:uid="{00000000-0005-0000-0000-0000C3370000}"/>
    <cellStyle name="Normal 3 2 4 9" xfId="14279" xr:uid="{00000000-0005-0000-0000-0000C4370000}"/>
    <cellStyle name="Normal 3 2 5" xfId="14280" xr:uid="{00000000-0005-0000-0000-0000C5370000}"/>
    <cellStyle name="Normal 3 2 5 10" xfId="14281" xr:uid="{00000000-0005-0000-0000-0000C6370000}"/>
    <cellStyle name="Normal 3 2 5 2" xfId="14282" xr:uid="{00000000-0005-0000-0000-0000C7370000}"/>
    <cellStyle name="Normal 3 2 5 2 2" xfId="14283" xr:uid="{00000000-0005-0000-0000-0000C8370000}"/>
    <cellStyle name="Normal 3 2 5 2 2 2" xfId="14284" xr:uid="{00000000-0005-0000-0000-0000C9370000}"/>
    <cellStyle name="Normal 3 2 5 2 2 2 2" xfId="14285" xr:uid="{00000000-0005-0000-0000-0000CA370000}"/>
    <cellStyle name="Normal 3 2 5 2 2 2 2 2" xfId="14286" xr:uid="{00000000-0005-0000-0000-0000CB370000}"/>
    <cellStyle name="Normal 3 2 5 2 2 2 2 3" xfId="14287" xr:uid="{00000000-0005-0000-0000-0000CC370000}"/>
    <cellStyle name="Normal 3 2 5 2 2 2 2 4" xfId="14288" xr:uid="{00000000-0005-0000-0000-0000CD370000}"/>
    <cellStyle name="Normal 3 2 5 2 2 2 3" xfId="14289" xr:uid="{00000000-0005-0000-0000-0000CE370000}"/>
    <cellStyle name="Normal 3 2 5 2 2 2 4" xfId="14290" xr:uid="{00000000-0005-0000-0000-0000CF370000}"/>
    <cellStyle name="Normal 3 2 5 2 2 2 5" xfId="14291" xr:uid="{00000000-0005-0000-0000-0000D0370000}"/>
    <cellStyle name="Normal 3 2 5 2 2 3" xfId="14292" xr:uid="{00000000-0005-0000-0000-0000D1370000}"/>
    <cellStyle name="Normal 3 2 5 2 2 3 2" xfId="14293" xr:uid="{00000000-0005-0000-0000-0000D2370000}"/>
    <cellStyle name="Normal 3 2 5 2 2 3 3" xfId="14294" xr:uid="{00000000-0005-0000-0000-0000D3370000}"/>
    <cellStyle name="Normal 3 2 5 2 2 3 4" xfId="14295" xr:uid="{00000000-0005-0000-0000-0000D4370000}"/>
    <cellStyle name="Normal 3 2 5 2 2 4" xfId="14296" xr:uid="{00000000-0005-0000-0000-0000D5370000}"/>
    <cellStyle name="Normal 3 2 5 2 2 5" xfId="14297" xr:uid="{00000000-0005-0000-0000-0000D6370000}"/>
    <cellStyle name="Normal 3 2 5 2 2 6" xfId="14298" xr:uid="{00000000-0005-0000-0000-0000D7370000}"/>
    <cellStyle name="Normal 3 2 5 2 3" xfId="14299" xr:uid="{00000000-0005-0000-0000-0000D8370000}"/>
    <cellStyle name="Normal 3 2 5 2 3 2" xfId="14300" xr:uid="{00000000-0005-0000-0000-0000D9370000}"/>
    <cellStyle name="Normal 3 2 5 2 3 2 2" xfId="14301" xr:uid="{00000000-0005-0000-0000-0000DA370000}"/>
    <cellStyle name="Normal 3 2 5 2 3 2 2 2" xfId="14302" xr:uid="{00000000-0005-0000-0000-0000DB370000}"/>
    <cellStyle name="Normal 3 2 5 2 3 2 2 3" xfId="14303" xr:uid="{00000000-0005-0000-0000-0000DC370000}"/>
    <cellStyle name="Normal 3 2 5 2 3 2 2 4" xfId="14304" xr:uid="{00000000-0005-0000-0000-0000DD370000}"/>
    <cellStyle name="Normal 3 2 5 2 3 2 3" xfId="14305" xr:uid="{00000000-0005-0000-0000-0000DE370000}"/>
    <cellStyle name="Normal 3 2 5 2 3 2 4" xfId="14306" xr:uid="{00000000-0005-0000-0000-0000DF370000}"/>
    <cellStyle name="Normal 3 2 5 2 3 2 5" xfId="14307" xr:uid="{00000000-0005-0000-0000-0000E0370000}"/>
    <cellStyle name="Normal 3 2 5 2 3 3" xfId="14308" xr:uid="{00000000-0005-0000-0000-0000E1370000}"/>
    <cellStyle name="Normal 3 2 5 2 3 3 2" xfId="14309" xr:uid="{00000000-0005-0000-0000-0000E2370000}"/>
    <cellStyle name="Normal 3 2 5 2 3 3 3" xfId="14310" xr:uid="{00000000-0005-0000-0000-0000E3370000}"/>
    <cellStyle name="Normal 3 2 5 2 3 3 4" xfId="14311" xr:uid="{00000000-0005-0000-0000-0000E4370000}"/>
    <cellStyle name="Normal 3 2 5 2 3 4" xfId="14312" xr:uid="{00000000-0005-0000-0000-0000E5370000}"/>
    <cellStyle name="Normal 3 2 5 2 3 5" xfId="14313" xr:uid="{00000000-0005-0000-0000-0000E6370000}"/>
    <cellStyle name="Normal 3 2 5 2 3 6" xfId="14314" xr:uid="{00000000-0005-0000-0000-0000E7370000}"/>
    <cellStyle name="Normal 3 2 5 2 4" xfId="14315" xr:uid="{00000000-0005-0000-0000-0000E8370000}"/>
    <cellStyle name="Normal 3 2 5 2 5" xfId="14316" xr:uid="{00000000-0005-0000-0000-0000E9370000}"/>
    <cellStyle name="Normal 3 2 5 2 5 2" xfId="14317" xr:uid="{00000000-0005-0000-0000-0000EA370000}"/>
    <cellStyle name="Normal 3 2 5 2 5 2 2" xfId="14318" xr:uid="{00000000-0005-0000-0000-0000EB370000}"/>
    <cellStyle name="Normal 3 2 5 2 5 2 3" xfId="14319" xr:uid="{00000000-0005-0000-0000-0000EC370000}"/>
    <cellStyle name="Normal 3 2 5 2 5 2 4" xfId="14320" xr:uid="{00000000-0005-0000-0000-0000ED370000}"/>
    <cellStyle name="Normal 3 2 5 2 5 3" xfId="14321" xr:uid="{00000000-0005-0000-0000-0000EE370000}"/>
    <cellStyle name="Normal 3 2 5 2 5 4" xfId="14322" xr:uid="{00000000-0005-0000-0000-0000EF370000}"/>
    <cellStyle name="Normal 3 2 5 2 5 5" xfId="14323" xr:uid="{00000000-0005-0000-0000-0000F0370000}"/>
    <cellStyle name="Normal 3 2 5 2 6" xfId="14324" xr:uid="{00000000-0005-0000-0000-0000F1370000}"/>
    <cellStyle name="Normal 3 2 5 2 6 2" xfId="14325" xr:uid="{00000000-0005-0000-0000-0000F2370000}"/>
    <cellStyle name="Normal 3 2 5 2 6 3" xfId="14326" xr:uid="{00000000-0005-0000-0000-0000F3370000}"/>
    <cellStyle name="Normal 3 2 5 2 6 4" xfId="14327" xr:uid="{00000000-0005-0000-0000-0000F4370000}"/>
    <cellStyle name="Normal 3 2 5 2 7" xfId="14328" xr:uid="{00000000-0005-0000-0000-0000F5370000}"/>
    <cellStyle name="Normal 3 2 5 2 8" xfId="14329" xr:uid="{00000000-0005-0000-0000-0000F6370000}"/>
    <cellStyle name="Normal 3 2 5 2 9" xfId="14330" xr:uid="{00000000-0005-0000-0000-0000F7370000}"/>
    <cellStyle name="Normal 3 2 5 3" xfId="14331" xr:uid="{00000000-0005-0000-0000-0000F8370000}"/>
    <cellStyle name="Normal 3 2 5 3 2" xfId="14332" xr:uid="{00000000-0005-0000-0000-0000F9370000}"/>
    <cellStyle name="Normal 3 2 5 3 2 2" xfId="14333" xr:uid="{00000000-0005-0000-0000-0000FA370000}"/>
    <cellStyle name="Normal 3 2 5 3 2 2 2" xfId="14334" xr:uid="{00000000-0005-0000-0000-0000FB370000}"/>
    <cellStyle name="Normal 3 2 5 3 2 2 3" xfId="14335" xr:uid="{00000000-0005-0000-0000-0000FC370000}"/>
    <cellStyle name="Normal 3 2 5 3 2 2 4" xfId="14336" xr:uid="{00000000-0005-0000-0000-0000FD370000}"/>
    <cellStyle name="Normal 3 2 5 3 2 3" xfId="14337" xr:uid="{00000000-0005-0000-0000-0000FE370000}"/>
    <cellStyle name="Normal 3 2 5 3 2 4" xfId="14338" xr:uid="{00000000-0005-0000-0000-0000FF370000}"/>
    <cellStyle name="Normal 3 2 5 3 2 5" xfId="14339" xr:uid="{00000000-0005-0000-0000-000000380000}"/>
    <cellStyle name="Normal 3 2 5 3 3" xfId="14340" xr:uid="{00000000-0005-0000-0000-000001380000}"/>
    <cellStyle name="Normal 3 2 5 3 3 2" xfId="14341" xr:uid="{00000000-0005-0000-0000-000002380000}"/>
    <cellStyle name="Normal 3 2 5 3 3 3" xfId="14342" xr:uid="{00000000-0005-0000-0000-000003380000}"/>
    <cellStyle name="Normal 3 2 5 3 3 4" xfId="14343" xr:uid="{00000000-0005-0000-0000-000004380000}"/>
    <cellStyle name="Normal 3 2 5 3 4" xfId="14344" xr:uid="{00000000-0005-0000-0000-000005380000}"/>
    <cellStyle name="Normal 3 2 5 3 5" xfId="14345" xr:uid="{00000000-0005-0000-0000-000006380000}"/>
    <cellStyle name="Normal 3 2 5 3 6" xfId="14346" xr:uid="{00000000-0005-0000-0000-000007380000}"/>
    <cellStyle name="Normal 3 2 5 4" xfId="14347" xr:uid="{00000000-0005-0000-0000-000008380000}"/>
    <cellStyle name="Normal 3 2 5 4 2" xfId="14348" xr:uid="{00000000-0005-0000-0000-000009380000}"/>
    <cellStyle name="Normal 3 2 5 4 2 2" xfId="14349" xr:uid="{00000000-0005-0000-0000-00000A380000}"/>
    <cellStyle name="Normal 3 2 5 4 2 2 2" xfId="14350" xr:uid="{00000000-0005-0000-0000-00000B380000}"/>
    <cellStyle name="Normal 3 2 5 4 2 2 3" xfId="14351" xr:uid="{00000000-0005-0000-0000-00000C380000}"/>
    <cellStyle name="Normal 3 2 5 4 2 2 4" xfId="14352" xr:uid="{00000000-0005-0000-0000-00000D380000}"/>
    <cellStyle name="Normal 3 2 5 4 2 3" xfId="14353" xr:uid="{00000000-0005-0000-0000-00000E380000}"/>
    <cellStyle name="Normal 3 2 5 4 2 4" xfId="14354" xr:uid="{00000000-0005-0000-0000-00000F380000}"/>
    <cellStyle name="Normal 3 2 5 4 2 5" xfId="14355" xr:uid="{00000000-0005-0000-0000-000010380000}"/>
    <cellStyle name="Normal 3 2 5 4 3" xfId="14356" xr:uid="{00000000-0005-0000-0000-000011380000}"/>
    <cellStyle name="Normal 3 2 5 4 3 2" xfId="14357" xr:uid="{00000000-0005-0000-0000-000012380000}"/>
    <cellStyle name="Normal 3 2 5 4 3 3" xfId="14358" xr:uid="{00000000-0005-0000-0000-000013380000}"/>
    <cellStyle name="Normal 3 2 5 4 3 4" xfId="14359" xr:uid="{00000000-0005-0000-0000-000014380000}"/>
    <cellStyle name="Normal 3 2 5 4 4" xfId="14360" xr:uid="{00000000-0005-0000-0000-000015380000}"/>
    <cellStyle name="Normal 3 2 5 4 5" xfId="14361" xr:uid="{00000000-0005-0000-0000-000016380000}"/>
    <cellStyle name="Normal 3 2 5 4 6" xfId="14362" xr:uid="{00000000-0005-0000-0000-000017380000}"/>
    <cellStyle name="Normal 3 2 5 5" xfId="14363" xr:uid="{00000000-0005-0000-0000-000018380000}"/>
    <cellStyle name="Normal 3 2 5 6" xfId="14364" xr:uid="{00000000-0005-0000-0000-000019380000}"/>
    <cellStyle name="Normal 3 2 5 6 2" xfId="14365" xr:uid="{00000000-0005-0000-0000-00001A380000}"/>
    <cellStyle name="Normal 3 2 5 6 2 2" xfId="14366" xr:uid="{00000000-0005-0000-0000-00001B380000}"/>
    <cellStyle name="Normal 3 2 5 6 2 3" xfId="14367" xr:uid="{00000000-0005-0000-0000-00001C380000}"/>
    <cellStyle name="Normal 3 2 5 6 2 4" xfId="14368" xr:uid="{00000000-0005-0000-0000-00001D380000}"/>
    <cellStyle name="Normal 3 2 5 6 3" xfId="14369" xr:uid="{00000000-0005-0000-0000-00001E380000}"/>
    <cellStyle name="Normal 3 2 5 6 4" xfId="14370" xr:uid="{00000000-0005-0000-0000-00001F380000}"/>
    <cellStyle name="Normal 3 2 5 6 5" xfId="14371" xr:uid="{00000000-0005-0000-0000-000020380000}"/>
    <cellStyle name="Normal 3 2 5 7" xfId="14372" xr:uid="{00000000-0005-0000-0000-000021380000}"/>
    <cellStyle name="Normal 3 2 5 7 2" xfId="14373" xr:uid="{00000000-0005-0000-0000-000022380000}"/>
    <cellStyle name="Normal 3 2 5 7 3" xfId="14374" xr:uid="{00000000-0005-0000-0000-000023380000}"/>
    <cellStyle name="Normal 3 2 5 7 4" xfId="14375" xr:uid="{00000000-0005-0000-0000-000024380000}"/>
    <cellStyle name="Normal 3 2 5 8" xfId="14376" xr:uid="{00000000-0005-0000-0000-000025380000}"/>
    <cellStyle name="Normal 3 2 5 9" xfId="14377" xr:uid="{00000000-0005-0000-0000-000026380000}"/>
    <cellStyle name="Normal 3 2 6" xfId="14378" xr:uid="{00000000-0005-0000-0000-000027380000}"/>
    <cellStyle name="Normal 3 2 6 2" xfId="14379" xr:uid="{00000000-0005-0000-0000-000028380000}"/>
    <cellStyle name="Normal 3 2 6 2 2" xfId="14380" xr:uid="{00000000-0005-0000-0000-000029380000}"/>
    <cellStyle name="Normal 3 2 6 2 2 2" xfId="14381" xr:uid="{00000000-0005-0000-0000-00002A380000}"/>
    <cellStyle name="Normal 3 2 6 2 3" xfId="14382" xr:uid="{00000000-0005-0000-0000-00002B380000}"/>
    <cellStyle name="Normal 3 2 6 2 4" xfId="14383" xr:uid="{00000000-0005-0000-0000-00002C380000}"/>
    <cellStyle name="Normal 3 2 6 2 5" xfId="14384" xr:uid="{00000000-0005-0000-0000-00002D380000}"/>
    <cellStyle name="Normal 3 2 6 2 6" xfId="14385" xr:uid="{00000000-0005-0000-0000-00002E380000}"/>
    <cellStyle name="Normal 3 2 6 2 7" xfId="14386" xr:uid="{00000000-0005-0000-0000-00002F380000}"/>
    <cellStyle name="Normal 3 2 6 2 8" xfId="14387" xr:uid="{00000000-0005-0000-0000-000030380000}"/>
    <cellStyle name="Normal 3 2 6 3" xfId="14388" xr:uid="{00000000-0005-0000-0000-000031380000}"/>
    <cellStyle name="Normal 3 2 6 3 2" xfId="14389" xr:uid="{00000000-0005-0000-0000-000032380000}"/>
    <cellStyle name="Normal 3 2 6 4" xfId="14390" xr:uid="{00000000-0005-0000-0000-000033380000}"/>
    <cellStyle name="Normal 3 2 6 5" xfId="14391" xr:uid="{00000000-0005-0000-0000-000034380000}"/>
    <cellStyle name="Normal 3 2 6 6" xfId="14392" xr:uid="{00000000-0005-0000-0000-000035380000}"/>
    <cellStyle name="Normal 3 2 6 7" xfId="14393" xr:uid="{00000000-0005-0000-0000-000036380000}"/>
    <cellStyle name="Normal 3 2 6 8" xfId="14394" xr:uid="{00000000-0005-0000-0000-000037380000}"/>
    <cellStyle name="Normal 3 2 6 9" xfId="14395" xr:uid="{00000000-0005-0000-0000-000038380000}"/>
    <cellStyle name="Normal 3 2 7" xfId="14396" xr:uid="{00000000-0005-0000-0000-000039380000}"/>
    <cellStyle name="Normal 3 2 7 10" xfId="14397" xr:uid="{00000000-0005-0000-0000-00003A380000}"/>
    <cellStyle name="Normal 3 2 7 2" xfId="14398" xr:uid="{00000000-0005-0000-0000-00003B380000}"/>
    <cellStyle name="Normal 3 2 7 2 2" xfId="14399" xr:uid="{00000000-0005-0000-0000-00003C380000}"/>
    <cellStyle name="Normal 3 2 7 2 2 2" xfId="14400" xr:uid="{00000000-0005-0000-0000-00003D380000}"/>
    <cellStyle name="Normal 3 2 7 2 2 2 2" xfId="14401" xr:uid="{00000000-0005-0000-0000-00003E380000}"/>
    <cellStyle name="Normal 3 2 7 2 2 2 2 2" xfId="14402" xr:uid="{00000000-0005-0000-0000-00003F380000}"/>
    <cellStyle name="Normal 3 2 7 2 2 2 2 3" xfId="14403" xr:uid="{00000000-0005-0000-0000-000040380000}"/>
    <cellStyle name="Normal 3 2 7 2 2 2 2 4" xfId="14404" xr:uid="{00000000-0005-0000-0000-000041380000}"/>
    <cellStyle name="Normal 3 2 7 2 2 2 3" xfId="14405" xr:uid="{00000000-0005-0000-0000-000042380000}"/>
    <cellStyle name="Normal 3 2 7 2 2 2 4" xfId="14406" xr:uid="{00000000-0005-0000-0000-000043380000}"/>
    <cellStyle name="Normal 3 2 7 2 2 2 5" xfId="14407" xr:uid="{00000000-0005-0000-0000-000044380000}"/>
    <cellStyle name="Normal 3 2 7 2 2 3" xfId="14408" xr:uid="{00000000-0005-0000-0000-000045380000}"/>
    <cellStyle name="Normal 3 2 7 2 2 3 2" xfId="14409" xr:uid="{00000000-0005-0000-0000-000046380000}"/>
    <cellStyle name="Normal 3 2 7 2 2 3 3" xfId="14410" xr:uid="{00000000-0005-0000-0000-000047380000}"/>
    <cellStyle name="Normal 3 2 7 2 2 3 4" xfId="14411" xr:uid="{00000000-0005-0000-0000-000048380000}"/>
    <cellStyle name="Normal 3 2 7 2 2 4" xfId="14412" xr:uid="{00000000-0005-0000-0000-000049380000}"/>
    <cellStyle name="Normal 3 2 7 2 2 5" xfId="14413" xr:uid="{00000000-0005-0000-0000-00004A380000}"/>
    <cellStyle name="Normal 3 2 7 2 2 6" xfId="14414" xr:uid="{00000000-0005-0000-0000-00004B380000}"/>
    <cellStyle name="Normal 3 2 7 2 3" xfId="14415" xr:uid="{00000000-0005-0000-0000-00004C380000}"/>
    <cellStyle name="Normal 3 2 7 2 3 2" xfId="14416" xr:uid="{00000000-0005-0000-0000-00004D380000}"/>
    <cellStyle name="Normal 3 2 7 2 3 2 2" xfId="14417" xr:uid="{00000000-0005-0000-0000-00004E380000}"/>
    <cellStyle name="Normal 3 2 7 2 3 2 2 2" xfId="14418" xr:uid="{00000000-0005-0000-0000-00004F380000}"/>
    <cellStyle name="Normal 3 2 7 2 3 2 2 3" xfId="14419" xr:uid="{00000000-0005-0000-0000-000050380000}"/>
    <cellStyle name="Normal 3 2 7 2 3 2 2 4" xfId="14420" xr:uid="{00000000-0005-0000-0000-000051380000}"/>
    <cellStyle name="Normal 3 2 7 2 3 2 3" xfId="14421" xr:uid="{00000000-0005-0000-0000-000052380000}"/>
    <cellStyle name="Normal 3 2 7 2 3 2 4" xfId="14422" xr:uid="{00000000-0005-0000-0000-000053380000}"/>
    <cellStyle name="Normal 3 2 7 2 3 2 5" xfId="14423" xr:uid="{00000000-0005-0000-0000-000054380000}"/>
    <cellStyle name="Normal 3 2 7 2 3 3" xfId="14424" xr:uid="{00000000-0005-0000-0000-000055380000}"/>
    <cellStyle name="Normal 3 2 7 2 3 3 2" xfId="14425" xr:uid="{00000000-0005-0000-0000-000056380000}"/>
    <cellStyle name="Normal 3 2 7 2 3 3 3" xfId="14426" xr:uid="{00000000-0005-0000-0000-000057380000}"/>
    <cellStyle name="Normal 3 2 7 2 3 3 4" xfId="14427" xr:uid="{00000000-0005-0000-0000-000058380000}"/>
    <cellStyle name="Normal 3 2 7 2 3 4" xfId="14428" xr:uid="{00000000-0005-0000-0000-000059380000}"/>
    <cellStyle name="Normal 3 2 7 2 3 5" xfId="14429" xr:uid="{00000000-0005-0000-0000-00005A380000}"/>
    <cellStyle name="Normal 3 2 7 2 3 6" xfId="14430" xr:uid="{00000000-0005-0000-0000-00005B380000}"/>
    <cellStyle name="Normal 3 2 7 2 4" xfId="14431" xr:uid="{00000000-0005-0000-0000-00005C380000}"/>
    <cellStyle name="Normal 3 2 7 2 4 2" xfId="14432" xr:uid="{00000000-0005-0000-0000-00005D380000}"/>
    <cellStyle name="Normal 3 2 7 2 4 2 2" xfId="14433" xr:uid="{00000000-0005-0000-0000-00005E380000}"/>
    <cellStyle name="Normal 3 2 7 2 4 2 3" xfId="14434" xr:uid="{00000000-0005-0000-0000-00005F380000}"/>
    <cellStyle name="Normal 3 2 7 2 4 2 4" xfId="14435" xr:uid="{00000000-0005-0000-0000-000060380000}"/>
    <cellStyle name="Normal 3 2 7 2 4 3" xfId="14436" xr:uid="{00000000-0005-0000-0000-000061380000}"/>
    <cellStyle name="Normal 3 2 7 2 4 4" xfId="14437" xr:uid="{00000000-0005-0000-0000-000062380000}"/>
    <cellStyle name="Normal 3 2 7 2 4 5" xfId="14438" xr:uid="{00000000-0005-0000-0000-000063380000}"/>
    <cellStyle name="Normal 3 2 7 2 5" xfId="14439" xr:uid="{00000000-0005-0000-0000-000064380000}"/>
    <cellStyle name="Normal 3 2 7 2 5 2" xfId="14440" xr:uid="{00000000-0005-0000-0000-000065380000}"/>
    <cellStyle name="Normal 3 2 7 2 5 3" xfId="14441" xr:uid="{00000000-0005-0000-0000-000066380000}"/>
    <cellStyle name="Normal 3 2 7 2 5 4" xfId="14442" xr:uid="{00000000-0005-0000-0000-000067380000}"/>
    <cellStyle name="Normal 3 2 7 2 6" xfId="14443" xr:uid="{00000000-0005-0000-0000-000068380000}"/>
    <cellStyle name="Normal 3 2 7 2 7" xfId="14444" xr:uid="{00000000-0005-0000-0000-000069380000}"/>
    <cellStyle name="Normal 3 2 7 2 8" xfId="14445" xr:uid="{00000000-0005-0000-0000-00006A380000}"/>
    <cellStyle name="Normal 3 2 7 3" xfId="14446" xr:uid="{00000000-0005-0000-0000-00006B380000}"/>
    <cellStyle name="Normal 3 2 7 3 2" xfId="14447" xr:uid="{00000000-0005-0000-0000-00006C380000}"/>
    <cellStyle name="Normal 3 2 7 3 2 2" xfId="14448" xr:uid="{00000000-0005-0000-0000-00006D380000}"/>
    <cellStyle name="Normal 3 2 7 3 2 2 2" xfId="14449" xr:uid="{00000000-0005-0000-0000-00006E380000}"/>
    <cellStyle name="Normal 3 2 7 3 2 2 3" xfId="14450" xr:uid="{00000000-0005-0000-0000-00006F380000}"/>
    <cellStyle name="Normal 3 2 7 3 2 2 4" xfId="14451" xr:uid="{00000000-0005-0000-0000-000070380000}"/>
    <cellStyle name="Normal 3 2 7 3 2 3" xfId="14452" xr:uid="{00000000-0005-0000-0000-000071380000}"/>
    <cellStyle name="Normal 3 2 7 3 2 4" xfId="14453" xr:uid="{00000000-0005-0000-0000-000072380000}"/>
    <cellStyle name="Normal 3 2 7 3 2 5" xfId="14454" xr:uid="{00000000-0005-0000-0000-000073380000}"/>
    <cellStyle name="Normal 3 2 7 3 3" xfId="14455" xr:uid="{00000000-0005-0000-0000-000074380000}"/>
    <cellStyle name="Normal 3 2 7 3 3 2" xfId="14456" xr:uid="{00000000-0005-0000-0000-000075380000}"/>
    <cellStyle name="Normal 3 2 7 3 3 3" xfId="14457" xr:uid="{00000000-0005-0000-0000-000076380000}"/>
    <cellStyle name="Normal 3 2 7 3 3 4" xfId="14458" xr:uid="{00000000-0005-0000-0000-000077380000}"/>
    <cellStyle name="Normal 3 2 7 3 4" xfId="14459" xr:uid="{00000000-0005-0000-0000-000078380000}"/>
    <cellStyle name="Normal 3 2 7 3 5" xfId="14460" xr:uid="{00000000-0005-0000-0000-000079380000}"/>
    <cellStyle name="Normal 3 2 7 3 6" xfId="14461" xr:uid="{00000000-0005-0000-0000-00007A380000}"/>
    <cellStyle name="Normal 3 2 7 4" xfId="14462" xr:uid="{00000000-0005-0000-0000-00007B380000}"/>
    <cellStyle name="Normal 3 2 7 4 2" xfId="14463" xr:uid="{00000000-0005-0000-0000-00007C380000}"/>
    <cellStyle name="Normal 3 2 7 4 2 2" xfId="14464" xr:uid="{00000000-0005-0000-0000-00007D380000}"/>
    <cellStyle name="Normal 3 2 7 4 2 2 2" xfId="14465" xr:uid="{00000000-0005-0000-0000-00007E380000}"/>
    <cellStyle name="Normal 3 2 7 4 2 2 3" xfId="14466" xr:uid="{00000000-0005-0000-0000-00007F380000}"/>
    <cellStyle name="Normal 3 2 7 4 2 2 4" xfId="14467" xr:uid="{00000000-0005-0000-0000-000080380000}"/>
    <cellStyle name="Normal 3 2 7 4 2 3" xfId="14468" xr:uid="{00000000-0005-0000-0000-000081380000}"/>
    <cellStyle name="Normal 3 2 7 4 2 4" xfId="14469" xr:uid="{00000000-0005-0000-0000-000082380000}"/>
    <cellStyle name="Normal 3 2 7 4 2 5" xfId="14470" xr:uid="{00000000-0005-0000-0000-000083380000}"/>
    <cellStyle name="Normal 3 2 7 4 3" xfId="14471" xr:uid="{00000000-0005-0000-0000-000084380000}"/>
    <cellStyle name="Normal 3 2 7 4 3 2" xfId="14472" xr:uid="{00000000-0005-0000-0000-000085380000}"/>
    <cellStyle name="Normal 3 2 7 4 3 3" xfId="14473" xr:uid="{00000000-0005-0000-0000-000086380000}"/>
    <cellStyle name="Normal 3 2 7 4 3 4" xfId="14474" xr:uid="{00000000-0005-0000-0000-000087380000}"/>
    <cellStyle name="Normal 3 2 7 4 4" xfId="14475" xr:uid="{00000000-0005-0000-0000-000088380000}"/>
    <cellStyle name="Normal 3 2 7 4 5" xfId="14476" xr:uid="{00000000-0005-0000-0000-000089380000}"/>
    <cellStyle name="Normal 3 2 7 4 6" xfId="14477" xr:uid="{00000000-0005-0000-0000-00008A380000}"/>
    <cellStyle name="Normal 3 2 7 5" xfId="14478" xr:uid="{00000000-0005-0000-0000-00008B380000}"/>
    <cellStyle name="Normal 3 2 7 6" xfId="14479" xr:uid="{00000000-0005-0000-0000-00008C380000}"/>
    <cellStyle name="Normal 3 2 7 6 2" xfId="14480" xr:uid="{00000000-0005-0000-0000-00008D380000}"/>
    <cellStyle name="Normal 3 2 7 6 2 2" xfId="14481" xr:uid="{00000000-0005-0000-0000-00008E380000}"/>
    <cellStyle name="Normal 3 2 7 6 2 3" xfId="14482" xr:uid="{00000000-0005-0000-0000-00008F380000}"/>
    <cellStyle name="Normal 3 2 7 6 2 4" xfId="14483" xr:uid="{00000000-0005-0000-0000-000090380000}"/>
    <cellStyle name="Normal 3 2 7 6 3" xfId="14484" xr:uid="{00000000-0005-0000-0000-000091380000}"/>
    <cellStyle name="Normal 3 2 7 6 4" xfId="14485" xr:uid="{00000000-0005-0000-0000-000092380000}"/>
    <cellStyle name="Normal 3 2 7 6 5" xfId="14486" xr:uid="{00000000-0005-0000-0000-000093380000}"/>
    <cellStyle name="Normal 3 2 7 7" xfId="14487" xr:uid="{00000000-0005-0000-0000-000094380000}"/>
    <cellStyle name="Normal 3 2 7 7 2" xfId="14488" xr:uid="{00000000-0005-0000-0000-000095380000}"/>
    <cellStyle name="Normal 3 2 7 7 3" xfId="14489" xr:uid="{00000000-0005-0000-0000-000096380000}"/>
    <cellStyle name="Normal 3 2 7 7 4" xfId="14490" xr:uid="{00000000-0005-0000-0000-000097380000}"/>
    <cellStyle name="Normal 3 2 7 8" xfId="14491" xr:uid="{00000000-0005-0000-0000-000098380000}"/>
    <cellStyle name="Normal 3 2 7 9" xfId="14492" xr:uid="{00000000-0005-0000-0000-000099380000}"/>
    <cellStyle name="Normal 3 2 8" xfId="14493" xr:uid="{00000000-0005-0000-0000-00009A380000}"/>
    <cellStyle name="Normal 3 2 8 2" xfId="14494" xr:uid="{00000000-0005-0000-0000-00009B380000}"/>
    <cellStyle name="Normal 3 2 8 2 2" xfId="14495" xr:uid="{00000000-0005-0000-0000-00009C380000}"/>
    <cellStyle name="Normal 3 2 8 2 2 2" xfId="14496" xr:uid="{00000000-0005-0000-0000-00009D380000}"/>
    <cellStyle name="Normal 3 2 8 2 2 2 2" xfId="14497" xr:uid="{00000000-0005-0000-0000-00009E380000}"/>
    <cellStyle name="Normal 3 2 8 2 2 2 3" xfId="14498" xr:uid="{00000000-0005-0000-0000-00009F380000}"/>
    <cellStyle name="Normal 3 2 8 2 2 2 4" xfId="14499" xr:uid="{00000000-0005-0000-0000-0000A0380000}"/>
    <cellStyle name="Normal 3 2 8 2 2 3" xfId="14500" xr:uid="{00000000-0005-0000-0000-0000A1380000}"/>
    <cellStyle name="Normal 3 2 8 2 2 4" xfId="14501" xr:uid="{00000000-0005-0000-0000-0000A2380000}"/>
    <cellStyle name="Normal 3 2 8 2 2 5" xfId="14502" xr:uid="{00000000-0005-0000-0000-0000A3380000}"/>
    <cellStyle name="Normal 3 2 8 2 3" xfId="14503" xr:uid="{00000000-0005-0000-0000-0000A4380000}"/>
    <cellStyle name="Normal 3 2 8 2 3 2" xfId="14504" xr:uid="{00000000-0005-0000-0000-0000A5380000}"/>
    <cellStyle name="Normal 3 2 8 2 3 3" xfId="14505" xr:uid="{00000000-0005-0000-0000-0000A6380000}"/>
    <cellStyle name="Normal 3 2 8 2 3 4" xfId="14506" xr:uid="{00000000-0005-0000-0000-0000A7380000}"/>
    <cellStyle name="Normal 3 2 8 2 4" xfId="14507" xr:uid="{00000000-0005-0000-0000-0000A8380000}"/>
    <cellStyle name="Normal 3 2 8 2 5" xfId="14508" xr:uid="{00000000-0005-0000-0000-0000A9380000}"/>
    <cellStyle name="Normal 3 2 8 2 6" xfId="14509" xr:uid="{00000000-0005-0000-0000-0000AA380000}"/>
    <cellStyle name="Normal 3 2 8 3" xfId="14510" xr:uid="{00000000-0005-0000-0000-0000AB380000}"/>
    <cellStyle name="Normal 3 2 8 3 2" xfId="14511" xr:uid="{00000000-0005-0000-0000-0000AC380000}"/>
    <cellStyle name="Normal 3 2 8 3 2 2" xfId="14512" xr:uid="{00000000-0005-0000-0000-0000AD380000}"/>
    <cellStyle name="Normal 3 2 8 3 2 2 2" xfId="14513" xr:uid="{00000000-0005-0000-0000-0000AE380000}"/>
    <cellStyle name="Normal 3 2 8 3 2 2 3" xfId="14514" xr:uid="{00000000-0005-0000-0000-0000AF380000}"/>
    <cellStyle name="Normal 3 2 8 3 2 2 4" xfId="14515" xr:uid="{00000000-0005-0000-0000-0000B0380000}"/>
    <cellStyle name="Normal 3 2 8 3 2 3" xfId="14516" xr:uid="{00000000-0005-0000-0000-0000B1380000}"/>
    <cellStyle name="Normal 3 2 8 3 2 4" xfId="14517" xr:uid="{00000000-0005-0000-0000-0000B2380000}"/>
    <cellStyle name="Normal 3 2 8 3 2 5" xfId="14518" xr:uid="{00000000-0005-0000-0000-0000B3380000}"/>
    <cellStyle name="Normal 3 2 8 3 3" xfId="14519" xr:uid="{00000000-0005-0000-0000-0000B4380000}"/>
    <cellStyle name="Normal 3 2 8 3 3 2" xfId="14520" xr:uid="{00000000-0005-0000-0000-0000B5380000}"/>
    <cellStyle name="Normal 3 2 8 3 3 3" xfId="14521" xr:uid="{00000000-0005-0000-0000-0000B6380000}"/>
    <cellStyle name="Normal 3 2 8 3 3 4" xfId="14522" xr:uid="{00000000-0005-0000-0000-0000B7380000}"/>
    <cellStyle name="Normal 3 2 8 3 4" xfId="14523" xr:uid="{00000000-0005-0000-0000-0000B8380000}"/>
    <cellStyle name="Normal 3 2 8 3 5" xfId="14524" xr:uid="{00000000-0005-0000-0000-0000B9380000}"/>
    <cellStyle name="Normal 3 2 8 3 6" xfId="14525" xr:uid="{00000000-0005-0000-0000-0000BA380000}"/>
    <cellStyle name="Normal 3 2 8 4" xfId="14526" xr:uid="{00000000-0005-0000-0000-0000BB380000}"/>
    <cellStyle name="Normal 3 2 8 5" xfId="14527" xr:uid="{00000000-0005-0000-0000-0000BC380000}"/>
    <cellStyle name="Normal 3 2 8 5 2" xfId="14528" xr:uid="{00000000-0005-0000-0000-0000BD380000}"/>
    <cellStyle name="Normal 3 2 8 5 2 2" xfId="14529" xr:uid="{00000000-0005-0000-0000-0000BE380000}"/>
    <cellStyle name="Normal 3 2 8 5 2 3" xfId="14530" xr:uid="{00000000-0005-0000-0000-0000BF380000}"/>
    <cellStyle name="Normal 3 2 8 5 2 4" xfId="14531" xr:uid="{00000000-0005-0000-0000-0000C0380000}"/>
    <cellStyle name="Normal 3 2 8 5 3" xfId="14532" xr:uid="{00000000-0005-0000-0000-0000C1380000}"/>
    <cellStyle name="Normal 3 2 8 5 4" xfId="14533" xr:uid="{00000000-0005-0000-0000-0000C2380000}"/>
    <cellStyle name="Normal 3 2 8 5 5" xfId="14534" xr:uid="{00000000-0005-0000-0000-0000C3380000}"/>
    <cellStyle name="Normal 3 2 8 6" xfId="14535" xr:uid="{00000000-0005-0000-0000-0000C4380000}"/>
    <cellStyle name="Normal 3 2 8 6 2" xfId="14536" xr:uid="{00000000-0005-0000-0000-0000C5380000}"/>
    <cellStyle name="Normal 3 2 8 6 3" xfId="14537" xr:uid="{00000000-0005-0000-0000-0000C6380000}"/>
    <cellStyle name="Normal 3 2 8 6 4" xfId="14538" xr:uid="{00000000-0005-0000-0000-0000C7380000}"/>
    <cellStyle name="Normal 3 2 8 7" xfId="14539" xr:uid="{00000000-0005-0000-0000-0000C8380000}"/>
    <cellStyle name="Normal 3 2 8 8" xfId="14540" xr:uid="{00000000-0005-0000-0000-0000C9380000}"/>
    <cellStyle name="Normal 3 2 8 9" xfId="14541" xr:uid="{00000000-0005-0000-0000-0000CA380000}"/>
    <cellStyle name="Normal 3 2 9" xfId="14542" xr:uid="{00000000-0005-0000-0000-0000CB380000}"/>
    <cellStyle name="Normal 3 2 9 2" xfId="14543" xr:uid="{00000000-0005-0000-0000-0000CC380000}"/>
    <cellStyle name="Normal 3 2 9 2 2" xfId="14544" xr:uid="{00000000-0005-0000-0000-0000CD380000}"/>
    <cellStyle name="Normal 3 2 9 2 2 2" xfId="14545" xr:uid="{00000000-0005-0000-0000-0000CE380000}"/>
    <cellStyle name="Normal 3 2 9 2 2 2 2" xfId="14546" xr:uid="{00000000-0005-0000-0000-0000CF380000}"/>
    <cellStyle name="Normal 3 2 9 2 2 2 3" xfId="14547" xr:uid="{00000000-0005-0000-0000-0000D0380000}"/>
    <cellStyle name="Normal 3 2 9 2 2 2 4" xfId="14548" xr:uid="{00000000-0005-0000-0000-0000D1380000}"/>
    <cellStyle name="Normal 3 2 9 2 2 3" xfId="14549" xr:uid="{00000000-0005-0000-0000-0000D2380000}"/>
    <cellStyle name="Normal 3 2 9 2 2 4" xfId="14550" xr:uid="{00000000-0005-0000-0000-0000D3380000}"/>
    <cellStyle name="Normal 3 2 9 2 2 5" xfId="14551" xr:uid="{00000000-0005-0000-0000-0000D4380000}"/>
    <cellStyle name="Normal 3 2 9 2 3" xfId="14552" xr:uid="{00000000-0005-0000-0000-0000D5380000}"/>
    <cellStyle name="Normal 3 2 9 2 3 2" xfId="14553" xr:uid="{00000000-0005-0000-0000-0000D6380000}"/>
    <cellStyle name="Normal 3 2 9 2 3 3" xfId="14554" xr:uid="{00000000-0005-0000-0000-0000D7380000}"/>
    <cellStyle name="Normal 3 2 9 2 3 4" xfId="14555" xr:uid="{00000000-0005-0000-0000-0000D8380000}"/>
    <cellStyle name="Normal 3 2 9 2 4" xfId="14556" xr:uid="{00000000-0005-0000-0000-0000D9380000}"/>
    <cellStyle name="Normal 3 2 9 2 5" xfId="14557" xr:uid="{00000000-0005-0000-0000-0000DA380000}"/>
    <cellStyle name="Normal 3 2 9 2 6" xfId="14558" xr:uid="{00000000-0005-0000-0000-0000DB380000}"/>
    <cellStyle name="Normal 3 2 9 3" xfId="14559" xr:uid="{00000000-0005-0000-0000-0000DC380000}"/>
    <cellStyle name="Normal 3 2 9 3 2" xfId="14560" xr:uid="{00000000-0005-0000-0000-0000DD380000}"/>
    <cellStyle name="Normal 3 2 9 3 2 2" xfId="14561" xr:uid="{00000000-0005-0000-0000-0000DE380000}"/>
    <cellStyle name="Normal 3 2 9 3 2 2 2" xfId="14562" xr:uid="{00000000-0005-0000-0000-0000DF380000}"/>
    <cellStyle name="Normal 3 2 9 3 2 2 3" xfId="14563" xr:uid="{00000000-0005-0000-0000-0000E0380000}"/>
    <cellStyle name="Normal 3 2 9 3 2 2 4" xfId="14564" xr:uid="{00000000-0005-0000-0000-0000E1380000}"/>
    <cellStyle name="Normal 3 2 9 3 2 3" xfId="14565" xr:uid="{00000000-0005-0000-0000-0000E2380000}"/>
    <cellStyle name="Normal 3 2 9 3 2 4" xfId="14566" xr:uid="{00000000-0005-0000-0000-0000E3380000}"/>
    <cellStyle name="Normal 3 2 9 3 2 5" xfId="14567" xr:uid="{00000000-0005-0000-0000-0000E4380000}"/>
    <cellStyle name="Normal 3 2 9 3 3" xfId="14568" xr:uid="{00000000-0005-0000-0000-0000E5380000}"/>
    <cellStyle name="Normal 3 2 9 3 3 2" xfId="14569" xr:uid="{00000000-0005-0000-0000-0000E6380000}"/>
    <cellStyle name="Normal 3 2 9 3 3 3" xfId="14570" xr:uid="{00000000-0005-0000-0000-0000E7380000}"/>
    <cellStyle name="Normal 3 2 9 3 3 4" xfId="14571" xr:uid="{00000000-0005-0000-0000-0000E8380000}"/>
    <cellStyle name="Normal 3 2 9 3 4" xfId="14572" xr:uid="{00000000-0005-0000-0000-0000E9380000}"/>
    <cellStyle name="Normal 3 2 9 3 5" xfId="14573" xr:uid="{00000000-0005-0000-0000-0000EA380000}"/>
    <cellStyle name="Normal 3 2 9 3 6" xfId="14574" xr:uid="{00000000-0005-0000-0000-0000EB380000}"/>
    <cellStyle name="Normal 3 2 9 4" xfId="14575" xr:uid="{00000000-0005-0000-0000-0000EC380000}"/>
    <cellStyle name="Normal 3 2 9 5" xfId="14576" xr:uid="{00000000-0005-0000-0000-0000ED380000}"/>
    <cellStyle name="Normal 3 2 9 5 2" xfId="14577" xr:uid="{00000000-0005-0000-0000-0000EE380000}"/>
    <cellStyle name="Normal 3 2 9 5 2 2" xfId="14578" xr:uid="{00000000-0005-0000-0000-0000EF380000}"/>
    <cellStyle name="Normal 3 2 9 5 2 3" xfId="14579" xr:uid="{00000000-0005-0000-0000-0000F0380000}"/>
    <cellStyle name="Normal 3 2 9 5 2 4" xfId="14580" xr:uid="{00000000-0005-0000-0000-0000F1380000}"/>
    <cellStyle name="Normal 3 2 9 5 3" xfId="14581" xr:uid="{00000000-0005-0000-0000-0000F2380000}"/>
    <cellStyle name="Normal 3 2 9 5 4" xfId="14582" xr:uid="{00000000-0005-0000-0000-0000F3380000}"/>
    <cellStyle name="Normal 3 2 9 5 5" xfId="14583" xr:uid="{00000000-0005-0000-0000-0000F4380000}"/>
    <cellStyle name="Normal 3 2 9 6" xfId="14584" xr:uid="{00000000-0005-0000-0000-0000F5380000}"/>
    <cellStyle name="Normal 3 2 9 6 2" xfId="14585" xr:uid="{00000000-0005-0000-0000-0000F6380000}"/>
    <cellStyle name="Normal 3 2 9 6 3" xfId="14586" xr:uid="{00000000-0005-0000-0000-0000F7380000}"/>
    <cellStyle name="Normal 3 2 9 6 4" xfId="14587" xr:uid="{00000000-0005-0000-0000-0000F8380000}"/>
    <cellStyle name="Normal 3 2 9 7" xfId="14588" xr:uid="{00000000-0005-0000-0000-0000F9380000}"/>
    <cellStyle name="Normal 3 2 9 8" xfId="14589" xr:uid="{00000000-0005-0000-0000-0000FA380000}"/>
    <cellStyle name="Normal 3 2 9 9" xfId="14590" xr:uid="{00000000-0005-0000-0000-0000FB380000}"/>
    <cellStyle name="Normal 3 2_Guarantees" xfId="14591" xr:uid="{00000000-0005-0000-0000-0000FC380000}"/>
    <cellStyle name="Normal 3 20" xfId="14592" xr:uid="{00000000-0005-0000-0000-0000FD380000}"/>
    <cellStyle name="Normal 3 20 2" xfId="14593" xr:uid="{00000000-0005-0000-0000-0000FE380000}"/>
    <cellStyle name="Normal 3 20 2 2" xfId="14594" xr:uid="{00000000-0005-0000-0000-0000FF380000}"/>
    <cellStyle name="Normal 3 20 2 2 2" xfId="14595" xr:uid="{00000000-0005-0000-0000-000000390000}"/>
    <cellStyle name="Normal 3 20 2 2 3" xfId="14596" xr:uid="{00000000-0005-0000-0000-000001390000}"/>
    <cellStyle name="Normal 3 20 2 2 4" xfId="14597" xr:uid="{00000000-0005-0000-0000-000002390000}"/>
    <cellStyle name="Normal 3 20 2 3" xfId="14598" xr:uid="{00000000-0005-0000-0000-000003390000}"/>
    <cellStyle name="Normal 3 20 2 4" xfId="14599" xr:uid="{00000000-0005-0000-0000-000004390000}"/>
    <cellStyle name="Normal 3 20 2 5" xfId="14600" xr:uid="{00000000-0005-0000-0000-000005390000}"/>
    <cellStyle name="Normal 3 20 3" xfId="14601" xr:uid="{00000000-0005-0000-0000-000006390000}"/>
    <cellStyle name="Normal 3 20 4" xfId="14602" xr:uid="{00000000-0005-0000-0000-000007390000}"/>
    <cellStyle name="Normal 3 20 4 2" xfId="14603" xr:uid="{00000000-0005-0000-0000-000008390000}"/>
    <cellStyle name="Normal 3 20 4 3" xfId="14604" xr:uid="{00000000-0005-0000-0000-000009390000}"/>
    <cellStyle name="Normal 3 20 4 4" xfId="14605" xr:uid="{00000000-0005-0000-0000-00000A390000}"/>
    <cellStyle name="Normal 3 20 5" xfId="14606" xr:uid="{00000000-0005-0000-0000-00000B390000}"/>
    <cellStyle name="Normal 3 20 6" xfId="14607" xr:uid="{00000000-0005-0000-0000-00000C390000}"/>
    <cellStyle name="Normal 3 20 7" xfId="14608" xr:uid="{00000000-0005-0000-0000-00000D390000}"/>
    <cellStyle name="Normal 3 21" xfId="14609" xr:uid="{00000000-0005-0000-0000-00000E390000}"/>
    <cellStyle name="Normal 3 21 2" xfId="14610" xr:uid="{00000000-0005-0000-0000-00000F390000}"/>
    <cellStyle name="Normal 3 21 2 2" xfId="14611" xr:uid="{00000000-0005-0000-0000-000010390000}"/>
    <cellStyle name="Normal 3 21 2 2 2" xfId="14612" xr:uid="{00000000-0005-0000-0000-000011390000}"/>
    <cellStyle name="Normal 3 21 2 2 3" xfId="14613" xr:uid="{00000000-0005-0000-0000-000012390000}"/>
    <cellStyle name="Normal 3 21 2 2 4" xfId="14614" xr:uid="{00000000-0005-0000-0000-000013390000}"/>
    <cellStyle name="Normal 3 21 2 3" xfId="14615" xr:uid="{00000000-0005-0000-0000-000014390000}"/>
    <cellStyle name="Normal 3 21 2 4" xfId="14616" xr:uid="{00000000-0005-0000-0000-000015390000}"/>
    <cellStyle name="Normal 3 21 2 5" xfId="14617" xr:uid="{00000000-0005-0000-0000-000016390000}"/>
    <cellStyle name="Normal 3 21 3" xfId="14618" xr:uid="{00000000-0005-0000-0000-000017390000}"/>
    <cellStyle name="Normal 3 21 4" xfId="14619" xr:uid="{00000000-0005-0000-0000-000018390000}"/>
    <cellStyle name="Normal 3 21 4 2" xfId="14620" xr:uid="{00000000-0005-0000-0000-000019390000}"/>
    <cellStyle name="Normal 3 21 4 3" xfId="14621" xr:uid="{00000000-0005-0000-0000-00001A390000}"/>
    <cellStyle name="Normal 3 21 4 4" xfId="14622" xr:uid="{00000000-0005-0000-0000-00001B390000}"/>
    <cellStyle name="Normal 3 21 5" xfId="14623" xr:uid="{00000000-0005-0000-0000-00001C390000}"/>
    <cellStyle name="Normal 3 21 6" xfId="14624" xr:uid="{00000000-0005-0000-0000-00001D390000}"/>
    <cellStyle name="Normal 3 21 7" xfId="14625" xr:uid="{00000000-0005-0000-0000-00001E390000}"/>
    <cellStyle name="Normal 3 22" xfId="14626" xr:uid="{00000000-0005-0000-0000-00001F390000}"/>
    <cellStyle name="Normal 3 22 2" xfId="14627" xr:uid="{00000000-0005-0000-0000-000020390000}"/>
    <cellStyle name="Normal 3 22 2 2" xfId="14628" xr:uid="{00000000-0005-0000-0000-000021390000}"/>
    <cellStyle name="Normal 3 22 2 2 2" xfId="14629" xr:uid="{00000000-0005-0000-0000-000022390000}"/>
    <cellStyle name="Normal 3 22 2 2 3" xfId="14630" xr:uid="{00000000-0005-0000-0000-000023390000}"/>
    <cellStyle name="Normal 3 22 2 2 4" xfId="14631" xr:uid="{00000000-0005-0000-0000-000024390000}"/>
    <cellStyle name="Normal 3 22 2 3" xfId="14632" xr:uid="{00000000-0005-0000-0000-000025390000}"/>
    <cellStyle name="Normal 3 22 2 4" xfId="14633" xr:uid="{00000000-0005-0000-0000-000026390000}"/>
    <cellStyle name="Normal 3 22 2 5" xfId="14634" xr:uid="{00000000-0005-0000-0000-000027390000}"/>
    <cellStyle name="Normal 3 22 3" xfId="14635" xr:uid="{00000000-0005-0000-0000-000028390000}"/>
    <cellStyle name="Normal 3 22 4" xfId="14636" xr:uid="{00000000-0005-0000-0000-000029390000}"/>
    <cellStyle name="Normal 3 22 4 2" xfId="14637" xr:uid="{00000000-0005-0000-0000-00002A390000}"/>
    <cellStyle name="Normal 3 22 4 3" xfId="14638" xr:uid="{00000000-0005-0000-0000-00002B390000}"/>
    <cellStyle name="Normal 3 22 4 4" xfId="14639" xr:uid="{00000000-0005-0000-0000-00002C390000}"/>
    <cellStyle name="Normal 3 22 5" xfId="14640" xr:uid="{00000000-0005-0000-0000-00002D390000}"/>
    <cellStyle name="Normal 3 22 6" xfId="14641" xr:uid="{00000000-0005-0000-0000-00002E390000}"/>
    <cellStyle name="Normal 3 22 7" xfId="14642" xr:uid="{00000000-0005-0000-0000-00002F390000}"/>
    <cellStyle name="Normal 3 23" xfId="14643" xr:uid="{00000000-0005-0000-0000-000030390000}"/>
    <cellStyle name="Normal 3 23 2" xfId="14644" xr:uid="{00000000-0005-0000-0000-000031390000}"/>
    <cellStyle name="Normal 3 23 2 2" xfId="14645" xr:uid="{00000000-0005-0000-0000-000032390000}"/>
    <cellStyle name="Normal 3 23 2 2 2" xfId="14646" xr:uid="{00000000-0005-0000-0000-000033390000}"/>
    <cellStyle name="Normal 3 23 2 2 3" xfId="14647" xr:uid="{00000000-0005-0000-0000-000034390000}"/>
    <cellStyle name="Normal 3 23 2 2 4" xfId="14648" xr:uid="{00000000-0005-0000-0000-000035390000}"/>
    <cellStyle name="Normal 3 23 2 3" xfId="14649" xr:uid="{00000000-0005-0000-0000-000036390000}"/>
    <cellStyle name="Normal 3 23 2 4" xfId="14650" xr:uid="{00000000-0005-0000-0000-000037390000}"/>
    <cellStyle name="Normal 3 23 2 5" xfId="14651" xr:uid="{00000000-0005-0000-0000-000038390000}"/>
    <cellStyle name="Normal 3 23 3" xfId="14652" xr:uid="{00000000-0005-0000-0000-000039390000}"/>
    <cellStyle name="Normal 3 23 3 2" xfId="14653" xr:uid="{00000000-0005-0000-0000-00003A390000}"/>
    <cellStyle name="Normal 3 23 3 3" xfId="14654" xr:uid="{00000000-0005-0000-0000-00003B390000}"/>
    <cellStyle name="Normal 3 23 3 4" xfId="14655" xr:uid="{00000000-0005-0000-0000-00003C390000}"/>
    <cellStyle name="Normal 3 23 4" xfId="14656" xr:uid="{00000000-0005-0000-0000-00003D390000}"/>
    <cellStyle name="Normal 3 23 5" xfId="14657" xr:uid="{00000000-0005-0000-0000-00003E390000}"/>
    <cellStyle name="Normal 3 23 6" xfId="14658" xr:uid="{00000000-0005-0000-0000-00003F390000}"/>
    <cellStyle name="Normal 3 24" xfId="14659" xr:uid="{00000000-0005-0000-0000-000040390000}"/>
    <cellStyle name="Normal 3 24 2" xfId="14660" xr:uid="{00000000-0005-0000-0000-000041390000}"/>
    <cellStyle name="Normal 3 24 2 2" xfId="14661" xr:uid="{00000000-0005-0000-0000-000042390000}"/>
    <cellStyle name="Normal 3 24 2 2 2" xfId="14662" xr:uid="{00000000-0005-0000-0000-000043390000}"/>
    <cellStyle name="Normal 3 24 2 2 3" xfId="14663" xr:uid="{00000000-0005-0000-0000-000044390000}"/>
    <cellStyle name="Normal 3 24 2 2 4" xfId="14664" xr:uid="{00000000-0005-0000-0000-000045390000}"/>
    <cellStyle name="Normal 3 24 2 3" xfId="14665" xr:uid="{00000000-0005-0000-0000-000046390000}"/>
    <cellStyle name="Normal 3 24 2 4" xfId="14666" xr:uid="{00000000-0005-0000-0000-000047390000}"/>
    <cellStyle name="Normal 3 24 2 5" xfId="14667" xr:uid="{00000000-0005-0000-0000-000048390000}"/>
    <cellStyle name="Normal 3 24 3" xfId="14668" xr:uid="{00000000-0005-0000-0000-000049390000}"/>
    <cellStyle name="Normal 3 24 3 2" xfId="14669" xr:uid="{00000000-0005-0000-0000-00004A390000}"/>
    <cellStyle name="Normal 3 24 3 3" xfId="14670" xr:uid="{00000000-0005-0000-0000-00004B390000}"/>
    <cellStyle name="Normal 3 24 3 4" xfId="14671" xr:uid="{00000000-0005-0000-0000-00004C390000}"/>
    <cellStyle name="Normal 3 24 4" xfId="14672" xr:uid="{00000000-0005-0000-0000-00004D390000}"/>
    <cellStyle name="Normal 3 24 5" xfId="14673" xr:uid="{00000000-0005-0000-0000-00004E390000}"/>
    <cellStyle name="Normal 3 24 6" xfId="14674" xr:uid="{00000000-0005-0000-0000-00004F390000}"/>
    <cellStyle name="Normal 3 25" xfId="14675" xr:uid="{00000000-0005-0000-0000-000050390000}"/>
    <cellStyle name="Normal 3 25 2" xfId="14676" xr:uid="{00000000-0005-0000-0000-000051390000}"/>
    <cellStyle name="Normal 3 25 2 2" xfId="14677" xr:uid="{00000000-0005-0000-0000-000052390000}"/>
    <cellStyle name="Normal 3 25 2 2 2" xfId="14678" xr:uid="{00000000-0005-0000-0000-000053390000}"/>
    <cellStyle name="Normal 3 25 2 2 3" xfId="14679" xr:uid="{00000000-0005-0000-0000-000054390000}"/>
    <cellStyle name="Normal 3 25 2 2 4" xfId="14680" xr:uid="{00000000-0005-0000-0000-000055390000}"/>
    <cellStyle name="Normal 3 25 2 3" xfId="14681" xr:uid="{00000000-0005-0000-0000-000056390000}"/>
    <cellStyle name="Normal 3 25 2 4" xfId="14682" xr:uid="{00000000-0005-0000-0000-000057390000}"/>
    <cellStyle name="Normal 3 25 2 5" xfId="14683" xr:uid="{00000000-0005-0000-0000-000058390000}"/>
    <cellStyle name="Normal 3 25 3" xfId="14684" xr:uid="{00000000-0005-0000-0000-000059390000}"/>
    <cellStyle name="Normal 3 25 3 2" xfId="14685" xr:uid="{00000000-0005-0000-0000-00005A390000}"/>
    <cellStyle name="Normal 3 25 3 3" xfId="14686" xr:uid="{00000000-0005-0000-0000-00005B390000}"/>
    <cellStyle name="Normal 3 25 3 4" xfId="14687" xr:uid="{00000000-0005-0000-0000-00005C390000}"/>
    <cellStyle name="Normal 3 25 4" xfId="14688" xr:uid="{00000000-0005-0000-0000-00005D390000}"/>
    <cellStyle name="Normal 3 25 5" xfId="14689" xr:uid="{00000000-0005-0000-0000-00005E390000}"/>
    <cellStyle name="Normal 3 25 6" xfId="14690" xr:uid="{00000000-0005-0000-0000-00005F390000}"/>
    <cellStyle name="Normal 3 26" xfId="14691" xr:uid="{00000000-0005-0000-0000-000060390000}"/>
    <cellStyle name="Normal 3 26 2" xfId="14692" xr:uid="{00000000-0005-0000-0000-000061390000}"/>
    <cellStyle name="Normal 3 26 2 2" xfId="14693" xr:uid="{00000000-0005-0000-0000-000062390000}"/>
    <cellStyle name="Normal 3 26 2 2 2" xfId="14694" xr:uid="{00000000-0005-0000-0000-000063390000}"/>
    <cellStyle name="Normal 3 26 2 2 3" xfId="14695" xr:uid="{00000000-0005-0000-0000-000064390000}"/>
    <cellStyle name="Normal 3 26 2 2 4" xfId="14696" xr:uid="{00000000-0005-0000-0000-000065390000}"/>
    <cellStyle name="Normal 3 26 2 3" xfId="14697" xr:uid="{00000000-0005-0000-0000-000066390000}"/>
    <cellStyle name="Normal 3 26 2 4" xfId="14698" xr:uid="{00000000-0005-0000-0000-000067390000}"/>
    <cellStyle name="Normal 3 26 2 5" xfId="14699" xr:uid="{00000000-0005-0000-0000-000068390000}"/>
    <cellStyle name="Normal 3 26 3" xfId="14700" xr:uid="{00000000-0005-0000-0000-000069390000}"/>
    <cellStyle name="Normal 3 26 3 2" xfId="14701" xr:uid="{00000000-0005-0000-0000-00006A390000}"/>
    <cellStyle name="Normal 3 26 3 3" xfId="14702" xr:uid="{00000000-0005-0000-0000-00006B390000}"/>
    <cellStyle name="Normal 3 26 3 4" xfId="14703" xr:uid="{00000000-0005-0000-0000-00006C390000}"/>
    <cellStyle name="Normal 3 26 4" xfId="14704" xr:uid="{00000000-0005-0000-0000-00006D390000}"/>
    <cellStyle name="Normal 3 26 5" xfId="14705" xr:uid="{00000000-0005-0000-0000-00006E390000}"/>
    <cellStyle name="Normal 3 26 6" xfId="14706" xr:uid="{00000000-0005-0000-0000-00006F390000}"/>
    <cellStyle name="Normal 3 27" xfId="14707" xr:uid="{00000000-0005-0000-0000-000070390000}"/>
    <cellStyle name="Normal 3 27 2" xfId="14708" xr:uid="{00000000-0005-0000-0000-000071390000}"/>
    <cellStyle name="Normal 3 27 2 2" xfId="14709" xr:uid="{00000000-0005-0000-0000-000072390000}"/>
    <cellStyle name="Normal 3 27 2 2 2" xfId="14710" xr:uid="{00000000-0005-0000-0000-000073390000}"/>
    <cellStyle name="Normal 3 27 2 2 3" xfId="14711" xr:uid="{00000000-0005-0000-0000-000074390000}"/>
    <cellStyle name="Normal 3 27 2 2 4" xfId="14712" xr:uid="{00000000-0005-0000-0000-000075390000}"/>
    <cellStyle name="Normal 3 27 2 3" xfId="14713" xr:uid="{00000000-0005-0000-0000-000076390000}"/>
    <cellStyle name="Normal 3 27 2 4" xfId="14714" xr:uid="{00000000-0005-0000-0000-000077390000}"/>
    <cellStyle name="Normal 3 27 2 5" xfId="14715" xr:uid="{00000000-0005-0000-0000-000078390000}"/>
    <cellStyle name="Normal 3 27 3" xfId="14716" xr:uid="{00000000-0005-0000-0000-000079390000}"/>
    <cellStyle name="Normal 3 27 3 2" xfId="14717" xr:uid="{00000000-0005-0000-0000-00007A390000}"/>
    <cellStyle name="Normal 3 27 3 3" xfId="14718" xr:uid="{00000000-0005-0000-0000-00007B390000}"/>
    <cellStyle name="Normal 3 27 3 4" xfId="14719" xr:uid="{00000000-0005-0000-0000-00007C390000}"/>
    <cellStyle name="Normal 3 27 4" xfId="14720" xr:uid="{00000000-0005-0000-0000-00007D390000}"/>
    <cellStyle name="Normal 3 27 5" xfId="14721" xr:uid="{00000000-0005-0000-0000-00007E390000}"/>
    <cellStyle name="Normal 3 27 6" xfId="14722" xr:uid="{00000000-0005-0000-0000-00007F390000}"/>
    <cellStyle name="Normal 3 28" xfId="14723" xr:uid="{00000000-0005-0000-0000-000080390000}"/>
    <cellStyle name="Normal 3 28 2" xfId="14724" xr:uid="{00000000-0005-0000-0000-000081390000}"/>
    <cellStyle name="Normal 3 28 2 2" xfId="14725" xr:uid="{00000000-0005-0000-0000-000082390000}"/>
    <cellStyle name="Normal 3 28 2 2 2" xfId="14726" xr:uid="{00000000-0005-0000-0000-000083390000}"/>
    <cellStyle name="Normal 3 28 2 2 3" xfId="14727" xr:uid="{00000000-0005-0000-0000-000084390000}"/>
    <cellStyle name="Normal 3 28 2 2 4" xfId="14728" xr:uid="{00000000-0005-0000-0000-000085390000}"/>
    <cellStyle name="Normal 3 28 2 3" xfId="14729" xr:uid="{00000000-0005-0000-0000-000086390000}"/>
    <cellStyle name="Normal 3 28 2 4" xfId="14730" xr:uid="{00000000-0005-0000-0000-000087390000}"/>
    <cellStyle name="Normal 3 28 2 5" xfId="14731" xr:uid="{00000000-0005-0000-0000-000088390000}"/>
    <cellStyle name="Normal 3 28 3" xfId="14732" xr:uid="{00000000-0005-0000-0000-000089390000}"/>
    <cellStyle name="Normal 3 28 3 2" xfId="14733" xr:uid="{00000000-0005-0000-0000-00008A390000}"/>
    <cellStyle name="Normal 3 28 3 3" xfId="14734" xr:uid="{00000000-0005-0000-0000-00008B390000}"/>
    <cellStyle name="Normal 3 28 3 4" xfId="14735" xr:uid="{00000000-0005-0000-0000-00008C390000}"/>
    <cellStyle name="Normal 3 28 4" xfId="14736" xr:uid="{00000000-0005-0000-0000-00008D390000}"/>
    <cellStyle name="Normal 3 28 5" xfId="14737" xr:uid="{00000000-0005-0000-0000-00008E390000}"/>
    <cellStyle name="Normal 3 28 6" xfId="14738" xr:uid="{00000000-0005-0000-0000-00008F390000}"/>
    <cellStyle name="Normal 3 29" xfId="14739" xr:uid="{00000000-0005-0000-0000-000090390000}"/>
    <cellStyle name="Normal 3 29 2" xfId="14740" xr:uid="{00000000-0005-0000-0000-000091390000}"/>
    <cellStyle name="Normal 3 29 2 2" xfId="14741" xr:uid="{00000000-0005-0000-0000-000092390000}"/>
    <cellStyle name="Normal 3 29 2 2 2" xfId="14742" xr:uid="{00000000-0005-0000-0000-000093390000}"/>
    <cellStyle name="Normal 3 29 2 2 3" xfId="14743" xr:uid="{00000000-0005-0000-0000-000094390000}"/>
    <cellStyle name="Normal 3 29 2 2 4" xfId="14744" xr:uid="{00000000-0005-0000-0000-000095390000}"/>
    <cellStyle name="Normal 3 29 2 3" xfId="14745" xr:uid="{00000000-0005-0000-0000-000096390000}"/>
    <cellStyle name="Normal 3 29 2 4" xfId="14746" xr:uid="{00000000-0005-0000-0000-000097390000}"/>
    <cellStyle name="Normal 3 29 2 5" xfId="14747" xr:uid="{00000000-0005-0000-0000-000098390000}"/>
    <cellStyle name="Normal 3 29 3" xfId="14748" xr:uid="{00000000-0005-0000-0000-000099390000}"/>
    <cellStyle name="Normal 3 29 3 2" xfId="14749" xr:uid="{00000000-0005-0000-0000-00009A390000}"/>
    <cellStyle name="Normal 3 29 3 3" xfId="14750" xr:uid="{00000000-0005-0000-0000-00009B390000}"/>
    <cellStyle name="Normal 3 29 3 4" xfId="14751" xr:uid="{00000000-0005-0000-0000-00009C390000}"/>
    <cellStyle name="Normal 3 29 4" xfId="14752" xr:uid="{00000000-0005-0000-0000-00009D390000}"/>
    <cellStyle name="Normal 3 29 5" xfId="14753" xr:uid="{00000000-0005-0000-0000-00009E390000}"/>
    <cellStyle name="Normal 3 29 6" xfId="14754" xr:uid="{00000000-0005-0000-0000-00009F390000}"/>
    <cellStyle name="Normal 3 3" xfId="14755" xr:uid="{00000000-0005-0000-0000-0000A0390000}"/>
    <cellStyle name="Normal 3 3 10" xfId="14756" xr:uid="{00000000-0005-0000-0000-0000A1390000}"/>
    <cellStyle name="Normal 3 3 10 2" xfId="14757" xr:uid="{00000000-0005-0000-0000-0000A2390000}"/>
    <cellStyle name="Normal 3 3 10 3" xfId="14758" xr:uid="{00000000-0005-0000-0000-0000A3390000}"/>
    <cellStyle name="Normal 3 3 10 3 2" xfId="14759" xr:uid="{00000000-0005-0000-0000-0000A4390000}"/>
    <cellStyle name="Normal 3 3 10 3 2 2" xfId="14760" xr:uid="{00000000-0005-0000-0000-0000A5390000}"/>
    <cellStyle name="Normal 3 3 10 3 2 3" xfId="14761" xr:uid="{00000000-0005-0000-0000-0000A6390000}"/>
    <cellStyle name="Normal 3 3 10 3 2 4" xfId="14762" xr:uid="{00000000-0005-0000-0000-0000A7390000}"/>
    <cellStyle name="Normal 3 3 10 3 3" xfId="14763" xr:uid="{00000000-0005-0000-0000-0000A8390000}"/>
    <cellStyle name="Normal 3 3 10 3 4" xfId="14764" xr:uid="{00000000-0005-0000-0000-0000A9390000}"/>
    <cellStyle name="Normal 3 3 10 3 5" xfId="14765" xr:uid="{00000000-0005-0000-0000-0000AA390000}"/>
    <cellStyle name="Normal 3 3 10 4" xfId="14766" xr:uid="{00000000-0005-0000-0000-0000AB390000}"/>
    <cellStyle name="Normal 3 3 10 5" xfId="14767" xr:uid="{00000000-0005-0000-0000-0000AC390000}"/>
    <cellStyle name="Normal 3 3 10 5 2" xfId="14768" xr:uid="{00000000-0005-0000-0000-0000AD390000}"/>
    <cellStyle name="Normal 3 3 10 5 3" xfId="14769" xr:uid="{00000000-0005-0000-0000-0000AE390000}"/>
    <cellStyle name="Normal 3 3 10 5 4" xfId="14770" xr:uid="{00000000-0005-0000-0000-0000AF390000}"/>
    <cellStyle name="Normal 3 3 10 6" xfId="14771" xr:uid="{00000000-0005-0000-0000-0000B0390000}"/>
    <cellStyle name="Normal 3 3 10 7" xfId="14772" xr:uid="{00000000-0005-0000-0000-0000B1390000}"/>
    <cellStyle name="Normal 3 3 10 8" xfId="14773" xr:uid="{00000000-0005-0000-0000-0000B2390000}"/>
    <cellStyle name="Normal 3 3 11" xfId="14774" xr:uid="{00000000-0005-0000-0000-0000B3390000}"/>
    <cellStyle name="Normal 3 3 12" xfId="14775" xr:uid="{00000000-0005-0000-0000-0000B4390000}"/>
    <cellStyle name="Normal 3 3 12 2" xfId="14776" xr:uid="{00000000-0005-0000-0000-0000B5390000}"/>
    <cellStyle name="Normal 3 3 12 2 2" xfId="14777" xr:uid="{00000000-0005-0000-0000-0000B6390000}"/>
    <cellStyle name="Normal 3 3 12 2 2 2" xfId="14778" xr:uid="{00000000-0005-0000-0000-0000B7390000}"/>
    <cellStyle name="Normal 3 3 12 2 2 3" xfId="14779" xr:uid="{00000000-0005-0000-0000-0000B8390000}"/>
    <cellStyle name="Normal 3 3 12 2 2 4" xfId="14780" xr:uid="{00000000-0005-0000-0000-0000B9390000}"/>
    <cellStyle name="Normal 3 3 12 2 3" xfId="14781" xr:uid="{00000000-0005-0000-0000-0000BA390000}"/>
    <cellStyle name="Normal 3 3 12 2 4" xfId="14782" xr:uid="{00000000-0005-0000-0000-0000BB390000}"/>
    <cellStyle name="Normal 3 3 12 2 5" xfId="14783" xr:uid="{00000000-0005-0000-0000-0000BC390000}"/>
    <cellStyle name="Normal 3 3 12 3" xfId="14784" xr:uid="{00000000-0005-0000-0000-0000BD390000}"/>
    <cellStyle name="Normal 3 3 12 4" xfId="14785" xr:uid="{00000000-0005-0000-0000-0000BE390000}"/>
    <cellStyle name="Normal 3 3 12 4 2" xfId="14786" xr:uid="{00000000-0005-0000-0000-0000BF390000}"/>
    <cellStyle name="Normal 3 3 12 4 3" xfId="14787" xr:uid="{00000000-0005-0000-0000-0000C0390000}"/>
    <cellStyle name="Normal 3 3 12 4 4" xfId="14788" xr:uid="{00000000-0005-0000-0000-0000C1390000}"/>
    <cellStyle name="Normal 3 3 12 5" xfId="14789" xr:uid="{00000000-0005-0000-0000-0000C2390000}"/>
    <cellStyle name="Normal 3 3 12 6" xfId="14790" xr:uid="{00000000-0005-0000-0000-0000C3390000}"/>
    <cellStyle name="Normal 3 3 12 7" xfId="14791" xr:uid="{00000000-0005-0000-0000-0000C4390000}"/>
    <cellStyle name="Normal 3 3 13" xfId="14792" xr:uid="{00000000-0005-0000-0000-0000C5390000}"/>
    <cellStyle name="Normal 3 3 13 2" xfId="14793" xr:uid="{00000000-0005-0000-0000-0000C6390000}"/>
    <cellStyle name="Normal 3 3 13 2 2" xfId="14794" xr:uid="{00000000-0005-0000-0000-0000C7390000}"/>
    <cellStyle name="Normal 3 3 13 2 2 2" xfId="14795" xr:uid="{00000000-0005-0000-0000-0000C8390000}"/>
    <cellStyle name="Normal 3 3 13 2 2 3" xfId="14796" xr:uid="{00000000-0005-0000-0000-0000C9390000}"/>
    <cellStyle name="Normal 3 3 13 2 2 4" xfId="14797" xr:uid="{00000000-0005-0000-0000-0000CA390000}"/>
    <cellStyle name="Normal 3 3 13 2 3" xfId="14798" xr:uid="{00000000-0005-0000-0000-0000CB390000}"/>
    <cellStyle name="Normal 3 3 13 2 4" xfId="14799" xr:uid="{00000000-0005-0000-0000-0000CC390000}"/>
    <cellStyle name="Normal 3 3 13 2 5" xfId="14800" xr:uid="{00000000-0005-0000-0000-0000CD390000}"/>
    <cellStyle name="Normal 3 3 13 3" xfId="14801" xr:uid="{00000000-0005-0000-0000-0000CE390000}"/>
    <cellStyle name="Normal 3 3 13 4" xfId="14802" xr:uid="{00000000-0005-0000-0000-0000CF390000}"/>
    <cellStyle name="Normal 3 3 13 4 2" xfId="14803" xr:uid="{00000000-0005-0000-0000-0000D0390000}"/>
    <cellStyle name="Normal 3 3 13 4 3" xfId="14804" xr:uid="{00000000-0005-0000-0000-0000D1390000}"/>
    <cellStyle name="Normal 3 3 13 4 4" xfId="14805" xr:uid="{00000000-0005-0000-0000-0000D2390000}"/>
    <cellStyle name="Normal 3 3 13 5" xfId="14806" xr:uid="{00000000-0005-0000-0000-0000D3390000}"/>
    <cellStyle name="Normal 3 3 13 6" xfId="14807" xr:uid="{00000000-0005-0000-0000-0000D4390000}"/>
    <cellStyle name="Normal 3 3 13 7" xfId="14808" xr:uid="{00000000-0005-0000-0000-0000D5390000}"/>
    <cellStyle name="Normal 3 3 14" xfId="14809" xr:uid="{00000000-0005-0000-0000-0000D6390000}"/>
    <cellStyle name="Normal 3 3 14 2" xfId="14810" xr:uid="{00000000-0005-0000-0000-0000D7390000}"/>
    <cellStyle name="Normal 3 3 14 2 2" xfId="14811" xr:uid="{00000000-0005-0000-0000-0000D8390000}"/>
    <cellStyle name="Normal 3 3 14 2 3" xfId="14812" xr:uid="{00000000-0005-0000-0000-0000D9390000}"/>
    <cellStyle name="Normal 3 3 14 2 4" xfId="14813" xr:uid="{00000000-0005-0000-0000-0000DA390000}"/>
    <cellStyle name="Normal 3 3 14 3" xfId="14814" xr:uid="{00000000-0005-0000-0000-0000DB390000}"/>
    <cellStyle name="Normal 3 3 14 4" xfId="14815" xr:uid="{00000000-0005-0000-0000-0000DC390000}"/>
    <cellStyle name="Normal 3 3 14 5" xfId="14816" xr:uid="{00000000-0005-0000-0000-0000DD390000}"/>
    <cellStyle name="Normal 3 3 15" xfId="14817" xr:uid="{00000000-0005-0000-0000-0000DE390000}"/>
    <cellStyle name="Normal 3 3 15 2" xfId="14818" xr:uid="{00000000-0005-0000-0000-0000DF390000}"/>
    <cellStyle name="Normal 3 3 15 3" xfId="14819" xr:uid="{00000000-0005-0000-0000-0000E0390000}"/>
    <cellStyle name="Normal 3 3 15 4" xfId="14820" xr:uid="{00000000-0005-0000-0000-0000E1390000}"/>
    <cellStyle name="Normal 3 3 16" xfId="14821" xr:uid="{00000000-0005-0000-0000-0000E2390000}"/>
    <cellStyle name="Normal 3 3 17" xfId="14822" xr:uid="{00000000-0005-0000-0000-0000E3390000}"/>
    <cellStyle name="Normal 3 3 18" xfId="14823" xr:uid="{00000000-0005-0000-0000-0000E4390000}"/>
    <cellStyle name="Normal 3 3 19" xfId="23915" xr:uid="{4A202F89-4278-4B38-B4EC-C57C5332D7D9}"/>
    <cellStyle name="Normal 3 3 2" xfId="14824" xr:uid="{00000000-0005-0000-0000-0000E5390000}"/>
    <cellStyle name="Normal 3 3 2 10" xfId="14825" xr:uid="{00000000-0005-0000-0000-0000E6390000}"/>
    <cellStyle name="Normal 3 3 2 10 2" xfId="14826" xr:uid="{00000000-0005-0000-0000-0000E7390000}"/>
    <cellStyle name="Normal 3 3 2 10 2 2" xfId="14827" xr:uid="{00000000-0005-0000-0000-0000E8390000}"/>
    <cellStyle name="Normal 3 3 2 10 2 3" xfId="14828" xr:uid="{00000000-0005-0000-0000-0000E9390000}"/>
    <cellStyle name="Normal 3 3 2 10 2 4" xfId="14829" xr:uid="{00000000-0005-0000-0000-0000EA390000}"/>
    <cellStyle name="Normal 3 3 2 10 3" xfId="14830" xr:uid="{00000000-0005-0000-0000-0000EB390000}"/>
    <cellStyle name="Normal 3 3 2 10 4" xfId="14831" xr:uid="{00000000-0005-0000-0000-0000EC390000}"/>
    <cellStyle name="Normal 3 3 2 10 5" xfId="14832" xr:uid="{00000000-0005-0000-0000-0000ED390000}"/>
    <cellStyle name="Normal 3 3 2 11" xfId="14833" xr:uid="{00000000-0005-0000-0000-0000EE390000}"/>
    <cellStyle name="Normal 3 3 2 11 2" xfId="14834" xr:uid="{00000000-0005-0000-0000-0000EF390000}"/>
    <cellStyle name="Normal 3 3 2 11 3" xfId="14835" xr:uid="{00000000-0005-0000-0000-0000F0390000}"/>
    <cellStyle name="Normal 3 3 2 11 4" xfId="14836" xr:uid="{00000000-0005-0000-0000-0000F1390000}"/>
    <cellStyle name="Normal 3 3 2 12" xfId="14837" xr:uid="{00000000-0005-0000-0000-0000F2390000}"/>
    <cellStyle name="Normal 3 3 2 13" xfId="14838" xr:uid="{00000000-0005-0000-0000-0000F3390000}"/>
    <cellStyle name="Normal 3 3 2 14" xfId="14839" xr:uid="{00000000-0005-0000-0000-0000F4390000}"/>
    <cellStyle name="Normal 3 3 2 2" xfId="14840" xr:uid="{00000000-0005-0000-0000-0000F5390000}"/>
    <cellStyle name="Normal 3 3 2 2 10" xfId="14841" xr:uid="{00000000-0005-0000-0000-0000F6390000}"/>
    <cellStyle name="Normal 3 3 2 2 2" xfId="14842" xr:uid="{00000000-0005-0000-0000-0000F7390000}"/>
    <cellStyle name="Normal 3 3 2 2 2 2" xfId="14843" xr:uid="{00000000-0005-0000-0000-0000F8390000}"/>
    <cellStyle name="Normal 3 3 2 2 2 2 2" xfId="14844" xr:uid="{00000000-0005-0000-0000-0000F9390000}"/>
    <cellStyle name="Normal 3 3 2 2 2 2 2 2" xfId="14845" xr:uid="{00000000-0005-0000-0000-0000FA390000}"/>
    <cellStyle name="Normal 3 3 2 2 2 2 2 2 2" xfId="14846" xr:uid="{00000000-0005-0000-0000-0000FB390000}"/>
    <cellStyle name="Normal 3 3 2 2 2 2 2 2 3" xfId="14847" xr:uid="{00000000-0005-0000-0000-0000FC390000}"/>
    <cellStyle name="Normal 3 3 2 2 2 2 2 2 4" xfId="14848" xr:uid="{00000000-0005-0000-0000-0000FD390000}"/>
    <cellStyle name="Normal 3 3 2 2 2 2 2 3" xfId="14849" xr:uid="{00000000-0005-0000-0000-0000FE390000}"/>
    <cellStyle name="Normal 3 3 2 2 2 2 2 4" xfId="14850" xr:uid="{00000000-0005-0000-0000-0000FF390000}"/>
    <cellStyle name="Normal 3 3 2 2 2 2 2 5" xfId="14851" xr:uid="{00000000-0005-0000-0000-0000003A0000}"/>
    <cellStyle name="Normal 3 3 2 2 2 2 3" xfId="14852" xr:uid="{00000000-0005-0000-0000-0000013A0000}"/>
    <cellStyle name="Normal 3 3 2 2 2 2 3 2" xfId="14853" xr:uid="{00000000-0005-0000-0000-0000023A0000}"/>
    <cellStyle name="Normal 3 3 2 2 2 2 3 3" xfId="14854" xr:uid="{00000000-0005-0000-0000-0000033A0000}"/>
    <cellStyle name="Normal 3 3 2 2 2 2 3 4" xfId="14855" xr:uid="{00000000-0005-0000-0000-0000043A0000}"/>
    <cellStyle name="Normal 3 3 2 2 2 2 4" xfId="14856" xr:uid="{00000000-0005-0000-0000-0000053A0000}"/>
    <cellStyle name="Normal 3 3 2 2 2 2 5" xfId="14857" xr:uid="{00000000-0005-0000-0000-0000063A0000}"/>
    <cellStyle name="Normal 3 3 2 2 2 2 6" xfId="14858" xr:uid="{00000000-0005-0000-0000-0000073A0000}"/>
    <cellStyle name="Normal 3 3 2 2 2 3" xfId="14859" xr:uid="{00000000-0005-0000-0000-0000083A0000}"/>
    <cellStyle name="Normal 3 3 2 2 2 3 2" xfId="14860" xr:uid="{00000000-0005-0000-0000-0000093A0000}"/>
    <cellStyle name="Normal 3 3 2 2 2 3 2 2" xfId="14861" xr:uid="{00000000-0005-0000-0000-00000A3A0000}"/>
    <cellStyle name="Normal 3 3 2 2 2 3 2 2 2" xfId="14862" xr:uid="{00000000-0005-0000-0000-00000B3A0000}"/>
    <cellStyle name="Normal 3 3 2 2 2 3 2 2 3" xfId="14863" xr:uid="{00000000-0005-0000-0000-00000C3A0000}"/>
    <cellStyle name="Normal 3 3 2 2 2 3 2 2 4" xfId="14864" xr:uid="{00000000-0005-0000-0000-00000D3A0000}"/>
    <cellStyle name="Normal 3 3 2 2 2 3 2 3" xfId="14865" xr:uid="{00000000-0005-0000-0000-00000E3A0000}"/>
    <cellStyle name="Normal 3 3 2 2 2 3 2 4" xfId="14866" xr:uid="{00000000-0005-0000-0000-00000F3A0000}"/>
    <cellStyle name="Normal 3 3 2 2 2 3 2 5" xfId="14867" xr:uid="{00000000-0005-0000-0000-0000103A0000}"/>
    <cellStyle name="Normal 3 3 2 2 2 3 3" xfId="14868" xr:uid="{00000000-0005-0000-0000-0000113A0000}"/>
    <cellStyle name="Normal 3 3 2 2 2 3 3 2" xfId="14869" xr:uid="{00000000-0005-0000-0000-0000123A0000}"/>
    <cellStyle name="Normal 3 3 2 2 2 3 3 3" xfId="14870" xr:uid="{00000000-0005-0000-0000-0000133A0000}"/>
    <cellStyle name="Normal 3 3 2 2 2 3 3 4" xfId="14871" xr:uid="{00000000-0005-0000-0000-0000143A0000}"/>
    <cellStyle name="Normal 3 3 2 2 2 3 4" xfId="14872" xr:uid="{00000000-0005-0000-0000-0000153A0000}"/>
    <cellStyle name="Normal 3 3 2 2 2 3 5" xfId="14873" xr:uid="{00000000-0005-0000-0000-0000163A0000}"/>
    <cellStyle name="Normal 3 3 2 2 2 3 6" xfId="14874" xr:uid="{00000000-0005-0000-0000-0000173A0000}"/>
    <cellStyle name="Normal 3 3 2 2 2 4" xfId="14875" xr:uid="{00000000-0005-0000-0000-0000183A0000}"/>
    <cellStyle name="Normal 3 3 2 2 2 4 2" xfId="14876" xr:uid="{00000000-0005-0000-0000-0000193A0000}"/>
    <cellStyle name="Normal 3 3 2 2 2 4 2 2" xfId="14877" xr:uid="{00000000-0005-0000-0000-00001A3A0000}"/>
    <cellStyle name="Normal 3 3 2 2 2 4 2 3" xfId="14878" xr:uid="{00000000-0005-0000-0000-00001B3A0000}"/>
    <cellStyle name="Normal 3 3 2 2 2 4 2 4" xfId="14879" xr:uid="{00000000-0005-0000-0000-00001C3A0000}"/>
    <cellStyle name="Normal 3 3 2 2 2 4 3" xfId="14880" xr:uid="{00000000-0005-0000-0000-00001D3A0000}"/>
    <cellStyle name="Normal 3 3 2 2 2 4 4" xfId="14881" xr:uid="{00000000-0005-0000-0000-00001E3A0000}"/>
    <cellStyle name="Normal 3 3 2 2 2 4 5" xfId="14882" xr:uid="{00000000-0005-0000-0000-00001F3A0000}"/>
    <cellStyle name="Normal 3 3 2 2 2 5" xfId="14883" xr:uid="{00000000-0005-0000-0000-0000203A0000}"/>
    <cellStyle name="Normal 3 3 2 2 2 5 2" xfId="14884" xr:uid="{00000000-0005-0000-0000-0000213A0000}"/>
    <cellStyle name="Normal 3 3 2 2 2 5 3" xfId="14885" xr:uid="{00000000-0005-0000-0000-0000223A0000}"/>
    <cellStyle name="Normal 3 3 2 2 2 5 4" xfId="14886" xr:uid="{00000000-0005-0000-0000-0000233A0000}"/>
    <cellStyle name="Normal 3 3 2 2 2 6" xfId="14887" xr:uid="{00000000-0005-0000-0000-0000243A0000}"/>
    <cellStyle name="Normal 3 3 2 2 2 7" xfId="14888" xr:uid="{00000000-0005-0000-0000-0000253A0000}"/>
    <cellStyle name="Normal 3 3 2 2 2 8" xfId="14889" xr:uid="{00000000-0005-0000-0000-0000263A0000}"/>
    <cellStyle name="Normal 3 3 2 2 3" xfId="14890" xr:uid="{00000000-0005-0000-0000-0000273A0000}"/>
    <cellStyle name="Normal 3 3 2 2 3 2" xfId="14891" xr:uid="{00000000-0005-0000-0000-0000283A0000}"/>
    <cellStyle name="Normal 3 3 2 2 3 2 2" xfId="14892" xr:uid="{00000000-0005-0000-0000-0000293A0000}"/>
    <cellStyle name="Normal 3 3 2 2 3 2 2 2" xfId="14893" xr:uid="{00000000-0005-0000-0000-00002A3A0000}"/>
    <cellStyle name="Normal 3 3 2 2 3 2 2 3" xfId="14894" xr:uid="{00000000-0005-0000-0000-00002B3A0000}"/>
    <cellStyle name="Normal 3 3 2 2 3 2 2 4" xfId="14895" xr:uid="{00000000-0005-0000-0000-00002C3A0000}"/>
    <cellStyle name="Normal 3 3 2 2 3 2 3" xfId="14896" xr:uid="{00000000-0005-0000-0000-00002D3A0000}"/>
    <cellStyle name="Normal 3 3 2 2 3 2 4" xfId="14897" xr:uid="{00000000-0005-0000-0000-00002E3A0000}"/>
    <cellStyle name="Normal 3 3 2 2 3 2 5" xfId="14898" xr:uid="{00000000-0005-0000-0000-00002F3A0000}"/>
    <cellStyle name="Normal 3 3 2 2 3 3" xfId="14899" xr:uid="{00000000-0005-0000-0000-0000303A0000}"/>
    <cellStyle name="Normal 3 3 2 2 3 3 2" xfId="14900" xr:uid="{00000000-0005-0000-0000-0000313A0000}"/>
    <cellStyle name="Normal 3 3 2 2 3 3 3" xfId="14901" xr:uid="{00000000-0005-0000-0000-0000323A0000}"/>
    <cellStyle name="Normal 3 3 2 2 3 3 4" xfId="14902" xr:uid="{00000000-0005-0000-0000-0000333A0000}"/>
    <cellStyle name="Normal 3 3 2 2 3 4" xfId="14903" xr:uid="{00000000-0005-0000-0000-0000343A0000}"/>
    <cellStyle name="Normal 3 3 2 2 3 5" xfId="14904" xr:uid="{00000000-0005-0000-0000-0000353A0000}"/>
    <cellStyle name="Normal 3 3 2 2 3 6" xfId="14905" xr:uid="{00000000-0005-0000-0000-0000363A0000}"/>
    <cellStyle name="Normal 3 3 2 2 4" xfId="14906" xr:uid="{00000000-0005-0000-0000-0000373A0000}"/>
    <cellStyle name="Normal 3 3 2 2 4 2" xfId="14907" xr:uid="{00000000-0005-0000-0000-0000383A0000}"/>
    <cellStyle name="Normal 3 3 2 2 4 2 2" xfId="14908" xr:uid="{00000000-0005-0000-0000-0000393A0000}"/>
    <cellStyle name="Normal 3 3 2 2 4 2 2 2" xfId="14909" xr:uid="{00000000-0005-0000-0000-00003A3A0000}"/>
    <cellStyle name="Normal 3 3 2 2 4 2 2 3" xfId="14910" xr:uid="{00000000-0005-0000-0000-00003B3A0000}"/>
    <cellStyle name="Normal 3 3 2 2 4 2 2 4" xfId="14911" xr:uid="{00000000-0005-0000-0000-00003C3A0000}"/>
    <cellStyle name="Normal 3 3 2 2 4 2 3" xfId="14912" xr:uid="{00000000-0005-0000-0000-00003D3A0000}"/>
    <cellStyle name="Normal 3 3 2 2 4 2 4" xfId="14913" xr:uid="{00000000-0005-0000-0000-00003E3A0000}"/>
    <cellStyle name="Normal 3 3 2 2 4 2 5" xfId="14914" xr:uid="{00000000-0005-0000-0000-00003F3A0000}"/>
    <cellStyle name="Normal 3 3 2 2 4 3" xfId="14915" xr:uid="{00000000-0005-0000-0000-0000403A0000}"/>
    <cellStyle name="Normal 3 3 2 2 4 3 2" xfId="14916" xr:uid="{00000000-0005-0000-0000-0000413A0000}"/>
    <cellStyle name="Normal 3 3 2 2 4 3 3" xfId="14917" xr:uid="{00000000-0005-0000-0000-0000423A0000}"/>
    <cellStyle name="Normal 3 3 2 2 4 3 4" xfId="14918" xr:uid="{00000000-0005-0000-0000-0000433A0000}"/>
    <cellStyle name="Normal 3 3 2 2 4 4" xfId="14919" xr:uid="{00000000-0005-0000-0000-0000443A0000}"/>
    <cellStyle name="Normal 3 3 2 2 4 5" xfId="14920" xr:uid="{00000000-0005-0000-0000-0000453A0000}"/>
    <cellStyle name="Normal 3 3 2 2 4 6" xfId="14921" xr:uid="{00000000-0005-0000-0000-0000463A0000}"/>
    <cellStyle name="Normal 3 3 2 2 5" xfId="14922" xr:uid="{00000000-0005-0000-0000-0000473A0000}"/>
    <cellStyle name="Normal 3 3 2 2 5 2" xfId="14923" xr:uid="{00000000-0005-0000-0000-0000483A0000}"/>
    <cellStyle name="Normal 3 3 2 2 5 2 2" xfId="14924" xr:uid="{00000000-0005-0000-0000-0000493A0000}"/>
    <cellStyle name="Normal 3 3 2 2 5 2 3" xfId="14925" xr:uid="{00000000-0005-0000-0000-00004A3A0000}"/>
    <cellStyle name="Normal 3 3 2 2 5 2 4" xfId="14926" xr:uid="{00000000-0005-0000-0000-00004B3A0000}"/>
    <cellStyle name="Normal 3 3 2 2 5 3" xfId="14927" xr:uid="{00000000-0005-0000-0000-00004C3A0000}"/>
    <cellStyle name="Normal 3 3 2 2 5 4" xfId="14928" xr:uid="{00000000-0005-0000-0000-00004D3A0000}"/>
    <cellStyle name="Normal 3 3 2 2 5 5" xfId="14929" xr:uid="{00000000-0005-0000-0000-00004E3A0000}"/>
    <cellStyle name="Normal 3 3 2 2 6" xfId="14930" xr:uid="{00000000-0005-0000-0000-00004F3A0000}"/>
    <cellStyle name="Normal 3 3 2 2 7" xfId="14931" xr:uid="{00000000-0005-0000-0000-0000503A0000}"/>
    <cellStyle name="Normal 3 3 2 2 7 2" xfId="14932" xr:uid="{00000000-0005-0000-0000-0000513A0000}"/>
    <cellStyle name="Normal 3 3 2 2 7 3" xfId="14933" xr:uid="{00000000-0005-0000-0000-0000523A0000}"/>
    <cellStyle name="Normal 3 3 2 2 7 4" xfId="14934" xr:uid="{00000000-0005-0000-0000-0000533A0000}"/>
    <cellStyle name="Normal 3 3 2 2 8" xfId="14935" xr:uid="{00000000-0005-0000-0000-0000543A0000}"/>
    <cellStyle name="Normal 3 3 2 2 9" xfId="14936" xr:uid="{00000000-0005-0000-0000-0000553A0000}"/>
    <cellStyle name="Normal 3 3 2 3" xfId="14937" xr:uid="{00000000-0005-0000-0000-0000563A0000}"/>
    <cellStyle name="Normal 3 3 2 3 2" xfId="14938" xr:uid="{00000000-0005-0000-0000-0000573A0000}"/>
    <cellStyle name="Normal 3 3 2 3 2 2" xfId="14939" xr:uid="{00000000-0005-0000-0000-0000583A0000}"/>
    <cellStyle name="Normal 3 3 2 3 2 2 2" xfId="14940" xr:uid="{00000000-0005-0000-0000-0000593A0000}"/>
    <cellStyle name="Normal 3 3 2 3 2 2 2 2" xfId="14941" xr:uid="{00000000-0005-0000-0000-00005A3A0000}"/>
    <cellStyle name="Normal 3 3 2 3 2 2 2 2 2" xfId="14942" xr:uid="{00000000-0005-0000-0000-00005B3A0000}"/>
    <cellStyle name="Normal 3 3 2 3 2 2 2 2 3" xfId="14943" xr:uid="{00000000-0005-0000-0000-00005C3A0000}"/>
    <cellStyle name="Normal 3 3 2 3 2 2 2 2 4" xfId="14944" xr:uid="{00000000-0005-0000-0000-00005D3A0000}"/>
    <cellStyle name="Normal 3 3 2 3 2 2 2 3" xfId="14945" xr:uid="{00000000-0005-0000-0000-00005E3A0000}"/>
    <cellStyle name="Normal 3 3 2 3 2 2 2 4" xfId="14946" xr:uid="{00000000-0005-0000-0000-00005F3A0000}"/>
    <cellStyle name="Normal 3 3 2 3 2 2 2 5" xfId="14947" xr:uid="{00000000-0005-0000-0000-0000603A0000}"/>
    <cellStyle name="Normal 3 3 2 3 2 2 3" xfId="14948" xr:uid="{00000000-0005-0000-0000-0000613A0000}"/>
    <cellStyle name="Normal 3 3 2 3 2 2 3 2" xfId="14949" xr:uid="{00000000-0005-0000-0000-0000623A0000}"/>
    <cellStyle name="Normal 3 3 2 3 2 2 3 3" xfId="14950" xr:uid="{00000000-0005-0000-0000-0000633A0000}"/>
    <cellStyle name="Normal 3 3 2 3 2 2 3 4" xfId="14951" xr:uid="{00000000-0005-0000-0000-0000643A0000}"/>
    <cellStyle name="Normal 3 3 2 3 2 2 4" xfId="14952" xr:uid="{00000000-0005-0000-0000-0000653A0000}"/>
    <cellStyle name="Normal 3 3 2 3 2 2 5" xfId="14953" xr:uid="{00000000-0005-0000-0000-0000663A0000}"/>
    <cellStyle name="Normal 3 3 2 3 2 2 6" xfId="14954" xr:uid="{00000000-0005-0000-0000-0000673A0000}"/>
    <cellStyle name="Normal 3 3 2 3 2 3" xfId="14955" xr:uid="{00000000-0005-0000-0000-0000683A0000}"/>
    <cellStyle name="Normal 3 3 2 3 2 3 2" xfId="14956" xr:uid="{00000000-0005-0000-0000-0000693A0000}"/>
    <cellStyle name="Normal 3 3 2 3 2 3 2 2" xfId="14957" xr:uid="{00000000-0005-0000-0000-00006A3A0000}"/>
    <cellStyle name="Normal 3 3 2 3 2 3 2 2 2" xfId="14958" xr:uid="{00000000-0005-0000-0000-00006B3A0000}"/>
    <cellStyle name="Normal 3 3 2 3 2 3 2 2 3" xfId="14959" xr:uid="{00000000-0005-0000-0000-00006C3A0000}"/>
    <cellStyle name="Normal 3 3 2 3 2 3 2 2 4" xfId="14960" xr:uid="{00000000-0005-0000-0000-00006D3A0000}"/>
    <cellStyle name="Normal 3 3 2 3 2 3 2 3" xfId="14961" xr:uid="{00000000-0005-0000-0000-00006E3A0000}"/>
    <cellStyle name="Normal 3 3 2 3 2 3 2 4" xfId="14962" xr:uid="{00000000-0005-0000-0000-00006F3A0000}"/>
    <cellStyle name="Normal 3 3 2 3 2 3 2 5" xfId="14963" xr:uid="{00000000-0005-0000-0000-0000703A0000}"/>
    <cellStyle name="Normal 3 3 2 3 2 3 3" xfId="14964" xr:uid="{00000000-0005-0000-0000-0000713A0000}"/>
    <cellStyle name="Normal 3 3 2 3 2 3 3 2" xfId="14965" xr:uid="{00000000-0005-0000-0000-0000723A0000}"/>
    <cellStyle name="Normal 3 3 2 3 2 3 3 3" xfId="14966" xr:uid="{00000000-0005-0000-0000-0000733A0000}"/>
    <cellStyle name="Normal 3 3 2 3 2 3 3 4" xfId="14967" xr:uid="{00000000-0005-0000-0000-0000743A0000}"/>
    <cellStyle name="Normal 3 3 2 3 2 3 4" xfId="14968" xr:uid="{00000000-0005-0000-0000-0000753A0000}"/>
    <cellStyle name="Normal 3 3 2 3 2 3 5" xfId="14969" xr:uid="{00000000-0005-0000-0000-0000763A0000}"/>
    <cellStyle name="Normal 3 3 2 3 2 3 6" xfId="14970" xr:uid="{00000000-0005-0000-0000-0000773A0000}"/>
    <cellStyle name="Normal 3 3 2 3 2 4" xfId="14971" xr:uid="{00000000-0005-0000-0000-0000783A0000}"/>
    <cellStyle name="Normal 3 3 2 3 2 4 2" xfId="14972" xr:uid="{00000000-0005-0000-0000-0000793A0000}"/>
    <cellStyle name="Normal 3 3 2 3 2 4 2 2" xfId="14973" xr:uid="{00000000-0005-0000-0000-00007A3A0000}"/>
    <cellStyle name="Normal 3 3 2 3 2 4 2 3" xfId="14974" xr:uid="{00000000-0005-0000-0000-00007B3A0000}"/>
    <cellStyle name="Normal 3 3 2 3 2 4 2 4" xfId="14975" xr:uid="{00000000-0005-0000-0000-00007C3A0000}"/>
    <cellStyle name="Normal 3 3 2 3 2 4 3" xfId="14976" xr:uid="{00000000-0005-0000-0000-00007D3A0000}"/>
    <cellStyle name="Normal 3 3 2 3 2 4 4" xfId="14977" xr:uid="{00000000-0005-0000-0000-00007E3A0000}"/>
    <cellStyle name="Normal 3 3 2 3 2 4 5" xfId="14978" xr:uid="{00000000-0005-0000-0000-00007F3A0000}"/>
    <cellStyle name="Normal 3 3 2 3 2 5" xfId="14979" xr:uid="{00000000-0005-0000-0000-0000803A0000}"/>
    <cellStyle name="Normal 3 3 2 3 2 5 2" xfId="14980" xr:uid="{00000000-0005-0000-0000-0000813A0000}"/>
    <cellStyle name="Normal 3 3 2 3 2 5 3" xfId="14981" xr:uid="{00000000-0005-0000-0000-0000823A0000}"/>
    <cellStyle name="Normal 3 3 2 3 2 5 4" xfId="14982" xr:uid="{00000000-0005-0000-0000-0000833A0000}"/>
    <cellStyle name="Normal 3 3 2 3 2 6" xfId="14983" xr:uid="{00000000-0005-0000-0000-0000843A0000}"/>
    <cellStyle name="Normal 3 3 2 3 2 7" xfId="14984" xr:uid="{00000000-0005-0000-0000-0000853A0000}"/>
    <cellStyle name="Normal 3 3 2 3 2 8" xfId="14985" xr:uid="{00000000-0005-0000-0000-0000863A0000}"/>
    <cellStyle name="Normal 3 3 2 3 3" xfId="14986" xr:uid="{00000000-0005-0000-0000-0000873A0000}"/>
    <cellStyle name="Normal 3 3 2 3 3 2" xfId="14987" xr:uid="{00000000-0005-0000-0000-0000883A0000}"/>
    <cellStyle name="Normal 3 3 2 3 3 2 2" xfId="14988" xr:uid="{00000000-0005-0000-0000-0000893A0000}"/>
    <cellStyle name="Normal 3 3 2 3 3 2 2 2" xfId="14989" xr:uid="{00000000-0005-0000-0000-00008A3A0000}"/>
    <cellStyle name="Normal 3 3 2 3 3 2 2 3" xfId="14990" xr:uid="{00000000-0005-0000-0000-00008B3A0000}"/>
    <cellStyle name="Normal 3 3 2 3 3 2 2 4" xfId="14991" xr:uid="{00000000-0005-0000-0000-00008C3A0000}"/>
    <cellStyle name="Normal 3 3 2 3 3 2 3" xfId="14992" xr:uid="{00000000-0005-0000-0000-00008D3A0000}"/>
    <cellStyle name="Normal 3 3 2 3 3 2 4" xfId="14993" xr:uid="{00000000-0005-0000-0000-00008E3A0000}"/>
    <cellStyle name="Normal 3 3 2 3 3 2 5" xfId="14994" xr:uid="{00000000-0005-0000-0000-00008F3A0000}"/>
    <cellStyle name="Normal 3 3 2 3 3 3" xfId="14995" xr:uid="{00000000-0005-0000-0000-0000903A0000}"/>
    <cellStyle name="Normal 3 3 2 3 3 3 2" xfId="14996" xr:uid="{00000000-0005-0000-0000-0000913A0000}"/>
    <cellStyle name="Normal 3 3 2 3 3 3 3" xfId="14997" xr:uid="{00000000-0005-0000-0000-0000923A0000}"/>
    <cellStyle name="Normal 3 3 2 3 3 3 4" xfId="14998" xr:uid="{00000000-0005-0000-0000-0000933A0000}"/>
    <cellStyle name="Normal 3 3 2 3 3 4" xfId="14999" xr:uid="{00000000-0005-0000-0000-0000943A0000}"/>
    <cellStyle name="Normal 3 3 2 3 3 5" xfId="15000" xr:uid="{00000000-0005-0000-0000-0000953A0000}"/>
    <cellStyle name="Normal 3 3 2 3 3 6" xfId="15001" xr:uid="{00000000-0005-0000-0000-0000963A0000}"/>
    <cellStyle name="Normal 3 3 2 3 4" xfId="15002" xr:uid="{00000000-0005-0000-0000-0000973A0000}"/>
    <cellStyle name="Normal 3 3 2 3 4 2" xfId="15003" xr:uid="{00000000-0005-0000-0000-0000983A0000}"/>
    <cellStyle name="Normal 3 3 2 3 4 2 2" xfId="15004" xr:uid="{00000000-0005-0000-0000-0000993A0000}"/>
    <cellStyle name="Normal 3 3 2 3 4 2 2 2" xfId="15005" xr:uid="{00000000-0005-0000-0000-00009A3A0000}"/>
    <cellStyle name="Normal 3 3 2 3 4 2 2 3" xfId="15006" xr:uid="{00000000-0005-0000-0000-00009B3A0000}"/>
    <cellStyle name="Normal 3 3 2 3 4 2 2 4" xfId="15007" xr:uid="{00000000-0005-0000-0000-00009C3A0000}"/>
    <cellStyle name="Normal 3 3 2 3 4 2 3" xfId="15008" xr:uid="{00000000-0005-0000-0000-00009D3A0000}"/>
    <cellStyle name="Normal 3 3 2 3 4 2 4" xfId="15009" xr:uid="{00000000-0005-0000-0000-00009E3A0000}"/>
    <cellStyle name="Normal 3 3 2 3 4 2 5" xfId="15010" xr:uid="{00000000-0005-0000-0000-00009F3A0000}"/>
    <cellStyle name="Normal 3 3 2 3 4 3" xfId="15011" xr:uid="{00000000-0005-0000-0000-0000A03A0000}"/>
    <cellStyle name="Normal 3 3 2 3 4 3 2" xfId="15012" xr:uid="{00000000-0005-0000-0000-0000A13A0000}"/>
    <cellStyle name="Normal 3 3 2 3 4 3 3" xfId="15013" xr:uid="{00000000-0005-0000-0000-0000A23A0000}"/>
    <cellStyle name="Normal 3 3 2 3 4 3 4" xfId="15014" xr:uid="{00000000-0005-0000-0000-0000A33A0000}"/>
    <cellStyle name="Normal 3 3 2 3 4 4" xfId="15015" xr:uid="{00000000-0005-0000-0000-0000A43A0000}"/>
    <cellStyle name="Normal 3 3 2 3 4 5" xfId="15016" xr:uid="{00000000-0005-0000-0000-0000A53A0000}"/>
    <cellStyle name="Normal 3 3 2 3 4 6" xfId="15017" xr:uid="{00000000-0005-0000-0000-0000A63A0000}"/>
    <cellStyle name="Normal 3 3 2 3 5" xfId="15018" xr:uid="{00000000-0005-0000-0000-0000A73A0000}"/>
    <cellStyle name="Normal 3 3 2 3 5 2" xfId="15019" xr:uid="{00000000-0005-0000-0000-0000A83A0000}"/>
    <cellStyle name="Normal 3 3 2 3 5 2 2" xfId="15020" xr:uid="{00000000-0005-0000-0000-0000A93A0000}"/>
    <cellStyle name="Normal 3 3 2 3 5 2 3" xfId="15021" xr:uid="{00000000-0005-0000-0000-0000AA3A0000}"/>
    <cellStyle name="Normal 3 3 2 3 5 2 4" xfId="15022" xr:uid="{00000000-0005-0000-0000-0000AB3A0000}"/>
    <cellStyle name="Normal 3 3 2 3 5 3" xfId="15023" xr:uid="{00000000-0005-0000-0000-0000AC3A0000}"/>
    <cellStyle name="Normal 3 3 2 3 5 4" xfId="15024" xr:uid="{00000000-0005-0000-0000-0000AD3A0000}"/>
    <cellStyle name="Normal 3 3 2 3 5 5" xfId="15025" xr:uid="{00000000-0005-0000-0000-0000AE3A0000}"/>
    <cellStyle name="Normal 3 3 2 3 6" xfId="15026" xr:uid="{00000000-0005-0000-0000-0000AF3A0000}"/>
    <cellStyle name="Normal 3 3 2 3 6 2" xfId="15027" xr:uid="{00000000-0005-0000-0000-0000B03A0000}"/>
    <cellStyle name="Normal 3 3 2 3 6 3" xfId="15028" xr:uid="{00000000-0005-0000-0000-0000B13A0000}"/>
    <cellStyle name="Normal 3 3 2 3 6 4" xfId="15029" xr:uid="{00000000-0005-0000-0000-0000B23A0000}"/>
    <cellStyle name="Normal 3 3 2 3 7" xfId="15030" xr:uid="{00000000-0005-0000-0000-0000B33A0000}"/>
    <cellStyle name="Normal 3 3 2 3 8" xfId="15031" xr:uid="{00000000-0005-0000-0000-0000B43A0000}"/>
    <cellStyle name="Normal 3 3 2 3 9" xfId="15032" xr:uid="{00000000-0005-0000-0000-0000B53A0000}"/>
    <cellStyle name="Normal 3 3 2 4" xfId="15033" xr:uid="{00000000-0005-0000-0000-0000B63A0000}"/>
    <cellStyle name="Normal 3 3 2 4 2" xfId="15034" xr:uid="{00000000-0005-0000-0000-0000B73A0000}"/>
    <cellStyle name="Normal 3 3 2 4 2 2" xfId="15035" xr:uid="{00000000-0005-0000-0000-0000B83A0000}"/>
    <cellStyle name="Normal 3 3 2 4 2 2 2" xfId="15036" xr:uid="{00000000-0005-0000-0000-0000B93A0000}"/>
    <cellStyle name="Normal 3 3 2 4 2 2 2 2" xfId="15037" xr:uid="{00000000-0005-0000-0000-0000BA3A0000}"/>
    <cellStyle name="Normal 3 3 2 4 2 2 2 2 2" xfId="15038" xr:uid="{00000000-0005-0000-0000-0000BB3A0000}"/>
    <cellStyle name="Normal 3 3 2 4 2 2 2 2 3" xfId="15039" xr:uid="{00000000-0005-0000-0000-0000BC3A0000}"/>
    <cellStyle name="Normal 3 3 2 4 2 2 2 2 4" xfId="15040" xr:uid="{00000000-0005-0000-0000-0000BD3A0000}"/>
    <cellStyle name="Normal 3 3 2 4 2 2 2 3" xfId="15041" xr:uid="{00000000-0005-0000-0000-0000BE3A0000}"/>
    <cellStyle name="Normal 3 3 2 4 2 2 2 4" xfId="15042" xr:uid="{00000000-0005-0000-0000-0000BF3A0000}"/>
    <cellStyle name="Normal 3 3 2 4 2 2 2 5" xfId="15043" xr:uid="{00000000-0005-0000-0000-0000C03A0000}"/>
    <cellStyle name="Normal 3 3 2 4 2 2 3" xfId="15044" xr:uid="{00000000-0005-0000-0000-0000C13A0000}"/>
    <cellStyle name="Normal 3 3 2 4 2 2 3 2" xfId="15045" xr:uid="{00000000-0005-0000-0000-0000C23A0000}"/>
    <cellStyle name="Normal 3 3 2 4 2 2 3 3" xfId="15046" xr:uid="{00000000-0005-0000-0000-0000C33A0000}"/>
    <cellStyle name="Normal 3 3 2 4 2 2 3 4" xfId="15047" xr:uid="{00000000-0005-0000-0000-0000C43A0000}"/>
    <cellStyle name="Normal 3 3 2 4 2 2 4" xfId="15048" xr:uid="{00000000-0005-0000-0000-0000C53A0000}"/>
    <cellStyle name="Normal 3 3 2 4 2 2 5" xfId="15049" xr:uid="{00000000-0005-0000-0000-0000C63A0000}"/>
    <cellStyle name="Normal 3 3 2 4 2 2 6" xfId="15050" xr:uid="{00000000-0005-0000-0000-0000C73A0000}"/>
    <cellStyle name="Normal 3 3 2 4 2 3" xfId="15051" xr:uid="{00000000-0005-0000-0000-0000C83A0000}"/>
    <cellStyle name="Normal 3 3 2 4 2 3 2" xfId="15052" xr:uid="{00000000-0005-0000-0000-0000C93A0000}"/>
    <cellStyle name="Normal 3 3 2 4 2 3 2 2" xfId="15053" xr:uid="{00000000-0005-0000-0000-0000CA3A0000}"/>
    <cellStyle name="Normal 3 3 2 4 2 3 2 2 2" xfId="15054" xr:uid="{00000000-0005-0000-0000-0000CB3A0000}"/>
    <cellStyle name="Normal 3 3 2 4 2 3 2 2 3" xfId="15055" xr:uid="{00000000-0005-0000-0000-0000CC3A0000}"/>
    <cellStyle name="Normal 3 3 2 4 2 3 2 2 4" xfId="15056" xr:uid="{00000000-0005-0000-0000-0000CD3A0000}"/>
    <cellStyle name="Normal 3 3 2 4 2 3 2 3" xfId="15057" xr:uid="{00000000-0005-0000-0000-0000CE3A0000}"/>
    <cellStyle name="Normal 3 3 2 4 2 3 2 4" xfId="15058" xr:uid="{00000000-0005-0000-0000-0000CF3A0000}"/>
    <cellStyle name="Normal 3 3 2 4 2 3 2 5" xfId="15059" xr:uid="{00000000-0005-0000-0000-0000D03A0000}"/>
    <cellStyle name="Normal 3 3 2 4 2 3 3" xfId="15060" xr:uid="{00000000-0005-0000-0000-0000D13A0000}"/>
    <cellStyle name="Normal 3 3 2 4 2 3 3 2" xfId="15061" xr:uid="{00000000-0005-0000-0000-0000D23A0000}"/>
    <cellStyle name="Normal 3 3 2 4 2 3 3 3" xfId="15062" xr:uid="{00000000-0005-0000-0000-0000D33A0000}"/>
    <cellStyle name="Normal 3 3 2 4 2 3 3 4" xfId="15063" xr:uid="{00000000-0005-0000-0000-0000D43A0000}"/>
    <cellStyle name="Normal 3 3 2 4 2 3 4" xfId="15064" xr:uid="{00000000-0005-0000-0000-0000D53A0000}"/>
    <cellStyle name="Normal 3 3 2 4 2 3 5" xfId="15065" xr:uid="{00000000-0005-0000-0000-0000D63A0000}"/>
    <cellStyle name="Normal 3 3 2 4 2 3 6" xfId="15066" xr:uid="{00000000-0005-0000-0000-0000D73A0000}"/>
    <cellStyle name="Normal 3 3 2 4 2 4" xfId="15067" xr:uid="{00000000-0005-0000-0000-0000D83A0000}"/>
    <cellStyle name="Normal 3 3 2 4 2 4 2" xfId="15068" xr:uid="{00000000-0005-0000-0000-0000D93A0000}"/>
    <cellStyle name="Normal 3 3 2 4 2 4 2 2" xfId="15069" xr:uid="{00000000-0005-0000-0000-0000DA3A0000}"/>
    <cellStyle name="Normal 3 3 2 4 2 4 2 3" xfId="15070" xr:uid="{00000000-0005-0000-0000-0000DB3A0000}"/>
    <cellStyle name="Normal 3 3 2 4 2 4 2 4" xfId="15071" xr:uid="{00000000-0005-0000-0000-0000DC3A0000}"/>
    <cellStyle name="Normal 3 3 2 4 2 4 3" xfId="15072" xr:uid="{00000000-0005-0000-0000-0000DD3A0000}"/>
    <cellStyle name="Normal 3 3 2 4 2 4 4" xfId="15073" xr:uid="{00000000-0005-0000-0000-0000DE3A0000}"/>
    <cellStyle name="Normal 3 3 2 4 2 4 5" xfId="15074" xr:uid="{00000000-0005-0000-0000-0000DF3A0000}"/>
    <cellStyle name="Normal 3 3 2 4 2 5" xfId="15075" xr:uid="{00000000-0005-0000-0000-0000E03A0000}"/>
    <cellStyle name="Normal 3 3 2 4 2 5 2" xfId="15076" xr:uid="{00000000-0005-0000-0000-0000E13A0000}"/>
    <cellStyle name="Normal 3 3 2 4 2 5 3" xfId="15077" xr:uid="{00000000-0005-0000-0000-0000E23A0000}"/>
    <cellStyle name="Normal 3 3 2 4 2 5 4" xfId="15078" xr:uid="{00000000-0005-0000-0000-0000E33A0000}"/>
    <cellStyle name="Normal 3 3 2 4 2 6" xfId="15079" xr:uid="{00000000-0005-0000-0000-0000E43A0000}"/>
    <cellStyle name="Normal 3 3 2 4 2 7" xfId="15080" xr:uid="{00000000-0005-0000-0000-0000E53A0000}"/>
    <cellStyle name="Normal 3 3 2 4 2 8" xfId="15081" xr:uid="{00000000-0005-0000-0000-0000E63A0000}"/>
    <cellStyle name="Normal 3 3 2 4 3" xfId="15082" xr:uid="{00000000-0005-0000-0000-0000E73A0000}"/>
    <cellStyle name="Normal 3 3 2 4 3 2" xfId="15083" xr:uid="{00000000-0005-0000-0000-0000E83A0000}"/>
    <cellStyle name="Normal 3 3 2 4 3 2 2" xfId="15084" xr:uid="{00000000-0005-0000-0000-0000E93A0000}"/>
    <cellStyle name="Normal 3 3 2 4 3 2 2 2" xfId="15085" xr:uid="{00000000-0005-0000-0000-0000EA3A0000}"/>
    <cellStyle name="Normal 3 3 2 4 3 2 2 3" xfId="15086" xr:uid="{00000000-0005-0000-0000-0000EB3A0000}"/>
    <cellStyle name="Normal 3 3 2 4 3 2 2 4" xfId="15087" xr:uid="{00000000-0005-0000-0000-0000EC3A0000}"/>
    <cellStyle name="Normal 3 3 2 4 3 2 3" xfId="15088" xr:uid="{00000000-0005-0000-0000-0000ED3A0000}"/>
    <cellStyle name="Normal 3 3 2 4 3 2 4" xfId="15089" xr:uid="{00000000-0005-0000-0000-0000EE3A0000}"/>
    <cellStyle name="Normal 3 3 2 4 3 2 5" xfId="15090" xr:uid="{00000000-0005-0000-0000-0000EF3A0000}"/>
    <cellStyle name="Normal 3 3 2 4 3 3" xfId="15091" xr:uid="{00000000-0005-0000-0000-0000F03A0000}"/>
    <cellStyle name="Normal 3 3 2 4 3 3 2" xfId="15092" xr:uid="{00000000-0005-0000-0000-0000F13A0000}"/>
    <cellStyle name="Normal 3 3 2 4 3 3 3" xfId="15093" xr:uid="{00000000-0005-0000-0000-0000F23A0000}"/>
    <cellStyle name="Normal 3 3 2 4 3 3 4" xfId="15094" xr:uid="{00000000-0005-0000-0000-0000F33A0000}"/>
    <cellStyle name="Normal 3 3 2 4 3 4" xfId="15095" xr:uid="{00000000-0005-0000-0000-0000F43A0000}"/>
    <cellStyle name="Normal 3 3 2 4 3 5" xfId="15096" xr:uid="{00000000-0005-0000-0000-0000F53A0000}"/>
    <cellStyle name="Normal 3 3 2 4 3 6" xfId="15097" xr:uid="{00000000-0005-0000-0000-0000F63A0000}"/>
    <cellStyle name="Normal 3 3 2 4 4" xfId="15098" xr:uid="{00000000-0005-0000-0000-0000F73A0000}"/>
    <cellStyle name="Normal 3 3 2 4 4 2" xfId="15099" xr:uid="{00000000-0005-0000-0000-0000F83A0000}"/>
    <cellStyle name="Normal 3 3 2 4 4 2 2" xfId="15100" xr:uid="{00000000-0005-0000-0000-0000F93A0000}"/>
    <cellStyle name="Normal 3 3 2 4 4 2 2 2" xfId="15101" xr:uid="{00000000-0005-0000-0000-0000FA3A0000}"/>
    <cellStyle name="Normal 3 3 2 4 4 2 2 3" xfId="15102" xr:uid="{00000000-0005-0000-0000-0000FB3A0000}"/>
    <cellStyle name="Normal 3 3 2 4 4 2 2 4" xfId="15103" xr:uid="{00000000-0005-0000-0000-0000FC3A0000}"/>
    <cellStyle name="Normal 3 3 2 4 4 2 3" xfId="15104" xr:uid="{00000000-0005-0000-0000-0000FD3A0000}"/>
    <cellStyle name="Normal 3 3 2 4 4 2 4" xfId="15105" xr:uid="{00000000-0005-0000-0000-0000FE3A0000}"/>
    <cellStyle name="Normal 3 3 2 4 4 2 5" xfId="15106" xr:uid="{00000000-0005-0000-0000-0000FF3A0000}"/>
    <cellStyle name="Normal 3 3 2 4 4 3" xfId="15107" xr:uid="{00000000-0005-0000-0000-0000003B0000}"/>
    <cellStyle name="Normal 3 3 2 4 4 3 2" xfId="15108" xr:uid="{00000000-0005-0000-0000-0000013B0000}"/>
    <cellStyle name="Normal 3 3 2 4 4 3 3" xfId="15109" xr:uid="{00000000-0005-0000-0000-0000023B0000}"/>
    <cellStyle name="Normal 3 3 2 4 4 3 4" xfId="15110" xr:uid="{00000000-0005-0000-0000-0000033B0000}"/>
    <cellStyle name="Normal 3 3 2 4 4 4" xfId="15111" xr:uid="{00000000-0005-0000-0000-0000043B0000}"/>
    <cellStyle name="Normal 3 3 2 4 4 5" xfId="15112" xr:uid="{00000000-0005-0000-0000-0000053B0000}"/>
    <cellStyle name="Normal 3 3 2 4 4 6" xfId="15113" xr:uid="{00000000-0005-0000-0000-0000063B0000}"/>
    <cellStyle name="Normal 3 3 2 4 5" xfId="15114" xr:uid="{00000000-0005-0000-0000-0000073B0000}"/>
    <cellStyle name="Normal 3 3 2 4 5 2" xfId="15115" xr:uid="{00000000-0005-0000-0000-0000083B0000}"/>
    <cellStyle name="Normal 3 3 2 4 5 2 2" xfId="15116" xr:uid="{00000000-0005-0000-0000-0000093B0000}"/>
    <cellStyle name="Normal 3 3 2 4 5 2 3" xfId="15117" xr:uid="{00000000-0005-0000-0000-00000A3B0000}"/>
    <cellStyle name="Normal 3 3 2 4 5 2 4" xfId="15118" xr:uid="{00000000-0005-0000-0000-00000B3B0000}"/>
    <cellStyle name="Normal 3 3 2 4 5 3" xfId="15119" xr:uid="{00000000-0005-0000-0000-00000C3B0000}"/>
    <cellStyle name="Normal 3 3 2 4 5 4" xfId="15120" xr:uid="{00000000-0005-0000-0000-00000D3B0000}"/>
    <cellStyle name="Normal 3 3 2 4 5 5" xfId="15121" xr:uid="{00000000-0005-0000-0000-00000E3B0000}"/>
    <cellStyle name="Normal 3 3 2 4 6" xfId="15122" xr:uid="{00000000-0005-0000-0000-00000F3B0000}"/>
    <cellStyle name="Normal 3 3 2 4 6 2" xfId="15123" xr:uid="{00000000-0005-0000-0000-0000103B0000}"/>
    <cellStyle name="Normal 3 3 2 4 6 3" xfId="15124" xr:uid="{00000000-0005-0000-0000-0000113B0000}"/>
    <cellStyle name="Normal 3 3 2 4 6 4" xfId="15125" xr:uid="{00000000-0005-0000-0000-0000123B0000}"/>
    <cellStyle name="Normal 3 3 2 4 7" xfId="15126" xr:uid="{00000000-0005-0000-0000-0000133B0000}"/>
    <cellStyle name="Normal 3 3 2 4 8" xfId="15127" xr:uid="{00000000-0005-0000-0000-0000143B0000}"/>
    <cellStyle name="Normal 3 3 2 4 9" xfId="15128" xr:uid="{00000000-0005-0000-0000-0000153B0000}"/>
    <cellStyle name="Normal 3 3 2 5" xfId="15129" xr:uid="{00000000-0005-0000-0000-0000163B0000}"/>
    <cellStyle name="Normal 3 3 2 5 2" xfId="15130" xr:uid="{00000000-0005-0000-0000-0000173B0000}"/>
    <cellStyle name="Normal 3 3 2 5 2 2" xfId="15131" xr:uid="{00000000-0005-0000-0000-0000183B0000}"/>
    <cellStyle name="Normal 3 3 2 5 2 2 2" xfId="15132" xr:uid="{00000000-0005-0000-0000-0000193B0000}"/>
    <cellStyle name="Normal 3 3 2 5 2 2 2 2" xfId="15133" xr:uid="{00000000-0005-0000-0000-00001A3B0000}"/>
    <cellStyle name="Normal 3 3 2 5 2 2 2 3" xfId="15134" xr:uid="{00000000-0005-0000-0000-00001B3B0000}"/>
    <cellStyle name="Normal 3 3 2 5 2 2 2 4" xfId="15135" xr:uid="{00000000-0005-0000-0000-00001C3B0000}"/>
    <cellStyle name="Normal 3 3 2 5 2 2 3" xfId="15136" xr:uid="{00000000-0005-0000-0000-00001D3B0000}"/>
    <cellStyle name="Normal 3 3 2 5 2 2 4" xfId="15137" xr:uid="{00000000-0005-0000-0000-00001E3B0000}"/>
    <cellStyle name="Normal 3 3 2 5 2 2 5" xfId="15138" xr:uid="{00000000-0005-0000-0000-00001F3B0000}"/>
    <cellStyle name="Normal 3 3 2 5 2 3" xfId="15139" xr:uid="{00000000-0005-0000-0000-0000203B0000}"/>
    <cellStyle name="Normal 3 3 2 5 2 3 2" xfId="15140" xr:uid="{00000000-0005-0000-0000-0000213B0000}"/>
    <cellStyle name="Normal 3 3 2 5 2 3 3" xfId="15141" xr:uid="{00000000-0005-0000-0000-0000223B0000}"/>
    <cellStyle name="Normal 3 3 2 5 2 3 4" xfId="15142" xr:uid="{00000000-0005-0000-0000-0000233B0000}"/>
    <cellStyle name="Normal 3 3 2 5 2 4" xfId="15143" xr:uid="{00000000-0005-0000-0000-0000243B0000}"/>
    <cellStyle name="Normal 3 3 2 5 2 5" xfId="15144" xr:uid="{00000000-0005-0000-0000-0000253B0000}"/>
    <cellStyle name="Normal 3 3 2 5 2 6" xfId="15145" xr:uid="{00000000-0005-0000-0000-0000263B0000}"/>
    <cellStyle name="Normal 3 3 2 5 3" xfId="15146" xr:uid="{00000000-0005-0000-0000-0000273B0000}"/>
    <cellStyle name="Normal 3 3 2 5 3 2" xfId="15147" xr:uid="{00000000-0005-0000-0000-0000283B0000}"/>
    <cellStyle name="Normal 3 3 2 5 3 2 2" xfId="15148" xr:uid="{00000000-0005-0000-0000-0000293B0000}"/>
    <cellStyle name="Normal 3 3 2 5 3 2 2 2" xfId="15149" xr:uid="{00000000-0005-0000-0000-00002A3B0000}"/>
    <cellStyle name="Normal 3 3 2 5 3 2 2 3" xfId="15150" xr:uid="{00000000-0005-0000-0000-00002B3B0000}"/>
    <cellStyle name="Normal 3 3 2 5 3 2 2 4" xfId="15151" xr:uid="{00000000-0005-0000-0000-00002C3B0000}"/>
    <cellStyle name="Normal 3 3 2 5 3 2 3" xfId="15152" xr:uid="{00000000-0005-0000-0000-00002D3B0000}"/>
    <cellStyle name="Normal 3 3 2 5 3 2 4" xfId="15153" xr:uid="{00000000-0005-0000-0000-00002E3B0000}"/>
    <cellStyle name="Normal 3 3 2 5 3 2 5" xfId="15154" xr:uid="{00000000-0005-0000-0000-00002F3B0000}"/>
    <cellStyle name="Normal 3 3 2 5 3 3" xfId="15155" xr:uid="{00000000-0005-0000-0000-0000303B0000}"/>
    <cellStyle name="Normal 3 3 2 5 3 3 2" xfId="15156" xr:uid="{00000000-0005-0000-0000-0000313B0000}"/>
    <cellStyle name="Normal 3 3 2 5 3 3 3" xfId="15157" xr:uid="{00000000-0005-0000-0000-0000323B0000}"/>
    <cellStyle name="Normal 3 3 2 5 3 3 4" xfId="15158" xr:uid="{00000000-0005-0000-0000-0000333B0000}"/>
    <cellStyle name="Normal 3 3 2 5 3 4" xfId="15159" xr:uid="{00000000-0005-0000-0000-0000343B0000}"/>
    <cellStyle name="Normal 3 3 2 5 3 5" xfId="15160" xr:uid="{00000000-0005-0000-0000-0000353B0000}"/>
    <cellStyle name="Normal 3 3 2 5 3 6" xfId="15161" xr:uid="{00000000-0005-0000-0000-0000363B0000}"/>
    <cellStyle name="Normal 3 3 2 5 4" xfId="15162" xr:uid="{00000000-0005-0000-0000-0000373B0000}"/>
    <cellStyle name="Normal 3 3 2 5 4 2" xfId="15163" xr:uid="{00000000-0005-0000-0000-0000383B0000}"/>
    <cellStyle name="Normal 3 3 2 5 4 2 2" xfId="15164" xr:uid="{00000000-0005-0000-0000-0000393B0000}"/>
    <cellStyle name="Normal 3 3 2 5 4 2 3" xfId="15165" xr:uid="{00000000-0005-0000-0000-00003A3B0000}"/>
    <cellStyle name="Normal 3 3 2 5 4 2 4" xfId="15166" xr:uid="{00000000-0005-0000-0000-00003B3B0000}"/>
    <cellStyle name="Normal 3 3 2 5 4 3" xfId="15167" xr:uid="{00000000-0005-0000-0000-00003C3B0000}"/>
    <cellStyle name="Normal 3 3 2 5 4 4" xfId="15168" xr:uid="{00000000-0005-0000-0000-00003D3B0000}"/>
    <cellStyle name="Normal 3 3 2 5 4 5" xfId="15169" xr:uid="{00000000-0005-0000-0000-00003E3B0000}"/>
    <cellStyle name="Normal 3 3 2 5 5" xfId="15170" xr:uid="{00000000-0005-0000-0000-00003F3B0000}"/>
    <cellStyle name="Normal 3 3 2 5 5 2" xfId="15171" xr:uid="{00000000-0005-0000-0000-0000403B0000}"/>
    <cellStyle name="Normal 3 3 2 5 5 3" xfId="15172" xr:uid="{00000000-0005-0000-0000-0000413B0000}"/>
    <cellStyle name="Normal 3 3 2 5 5 4" xfId="15173" xr:uid="{00000000-0005-0000-0000-0000423B0000}"/>
    <cellStyle name="Normal 3 3 2 5 6" xfId="15174" xr:uid="{00000000-0005-0000-0000-0000433B0000}"/>
    <cellStyle name="Normal 3 3 2 5 7" xfId="15175" xr:uid="{00000000-0005-0000-0000-0000443B0000}"/>
    <cellStyle name="Normal 3 3 2 5 8" xfId="15176" xr:uid="{00000000-0005-0000-0000-0000453B0000}"/>
    <cellStyle name="Normal 3 3 2 6" xfId="15177" xr:uid="{00000000-0005-0000-0000-0000463B0000}"/>
    <cellStyle name="Normal 3 3 2 6 2" xfId="15178" xr:uid="{00000000-0005-0000-0000-0000473B0000}"/>
    <cellStyle name="Normal 3 3 2 6 2 2" xfId="15179" xr:uid="{00000000-0005-0000-0000-0000483B0000}"/>
    <cellStyle name="Normal 3 3 2 6 2 2 2" xfId="15180" xr:uid="{00000000-0005-0000-0000-0000493B0000}"/>
    <cellStyle name="Normal 3 3 2 6 2 2 2 2" xfId="15181" xr:uid="{00000000-0005-0000-0000-00004A3B0000}"/>
    <cellStyle name="Normal 3 3 2 6 2 2 2 3" xfId="15182" xr:uid="{00000000-0005-0000-0000-00004B3B0000}"/>
    <cellStyle name="Normal 3 3 2 6 2 2 2 4" xfId="15183" xr:uid="{00000000-0005-0000-0000-00004C3B0000}"/>
    <cellStyle name="Normal 3 3 2 6 2 2 3" xfId="15184" xr:uid="{00000000-0005-0000-0000-00004D3B0000}"/>
    <cellStyle name="Normal 3 3 2 6 2 2 4" xfId="15185" xr:uid="{00000000-0005-0000-0000-00004E3B0000}"/>
    <cellStyle name="Normal 3 3 2 6 2 2 5" xfId="15186" xr:uid="{00000000-0005-0000-0000-00004F3B0000}"/>
    <cellStyle name="Normal 3 3 2 6 2 3" xfId="15187" xr:uid="{00000000-0005-0000-0000-0000503B0000}"/>
    <cellStyle name="Normal 3 3 2 6 2 3 2" xfId="15188" xr:uid="{00000000-0005-0000-0000-0000513B0000}"/>
    <cellStyle name="Normal 3 3 2 6 2 3 3" xfId="15189" xr:uid="{00000000-0005-0000-0000-0000523B0000}"/>
    <cellStyle name="Normal 3 3 2 6 2 3 4" xfId="15190" xr:uid="{00000000-0005-0000-0000-0000533B0000}"/>
    <cellStyle name="Normal 3 3 2 6 2 4" xfId="15191" xr:uid="{00000000-0005-0000-0000-0000543B0000}"/>
    <cellStyle name="Normal 3 3 2 6 2 5" xfId="15192" xr:uid="{00000000-0005-0000-0000-0000553B0000}"/>
    <cellStyle name="Normal 3 3 2 6 2 6" xfId="15193" xr:uid="{00000000-0005-0000-0000-0000563B0000}"/>
    <cellStyle name="Normal 3 3 2 6 3" xfId="15194" xr:uid="{00000000-0005-0000-0000-0000573B0000}"/>
    <cellStyle name="Normal 3 3 2 6 3 2" xfId="15195" xr:uid="{00000000-0005-0000-0000-0000583B0000}"/>
    <cellStyle name="Normal 3 3 2 6 3 2 2" xfId="15196" xr:uid="{00000000-0005-0000-0000-0000593B0000}"/>
    <cellStyle name="Normal 3 3 2 6 3 2 2 2" xfId="15197" xr:uid="{00000000-0005-0000-0000-00005A3B0000}"/>
    <cellStyle name="Normal 3 3 2 6 3 2 2 3" xfId="15198" xr:uid="{00000000-0005-0000-0000-00005B3B0000}"/>
    <cellStyle name="Normal 3 3 2 6 3 2 2 4" xfId="15199" xr:uid="{00000000-0005-0000-0000-00005C3B0000}"/>
    <cellStyle name="Normal 3 3 2 6 3 2 3" xfId="15200" xr:uid="{00000000-0005-0000-0000-00005D3B0000}"/>
    <cellStyle name="Normal 3 3 2 6 3 2 4" xfId="15201" xr:uid="{00000000-0005-0000-0000-00005E3B0000}"/>
    <cellStyle name="Normal 3 3 2 6 3 2 5" xfId="15202" xr:uid="{00000000-0005-0000-0000-00005F3B0000}"/>
    <cellStyle name="Normal 3 3 2 6 3 3" xfId="15203" xr:uid="{00000000-0005-0000-0000-0000603B0000}"/>
    <cellStyle name="Normal 3 3 2 6 3 3 2" xfId="15204" xr:uid="{00000000-0005-0000-0000-0000613B0000}"/>
    <cellStyle name="Normal 3 3 2 6 3 3 3" xfId="15205" xr:uid="{00000000-0005-0000-0000-0000623B0000}"/>
    <cellStyle name="Normal 3 3 2 6 3 3 4" xfId="15206" xr:uid="{00000000-0005-0000-0000-0000633B0000}"/>
    <cellStyle name="Normal 3 3 2 6 3 4" xfId="15207" xr:uid="{00000000-0005-0000-0000-0000643B0000}"/>
    <cellStyle name="Normal 3 3 2 6 3 5" xfId="15208" xr:uid="{00000000-0005-0000-0000-0000653B0000}"/>
    <cellStyle name="Normal 3 3 2 6 3 6" xfId="15209" xr:uid="{00000000-0005-0000-0000-0000663B0000}"/>
    <cellStyle name="Normal 3 3 2 6 4" xfId="15210" xr:uid="{00000000-0005-0000-0000-0000673B0000}"/>
    <cellStyle name="Normal 3 3 2 6 4 2" xfId="15211" xr:uid="{00000000-0005-0000-0000-0000683B0000}"/>
    <cellStyle name="Normal 3 3 2 6 4 2 2" xfId="15212" xr:uid="{00000000-0005-0000-0000-0000693B0000}"/>
    <cellStyle name="Normal 3 3 2 6 4 2 3" xfId="15213" xr:uid="{00000000-0005-0000-0000-00006A3B0000}"/>
    <cellStyle name="Normal 3 3 2 6 4 2 4" xfId="15214" xr:uid="{00000000-0005-0000-0000-00006B3B0000}"/>
    <cellStyle name="Normal 3 3 2 6 4 3" xfId="15215" xr:uid="{00000000-0005-0000-0000-00006C3B0000}"/>
    <cellStyle name="Normal 3 3 2 6 4 4" xfId="15216" xr:uid="{00000000-0005-0000-0000-00006D3B0000}"/>
    <cellStyle name="Normal 3 3 2 6 4 5" xfId="15217" xr:uid="{00000000-0005-0000-0000-00006E3B0000}"/>
    <cellStyle name="Normal 3 3 2 6 5" xfId="15218" xr:uid="{00000000-0005-0000-0000-00006F3B0000}"/>
    <cellStyle name="Normal 3 3 2 6 5 2" xfId="15219" xr:uid="{00000000-0005-0000-0000-0000703B0000}"/>
    <cellStyle name="Normal 3 3 2 6 5 3" xfId="15220" xr:uid="{00000000-0005-0000-0000-0000713B0000}"/>
    <cellStyle name="Normal 3 3 2 6 5 4" xfId="15221" xr:uid="{00000000-0005-0000-0000-0000723B0000}"/>
    <cellStyle name="Normal 3 3 2 6 6" xfId="15222" xr:uid="{00000000-0005-0000-0000-0000733B0000}"/>
    <cellStyle name="Normal 3 3 2 6 7" xfId="15223" xr:uid="{00000000-0005-0000-0000-0000743B0000}"/>
    <cellStyle name="Normal 3 3 2 6 8" xfId="15224" xr:uid="{00000000-0005-0000-0000-0000753B0000}"/>
    <cellStyle name="Normal 3 3 2 7" xfId="15225" xr:uid="{00000000-0005-0000-0000-0000763B0000}"/>
    <cellStyle name="Normal 3 3 2 7 2" xfId="15226" xr:uid="{00000000-0005-0000-0000-0000773B0000}"/>
    <cellStyle name="Normal 3 3 2 7 2 2" xfId="15227" xr:uid="{00000000-0005-0000-0000-0000783B0000}"/>
    <cellStyle name="Normal 3 3 2 7 2 2 2" xfId="15228" xr:uid="{00000000-0005-0000-0000-0000793B0000}"/>
    <cellStyle name="Normal 3 3 2 7 2 2 3" xfId="15229" xr:uid="{00000000-0005-0000-0000-00007A3B0000}"/>
    <cellStyle name="Normal 3 3 2 7 2 2 4" xfId="15230" xr:uid="{00000000-0005-0000-0000-00007B3B0000}"/>
    <cellStyle name="Normal 3 3 2 7 2 3" xfId="15231" xr:uid="{00000000-0005-0000-0000-00007C3B0000}"/>
    <cellStyle name="Normal 3 3 2 7 2 4" xfId="15232" xr:uid="{00000000-0005-0000-0000-00007D3B0000}"/>
    <cellStyle name="Normal 3 3 2 7 2 5" xfId="15233" xr:uid="{00000000-0005-0000-0000-00007E3B0000}"/>
    <cellStyle name="Normal 3 3 2 7 3" xfId="15234" xr:uid="{00000000-0005-0000-0000-00007F3B0000}"/>
    <cellStyle name="Normal 3 3 2 7 3 2" xfId="15235" xr:uid="{00000000-0005-0000-0000-0000803B0000}"/>
    <cellStyle name="Normal 3 3 2 7 3 3" xfId="15236" xr:uid="{00000000-0005-0000-0000-0000813B0000}"/>
    <cellStyle name="Normal 3 3 2 7 3 4" xfId="15237" xr:uid="{00000000-0005-0000-0000-0000823B0000}"/>
    <cellStyle name="Normal 3 3 2 7 4" xfId="15238" xr:uid="{00000000-0005-0000-0000-0000833B0000}"/>
    <cellStyle name="Normal 3 3 2 7 5" xfId="15239" xr:uid="{00000000-0005-0000-0000-0000843B0000}"/>
    <cellStyle name="Normal 3 3 2 7 6" xfId="15240" xr:uid="{00000000-0005-0000-0000-0000853B0000}"/>
    <cellStyle name="Normal 3 3 2 8" xfId="15241" xr:uid="{00000000-0005-0000-0000-0000863B0000}"/>
    <cellStyle name="Normal 3 3 2 8 2" xfId="15242" xr:uid="{00000000-0005-0000-0000-0000873B0000}"/>
    <cellStyle name="Normal 3 3 2 8 2 2" xfId="15243" xr:uid="{00000000-0005-0000-0000-0000883B0000}"/>
    <cellStyle name="Normal 3 3 2 8 2 2 2" xfId="15244" xr:uid="{00000000-0005-0000-0000-0000893B0000}"/>
    <cellStyle name="Normal 3 3 2 8 2 2 3" xfId="15245" xr:uid="{00000000-0005-0000-0000-00008A3B0000}"/>
    <cellStyle name="Normal 3 3 2 8 2 2 4" xfId="15246" xr:uid="{00000000-0005-0000-0000-00008B3B0000}"/>
    <cellStyle name="Normal 3 3 2 8 2 3" xfId="15247" xr:uid="{00000000-0005-0000-0000-00008C3B0000}"/>
    <cellStyle name="Normal 3 3 2 8 2 4" xfId="15248" xr:uid="{00000000-0005-0000-0000-00008D3B0000}"/>
    <cellStyle name="Normal 3 3 2 8 2 5" xfId="15249" xr:uid="{00000000-0005-0000-0000-00008E3B0000}"/>
    <cellStyle name="Normal 3 3 2 8 3" xfId="15250" xr:uid="{00000000-0005-0000-0000-00008F3B0000}"/>
    <cellStyle name="Normal 3 3 2 8 3 2" xfId="15251" xr:uid="{00000000-0005-0000-0000-0000903B0000}"/>
    <cellStyle name="Normal 3 3 2 8 3 3" xfId="15252" xr:uid="{00000000-0005-0000-0000-0000913B0000}"/>
    <cellStyle name="Normal 3 3 2 8 3 4" xfId="15253" xr:uid="{00000000-0005-0000-0000-0000923B0000}"/>
    <cellStyle name="Normal 3 3 2 8 4" xfId="15254" xr:uid="{00000000-0005-0000-0000-0000933B0000}"/>
    <cellStyle name="Normal 3 3 2 8 5" xfId="15255" xr:uid="{00000000-0005-0000-0000-0000943B0000}"/>
    <cellStyle name="Normal 3 3 2 8 6" xfId="15256" xr:uid="{00000000-0005-0000-0000-0000953B0000}"/>
    <cellStyle name="Normal 3 3 2 9" xfId="15257" xr:uid="{00000000-0005-0000-0000-0000963B0000}"/>
    <cellStyle name="Normal 3 3 3" xfId="15258" xr:uid="{00000000-0005-0000-0000-0000973B0000}"/>
    <cellStyle name="Normal 3 3 3 10" xfId="15259" xr:uid="{00000000-0005-0000-0000-0000983B0000}"/>
    <cellStyle name="Normal 3 3 3 2" xfId="15260" xr:uid="{00000000-0005-0000-0000-0000993B0000}"/>
    <cellStyle name="Normal 3 3 3 2 2" xfId="15261" xr:uid="{00000000-0005-0000-0000-00009A3B0000}"/>
    <cellStyle name="Normal 3 3 3 2 2 2" xfId="15262" xr:uid="{00000000-0005-0000-0000-00009B3B0000}"/>
    <cellStyle name="Normal 3 3 3 2 2 2 2" xfId="15263" xr:uid="{00000000-0005-0000-0000-00009C3B0000}"/>
    <cellStyle name="Normal 3 3 3 2 2 2 2 2" xfId="15264" xr:uid="{00000000-0005-0000-0000-00009D3B0000}"/>
    <cellStyle name="Normal 3 3 3 2 2 2 2 3" xfId="15265" xr:uid="{00000000-0005-0000-0000-00009E3B0000}"/>
    <cellStyle name="Normal 3 3 3 2 2 2 2 4" xfId="15266" xr:uid="{00000000-0005-0000-0000-00009F3B0000}"/>
    <cellStyle name="Normal 3 3 3 2 2 2 3" xfId="15267" xr:uid="{00000000-0005-0000-0000-0000A03B0000}"/>
    <cellStyle name="Normal 3 3 3 2 2 2 4" xfId="15268" xr:uid="{00000000-0005-0000-0000-0000A13B0000}"/>
    <cellStyle name="Normal 3 3 3 2 2 2 5" xfId="15269" xr:uid="{00000000-0005-0000-0000-0000A23B0000}"/>
    <cellStyle name="Normal 3 3 3 2 2 3" xfId="15270" xr:uid="{00000000-0005-0000-0000-0000A33B0000}"/>
    <cellStyle name="Normal 3 3 3 2 2 3 2" xfId="15271" xr:uid="{00000000-0005-0000-0000-0000A43B0000}"/>
    <cellStyle name="Normal 3 3 3 2 2 3 3" xfId="15272" xr:uid="{00000000-0005-0000-0000-0000A53B0000}"/>
    <cellStyle name="Normal 3 3 3 2 2 3 4" xfId="15273" xr:uid="{00000000-0005-0000-0000-0000A63B0000}"/>
    <cellStyle name="Normal 3 3 3 2 2 4" xfId="15274" xr:uid="{00000000-0005-0000-0000-0000A73B0000}"/>
    <cellStyle name="Normal 3 3 3 2 2 5" xfId="15275" xr:uid="{00000000-0005-0000-0000-0000A83B0000}"/>
    <cellStyle name="Normal 3 3 3 2 2 6" xfId="15276" xr:uid="{00000000-0005-0000-0000-0000A93B0000}"/>
    <cellStyle name="Normal 3 3 3 2 3" xfId="15277" xr:uid="{00000000-0005-0000-0000-0000AA3B0000}"/>
    <cellStyle name="Normal 3 3 3 2 3 2" xfId="15278" xr:uid="{00000000-0005-0000-0000-0000AB3B0000}"/>
    <cellStyle name="Normal 3 3 3 2 3 2 2" xfId="15279" xr:uid="{00000000-0005-0000-0000-0000AC3B0000}"/>
    <cellStyle name="Normal 3 3 3 2 3 2 2 2" xfId="15280" xr:uid="{00000000-0005-0000-0000-0000AD3B0000}"/>
    <cellStyle name="Normal 3 3 3 2 3 2 2 3" xfId="15281" xr:uid="{00000000-0005-0000-0000-0000AE3B0000}"/>
    <cellStyle name="Normal 3 3 3 2 3 2 2 4" xfId="15282" xr:uid="{00000000-0005-0000-0000-0000AF3B0000}"/>
    <cellStyle name="Normal 3 3 3 2 3 2 3" xfId="15283" xr:uid="{00000000-0005-0000-0000-0000B03B0000}"/>
    <cellStyle name="Normal 3 3 3 2 3 2 4" xfId="15284" xr:uid="{00000000-0005-0000-0000-0000B13B0000}"/>
    <cellStyle name="Normal 3 3 3 2 3 2 5" xfId="15285" xr:uid="{00000000-0005-0000-0000-0000B23B0000}"/>
    <cellStyle name="Normal 3 3 3 2 3 3" xfId="15286" xr:uid="{00000000-0005-0000-0000-0000B33B0000}"/>
    <cellStyle name="Normal 3 3 3 2 3 3 2" xfId="15287" xr:uid="{00000000-0005-0000-0000-0000B43B0000}"/>
    <cellStyle name="Normal 3 3 3 2 3 3 3" xfId="15288" xr:uid="{00000000-0005-0000-0000-0000B53B0000}"/>
    <cellStyle name="Normal 3 3 3 2 3 3 4" xfId="15289" xr:uid="{00000000-0005-0000-0000-0000B63B0000}"/>
    <cellStyle name="Normal 3 3 3 2 3 4" xfId="15290" xr:uid="{00000000-0005-0000-0000-0000B73B0000}"/>
    <cellStyle name="Normal 3 3 3 2 3 5" xfId="15291" xr:uid="{00000000-0005-0000-0000-0000B83B0000}"/>
    <cellStyle name="Normal 3 3 3 2 3 6" xfId="15292" xr:uid="{00000000-0005-0000-0000-0000B93B0000}"/>
    <cellStyle name="Normal 3 3 3 2 4" xfId="15293" xr:uid="{00000000-0005-0000-0000-0000BA3B0000}"/>
    <cellStyle name="Normal 3 3 3 2 4 2" xfId="15294" xr:uid="{00000000-0005-0000-0000-0000BB3B0000}"/>
    <cellStyle name="Normal 3 3 3 2 4 2 2" xfId="15295" xr:uid="{00000000-0005-0000-0000-0000BC3B0000}"/>
    <cellStyle name="Normal 3 3 3 2 4 2 3" xfId="15296" xr:uid="{00000000-0005-0000-0000-0000BD3B0000}"/>
    <cellStyle name="Normal 3 3 3 2 4 2 4" xfId="15297" xr:uid="{00000000-0005-0000-0000-0000BE3B0000}"/>
    <cellStyle name="Normal 3 3 3 2 4 3" xfId="15298" xr:uid="{00000000-0005-0000-0000-0000BF3B0000}"/>
    <cellStyle name="Normal 3 3 3 2 4 4" xfId="15299" xr:uid="{00000000-0005-0000-0000-0000C03B0000}"/>
    <cellStyle name="Normal 3 3 3 2 4 5" xfId="15300" xr:uid="{00000000-0005-0000-0000-0000C13B0000}"/>
    <cellStyle name="Normal 3 3 3 2 5" xfId="15301" xr:uid="{00000000-0005-0000-0000-0000C23B0000}"/>
    <cellStyle name="Normal 3 3 3 2 5 2" xfId="15302" xr:uid="{00000000-0005-0000-0000-0000C33B0000}"/>
    <cellStyle name="Normal 3 3 3 2 5 3" xfId="15303" xr:uid="{00000000-0005-0000-0000-0000C43B0000}"/>
    <cellStyle name="Normal 3 3 3 2 5 4" xfId="15304" xr:uid="{00000000-0005-0000-0000-0000C53B0000}"/>
    <cellStyle name="Normal 3 3 3 2 6" xfId="15305" xr:uid="{00000000-0005-0000-0000-0000C63B0000}"/>
    <cellStyle name="Normal 3 3 3 2 7" xfId="15306" xr:uid="{00000000-0005-0000-0000-0000C73B0000}"/>
    <cellStyle name="Normal 3 3 3 2 8" xfId="15307" xr:uid="{00000000-0005-0000-0000-0000C83B0000}"/>
    <cellStyle name="Normal 3 3 3 3" xfId="15308" xr:uid="{00000000-0005-0000-0000-0000C93B0000}"/>
    <cellStyle name="Normal 3 3 3 3 2" xfId="15309" xr:uid="{00000000-0005-0000-0000-0000CA3B0000}"/>
    <cellStyle name="Normal 3 3 3 3 2 2" xfId="15310" xr:uid="{00000000-0005-0000-0000-0000CB3B0000}"/>
    <cellStyle name="Normal 3 3 3 3 2 2 2" xfId="15311" xr:uid="{00000000-0005-0000-0000-0000CC3B0000}"/>
    <cellStyle name="Normal 3 3 3 3 2 2 3" xfId="15312" xr:uid="{00000000-0005-0000-0000-0000CD3B0000}"/>
    <cellStyle name="Normal 3 3 3 3 2 2 4" xfId="15313" xr:uid="{00000000-0005-0000-0000-0000CE3B0000}"/>
    <cellStyle name="Normal 3 3 3 3 2 3" xfId="15314" xr:uid="{00000000-0005-0000-0000-0000CF3B0000}"/>
    <cellStyle name="Normal 3 3 3 3 2 4" xfId="15315" xr:uid="{00000000-0005-0000-0000-0000D03B0000}"/>
    <cellStyle name="Normal 3 3 3 3 2 5" xfId="15316" xr:uid="{00000000-0005-0000-0000-0000D13B0000}"/>
    <cellStyle name="Normal 3 3 3 3 3" xfId="15317" xr:uid="{00000000-0005-0000-0000-0000D23B0000}"/>
    <cellStyle name="Normal 3 3 3 3 3 2" xfId="15318" xr:uid="{00000000-0005-0000-0000-0000D33B0000}"/>
    <cellStyle name="Normal 3 3 3 3 3 3" xfId="15319" xr:uid="{00000000-0005-0000-0000-0000D43B0000}"/>
    <cellStyle name="Normal 3 3 3 3 3 4" xfId="15320" xr:uid="{00000000-0005-0000-0000-0000D53B0000}"/>
    <cellStyle name="Normal 3 3 3 3 4" xfId="15321" xr:uid="{00000000-0005-0000-0000-0000D63B0000}"/>
    <cellStyle name="Normal 3 3 3 3 5" xfId="15322" xr:uid="{00000000-0005-0000-0000-0000D73B0000}"/>
    <cellStyle name="Normal 3 3 3 3 6" xfId="15323" xr:uid="{00000000-0005-0000-0000-0000D83B0000}"/>
    <cellStyle name="Normal 3 3 3 4" xfId="15324" xr:uid="{00000000-0005-0000-0000-0000D93B0000}"/>
    <cellStyle name="Normal 3 3 3 4 2" xfId="15325" xr:uid="{00000000-0005-0000-0000-0000DA3B0000}"/>
    <cellStyle name="Normal 3 3 3 4 2 2" xfId="15326" xr:uid="{00000000-0005-0000-0000-0000DB3B0000}"/>
    <cellStyle name="Normal 3 3 3 4 2 2 2" xfId="15327" xr:uid="{00000000-0005-0000-0000-0000DC3B0000}"/>
    <cellStyle name="Normal 3 3 3 4 2 2 3" xfId="15328" xr:uid="{00000000-0005-0000-0000-0000DD3B0000}"/>
    <cellStyle name="Normal 3 3 3 4 2 2 4" xfId="15329" xr:uid="{00000000-0005-0000-0000-0000DE3B0000}"/>
    <cellStyle name="Normal 3 3 3 4 2 3" xfId="15330" xr:uid="{00000000-0005-0000-0000-0000DF3B0000}"/>
    <cellStyle name="Normal 3 3 3 4 2 4" xfId="15331" xr:uid="{00000000-0005-0000-0000-0000E03B0000}"/>
    <cellStyle name="Normal 3 3 3 4 2 5" xfId="15332" xr:uid="{00000000-0005-0000-0000-0000E13B0000}"/>
    <cellStyle name="Normal 3 3 3 4 3" xfId="15333" xr:uid="{00000000-0005-0000-0000-0000E23B0000}"/>
    <cellStyle name="Normal 3 3 3 4 3 2" xfId="15334" xr:uid="{00000000-0005-0000-0000-0000E33B0000}"/>
    <cellStyle name="Normal 3 3 3 4 3 3" xfId="15335" xr:uid="{00000000-0005-0000-0000-0000E43B0000}"/>
    <cellStyle name="Normal 3 3 3 4 3 4" xfId="15336" xr:uid="{00000000-0005-0000-0000-0000E53B0000}"/>
    <cellStyle name="Normal 3 3 3 4 4" xfId="15337" xr:uid="{00000000-0005-0000-0000-0000E63B0000}"/>
    <cellStyle name="Normal 3 3 3 4 5" xfId="15338" xr:uid="{00000000-0005-0000-0000-0000E73B0000}"/>
    <cellStyle name="Normal 3 3 3 4 6" xfId="15339" xr:uid="{00000000-0005-0000-0000-0000E83B0000}"/>
    <cellStyle name="Normal 3 3 3 5" xfId="15340" xr:uid="{00000000-0005-0000-0000-0000E93B0000}"/>
    <cellStyle name="Normal 3 3 3 6" xfId="15341" xr:uid="{00000000-0005-0000-0000-0000EA3B0000}"/>
    <cellStyle name="Normal 3 3 3 6 2" xfId="15342" xr:uid="{00000000-0005-0000-0000-0000EB3B0000}"/>
    <cellStyle name="Normal 3 3 3 6 2 2" xfId="15343" xr:uid="{00000000-0005-0000-0000-0000EC3B0000}"/>
    <cellStyle name="Normal 3 3 3 6 2 3" xfId="15344" xr:uid="{00000000-0005-0000-0000-0000ED3B0000}"/>
    <cellStyle name="Normal 3 3 3 6 2 4" xfId="15345" xr:uid="{00000000-0005-0000-0000-0000EE3B0000}"/>
    <cellStyle name="Normal 3 3 3 6 3" xfId="15346" xr:uid="{00000000-0005-0000-0000-0000EF3B0000}"/>
    <cellStyle name="Normal 3 3 3 6 4" xfId="15347" xr:uid="{00000000-0005-0000-0000-0000F03B0000}"/>
    <cellStyle name="Normal 3 3 3 6 5" xfId="15348" xr:uid="{00000000-0005-0000-0000-0000F13B0000}"/>
    <cellStyle name="Normal 3 3 3 7" xfId="15349" xr:uid="{00000000-0005-0000-0000-0000F23B0000}"/>
    <cellStyle name="Normal 3 3 3 7 2" xfId="15350" xr:uid="{00000000-0005-0000-0000-0000F33B0000}"/>
    <cellStyle name="Normal 3 3 3 7 3" xfId="15351" xr:uid="{00000000-0005-0000-0000-0000F43B0000}"/>
    <cellStyle name="Normal 3 3 3 7 4" xfId="15352" xr:uid="{00000000-0005-0000-0000-0000F53B0000}"/>
    <cellStyle name="Normal 3 3 3 8" xfId="15353" xr:uid="{00000000-0005-0000-0000-0000F63B0000}"/>
    <cellStyle name="Normal 3 3 3 9" xfId="15354" xr:uid="{00000000-0005-0000-0000-0000F73B0000}"/>
    <cellStyle name="Normal 3 3 4" xfId="15355" xr:uid="{00000000-0005-0000-0000-0000F83B0000}"/>
    <cellStyle name="Normal 3 3 4 10" xfId="15356" xr:uid="{00000000-0005-0000-0000-0000F93B0000}"/>
    <cellStyle name="Normal 3 3 4 2" xfId="15357" xr:uid="{00000000-0005-0000-0000-0000FA3B0000}"/>
    <cellStyle name="Normal 3 3 4 2 2" xfId="15358" xr:uid="{00000000-0005-0000-0000-0000FB3B0000}"/>
    <cellStyle name="Normal 3 3 4 2 2 2" xfId="15359" xr:uid="{00000000-0005-0000-0000-0000FC3B0000}"/>
    <cellStyle name="Normal 3 3 4 2 2 2 2" xfId="15360" xr:uid="{00000000-0005-0000-0000-0000FD3B0000}"/>
    <cellStyle name="Normal 3 3 4 2 2 2 2 2" xfId="15361" xr:uid="{00000000-0005-0000-0000-0000FE3B0000}"/>
    <cellStyle name="Normal 3 3 4 2 2 2 2 3" xfId="15362" xr:uid="{00000000-0005-0000-0000-0000FF3B0000}"/>
    <cellStyle name="Normal 3 3 4 2 2 2 2 4" xfId="15363" xr:uid="{00000000-0005-0000-0000-0000003C0000}"/>
    <cellStyle name="Normal 3 3 4 2 2 2 3" xfId="15364" xr:uid="{00000000-0005-0000-0000-0000013C0000}"/>
    <cellStyle name="Normal 3 3 4 2 2 2 4" xfId="15365" xr:uid="{00000000-0005-0000-0000-0000023C0000}"/>
    <cellStyle name="Normal 3 3 4 2 2 2 5" xfId="15366" xr:uid="{00000000-0005-0000-0000-0000033C0000}"/>
    <cellStyle name="Normal 3 3 4 2 2 3" xfId="15367" xr:uid="{00000000-0005-0000-0000-0000043C0000}"/>
    <cellStyle name="Normal 3 3 4 2 2 3 2" xfId="15368" xr:uid="{00000000-0005-0000-0000-0000053C0000}"/>
    <cellStyle name="Normal 3 3 4 2 2 3 3" xfId="15369" xr:uid="{00000000-0005-0000-0000-0000063C0000}"/>
    <cellStyle name="Normal 3 3 4 2 2 3 4" xfId="15370" xr:uid="{00000000-0005-0000-0000-0000073C0000}"/>
    <cellStyle name="Normal 3 3 4 2 2 4" xfId="15371" xr:uid="{00000000-0005-0000-0000-0000083C0000}"/>
    <cellStyle name="Normal 3 3 4 2 2 5" xfId="15372" xr:uid="{00000000-0005-0000-0000-0000093C0000}"/>
    <cellStyle name="Normal 3 3 4 2 2 6" xfId="15373" xr:uid="{00000000-0005-0000-0000-00000A3C0000}"/>
    <cellStyle name="Normal 3 3 4 2 3" xfId="15374" xr:uid="{00000000-0005-0000-0000-00000B3C0000}"/>
    <cellStyle name="Normal 3 3 4 2 3 2" xfId="15375" xr:uid="{00000000-0005-0000-0000-00000C3C0000}"/>
    <cellStyle name="Normal 3 3 4 2 3 2 2" xfId="15376" xr:uid="{00000000-0005-0000-0000-00000D3C0000}"/>
    <cellStyle name="Normal 3 3 4 2 3 2 2 2" xfId="15377" xr:uid="{00000000-0005-0000-0000-00000E3C0000}"/>
    <cellStyle name="Normal 3 3 4 2 3 2 2 3" xfId="15378" xr:uid="{00000000-0005-0000-0000-00000F3C0000}"/>
    <cellStyle name="Normal 3 3 4 2 3 2 2 4" xfId="15379" xr:uid="{00000000-0005-0000-0000-0000103C0000}"/>
    <cellStyle name="Normal 3 3 4 2 3 2 3" xfId="15380" xr:uid="{00000000-0005-0000-0000-0000113C0000}"/>
    <cellStyle name="Normal 3 3 4 2 3 2 4" xfId="15381" xr:uid="{00000000-0005-0000-0000-0000123C0000}"/>
    <cellStyle name="Normal 3 3 4 2 3 2 5" xfId="15382" xr:uid="{00000000-0005-0000-0000-0000133C0000}"/>
    <cellStyle name="Normal 3 3 4 2 3 3" xfId="15383" xr:uid="{00000000-0005-0000-0000-0000143C0000}"/>
    <cellStyle name="Normal 3 3 4 2 3 3 2" xfId="15384" xr:uid="{00000000-0005-0000-0000-0000153C0000}"/>
    <cellStyle name="Normal 3 3 4 2 3 3 3" xfId="15385" xr:uid="{00000000-0005-0000-0000-0000163C0000}"/>
    <cellStyle name="Normal 3 3 4 2 3 3 4" xfId="15386" xr:uid="{00000000-0005-0000-0000-0000173C0000}"/>
    <cellStyle name="Normal 3 3 4 2 3 4" xfId="15387" xr:uid="{00000000-0005-0000-0000-0000183C0000}"/>
    <cellStyle name="Normal 3 3 4 2 3 5" xfId="15388" xr:uid="{00000000-0005-0000-0000-0000193C0000}"/>
    <cellStyle name="Normal 3 3 4 2 3 6" xfId="15389" xr:uid="{00000000-0005-0000-0000-00001A3C0000}"/>
    <cellStyle name="Normal 3 3 4 2 4" xfId="15390" xr:uid="{00000000-0005-0000-0000-00001B3C0000}"/>
    <cellStyle name="Normal 3 3 4 2 4 2" xfId="15391" xr:uid="{00000000-0005-0000-0000-00001C3C0000}"/>
    <cellStyle name="Normal 3 3 4 2 4 2 2" xfId="15392" xr:uid="{00000000-0005-0000-0000-00001D3C0000}"/>
    <cellStyle name="Normal 3 3 4 2 4 2 3" xfId="15393" xr:uid="{00000000-0005-0000-0000-00001E3C0000}"/>
    <cellStyle name="Normal 3 3 4 2 4 2 4" xfId="15394" xr:uid="{00000000-0005-0000-0000-00001F3C0000}"/>
    <cellStyle name="Normal 3 3 4 2 4 3" xfId="15395" xr:uid="{00000000-0005-0000-0000-0000203C0000}"/>
    <cellStyle name="Normal 3 3 4 2 4 4" xfId="15396" xr:uid="{00000000-0005-0000-0000-0000213C0000}"/>
    <cellStyle name="Normal 3 3 4 2 4 5" xfId="15397" xr:uid="{00000000-0005-0000-0000-0000223C0000}"/>
    <cellStyle name="Normal 3 3 4 2 5" xfId="15398" xr:uid="{00000000-0005-0000-0000-0000233C0000}"/>
    <cellStyle name="Normal 3 3 4 2 5 2" xfId="15399" xr:uid="{00000000-0005-0000-0000-0000243C0000}"/>
    <cellStyle name="Normal 3 3 4 2 5 3" xfId="15400" xr:uid="{00000000-0005-0000-0000-0000253C0000}"/>
    <cellStyle name="Normal 3 3 4 2 5 4" xfId="15401" xr:uid="{00000000-0005-0000-0000-0000263C0000}"/>
    <cellStyle name="Normal 3 3 4 2 6" xfId="15402" xr:uid="{00000000-0005-0000-0000-0000273C0000}"/>
    <cellStyle name="Normal 3 3 4 2 7" xfId="15403" xr:uid="{00000000-0005-0000-0000-0000283C0000}"/>
    <cellStyle name="Normal 3 3 4 2 8" xfId="15404" xr:uid="{00000000-0005-0000-0000-0000293C0000}"/>
    <cellStyle name="Normal 3 3 4 3" xfId="15405" xr:uid="{00000000-0005-0000-0000-00002A3C0000}"/>
    <cellStyle name="Normal 3 3 4 3 2" xfId="15406" xr:uid="{00000000-0005-0000-0000-00002B3C0000}"/>
    <cellStyle name="Normal 3 3 4 3 2 2" xfId="15407" xr:uid="{00000000-0005-0000-0000-00002C3C0000}"/>
    <cellStyle name="Normal 3 3 4 3 2 2 2" xfId="15408" xr:uid="{00000000-0005-0000-0000-00002D3C0000}"/>
    <cellStyle name="Normal 3 3 4 3 2 2 3" xfId="15409" xr:uid="{00000000-0005-0000-0000-00002E3C0000}"/>
    <cellStyle name="Normal 3 3 4 3 2 2 4" xfId="15410" xr:uid="{00000000-0005-0000-0000-00002F3C0000}"/>
    <cellStyle name="Normal 3 3 4 3 2 3" xfId="15411" xr:uid="{00000000-0005-0000-0000-0000303C0000}"/>
    <cellStyle name="Normal 3 3 4 3 2 4" xfId="15412" xr:uid="{00000000-0005-0000-0000-0000313C0000}"/>
    <cellStyle name="Normal 3 3 4 3 2 5" xfId="15413" xr:uid="{00000000-0005-0000-0000-0000323C0000}"/>
    <cellStyle name="Normal 3 3 4 3 3" xfId="15414" xr:uid="{00000000-0005-0000-0000-0000333C0000}"/>
    <cellStyle name="Normal 3 3 4 3 3 2" xfId="15415" xr:uid="{00000000-0005-0000-0000-0000343C0000}"/>
    <cellStyle name="Normal 3 3 4 3 3 3" xfId="15416" xr:uid="{00000000-0005-0000-0000-0000353C0000}"/>
    <cellStyle name="Normal 3 3 4 3 3 4" xfId="15417" xr:uid="{00000000-0005-0000-0000-0000363C0000}"/>
    <cellStyle name="Normal 3 3 4 3 4" xfId="15418" xr:uid="{00000000-0005-0000-0000-0000373C0000}"/>
    <cellStyle name="Normal 3 3 4 3 5" xfId="15419" xr:uid="{00000000-0005-0000-0000-0000383C0000}"/>
    <cellStyle name="Normal 3 3 4 3 6" xfId="15420" xr:uid="{00000000-0005-0000-0000-0000393C0000}"/>
    <cellStyle name="Normal 3 3 4 4" xfId="15421" xr:uid="{00000000-0005-0000-0000-00003A3C0000}"/>
    <cellStyle name="Normal 3 3 4 4 2" xfId="15422" xr:uid="{00000000-0005-0000-0000-00003B3C0000}"/>
    <cellStyle name="Normal 3 3 4 4 2 2" xfId="15423" xr:uid="{00000000-0005-0000-0000-00003C3C0000}"/>
    <cellStyle name="Normal 3 3 4 4 2 2 2" xfId="15424" xr:uid="{00000000-0005-0000-0000-00003D3C0000}"/>
    <cellStyle name="Normal 3 3 4 4 2 2 3" xfId="15425" xr:uid="{00000000-0005-0000-0000-00003E3C0000}"/>
    <cellStyle name="Normal 3 3 4 4 2 2 4" xfId="15426" xr:uid="{00000000-0005-0000-0000-00003F3C0000}"/>
    <cellStyle name="Normal 3 3 4 4 2 3" xfId="15427" xr:uid="{00000000-0005-0000-0000-0000403C0000}"/>
    <cellStyle name="Normal 3 3 4 4 2 4" xfId="15428" xr:uid="{00000000-0005-0000-0000-0000413C0000}"/>
    <cellStyle name="Normal 3 3 4 4 2 5" xfId="15429" xr:uid="{00000000-0005-0000-0000-0000423C0000}"/>
    <cellStyle name="Normal 3 3 4 4 3" xfId="15430" xr:uid="{00000000-0005-0000-0000-0000433C0000}"/>
    <cellStyle name="Normal 3 3 4 4 3 2" xfId="15431" xr:uid="{00000000-0005-0000-0000-0000443C0000}"/>
    <cellStyle name="Normal 3 3 4 4 3 3" xfId="15432" xr:uid="{00000000-0005-0000-0000-0000453C0000}"/>
    <cellStyle name="Normal 3 3 4 4 3 4" xfId="15433" xr:uid="{00000000-0005-0000-0000-0000463C0000}"/>
    <cellStyle name="Normal 3 3 4 4 4" xfId="15434" xr:uid="{00000000-0005-0000-0000-0000473C0000}"/>
    <cellStyle name="Normal 3 3 4 4 5" xfId="15435" xr:uid="{00000000-0005-0000-0000-0000483C0000}"/>
    <cellStyle name="Normal 3 3 4 4 6" xfId="15436" xr:uid="{00000000-0005-0000-0000-0000493C0000}"/>
    <cellStyle name="Normal 3 3 4 5" xfId="15437" xr:uid="{00000000-0005-0000-0000-00004A3C0000}"/>
    <cellStyle name="Normal 3 3 4 6" xfId="15438" xr:uid="{00000000-0005-0000-0000-00004B3C0000}"/>
    <cellStyle name="Normal 3 3 4 6 2" xfId="15439" xr:uid="{00000000-0005-0000-0000-00004C3C0000}"/>
    <cellStyle name="Normal 3 3 4 6 2 2" xfId="15440" xr:uid="{00000000-0005-0000-0000-00004D3C0000}"/>
    <cellStyle name="Normal 3 3 4 6 2 3" xfId="15441" xr:uid="{00000000-0005-0000-0000-00004E3C0000}"/>
    <cellStyle name="Normal 3 3 4 6 2 4" xfId="15442" xr:uid="{00000000-0005-0000-0000-00004F3C0000}"/>
    <cellStyle name="Normal 3 3 4 6 3" xfId="15443" xr:uid="{00000000-0005-0000-0000-0000503C0000}"/>
    <cellStyle name="Normal 3 3 4 6 4" xfId="15444" xr:uid="{00000000-0005-0000-0000-0000513C0000}"/>
    <cellStyle name="Normal 3 3 4 6 5" xfId="15445" xr:uid="{00000000-0005-0000-0000-0000523C0000}"/>
    <cellStyle name="Normal 3 3 4 7" xfId="15446" xr:uid="{00000000-0005-0000-0000-0000533C0000}"/>
    <cellStyle name="Normal 3 3 4 7 2" xfId="15447" xr:uid="{00000000-0005-0000-0000-0000543C0000}"/>
    <cellStyle name="Normal 3 3 4 7 3" xfId="15448" xr:uid="{00000000-0005-0000-0000-0000553C0000}"/>
    <cellStyle name="Normal 3 3 4 7 4" xfId="15449" xr:uid="{00000000-0005-0000-0000-0000563C0000}"/>
    <cellStyle name="Normal 3 3 4 8" xfId="15450" xr:uid="{00000000-0005-0000-0000-0000573C0000}"/>
    <cellStyle name="Normal 3 3 4 9" xfId="15451" xr:uid="{00000000-0005-0000-0000-0000583C0000}"/>
    <cellStyle name="Normal 3 3 5" xfId="15452" xr:uid="{00000000-0005-0000-0000-0000593C0000}"/>
    <cellStyle name="Normal 3 3 5 2" xfId="15453" xr:uid="{00000000-0005-0000-0000-00005A3C0000}"/>
    <cellStyle name="Normal 3 3 6" xfId="15454" xr:uid="{00000000-0005-0000-0000-00005B3C0000}"/>
    <cellStyle name="Normal 3 3 6 10" xfId="15455" xr:uid="{00000000-0005-0000-0000-00005C3C0000}"/>
    <cellStyle name="Normal 3 3 6 2" xfId="15456" xr:uid="{00000000-0005-0000-0000-00005D3C0000}"/>
    <cellStyle name="Normal 3 3 6 2 2" xfId="15457" xr:uid="{00000000-0005-0000-0000-00005E3C0000}"/>
    <cellStyle name="Normal 3 3 6 2 2 2" xfId="15458" xr:uid="{00000000-0005-0000-0000-00005F3C0000}"/>
    <cellStyle name="Normal 3 3 6 2 2 2 2" xfId="15459" xr:uid="{00000000-0005-0000-0000-0000603C0000}"/>
    <cellStyle name="Normal 3 3 6 2 2 2 2 2" xfId="15460" xr:uid="{00000000-0005-0000-0000-0000613C0000}"/>
    <cellStyle name="Normal 3 3 6 2 2 2 2 3" xfId="15461" xr:uid="{00000000-0005-0000-0000-0000623C0000}"/>
    <cellStyle name="Normal 3 3 6 2 2 2 2 4" xfId="15462" xr:uid="{00000000-0005-0000-0000-0000633C0000}"/>
    <cellStyle name="Normal 3 3 6 2 2 2 3" xfId="15463" xr:uid="{00000000-0005-0000-0000-0000643C0000}"/>
    <cellStyle name="Normal 3 3 6 2 2 2 4" xfId="15464" xr:uid="{00000000-0005-0000-0000-0000653C0000}"/>
    <cellStyle name="Normal 3 3 6 2 2 2 5" xfId="15465" xr:uid="{00000000-0005-0000-0000-0000663C0000}"/>
    <cellStyle name="Normal 3 3 6 2 2 3" xfId="15466" xr:uid="{00000000-0005-0000-0000-0000673C0000}"/>
    <cellStyle name="Normal 3 3 6 2 2 3 2" xfId="15467" xr:uid="{00000000-0005-0000-0000-0000683C0000}"/>
    <cellStyle name="Normal 3 3 6 2 2 3 3" xfId="15468" xr:uid="{00000000-0005-0000-0000-0000693C0000}"/>
    <cellStyle name="Normal 3 3 6 2 2 3 4" xfId="15469" xr:uid="{00000000-0005-0000-0000-00006A3C0000}"/>
    <cellStyle name="Normal 3 3 6 2 2 4" xfId="15470" xr:uid="{00000000-0005-0000-0000-00006B3C0000}"/>
    <cellStyle name="Normal 3 3 6 2 2 5" xfId="15471" xr:uid="{00000000-0005-0000-0000-00006C3C0000}"/>
    <cellStyle name="Normal 3 3 6 2 2 6" xfId="15472" xr:uid="{00000000-0005-0000-0000-00006D3C0000}"/>
    <cellStyle name="Normal 3 3 6 2 3" xfId="15473" xr:uid="{00000000-0005-0000-0000-00006E3C0000}"/>
    <cellStyle name="Normal 3 3 6 2 3 2" xfId="15474" xr:uid="{00000000-0005-0000-0000-00006F3C0000}"/>
    <cellStyle name="Normal 3 3 6 2 3 2 2" xfId="15475" xr:uid="{00000000-0005-0000-0000-0000703C0000}"/>
    <cellStyle name="Normal 3 3 6 2 3 2 2 2" xfId="15476" xr:uid="{00000000-0005-0000-0000-0000713C0000}"/>
    <cellStyle name="Normal 3 3 6 2 3 2 2 3" xfId="15477" xr:uid="{00000000-0005-0000-0000-0000723C0000}"/>
    <cellStyle name="Normal 3 3 6 2 3 2 2 4" xfId="15478" xr:uid="{00000000-0005-0000-0000-0000733C0000}"/>
    <cellStyle name="Normal 3 3 6 2 3 2 3" xfId="15479" xr:uid="{00000000-0005-0000-0000-0000743C0000}"/>
    <cellStyle name="Normal 3 3 6 2 3 2 4" xfId="15480" xr:uid="{00000000-0005-0000-0000-0000753C0000}"/>
    <cellStyle name="Normal 3 3 6 2 3 2 5" xfId="15481" xr:uid="{00000000-0005-0000-0000-0000763C0000}"/>
    <cellStyle name="Normal 3 3 6 2 3 3" xfId="15482" xr:uid="{00000000-0005-0000-0000-0000773C0000}"/>
    <cellStyle name="Normal 3 3 6 2 3 3 2" xfId="15483" xr:uid="{00000000-0005-0000-0000-0000783C0000}"/>
    <cellStyle name="Normal 3 3 6 2 3 3 3" xfId="15484" xr:uid="{00000000-0005-0000-0000-0000793C0000}"/>
    <cellStyle name="Normal 3 3 6 2 3 3 4" xfId="15485" xr:uid="{00000000-0005-0000-0000-00007A3C0000}"/>
    <cellStyle name="Normal 3 3 6 2 3 4" xfId="15486" xr:uid="{00000000-0005-0000-0000-00007B3C0000}"/>
    <cellStyle name="Normal 3 3 6 2 3 5" xfId="15487" xr:uid="{00000000-0005-0000-0000-00007C3C0000}"/>
    <cellStyle name="Normal 3 3 6 2 3 6" xfId="15488" xr:uid="{00000000-0005-0000-0000-00007D3C0000}"/>
    <cellStyle name="Normal 3 3 6 2 4" xfId="15489" xr:uid="{00000000-0005-0000-0000-00007E3C0000}"/>
    <cellStyle name="Normal 3 3 6 2 4 2" xfId="15490" xr:uid="{00000000-0005-0000-0000-00007F3C0000}"/>
    <cellStyle name="Normal 3 3 6 2 4 2 2" xfId="15491" xr:uid="{00000000-0005-0000-0000-0000803C0000}"/>
    <cellStyle name="Normal 3 3 6 2 4 2 3" xfId="15492" xr:uid="{00000000-0005-0000-0000-0000813C0000}"/>
    <cellStyle name="Normal 3 3 6 2 4 2 4" xfId="15493" xr:uid="{00000000-0005-0000-0000-0000823C0000}"/>
    <cellStyle name="Normal 3 3 6 2 4 3" xfId="15494" xr:uid="{00000000-0005-0000-0000-0000833C0000}"/>
    <cellStyle name="Normal 3 3 6 2 4 4" xfId="15495" xr:uid="{00000000-0005-0000-0000-0000843C0000}"/>
    <cellStyle name="Normal 3 3 6 2 4 5" xfId="15496" xr:uid="{00000000-0005-0000-0000-0000853C0000}"/>
    <cellStyle name="Normal 3 3 6 2 5" xfId="15497" xr:uid="{00000000-0005-0000-0000-0000863C0000}"/>
    <cellStyle name="Normal 3 3 6 2 5 2" xfId="15498" xr:uid="{00000000-0005-0000-0000-0000873C0000}"/>
    <cellStyle name="Normal 3 3 6 2 5 3" xfId="15499" xr:uid="{00000000-0005-0000-0000-0000883C0000}"/>
    <cellStyle name="Normal 3 3 6 2 5 4" xfId="15500" xr:uid="{00000000-0005-0000-0000-0000893C0000}"/>
    <cellStyle name="Normal 3 3 6 2 6" xfId="15501" xr:uid="{00000000-0005-0000-0000-00008A3C0000}"/>
    <cellStyle name="Normal 3 3 6 2 7" xfId="15502" xr:uid="{00000000-0005-0000-0000-00008B3C0000}"/>
    <cellStyle name="Normal 3 3 6 2 8" xfId="15503" xr:uid="{00000000-0005-0000-0000-00008C3C0000}"/>
    <cellStyle name="Normal 3 3 6 3" xfId="15504" xr:uid="{00000000-0005-0000-0000-00008D3C0000}"/>
    <cellStyle name="Normal 3 3 6 3 2" xfId="15505" xr:uid="{00000000-0005-0000-0000-00008E3C0000}"/>
    <cellStyle name="Normal 3 3 6 3 2 2" xfId="15506" xr:uid="{00000000-0005-0000-0000-00008F3C0000}"/>
    <cellStyle name="Normal 3 3 6 3 2 2 2" xfId="15507" xr:uid="{00000000-0005-0000-0000-0000903C0000}"/>
    <cellStyle name="Normal 3 3 6 3 2 2 3" xfId="15508" xr:uid="{00000000-0005-0000-0000-0000913C0000}"/>
    <cellStyle name="Normal 3 3 6 3 2 2 4" xfId="15509" xr:uid="{00000000-0005-0000-0000-0000923C0000}"/>
    <cellStyle name="Normal 3 3 6 3 2 3" xfId="15510" xr:uid="{00000000-0005-0000-0000-0000933C0000}"/>
    <cellStyle name="Normal 3 3 6 3 2 4" xfId="15511" xr:uid="{00000000-0005-0000-0000-0000943C0000}"/>
    <cellStyle name="Normal 3 3 6 3 2 5" xfId="15512" xr:uid="{00000000-0005-0000-0000-0000953C0000}"/>
    <cellStyle name="Normal 3 3 6 3 3" xfId="15513" xr:uid="{00000000-0005-0000-0000-0000963C0000}"/>
    <cellStyle name="Normal 3 3 6 3 3 2" xfId="15514" xr:uid="{00000000-0005-0000-0000-0000973C0000}"/>
    <cellStyle name="Normal 3 3 6 3 3 3" xfId="15515" xr:uid="{00000000-0005-0000-0000-0000983C0000}"/>
    <cellStyle name="Normal 3 3 6 3 3 4" xfId="15516" xr:uid="{00000000-0005-0000-0000-0000993C0000}"/>
    <cellStyle name="Normal 3 3 6 3 4" xfId="15517" xr:uid="{00000000-0005-0000-0000-00009A3C0000}"/>
    <cellStyle name="Normal 3 3 6 3 5" xfId="15518" xr:uid="{00000000-0005-0000-0000-00009B3C0000}"/>
    <cellStyle name="Normal 3 3 6 3 6" xfId="15519" xr:uid="{00000000-0005-0000-0000-00009C3C0000}"/>
    <cellStyle name="Normal 3 3 6 4" xfId="15520" xr:uid="{00000000-0005-0000-0000-00009D3C0000}"/>
    <cellStyle name="Normal 3 3 6 4 2" xfId="15521" xr:uid="{00000000-0005-0000-0000-00009E3C0000}"/>
    <cellStyle name="Normal 3 3 6 4 2 2" xfId="15522" xr:uid="{00000000-0005-0000-0000-00009F3C0000}"/>
    <cellStyle name="Normal 3 3 6 4 2 2 2" xfId="15523" xr:uid="{00000000-0005-0000-0000-0000A03C0000}"/>
    <cellStyle name="Normal 3 3 6 4 2 2 3" xfId="15524" xr:uid="{00000000-0005-0000-0000-0000A13C0000}"/>
    <cellStyle name="Normal 3 3 6 4 2 2 4" xfId="15525" xr:uid="{00000000-0005-0000-0000-0000A23C0000}"/>
    <cellStyle name="Normal 3 3 6 4 2 3" xfId="15526" xr:uid="{00000000-0005-0000-0000-0000A33C0000}"/>
    <cellStyle name="Normal 3 3 6 4 2 4" xfId="15527" xr:uid="{00000000-0005-0000-0000-0000A43C0000}"/>
    <cellStyle name="Normal 3 3 6 4 2 5" xfId="15528" xr:uid="{00000000-0005-0000-0000-0000A53C0000}"/>
    <cellStyle name="Normal 3 3 6 4 3" xfId="15529" xr:uid="{00000000-0005-0000-0000-0000A63C0000}"/>
    <cellStyle name="Normal 3 3 6 4 3 2" xfId="15530" xr:uid="{00000000-0005-0000-0000-0000A73C0000}"/>
    <cellStyle name="Normal 3 3 6 4 3 3" xfId="15531" xr:uid="{00000000-0005-0000-0000-0000A83C0000}"/>
    <cellStyle name="Normal 3 3 6 4 3 4" xfId="15532" xr:uid="{00000000-0005-0000-0000-0000A93C0000}"/>
    <cellStyle name="Normal 3 3 6 4 4" xfId="15533" xr:uid="{00000000-0005-0000-0000-0000AA3C0000}"/>
    <cellStyle name="Normal 3 3 6 4 5" xfId="15534" xr:uid="{00000000-0005-0000-0000-0000AB3C0000}"/>
    <cellStyle name="Normal 3 3 6 4 6" xfId="15535" xr:uid="{00000000-0005-0000-0000-0000AC3C0000}"/>
    <cellStyle name="Normal 3 3 6 5" xfId="15536" xr:uid="{00000000-0005-0000-0000-0000AD3C0000}"/>
    <cellStyle name="Normal 3 3 6 6" xfId="15537" xr:uid="{00000000-0005-0000-0000-0000AE3C0000}"/>
    <cellStyle name="Normal 3 3 6 6 2" xfId="15538" xr:uid="{00000000-0005-0000-0000-0000AF3C0000}"/>
    <cellStyle name="Normal 3 3 6 6 2 2" xfId="15539" xr:uid="{00000000-0005-0000-0000-0000B03C0000}"/>
    <cellStyle name="Normal 3 3 6 6 2 3" xfId="15540" xr:uid="{00000000-0005-0000-0000-0000B13C0000}"/>
    <cellStyle name="Normal 3 3 6 6 2 4" xfId="15541" xr:uid="{00000000-0005-0000-0000-0000B23C0000}"/>
    <cellStyle name="Normal 3 3 6 6 3" xfId="15542" xr:uid="{00000000-0005-0000-0000-0000B33C0000}"/>
    <cellStyle name="Normal 3 3 6 6 4" xfId="15543" xr:uid="{00000000-0005-0000-0000-0000B43C0000}"/>
    <cellStyle name="Normal 3 3 6 6 5" xfId="15544" xr:uid="{00000000-0005-0000-0000-0000B53C0000}"/>
    <cellStyle name="Normal 3 3 6 7" xfId="15545" xr:uid="{00000000-0005-0000-0000-0000B63C0000}"/>
    <cellStyle name="Normal 3 3 6 7 2" xfId="15546" xr:uid="{00000000-0005-0000-0000-0000B73C0000}"/>
    <cellStyle name="Normal 3 3 6 7 3" xfId="15547" xr:uid="{00000000-0005-0000-0000-0000B83C0000}"/>
    <cellStyle name="Normal 3 3 6 7 4" xfId="15548" xr:uid="{00000000-0005-0000-0000-0000B93C0000}"/>
    <cellStyle name="Normal 3 3 6 8" xfId="15549" xr:uid="{00000000-0005-0000-0000-0000BA3C0000}"/>
    <cellStyle name="Normal 3 3 6 9" xfId="15550" xr:uid="{00000000-0005-0000-0000-0000BB3C0000}"/>
    <cellStyle name="Normal 3 3 7" xfId="15551" xr:uid="{00000000-0005-0000-0000-0000BC3C0000}"/>
    <cellStyle name="Normal 3 3 7 2" xfId="15552" xr:uid="{00000000-0005-0000-0000-0000BD3C0000}"/>
    <cellStyle name="Normal 3 3 7 2 2" xfId="15553" xr:uid="{00000000-0005-0000-0000-0000BE3C0000}"/>
    <cellStyle name="Normal 3 3 7 2 2 2" xfId="15554" xr:uid="{00000000-0005-0000-0000-0000BF3C0000}"/>
    <cellStyle name="Normal 3 3 7 2 2 2 2" xfId="15555" xr:uid="{00000000-0005-0000-0000-0000C03C0000}"/>
    <cellStyle name="Normal 3 3 7 2 2 2 3" xfId="15556" xr:uid="{00000000-0005-0000-0000-0000C13C0000}"/>
    <cellStyle name="Normal 3 3 7 2 2 2 4" xfId="15557" xr:uid="{00000000-0005-0000-0000-0000C23C0000}"/>
    <cellStyle name="Normal 3 3 7 2 2 3" xfId="15558" xr:uid="{00000000-0005-0000-0000-0000C33C0000}"/>
    <cellStyle name="Normal 3 3 7 2 2 4" xfId="15559" xr:uid="{00000000-0005-0000-0000-0000C43C0000}"/>
    <cellStyle name="Normal 3 3 7 2 2 5" xfId="15560" xr:uid="{00000000-0005-0000-0000-0000C53C0000}"/>
    <cellStyle name="Normal 3 3 7 2 3" xfId="15561" xr:uid="{00000000-0005-0000-0000-0000C63C0000}"/>
    <cellStyle name="Normal 3 3 7 2 3 2" xfId="15562" xr:uid="{00000000-0005-0000-0000-0000C73C0000}"/>
    <cellStyle name="Normal 3 3 7 2 3 3" xfId="15563" xr:uid="{00000000-0005-0000-0000-0000C83C0000}"/>
    <cellStyle name="Normal 3 3 7 2 3 4" xfId="15564" xr:uid="{00000000-0005-0000-0000-0000C93C0000}"/>
    <cellStyle name="Normal 3 3 7 2 4" xfId="15565" xr:uid="{00000000-0005-0000-0000-0000CA3C0000}"/>
    <cellStyle name="Normal 3 3 7 2 5" xfId="15566" xr:uid="{00000000-0005-0000-0000-0000CB3C0000}"/>
    <cellStyle name="Normal 3 3 7 2 6" xfId="15567" xr:uid="{00000000-0005-0000-0000-0000CC3C0000}"/>
    <cellStyle name="Normal 3 3 7 3" xfId="15568" xr:uid="{00000000-0005-0000-0000-0000CD3C0000}"/>
    <cellStyle name="Normal 3 3 7 3 2" xfId="15569" xr:uid="{00000000-0005-0000-0000-0000CE3C0000}"/>
    <cellStyle name="Normal 3 3 7 3 2 2" xfId="15570" xr:uid="{00000000-0005-0000-0000-0000CF3C0000}"/>
    <cellStyle name="Normal 3 3 7 3 2 2 2" xfId="15571" xr:uid="{00000000-0005-0000-0000-0000D03C0000}"/>
    <cellStyle name="Normal 3 3 7 3 2 2 3" xfId="15572" xr:uid="{00000000-0005-0000-0000-0000D13C0000}"/>
    <cellStyle name="Normal 3 3 7 3 2 2 4" xfId="15573" xr:uid="{00000000-0005-0000-0000-0000D23C0000}"/>
    <cellStyle name="Normal 3 3 7 3 2 3" xfId="15574" xr:uid="{00000000-0005-0000-0000-0000D33C0000}"/>
    <cellStyle name="Normal 3 3 7 3 2 4" xfId="15575" xr:uid="{00000000-0005-0000-0000-0000D43C0000}"/>
    <cellStyle name="Normal 3 3 7 3 2 5" xfId="15576" xr:uid="{00000000-0005-0000-0000-0000D53C0000}"/>
    <cellStyle name="Normal 3 3 7 3 3" xfId="15577" xr:uid="{00000000-0005-0000-0000-0000D63C0000}"/>
    <cellStyle name="Normal 3 3 7 3 3 2" xfId="15578" xr:uid="{00000000-0005-0000-0000-0000D73C0000}"/>
    <cellStyle name="Normal 3 3 7 3 3 3" xfId="15579" xr:uid="{00000000-0005-0000-0000-0000D83C0000}"/>
    <cellStyle name="Normal 3 3 7 3 3 4" xfId="15580" xr:uid="{00000000-0005-0000-0000-0000D93C0000}"/>
    <cellStyle name="Normal 3 3 7 3 4" xfId="15581" xr:uid="{00000000-0005-0000-0000-0000DA3C0000}"/>
    <cellStyle name="Normal 3 3 7 3 5" xfId="15582" xr:uid="{00000000-0005-0000-0000-0000DB3C0000}"/>
    <cellStyle name="Normal 3 3 7 3 6" xfId="15583" xr:uid="{00000000-0005-0000-0000-0000DC3C0000}"/>
    <cellStyle name="Normal 3 3 7 4" xfId="15584" xr:uid="{00000000-0005-0000-0000-0000DD3C0000}"/>
    <cellStyle name="Normal 3 3 7 5" xfId="15585" xr:uid="{00000000-0005-0000-0000-0000DE3C0000}"/>
    <cellStyle name="Normal 3 3 7 5 2" xfId="15586" xr:uid="{00000000-0005-0000-0000-0000DF3C0000}"/>
    <cellStyle name="Normal 3 3 7 5 2 2" xfId="15587" xr:uid="{00000000-0005-0000-0000-0000E03C0000}"/>
    <cellStyle name="Normal 3 3 7 5 2 3" xfId="15588" xr:uid="{00000000-0005-0000-0000-0000E13C0000}"/>
    <cellStyle name="Normal 3 3 7 5 2 4" xfId="15589" xr:uid="{00000000-0005-0000-0000-0000E23C0000}"/>
    <cellStyle name="Normal 3 3 7 5 3" xfId="15590" xr:uid="{00000000-0005-0000-0000-0000E33C0000}"/>
    <cellStyle name="Normal 3 3 7 5 4" xfId="15591" xr:uid="{00000000-0005-0000-0000-0000E43C0000}"/>
    <cellStyle name="Normal 3 3 7 5 5" xfId="15592" xr:uid="{00000000-0005-0000-0000-0000E53C0000}"/>
    <cellStyle name="Normal 3 3 7 6" xfId="15593" xr:uid="{00000000-0005-0000-0000-0000E63C0000}"/>
    <cellStyle name="Normal 3 3 7 6 2" xfId="15594" xr:uid="{00000000-0005-0000-0000-0000E73C0000}"/>
    <cellStyle name="Normal 3 3 7 6 3" xfId="15595" xr:uid="{00000000-0005-0000-0000-0000E83C0000}"/>
    <cellStyle name="Normal 3 3 7 6 4" xfId="15596" xr:uid="{00000000-0005-0000-0000-0000E93C0000}"/>
    <cellStyle name="Normal 3 3 7 7" xfId="15597" xr:uid="{00000000-0005-0000-0000-0000EA3C0000}"/>
    <cellStyle name="Normal 3 3 7 8" xfId="15598" xr:uid="{00000000-0005-0000-0000-0000EB3C0000}"/>
    <cellStyle name="Normal 3 3 7 9" xfId="15599" xr:uid="{00000000-0005-0000-0000-0000EC3C0000}"/>
    <cellStyle name="Normal 3 3 8" xfId="15600" xr:uid="{00000000-0005-0000-0000-0000ED3C0000}"/>
    <cellStyle name="Normal 3 3 8 2" xfId="15601" xr:uid="{00000000-0005-0000-0000-0000EE3C0000}"/>
    <cellStyle name="Normal 3 3 8 2 2" xfId="15602" xr:uid="{00000000-0005-0000-0000-0000EF3C0000}"/>
    <cellStyle name="Normal 3 3 8 2 2 2" xfId="15603" xr:uid="{00000000-0005-0000-0000-0000F03C0000}"/>
    <cellStyle name="Normal 3 3 8 2 2 2 2" xfId="15604" xr:uid="{00000000-0005-0000-0000-0000F13C0000}"/>
    <cellStyle name="Normal 3 3 8 2 2 2 3" xfId="15605" xr:uid="{00000000-0005-0000-0000-0000F23C0000}"/>
    <cellStyle name="Normal 3 3 8 2 2 2 4" xfId="15606" xr:uid="{00000000-0005-0000-0000-0000F33C0000}"/>
    <cellStyle name="Normal 3 3 8 2 2 3" xfId="15607" xr:uid="{00000000-0005-0000-0000-0000F43C0000}"/>
    <cellStyle name="Normal 3 3 8 2 2 4" xfId="15608" xr:uid="{00000000-0005-0000-0000-0000F53C0000}"/>
    <cellStyle name="Normal 3 3 8 2 2 5" xfId="15609" xr:uid="{00000000-0005-0000-0000-0000F63C0000}"/>
    <cellStyle name="Normal 3 3 8 2 3" xfId="15610" xr:uid="{00000000-0005-0000-0000-0000F73C0000}"/>
    <cellStyle name="Normal 3 3 8 2 3 2" xfId="15611" xr:uid="{00000000-0005-0000-0000-0000F83C0000}"/>
    <cellStyle name="Normal 3 3 8 2 3 3" xfId="15612" xr:uid="{00000000-0005-0000-0000-0000F93C0000}"/>
    <cellStyle name="Normal 3 3 8 2 3 4" xfId="15613" xr:uid="{00000000-0005-0000-0000-0000FA3C0000}"/>
    <cellStyle name="Normal 3 3 8 2 4" xfId="15614" xr:uid="{00000000-0005-0000-0000-0000FB3C0000}"/>
    <cellStyle name="Normal 3 3 8 2 5" xfId="15615" xr:uid="{00000000-0005-0000-0000-0000FC3C0000}"/>
    <cellStyle name="Normal 3 3 8 2 6" xfId="15616" xr:uid="{00000000-0005-0000-0000-0000FD3C0000}"/>
    <cellStyle name="Normal 3 3 8 3" xfId="15617" xr:uid="{00000000-0005-0000-0000-0000FE3C0000}"/>
    <cellStyle name="Normal 3 3 8 3 2" xfId="15618" xr:uid="{00000000-0005-0000-0000-0000FF3C0000}"/>
    <cellStyle name="Normal 3 3 8 3 2 2" xfId="15619" xr:uid="{00000000-0005-0000-0000-0000003D0000}"/>
    <cellStyle name="Normal 3 3 8 3 2 2 2" xfId="15620" xr:uid="{00000000-0005-0000-0000-0000013D0000}"/>
    <cellStyle name="Normal 3 3 8 3 2 2 3" xfId="15621" xr:uid="{00000000-0005-0000-0000-0000023D0000}"/>
    <cellStyle name="Normal 3 3 8 3 2 2 4" xfId="15622" xr:uid="{00000000-0005-0000-0000-0000033D0000}"/>
    <cellStyle name="Normal 3 3 8 3 2 3" xfId="15623" xr:uid="{00000000-0005-0000-0000-0000043D0000}"/>
    <cellStyle name="Normal 3 3 8 3 2 4" xfId="15624" xr:uid="{00000000-0005-0000-0000-0000053D0000}"/>
    <cellStyle name="Normal 3 3 8 3 2 5" xfId="15625" xr:uid="{00000000-0005-0000-0000-0000063D0000}"/>
    <cellStyle name="Normal 3 3 8 3 3" xfId="15626" xr:uid="{00000000-0005-0000-0000-0000073D0000}"/>
    <cellStyle name="Normal 3 3 8 3 3 2" xfId="15627" xr:uid="{00000000-0005-0000-0000-0000083D0000}"/>
    <cellStyle name="Normal 3 3 8 3 3 3" xfId="15628" xr:uid="{00000000-0005-0000-0000-0000093D0000}"/>
    <cellStyle name="Normal 3 3 8 3 3 4" xfId="15629" xr:uid="{00000000-0005-0000-0000-00000A3D0000}"/>
    <cellStyle name="Normal 3 3 8 3 4" xfId="15630" xr:uid="{00000000-0005-0000-0000-00000B3D0000}"/>
    <cellStyle name="Normal 3 3 8 3 5" xfId="15631" xr:uid="{00000000-0005-0000-0000-00000C3D0000}"/>
    <cellStyle name="Normal 3 3 8 3 6" xfId="15632" xr:uid="{00000000-0005-0000-0000-00000D3D0000}"/>
    <cellStyle name="Normal 3 3 8 4" xfId="15633" xr:uid="{00000000-0005-0000-0000-00000E3D0000}"/>
    <cellStyle name="Normal 3 3 8 5" xfId="15634" xr:uid="{00000000-0005-0000-0000-00000F3D0000}"/>
    <cellStyle name="Normal 3 3 8 5 2" xfId="15635" xr:uid="{00000000-0005-0000-0000-0000103D0000}"/>
    <cellStyle name="Normal 3 3 8 5 2 2" xfId="15636" xr:uid="{00000000-0005-0000-0000-0000113D0000}"/>
    <cellStyle name="Normal 3 3 8 5 2 3" xfId="15637" xr:uid="{00000000-0005-0000-0000-0000123D0000}"/>
    <cellStyle name="Normal 3 3 8 5 2 4" xfId="15638" xr:uid="{00000000-0005-0000-0000-0000133D0000}"/>
    <cellStyle name="Normal 3 3 8 5 3" xfId="15639" xr:uid="{00000000-0005-0000-0000-0000143D0000}"/>
    <cellStyle name="Normal 3 3 8 5 4" xfId="15640" xr:uid="{00000000-0005-0000-0000-0000153D0000}"/>
    <cellStyle name="Normal 3 3 8 5 5" xfId="15641" xr:uid="{00000000-0005-0000-0000-0000163D0000}"/>
    <cellStyle name="Normal 3 3 8 6" xfId="15642" xr:uid="{00000000-0005-0000-0000-0000173D0000}"/>
    <cellStyle name="Normal 3 3 8 6 2" xfId="15643" xr:uid="{00000000-0005-0000-0000-0000183D0000}"/>
    <cellStyle name="Normal 3 3 8 6 3" xfId="15644" xr:uid="{00000000-0005-0000-0000-0000193D0000}"/>
    <cellStyle name="Normal 3 3 8 6 4" xfId="15645" xr:uid="{00000000-0005-0000-0000-00001A3D0000}"/>
    <cellStyle name="Normal 3 3 8 7" xfId="15646" xr:uid="{00000000-0005-0000-0000-00001B3D0000}"/>
    <cellStyle name="Normal 3 3 8 8" xfId="15647" xr:uid="{00000000-0005-0000-0000-00001C3D0000}"/>
    <cellStyle name="Normal 3 3 8 9" xfId="15648" xr:uid="{00000000-0005-0000-0000-00001D3D0000}"/>
    <cellStyle name="Normal 3 3 9" xfId="15649" xr:uid="{00000000-0005-0000-0000-00001E3D0000}"/>
    <cellStyle name="Normal 3 3 9 2" xfId="15650" xr:uid="{00000000-0005-0000-0000-00001F3D0000}"/>
    <cellStyle name="Normal 3 3 9 3" xfId="15651" xr:uid="{00000000-0005-0000-0000-0000203D0000}"/>
    <cellStyle name="Normal 3 3 9 3 2" xfId="15652" xr:uid="{00000000-0005-0000-0000-0000213D0000}"/>
    <cellStyle name="Normal 3 3 9 3 2 2" xfId="15653" xr:uid="{00000000-0005-0000-0000-0000223D0000}"/>
    <cellStyle name="Normal 3 3 9 3 2 3" xfId="15654" xr:uid="{00000000-0005-0000-0000-0000233D0000}"/>
    <cellStyle name="Normal 3 3 9 3 2 4" xfId="15655" xr:uid="{00000000-0005-0000-0000-0000243D0000}"/>
    <cellStyle name="Normal 3 3 9 3 3" xfId="15656" xr:uid="{00000000-0005-0000-0000-0000253D0000}"/>
    <cellStyle name="Normal 3 3 9 3 4" xfId="15657" xr:uid="{00000000-0005-0000-0000-0000263D0000}"/>
    <cellStyle name="Normal 3 3 9 3 5" xfId="15658" xr:uid="{00000000-0005-0000-0000-0000273D0000}"/>
    <cellStyle name="Normal 3 3 9 4" xfId="15659" xr:uid="{00000000-0005-0000-0000-0000283D0000}"/>
    <cellStyle name="Normal 3 3 9 5" xfId="15660" xr:uid="{00000000-0005-0000-0000-0000293D0000}"/>
    <cellStyle name="Normal 3 3 9 5 2" xfId="15661" xr:uid="{00000000-0005-0000-0000-00002A3D0000}"/>
    <cellStyle name="Normal 3 3 9 5 3" xfId="15662" xr:uid="{00000000-0005-0000-0000-00002B3D0000}"/>
    <cellStyle name="Normal 3 3 9 5 4" xfId="15663" xr:uid="{00000000-0005-0000-0000-00002C3D0000}"/>
    <cellStyle name="Normal 3 3 9 6" xfId="15664" xr:uid="{00000000-0005-0000-0000-00002D3D0000}"/>
    <cellStyle name="Normal 3 3 9 7" xfId="15665" xr:uid="{00000000-0005-0000-0000-00002E3D0000}"/>
    <cellStyle name="Normal 3 3 9 8" xfId="15666" xr:uid="{00000000-0005-0000-0000-00002F3D0000}"/>
    <cellStyle name="Normal 3 30" xfId="15667" xr:uid="{00000000-0005-0000-0000-0000303D0000}"/>
    <cellStyle name="Normal 3 30 2" xfId="15668" xr:uid="{00000000-0005-0000-0000-0000313D0000}"/>
    <cellStyle name="Normal 3 30 2 2" xfId="15669" xr:uid="{00000000-0005-0000-0000-0000323D0000}"/>
    <cellStyle name="Normal 3 30 2 2 2" xfId="15670" xr:uid="{00000000-0005-0000-0000-0000333D0000}"/>
    <cellStyle name="Normal 3 30 2 2 3" xfId="15671" xr:uid="{00000000-0005-0000-0000-0000343D0000}"/>
    <cellStyle name="Normal 3 30 2 2 4" xfId="15672" xr:uid="{00000000-0005-0000-0000-0000353D0000}"/>
    <cellStyle name="Normal 3 30 2 3" xfId="15673" xr:uid="{00000000-0005-0000-0000-0000363D0000}"/>
    <cellStyle name="Normal 3 30 2 4" xfId="15674" xr:uid="{00000000-0005-0000-0000-0000373D0000}"/>
    <cellStyle name="Normal 3 30 2 5" xfId="15675" xr:uid="{00000000-0005-0000-0000-0000383D0000}"/>
    <cellStyle name="Normal 3 30 3" xfId="15676" xr:uid="{00000000-0005-0000-0000-0000393D0000}"/>
    <cellStyle name="Normal 3 30 3 2" xfId="15677" xr:uid="{00000000-0005-0000-0000-00003A3D0000}"/>
    <cellStyle name="Normal 3 30 3 3" xfId="15678" xr:uid="{00000000-0005-0000-0000-00003B3D0000}"/>
    <cellStyle name="Normal 3 30 3 4" xfId="15679" xr:uid="{00000000-0005-0000-0000-00003C3D0000}"/>
    <cellStyle name="Normal 3 30 4" xfId="15680" xr:uid="{00000000-0005-0000-0000-00003D3D0000}"/>
    <cellStyle name="Normal 3 30 5" xfId="15681" xr:uid="{00000000-0005-0000-0000-00003E3D0000}"/>
    <cellStyle name="Normal 3 30 6" xfId="15682" xr:uid="{00000000-0005-0000-0000-00003F3D0000}"/>
    <cellStyle name="Normal 3 31" xfId="15683" xr:uid="{00000000-0005-0000-0000-0000403D0000}"/>
    <cellStyle name="Normal 3 31 2" xfId="15684" xr:uid="{00000000-0005-0000-0000-0000413D0000}"/>
    <cellStyle name="Normal 3 31 2 2" xfId="15685" xr:uid="{00000000-0005-0000-0000-0000423D0000}"/>
    <cellStyle name="Normal 3 31 2 2 2" xfId="15686" xr:uid="{00000000-0005-0000-0000-0000433D0000}"/>
    <cellStyle name="Normal 3 31 2 2 3" xfId="15687" xr:uid="{00000000-0005-0000-0000-0000443D0000}"/>
    <cellStyle name="Normal 3 31 2 2 4" xfId="15688" xr:uid="{00000000-0005-0000-0000-0000453D0000}"/>
    <cellStyle name="Normal 3 31 2 3" xfId="15689" xr:uid="{00000000-0005-0000-0000-0000463D0000}"/>
    <cellStyle name="Normal 3 31 2 4" xfId="15690" xr:uid="{00000000-0005-0000-0000-0000473D0000}"/>
    <cellStyle name="Normal 3 31 2 5" xfId="15691" xr:uid="{00000000-0005-0000-0000-0000483D0000}"/>
    <cellStyle name="Normal 3 31 3" xfId="15692" xr:uid="{00000000-0005-0000-0000-0000493D0000}"/>
    <cellStyle name="Normal 3 31 3 2" xfId="15693" xr:uid="{00000000-0005-0000-0000-00004A3D0000}"/>
    <cellStyle name="Normal 3 31 3 3" xfId="15694" xr:uid="{00000000-0005-0000-0000-00004B3D0000}"/>
    <cellStyle name="Normal 3 31 3 4" xfId="15695" xr:uid="{00000000-0005-0000-0000-00004C3D0000}"/>
    <cellStyle name="Normal 3 31 4" xfId="15696" xr:uid="{00000000-0005-0000-0000-00004D3D0000}"/>
    <cellStyle name="Normal 3 31 5" xfId="15697" xr:uid="{00000000-0005-0000-0000-00004E3D0000}"/>
    <cellStyle name="Normal 3 31 6" xfId="15698" xr:uid="{00000000-0005-0000-0000-00004F3D0000}"/>
    <cellStyle name="Normal 3 32" xfId="15699" xr:uid="{00000000-0005-0000-0000-0000503D0000}"/>
    <cellStyle name="Normal 3 32 2" xfId="15700" xr:uid="{00000000-0005-0000-0000-0000513D0000}"/>
    <cellStyle name="Normal 3 33" xfId="15701" xr:uid="{00000000-0005-0000-0000-0000523D0000}"/>
    <cellStyle name="Normal 3 33 2" xfId="15702" xr:uid="{00000000-0005-0000-0000-0000533D0000}"/>
    <cellStyle name="Normal 3 34" xfId="15703" xr:uid="{00000000-0005-0000-0000-0000543D0000}"/>
    <cellStyle name="Normal 3 34 2" xfId="15704" xr:uid="{00000000-0005-0000-0000-0000553D0000}"/>
    <cellStyle name="Normal 3 34 2 2" xfId="15705" xr:uid="{00000000-0005-0000-0000-0000563D0000}"/>
    <cellStyle name="Normal 3 34 2 3" xfId="15706" xr:uid="{00000000-0005-0000-0000-0000573D0000}"/>
    <cellStyle name="Normal 3 34 2 4" xfId="15707" xr:uid="{00000000-0005-0000-0000-0000583D0000}"/>
    <cellStyle name="Normal 3 34 3" xfId="15708" xr:uid="{00000000-0005-0000-0000-0000593D0000}"/>
    <cellStyle name="Normal 3 34 4" xfId="15709" xr:uid="{00000000-0005-0000-0000-00005A3D0000}"/>
    <cellStyle name="Normal 3 34 5" xfId="15710" xr:uid="{00000000-0005-0000-0000-00005B3D0000}"/>
    <cellStyle name="Normal 3 35" xfId="15711" xr:uid="{00000000-0005-0000-0000-00005C3D0000}"/>
    <cellStyle name="Normal 3 35 2" xfId="15712" xr:uid="{00000000-0005-0000-0000-00005D3D0000}"/>
    <cellStyle name="Normal 3 36" xfId="15713" xr:uid="{00000000-0005-0000-0000-00005E3D0000}"/>
    <cellStyle name="Normal 3 36 2" xfId="15714" xr:uid="{00000000-0005-0000-0000-00005F3D0000}"/>
    <cellStyle name="Normal 3 37" xfId="15715" xr:uid="{00000000-0005-0000-0000-0000603D0000}"/>
    <cellStyle name="Normal 3 37 2" xfId="15716" xr:uid="{00000000-0005-0000-0000-0000613D0000}"/>
    <cellStyle name="Normal 3 38" xfId="15717" xr:uid="{00000000-0005-0000-0000-0000623D0000}"/>
    <cellStyle name="Normal 3 38 2" xfId="15718" xr:uid="{00000000-0005-0000-0000-0000633D0000}"/>
    <cellStyle name="Normal 3 39" xfId="15719" xr:uid="{00000000-0005-0000-0000-0000643D0000}"/>
    <cellStyle name="Normal 3 39 2" xfId="15720" xr:uid="{00000000-0005-0000-0000-0000653D0000}"/>
    <cellStyle name="Normal 3 4" xfId="15721" xr:uid="{00000000-0005-0000-0000-0000663D0000}"/>
    <cellStyle name="Normal 3 4 10" xfId="15722" xr:uid="{00000000-0005-0000-0000-0000673D0000}"/>
    <cellStyle name="Normal 3 4 10 2" xfId="15723" xr:uid="{00000000-0005-0000-0000-0000683D0000}"/>
    <cellStyle name="Normal 3 4 11" xfId="15724" xr:uid="{00000000-0005-0000-0000-0000693D0000}"/>
    <cellStyle name="Normal 3 4 12" xfId="15725" xr:uid="{00000000-0005-0000-0000-00006A3D0000}"/>
    <cellStyle name="Normal 3 4 12 2" xfId="15726" xr:uid="{00000000-0005-0000-0000-00006B3D0000}"/>
    <cellStyle name="Normal 3 4 13" xfId="15727" xr:uid="{00000000-0005-0000-0000-00006C3D0000}"/>
    <cellStyle name="Normal 3 4 13 2" xfId="15728" xr:uid="{00000000-0005-0000-0000-00006D3D0000}"/>
    <cellStyle name="Normal 3 4 13 2 2" xfId="15729" xr:uid="{00000000-0005-0000-0000-00006E3D0000}"/>
    <cellStyle name="Normal 3 4 13 2 3" xfId="15730" xr:uid="{00000000-0005-0000-0000-00006F3D0000}"/>
    <cellStyle name="Normal 3 4 13 2 4" xfId="15731" xr:uid="{00000000-0005-0000-0000-0000703D0000}"/>
    <cellStyle name="Normal 3 4 14" xfId="15732" xr:uid="{00000000-0005-0000-0000-0000713D0000}"/>
    <cellStyle name="Normal 3 4 14 2" xfId="15733" xr:uid="{00000000-0005-0000-0000-0000723D0000}"/>
    <cellStyle name="Normal 3 4 14 2 2" xfId="15734" xr:uid="{00000000-0005-0000-0000-0000733D0000}"/>
    <cellStyle name="Normal 3 4 14 2 3" xfId="15735" xr:uid="{00000000-0005-0000-0000-0000743D0000}"/>
    <cellStyle name="Normal 3 4 14 2 4" xfId="15736" xr:uid="{00000000-0005-0000-0000-0000753D0000}"/>
    <cellStyle name="Normal 3 4 14 3" xfId="15737" xr:uid="{00000000-0005-0000-0000-0000763D0000}"/>
    <cellStyle name="Normal 3 4 14 4" xfId="15738" xr:uid="{00000000-0005-0000-0000-0000773D0000}"/>
    <cellStyle name="Normal 3 4 14 5" xfId="15739" xr:uid="{00000000-0005-0000-0000-0000783D0000}"/>
    <cellStyle name="Normal 3 4 15" xfId="15740" xr:uid="{00000000-0005-0000-0000-0000793D0000}"/>
    <cellStyle name="Normal 3 4 16" xfId="15741" xr:uid="{00000000-0005-0000-0000-00007A3D0000}"/>
    <cellStyle name="Normal 3 4 17" xfId="15742" xr:uid="{00000000-0005-0000-0000-00007B3D0000}"/>
    <cellStyle name="Normal 3 4 2" xfId="15743" xr:uid="{00000000-0005-0000-0000-00007C3D0000}"/>
    <cellStyle name="Normal 3 4 2 10" xfId="15744" xr:uid="{00000000-0005-0000-0000-00007D3D0000}"/>
    <cellStyle name="Normal 3 4 2 11" xfId="15745" xr:uid="{00000000-0005-0000-0000-00007E3D0000}"/>
    <cellStyle name="Normal 3 4 2 2" xfId="15746" xr:uid="{00000000-0005-0000-0000-00007F3D0000}"/>
    <cellStyle name="Normal 3 4 2 2 2" xfId="15747" xr:uid="{00000000-0005-0000-0000-0000803D0000}"/>
    <cellStyle name="Normal 3 4 2 2 2 2" xfId="15748" xr:uid="{00000000-0005-0000-0000-0000813D0000}"/>
    <cellStyle name="Normal 3 4 2 2 2 2 2" xfId="15749" xr:uid="{00000000-0005-0000-0000-0000823D0000}"/>
    <cellStyle name="Normal 3 4 2 2 2 2 2 2" xfId="15750" xr:uid="{00000000-0005-0000-0000-0000833D0000}"/>
    <cellStyle name="Normal 3 4 2 2 2 2 2 2 2" xfId="15751" xr:uid="{00000000-0005-0000-0000-0000843D0000}"/>
    <cellStyle name="Normal 3 4 2 2 2 2 2 2 3" xfId="15752" xr:uid="{00000000-0005-0000-0000-0000853D0000}"/>
    <cellStyle name="Normal 3 4 2 2 2 2 2 2 4" xfId="15753" xr:uid="{00000000-0005-0000-0000-0000863D0000}"/>
    <cellStyle name="Normal 3 4 2 2 2 2 2 3" xfId="15754" xr:uid="{00000000-0005-0000-0000-0000873D0000}"/>
    <cellStyle name="Normal 3 4 2 2 2 2 2 4" xfId="15755" xr:uid="{00000000-0005-0000-0000-0000883D0000}"/>
    <cellStyle name="Normal 3 4 2 2 2 2 2 5" xfId="15756" xr:uid="{00000000-0005-0000-0000-0000893D0000}"/>
    <cellStyle name="Normal 3 4 2 2 2 2 3" xfId="15757" xr:uid="{00000000-0005-0000-0000-00008A3D0000}"/>
    <cellStyle name="Normal 3 4 2 2 2 2 3 2" xfId="15758" xr:uid="{00000000-0005-0000-0000-00008B3D0000}"/>
    <cellStyle name="Normal 3 4 2 2 2 2 3 3" xfId="15759" xr:uid="{00000000-0005-0000-0000-00008C3D0000}"/>
    <cellStyle name="Normal 3 4 2 2 2 2 3 4" xfId="15760" xr:uid="{00000000-0005-0000-0000-00008D3D0000}"/>
    <cellStyle name="Normal 3 4 2 2 2 2 4" xfId="15761" xr:uid="{00000000-0005-0000-0000-00008E3D0000}"/>
    <cellStyle name="Normal 3 4 2 2 2 2 5" xfId="15762" xr:uid="{00000000-0005-0000-0000-00008F3D0000}"/>
    <cellStyle name="Normal 3 4 2 2 2 2 6" xfId="15763" xr:uid="{00000000-0005-0000-0000-0000903D0000}"/>
    <cellStyle name="Normal 3 4 2 2 2 3" xfId="15764" xr:uid="{00000000-0005-0000-0000-0000913D0000}"/>
    <cellStyle name="Normal 3 4 2 2 2 3 2" xfId="15765" xr:uid="{00000000-0005-0000-0000-0000923D0000}"/>
    <cellStyle name="Normal 3 4 2 2 2 3 2 2" xfId="15766" xr:uid="{00000000-0005-0000-0000-0000933D0000}"/>
    <cellStyle name="Normal 3 4 2 2 2 3 2 2 2" xfId="15767" xr:uid="{00000000-0005-0000-0000-0000943D0000}"/>
    <cellStyle name="Normal 3 4 2 2 2 3 2 2 3" xfId="15768" xr:uid="{00000000-0005-0000-0000-0000953D0000}"/>
    <cellStyle name="Normal 3 4 2 2 2 3 2 2 4" xfId="15769" xr:uid="{00000000-0005-0000-0000-0000963D0000}"/>
    <cellStyle name="Normal 3 4 2 2 2 3 2 3" xfId="15770" xr:uid="{00000000-0005-0000-0000-0000973D0000}"/>
    <cellStyle name="Normal 3 4 2 2 2 3 2 4" xfId="15771" xr:uid="{00000000-0005-0000-0000-0000983D0000}"/>
    <cellStyle name="Normal 3 4 2 2 2 3 2 5" xfId="15772" xr:uid="{00000000-0005-0000-0000-0000993D0000}"/>
    <cellStyle name="Normal 3 4 2 2 2 3 3" xfId="15773" xr:uid="{00000000-0005-0000-0000-00009A3D0000}"/>
    <cellStyle name="Normal 3 4 2 2 2 3 3 2" xfId="15774" xr:uid="{00000000-0005-0000-0000-00009B3D0000}"/>
    <cellStyle name="Normal 3 4 2 2 2 3 3 3" xfId="15775" xr:uid="{00000000-0005-0000-0000-00009C3D0000}"/>
    <cellStyle name="Normal 3 4 2 2 2 3 3 4" xfId="15776" xr:uid="{00000000-0005-0000-0000-00009D3D0000}"/>
    <cellStyle name="Normal 3 4 2 2 2 3 4" xfId="15777" xr:uid="{00000000-0005-0000-0000-00009E3D0000}"/>
    <cellStyle name="Normal 3 4 2 2 2 3 5" xfId="15778" xr:uid="{00000000-0005-0000-0000-00009F3D0000}"/>
    <cellStyle name="Normal 3 4 2 2 2 3 6" xfId="15779" xr:uid="{00000000-0005-0000-0000-0000A03D0000}"/>
    <cellStyle name="Normal 3 4 2 2 2 4" xfId="15780" xr:uid="{00000000-0005-0000-0000-0000A13D0000}"/>
    <cellStyle name="Normal 3 4 2 2 2 4 2" xfId="15781" xr:uid="{00000000-0005-0000-0000-0000A23D0000}"/>
    <cellStyle name="Normal 3 4 2 2 2 4 2 2" xfId="15782" xr:uid="{00000000-0005-0000-0000-0000A33D0000}"/>
    <cellStyle name="Normal 3 4 2 2 2 4 2 3" xfId="15783" xr:uid="{00000000-0005-0000-0000-0000A43D0000}"/>
    <cellStyle name="Normal 3 4 2 2 2 4 2 4" xfId="15784" xr:uid="{00000000-0005-0000-0000-0000A53D0000}"/>
    <cellStyle name="Normal 3 4 2 2 2 4 3" xfId="15785" xr:uid="{00000000-0005-0000-0000-0000A63D0000}"/>
    <cellStyle name="Normal 3 4 2 2 2 4 4" xfId="15786" xr:uid="{00000000-0005-0000-0000-0000A73D0000}"/>
    <cellStyle name="Normal 3 4 2 2 2 4 5" xfId="15787" xr:uid="{00000000-0005-0000-0000-0000A83D0000}"/>
    <cellStyle name="Normal 3 4 2 2 2 5" xfId="15788" xr:uid="{00000000-0005-0000-0000-0000A93D0000}"/>
    <cellStyle name="Normal 3 4 2 2 2 5 2" xfId="15789" xr:uid="{00000000-0005-0000-0000-0000AA3D0000}"/>
    <cellStyle name="Normal 3 4 2 2 2 5 3" xfId="15790" xr:uid="{00000000-0005-0000-0000-0000AB3D0000}"/>
    <cellStyle name="Normal 3 4 2 2 2 5 4" xfId="15791" xr:uid="{00000000-0005-0000-0000-0000AC3D0000}"/>
    <cellStyle name="Normal 3 4 2 2 2 6" xfId="15792" xr:uid="{00000000-0005-0000-0000-0000AD3D0000}"/>
    <cellStyle name="Normal 3 4 2 2 2 7" xfId="15793" xr:uid="{00000000-0005-0000-0000-0000AE3D0000}"/>
    <cellStyle name="Normal 3 4 2 2 2 8" xfId="15794" xr:uid="{00000000-0005-0000-0000-0000AF3D0000}"/>
    <cellStyle name="Normal 3 4 2 2 3" xfId="15795" xr:uid="{00000000-0005-0000-0000-0000B03D0000}"/>
    <cellStyle name="Normal 3 4 2 2 3 2" xfId="15796" xr:uid="{00000000-0005-0000-0000-0000B13D0000}"/>
    <cellStyle name="Normal 3 4 2 2 3 2 2" xfId="15797" xr:uid="{00000000-0005-0000-0000-0000B23D0000}"/>
    <cellStyle name="Normal 3 4 2 2 3 2 2 2" xfId="15798" xr:uid="{00000000-0005-0000-0000-0000B33D0000}"/>
    <cellStyle name="Normal 3 4 2 2 3 2 2 3" xfId="15799" xr:uid="{00000000-0005-0000-0000-0000B43D0000}"/>
    <cellStyle name="Normal 3 4 2 2 3 2 2 4" xfId="15800" xr:uid="{00000000-0005-0000-0000-0000B53D0000}"/>
    <cellStyle name="Normal 3 4 2 2 3 2 3" xfId="15801" xr:uid="{00000000-0005-0000-0000-0000B63D0000}"/>
    <cellStyle name="Normal 3 4 2 2 3 2 3 2" xfId="15802" xr:uid="{00000000-0005-0000-0000-0000B73D0000}"/>
    <cellStyle name="Normal 3 4 2 2 3 2 3 3" xfId="15803" xr:uid="{00000000-0005-0000-0000-0000B83D0000}"/>
    <cellStyle name="Normal 3 4 2 2 3 2 3 4" xfId="15804" xr:uid="{00000000-0005-0000-0000-0000B93D0000}"/>
    <cellStyle name="Normal 3 4 2 2 3 2 4" xfId="15805" xr:uid="{00000000-0005-0000-0000-0000BA3D0000}"/>
    <cellStyle name="Normal 3 4 2 2 3 2 5" xfId="15806" xr:uid="{00000000-0005-0000-0000-0000BB3D0000}"/>
    <cellStyle name="Normal 3 4 2 2 3 2 6" xfId="15807" xr:uid="{00000000-0005-0000-0000-0000BC3D0000}"/>
    <cellStyle name="Normal 3 4 2 2 3 3" xfId="15808" xr:uid="{00000000-0005-0000-0000-0000BD3D0000}"/>
    <cellStyle name="Normal 3 4 2 2 3 3 2" xfId="15809" xr:uid="{00000000-0005-0000-0000-0000BE3D0000}"/>
    <cellStyle name="Normal 3 4 2 2 3 3 3" xfId="15810" xr:uid="{00000000-0005-0000-0000-0000BF3D0000}"/>
    <cellStyle name="Normal 3 4 2 2 3 3 4" xfId="15811" xr:uid="{00000000-0005-0000-0000-0000C03D0000}"/>
    <cellStyle name="Normal 3 4 2 2 3 4" xfId="15812" xr:uid="{00000000-0005-0000-0000-0000C13D0000}"/>
    <cellStyle name="Normal 3 4 2 2 3 4 2" xfId="15813" xr:uid="{00000000-0005-0000-0000-0000C23D0000}"/>
    <cellStyle name="Normal 3 4 2 2 3 4 3" xfId="15814" xr:uid="{00000000-0005-0000-0000-0000C33D0000}"/>
    <cellStyle name="Normal 3 4 2 2 3 4 4" xfId="15815" xr:uid="{00000000-0005-0000-0000-0000C43D0000}"/>
    <cellStyle name="Normal 3 4 2 2 3 5" xfId="15816" xr:uid="{00000000-0005-0000-0000-0000C53D0000}"/>
    <cellStyle name="Normal 3 4 2 2 3 6" xfId="15817" xr:uid="{00000000-0005-0000-0000-0000C63D0000}"/>
    <cellStyle name="Normal 3 4 2 2 3 7" xfId="15818" xr:uid="{00000000-0005-0000-0000-0000C73D0000}"/>
    <cellStyle name="Normal 3 4 2 2 4" xfId="15819" xr:uid="{00000000-0005-0000-0000-0000C83D0000}"/>
    <cellStyle name="Normal 3 4 2 2 4 2" xfId="15820" xr:uid="{00000000-0005-0000-0000-0000C93D0000}"/>
    <cellStyle name="Normal 3 4 2 2 4 2 2" xfId="15821" xr:uid="{00000000-0005-0000-0000-0000CA3D0000}"/>
    <cellStyle name="Normal 3 4 2 2 4 2 2 2" xfId="15822" xr:uid="{00000000-0005-0000-0000-0000CB3D0000}"/>
    <cellStyle name="Normal 3 4 2 2 4 2 2 3" xfId="15823" xr:uid="{00000000-0005-0000-0000-0000CC3D0000}"/>
    <cellStyle name="Normal 3 4 2 2 4 2 2 4" xfId="15824" xr:uid="{00000000-0005-0000-0000-0000CD3D0000}"/>
    <cellStyle name="Normal 3 4 2 2 4 2 3" xfId="15825" xr:uid="{00000000-0005-0000-0000-0000CE3D0000}"/>
    <cellStyle name="Normal 3 4 2 2 4 2 4" xfId="15826" xr:uid="{00000000-0005-0000-0000-0000CF3D0000}"/>
    <cellStyle name="Normal 3 4 2 2 4 2 5" xfId="15827" xr:uid="{00000000-0005-0000-0000-0000D03D0000}"/>
    <cellStyle name="Normal 3 4 2 2 4 3" xfId="15828" xr:uid="{00000000-0005-0000-0000-0000D13D0000}"/>
    <cellStyle name="Normal 3 4 2 2 4 3 2" xfId="15829" xr:uid="{00000000-0005-0000-0000-0000D23D0000}"/>
    <cellStyle name="Normal 3 4 2 2 4 3 3" xfId="15830" xr:uid="{00000000-0005-0000-0000-0000D33D0000}"/>
    <cellStyle name="Normal 3 4 2 2 4 3 4" xfId="15831" xr:uid="{00000000-0005-0000-0000-0000D43D0000}"/>
    <cellStyle name="Normal 3 4 2 2 4 4" xfId="15832" xr:uid="{00000000-0005-0000-0000-0000D53D0000}"/>
    <cellStyle name="Normal 3 4 2 2 4 5" xfId="15833" xr:uid="{00000000-0005-0000-0000-0000D63D0000}"/>
    <cellStyle name="Normal 3 4 2 2 4 6" xfId="15834" xr:uid="{00000000-0005-0000-0000-0000D73D0000}"/>
    <cellStyle name="Normal 3 4 2 2 5" xfId="15835" xr:uid="{00000000-0005-0000-0000-0000D83D0000}"/>
    <cellStyle name="Normal 3 4 2 2 5 2" xfId="15836" xr:uid="{00000000-0005-0000-0000-0000D93D0000}"/>
    <cellStyle name="Normal 3 4 2 2 5 2 2" xfId="15837" xr:uid="{00000000-0005-0000-0000-0000DA3D0000}"/>
    <cellStyle name="Normal 3 4 2 2 5 2 3" xfId="15838" xr:uid="{00000000-0005-0000-0000-0000DB3D0000}"/>
    <cellStyle name="Normal 3 4 2 2 5 2 4" xfId="15839" xr:uid="{00000000-0005-0000-0000-0000DC3D0000}"/>
    <cellStyle name="Normal 3 4 2 2 5 3" xfId="15840" xr:uid="{00000000-0005-0000-0000-0000DD3D0000}"/>
    <cellStyle name="Normal 3 4 2 2 5 4" xfId="15841" xr:uid="{00000000-0005-0000-0000-0000DE3D0000}"/>
    <cellStyle name="Normal 3 4 2 2 5 5" xfId="15842" xr:uid="{00000000-0005-0000-0000-0000DF3D0000}"/>
    <cellStyle name="Normal 3 4 2 2 6" xfId="15843" xr:uid="{00000000-0005-0000-0000-0000E03D0000}"/>
    <cellStyle name="Normal 3 4 2 2 6 2" xfId="15844" xr:uid="{00000000-0005-0000-0000-0000E13D0000}"/>
    <cellStyle name="Normal 3 4 2 2 6 3" xfId="15845" xr:uid="{00000000-0005-0000-0000-0000E23D0000}"/>
    <cellStyle name="Normal 3 4 2 2 6 4" xfId="15846" xr:uid="{00000000-0005-0000-0000-0000E33D0000}"/>
    <cellStyle name="Normal 3 4 2 2 7" xfId="15847" xr:uid="{00000000-0005-0000-0000-0000E43D0000}"/>
    <cellStyle name="Normal 3 4 2 2 8" xfId="15848" xr:uid="{00000000-0005-0000-0000-0000E53D0000}"/>
    <cellStyle name="Normal 3 4 2 2 9" xfId="15849" xr:uid="{00000000-0005-0000-0000-0000E63D0000}"/>
    <cellStyle name="Normal 3 4 2 3" xfId="15850" xr:uid="{00000000-0005-0000-0000-0000E73D0000}"/>
    <cellStyle name="Normal 3 4 2 3 2" xfId="15851" xr:uid="{00000000-0005-0000-0000-0000E83D0000}"/>
    <cellStyle name="Normal 3 4 2 3 2 2" xfId="15852" xr:uid="{00000000-0005-0000-0000-0000E93D0000}"/>
    <cellStyle name="Normal 3 4 2 3 2 2 2" xfId="15853" xr:uid="{00000000-0005-0000-0000-0000EA3D0000}"/>
    <cellStyle name="Normal 3 4 2 3 2 2 2 2" xfId="15854" xr:uid="{00000000-0005-0000-0000-0000EB3D0000}"/>
    <cellStyle name="Normal 3 4 2 3 2 2 2 3" xfId="15855" xr:uid="{00000000-0005-0000-0000-0000EC3D0000}"/>
    <cellStyle name="Normal 3 4 2 3 2 2 2 4" xfId="15856" xr:uid="{00000000-0005-0000-0000-0000ED3D0000}"/>
    <cellStyle name="Normal 3 4 2 3 2 2 3" xfId="15857" xr:uid="{00000000-0005-0000-0000-0000EE3D0000}"/>
    <cellStyle name="Normal 3 4 2 3 2 2 3 2" xfId="15858" xr:uid="{00000000-0005-0000-0000-0000EF3D0000}"/>
    <cellStyle name="Normal 3 4 2 3 2 2 3 3" xfId="15859" xr:uid="{00000000-0005-0000-0000-0000F03D0000}"/>
    <cellStyle name="Normal 3 4 2 3 2 2 3 4" xfId="15860" xr:uid="{00000000-0005-0000-0000-0000F13D0000}"/>
    <cellStyle name="Normal 3 4 2 3 2 2 4" xfId="15861" xr:uid="{00000000-0005-0000-0000-0000F23D0000}"/>
    <cellStyle name="Normal 3 4 2 3 2 2 5" xfId="15862" xr:uid="{00000000-0005-0000-0000-0000F33D0000}"/>
    <cellStyle name="Normal 3 4 2 3 2 2 6" xfId="15863" xr:uid="{00000000-0005-0000-0000-0000F43D0000}"/>
    <cellStyle name="Normal 3 4 2 3 2 3" xfId="15864" xr:uid="{00000000-0005-0000-0000-0000F53D0000}"/>
    <cellStyle name="Normal 3 4 2 3 2 3 2" xfId="15865" xr:uid="{00000000-0005-0000-0000-0000F63D0000}"/>
    <cellStyle name="Normal 3 4 2 3 2 3 3" xfId="15866" xr:uid="{00000000-0005-0000-0000-0000F73D0000}"/>
    <cellStyle name="Normal 3 4 2 3 2 3 4" xfId="15867" xr:uid="{00000000-0005-0000-0000-0000F83D0000}"/>
    <cellStyle name="Normal 3 4 2 3 2 4" xfId="15868" xr:uid="{00000000-0005-0000-0000-0000F93D0000}"/>
    <cellStyle name="Normal 3 4 2 3 2 4 2" xfId="15869" xr:uid="{00000000-0005-0000-0000-0000FA3D0000}"/>
    <cellStyle name="Normal 3 4 2 3 2 4 3" xfId="15870" xr:uid="{00000000-0005-0000-0000-0000FB3D0000}"/>
    <cellStyle name="Normal 3 4 2 3 2 4 4" xfId="15871" xr:uid="{00000000-0005-0000-0000-0000FC3D0000}"/>
    <cellStyle name="Normal 3 4 2 3 2 5" xfId="15872" xr:uid="{00000000-0005-0000-0000-0000FD3D0000}"/>
    <cellStyle name="Normal 3 4 2 3 2 6" xfId="15873" xr:uid="{00000000-0005-0000-0000-0000FE3D0000}"/>
    <cellStyle name="Normal 3 4 2 3 2 7" xfId="15874" xr:uid="{00000000-0005-0000-0000-0000FF3D0000}"/>
    <cellStyle name="Normal 3 4 2 3 3" xfId="15875" xr:uid="{00000000-0005-0000-0000-0000003E0000}"/>
    <cellStyle name="Normal 3 4 2 3 3 2" xfId="15876" xr:uid="{00000000-0005-0000-0000-0000013E0000}"/>
    <cellStyle name="Normal 3 4 2 3 3 2 2" xfId="15877" xr:uid="{00000000-0005-0000-0000-0000023E0000}"/>
    <cellStyle name="Normal 3 4 2 3 3 2 2 2" xfId="15878" xr:uid="{00000000-0005-0000-0000-0000033E0000}"/>
    <cellStyle name="Normal 3 4 2 3 3 2 2 3" xfId="15879" xr:uid="{00000000-0005-0000-0000-0000043E0000}"/>
    <cellStyle name="Normal 3 4 2 3 3 2 2 4" xfId="15880" xr:uid="{00000000-0005-0000-0000-0000053E0000}"/>
    <cellStyle name="Normal 3 4 2 3 3 2 3" xfId="15881" xr:uid="{00000000-0005-0000-0000-0000063E0000}"/>
    <cellStyle name="Normal 3 4 2 3 3 2 3 2" xfId="15882" xr:uid="{00000000-0005-0000-0000-0000073E0000}"/>
    <cellStyle name="Normal 3 4 2 3 3 2 3 3" xfId="15883" xr:uid="{00000000-0005-0000-0000-0000083E0000}"/>
    <cellStyle name="Normal 3 4 2 3 3 2 3 4" xfId="15884" xr:uid="{00000000-0005-0000-0000-0000093E0000}"/>
    <cellStyle name="Normal 3 4 2 3 3 2 4" xfId="15885" xr:uid="{00000000-0005-0000-0000-00000A3E0000}"/>
    <cellStyle name="Normal 3 4 2 3 3 2 5" xfId="15886" xr:uid="{00000000-0005-0000-0000-00000B3E0000}"/>
    <cellStyle name="Normal 3 4 2 3 3 2 6" xfId="15887" xr:uid="{00000000-0005-0000-0000-00000C3E0000}"/>
    <cellStyle name="Normal 3 4 2 3 3 3" xfId="15888" xr:uid="{00000000-0005-0000-0000-00000D3E0000}"/>
    <cellStyle name="Normal 3 4 2 3 3 3 2" xfId="15889" xr:uid="{00000000-0005-0000-0000-00000E3E0000}"/>
    <cellStyle name="Normal 3 4 2 3 3 3 3" xfId="15890" xr:uid="{00000000-0005-0000-0000-00000F3E0000}"/>
    <cellStyle name="Normal 3 4 2 3 3 3 4" xfId="15891" xr:uid="{00000000-0005-0000-0000-0000103E0000}"/>
    <cellStyle name="Normal 3 4 2 3 3 4" xfId="15892" xr:uid="{00000000-0005-0000-0000-0000113E0000}"/>
    <cellStyle name="Normal 3 4 2 3 3 4 2" xfId="15893" xr:uid="{00000000-0005-0000-0000-0000123E0000}"/>
    <cellStyle name="Normal 3 4 2 3 3 4 3" xfId="15894" xr:uid="{00000000-0005-0000-0000-0000133E0000}"/>
    <cellStyle name="Normal 3 4 2 3 3 4 4" xfId="15895" xr:uid="{00000000-0005-0000-0000-0000143E0000}"/>
    <cellStyle name="Normal 3 4 2 3 3 5" xfId="15896" xr:uid="{00000000-0005-0000-0000-0000153E0000}"/>
    <cellStyle name="Normal 3 4 2 3 3 6" xfId="15897" xr:uid="{00000000-0005-0000-0000-0000163E0000}"/>
    <cellStyle name="Normal 3 4 2 3 3 7" xfId="15898" xr:uid="{00000000-0005-0000-0000-0000173E0000}"/>
    <cellStyle name="Normal 3 4 2 3 4" xfId="15899" xr:uid="{00000000-0005-0000-0000-0000183E0000}"/>
    <cellStyle name="Normal 3 4 2 3 4 2" xfId="15900" xr:uid="{00000000-0005-0000-0000-0000193E0000}"/>
    <cellStyle name="Normal 3 4 2 3 4 2 2" xfId="15901" xr:uid="{00000000-0005-0000-0000-00001A3E0000}"/>
    <cellStyle name="Normal 3 4 2 3 4 2 3" xfId="15902" xr:uid="{00000000-0005-0000-0000-00001B3E0000}"/>
    <cellStyle name="Normal 3 4 2 3 4 2 4" xfId="15903" xr:uid="{00000000-0005-0000-0000-00001C3E0000}"/>
    <cellStyle name="Normal 3 4 2 3 4 3" xfId="15904" xr:uid="{00000000-0005-0000-0000-00001D3E0000}"/>
    <cellStyle name="Normal 3 4 2 3 4 3 2" xfId="15905" xr:uid="{00000000-0005-0000-0000-00001E3E0000}"/>
    <cellStyle name="Normal 3 4 2 3 4 3 3" xfId="15906" xr:uid="{00000000-0005-0000-0000-00001F3E0000}"/>
    <cellStyle name="Normal 3 4 2 3 4 3 4" xfId="15907" xr:uid="{00000000-0005-0000-0000-0000203E0000}"/>
    <cellStyle name="Normal 3 4 2 3 4 4" xfId="15908" xr:uid="{00000000-0005-0000-0000-0000213E0000}"/>
    <cellStyle name="Normal 3 4 2 3 4 5" xfId="15909" xr:uid="{00000000-0005-0000-0000-0000223E0000}"/>
    <cellStyle name="Normal 3 4 2 3 4 6" xfId="15910" xr:uid="{00000000-0005-0000-0000-0000233E0000}"/>
    <cellStyle name="Normal 3 4 2 3 5" xfId="15911" xr:uid="{00000000-0005-0000-0000-0000243E0000}"/>
    <cellStyle name="Normal 3 4 2 3 5 2" xfId="15912" xr:uid="{00000000-0005-0000-0000-0000253E0000}"/>
    <cellStyle name="Normal 3 4 2 3 5 3" xfId="15913" xr:uid="{00000000-0005-0000-0000-0000263E0000}"/>
    <cellStyle name="Normal 3 4 2 3 5 4" xfId="15914" xr:uid="{00000000-0005-0000-0000-0000273E0000}"/>
    <cellStyle name="Normal 3 4 2 3 6" xfId="15915" xr:uid="{00000000-0005-0000-0000-0000283E0000}"/>
    <cellStyle name="Normal 3 4 2 3 6 2" xfId="15916" xr:uid="{00000000-0005-0000-0000-0000293E0000}"/>
    <cellStyle name="Normal 3 4 2 3 6 3" xfId="15917" xr:uid="{00000000-0005-0000-0000-00002A3E0000}"/>
    <cellStyle name="Normal 3 4 2 3 6 4" xfId="15918" xr:uid="{00000000-0005-0000-0000-00002B3E0000}"/>
    <cellStyle name="Normal 3 4 2 3 7" xfId="15919" xr:uid="{00000000-0005-0000-0000-00002C3E0000}"/>
    <cellStyle name="Normal 3 4 2 3 8" xfId="15920" xr:uid="{00000000-0005-0000-0000-00002D3E0000}"/>
    <cellStyle name="Normal 3 4 2 3 9" xfId="15921" xr:uid="{00000000-0005-0000-0000-00002E3E0000}"/>
    <cellStyle name="Normal 3 4 2 4" xfId="15922" xr:uid="{00000000-0005-0000-0000-00002F3E0000}"/>
    <cellStyle name="Normal 3 4 2 4 2" xfId="15923" xr:uid="{00000000-0005-0000-0000-0000303E0000}"/>
    <cellStyle name="Normal 3 4 2 4 2 2" xfId="15924" xr:uid="{00000000-0005-0000-0000-0000313E0000}"/>
    <cellStyle name="Normal 3 4 2 4 2 2 2" xfId="15925" xr:uid="{00000000-0005-0000-0000-0000323E0000}"/>
    <cellStyle name="Normal 3 4 2 4 2 2 3" xfId="15926" xr:uid="{00000000-0005-0000-0000-0000333E0000}"/>
    <cellStyle name="Normal 3 4 2 4 2 2 4" xfId="15927" xr:uid="{00000000-0005-0000-0000-0000343E0000}"/>
    <cellStyle name="Normal 3 4 2 4 2 3" xfId="15928" xr:uid="{00000000-0005-0000-0000-0000353E0000}"/>
    <cellStyle name="Normal 3 4 2 4 2 3 2" xfId="15929" xr:uid="{00000000-0005-0000-0000-0000363E0000}"/>
    <cellStyle name="Normal 3 4 2 4 2 3 3" xfId="15930" xr:uid="{00000000-0005-0000-0000-0000373E0000}"/>
    <cellStyle name="Normal 3 4 2 4 2 3 4" xfId="15931" xr:uid="{00000000-0005-0000-0000-0000383E0000}"/>
    <cellStyle name="Normal 3 4 2 4 2 4" xfId="15932" xr:uid="{00000000-0005-0000-0000-0000393E0000}"/>
    <cellStyle name="Normal 3 4 2 4 2 5" xfId="15933" xr:uid="{00000000-0005-0000-0000-00003A3E0000}"/>
    <cellStyle name="Normal 3 4 2 4 2 6" xfId="15934" xr:uid="{00000000-0005-0000-0000-00003B3E0000}"/>
    <cellStyle name="Normal 3 4 2 4 3" xfId="15935" xr:uid="{00000000-0005-0000-0000-00003C3E0000}"/>
    <cellStyle name="Normal 3 4 2 4 3 2" xfId="15936" xr:uid="{00000000-0005-0000-0000-00003D3E0000}"/>
    <cellStyle name="Normal 3 4 2 4 3 3" xfId="15937" xr:uid="{00000000-0005-0000-0000-00003E3E0000}"/>
    <cellStyle name="Normal 3 4 2 4 3 4" xfId="15938" xr:uid="{00000000-0005-0000-0000-00003F3E0000}"/>
    <cellStyle name="Normal 3 4 2 4 4" xfId="15939" xr:uid="{00000000-0005-0000-0000-0000403E0000}"/>
    <cellStyle name="Normal 3 4 2 4 4 2" xfId="15940" xr:uid="{00000000-0005-0000-0000-0000413E0000}"/>
    <cellStyle name="Normal 3 4 2 4 4 3" xfId="15941" xr:uid="{00000000-0005-0000-0000-0000423E0000}"/>
    <cellStyle name="Normal 3 4 2 4 4 4" xfId="15942" xr:uid="{00000000-0005-0000-0000-0000433E0000}"/>
    <cellStyle name="Normal 3 4 2 4 5" xfId="15943" xr:uid="{00000000-0005-0000-0000-0000443E0000}"/>
    <cellStyle name="Normal 3 4 2 4 6" xfId="15944" xr:uid="{00000000-0005-0000-0000-0000453E0000}"/>
    <cellStyle name="Normal 3 4 2 4 7" xfId="15945" xr:uid="{00000000-0005-0000-0000-0000463E0000}"/>
    <cellStyle name="Normal 3 4 2 5" xfId="15946" xr:uid="{00000000-0005-0000-0000-0000473E0000}"/>
    <cellStyle name="Normal 3 4 2 5 2" xfId="15947" xr:uid="{00000000-0005-0000-0000-0000483E0000}"/>
    <cellStyle name="Normal 3 4 2 5 2 2" xfId="15948" xr:uid="{00000000-0005-0000-0000-0000493E0000}"/>
    <cellStyle name="Normal 3 4 2 5 2 2 2" xfId="15949" xr:uid="{00000000-0005-0000-0000-00004A3E0000}"/>
    <cellStyle name="Normal 3 4 2 5 2 2 3" xfId="15950" xr:uid="{00000000-0005-0000-0000-00004B3E0000}"/>
    <cellStyle name="Normal 3 4 2 5 2 2 4" xfId="15951" xr:uid="{00000000-0005-0000-0000-00004C3E0000}"/>
    <cellStyle name="Normal 3 4 2 5 2 3" xfId="15952" xr:uid="{00000000-0005-0000-0000-00004D3E0000}"/>
    <cellStyle name="Normal 3 4 2 5 2 3 2" xfId="15953" xr:uid="{00000000-0005-0000-0000-00004E3E0000}"/>
    <cellStyle name="Normal 3 4 2 5 2 3 3" xfId="15954" xr:uid="{00000000-0005-0000-0000-00004F3E0000}"/>
    <cellStyle name="Normal 3 4 2 5 2 3 4" xfId="15955" xr:uid="{00000000-0005-0000-0000-0000503E0000}"/>
    <cellStyle name="Normal 3 4 2 5 2 4" xfId="15956" xr:uid="{00000000-0005-0000-0000-0000513E0000}"/>
    <cellStyle name="Normal 3 4 2 5 2 5" xfId="15957" xr:uid="{00000000-0005-0000-0000-0000523E0000}"/>
    <cellStyle name="Normal 3 4 2 5 2 6" xfId="15958" xr:uid="{00000000-0005-0000-0000-0000533E0000}"/>
    <cellStyle name="Normal 3 4 2 5 3" xfId="15959" xr:uid="{00000000-0005-0000-0000-0000543E0000}"/>
    <cellStyle name="Normal 3 4 2 5 3 2" xfId="15960" xr:uid="{00000000-0005-0000-0000-0000553E0000}"/>
    <cellStyle name="Normal 3 4 2 5 3 3" xfId="15961" xr:uid="{00000000-0005-0000-0000-0000563E0000}"/>
    <cellStyle name="Normal 3 4 2 5 3 4" xfId="15962" xr:uid="{00000000-0005-0000-0000-0000573E0000}"/>
    <cellStyle name="Normal 3 4 2 5 4" xfId="15963" xr:uid="{00000000-0005-0000-0000-0000583E0000}"/>
    <cellStyle name="Normal 3 4 2 5 4 2" xfId="15964" xr:uid="{00000000-0005-0000-0000-0000593E0000}"/>
    <cellStyle name="Normal 3 4 2 5 4 3" xfId="15965" xr:uid="{00000000-0005-0000-0000-00005A3E0000}"/>
    <cellStyle name="Normal 3 4 2 5 4 4" xfId="15966" xr:uid="{00000000-0005-0000-0000-00005B3E0000}"/>
    <cellStyle name="Normal 3 4 2 5 5" xfId="15967" xr:uid="{00000000-0005-0000-0000-00005C3E0000}"/>
    <cellStyle name="Normal 3 4 2 5 6" xfId="15968" xr:uid="{00000000-0005-0000-0000-00005D3E0000}"/>
    <cellStyle name="Normal 3 4 2 5 7" xfId="15969" xr:uid="{00000000-0005-0000-0000-00005E3E0000}"/>
    <cellStyle name="Normal 3 4 2 6" xfId="15970" xr:uid="{00000000-0005-0000-0000-00005F3E0000}"/>
    <cellStyle name="Normal 3 4 2 6 2" xfId="15971" xr:uid="{00000000-0005-0000-0000-0000603E0000}"/>
    <cellStyle name="Normal 3 4 2 6 2 2" xfId="15972" xr:uid="{00000000-0005-0000-0000-0000613E0000}"/>
    <cellStyle name="Normal 3 4 2 6 2 3" xfId="15973" xr:uid="{00000000-0005-0000-0000-0000623E0000}"/>
    <cellStyle name="Normal 3 4 2 6 2 4" xfId="15974" xr:uid="{00000000-0005-0000-0000-0000633E0000}"/>
    <cellStyle name="Normal 3 4 2 6 3" xfId="15975" xr:uid="{00000000-0005-0000-0000-0000643E0000}"/>
    <cellStyle name="Normal 3 4 2 6 3 2" xfId="15976" xr:uid="{00000000-0005-0000-0000-0000653E0000}"/>
    <cellStyle name="Normal 3 4 2 6 3 3" xfId="15977" xr:uid="{00000000-0005-0000-0000-0000663E0000}"/>
    <cellStyle name="Normal 3 4 2 6 3 4" xfId="15978" xr:uid="{00000000-0005-0000-0000-0000673E0000}"/>
    <cellStyle name="Normal 3 4 2 7" xfId="15979" xr:uid="{00000000-0005-0000-0000-0000683E0000}"/>
    <cellStyle name="Normal 3 4 2 7 2" xfId="15980" xr:uid="{00000000-0005-0000-0000-0000693E0000}"/>
    <cellStyle name="Normal 3 4 2 7 2 2" xfId="15981" xr:uid="{00000000-0005-0000-0000-00006A3E0000}"/>
    <cellStyle name="Normal 3 4 2 7 2 3" xfId="15982" xr:uid="{00000000-0005-0000-0000-00006B3E0000}"/>
    <cellStyle name="Normal 3 4 2 7 2 4" xfId="15983" xr:uid="{00000000-0005-0000-0000-00006C3E0000}"/>
    <cellStyle name="Normal 3 4 2 7 3" xfId="15984" xr:uid="{00000000-0005-0000-0000-00006D3E0000}"/>
    <cellStyle name="Normal 3 4 2 7 4" xfId="15985" xr:uid="{00000000-0005-0000-0000-00006E3E0000}"/>
    <cellStyle name="Normal 3 4 2 7 5" xfId="15986" xr:uid="{00000000-0005-0000-0000-00006F3E0000}"/>
    <cellStyle name="Normal 3 4 2 8" xfId="15987" xr:uid="{00000000-0005-0000-0000-0000703E0000}"/>
    <cellStyle name="Normal 3 4 2 8 2" xfId="15988" xr:uid="{00000000-0005-0000-0000-0000713E0000}"/>
    <cellStyle name="Normal 3 4 2 8 3" xfId="15989" xr:uid="{00000000-0005-0000-0000-0000723E0000}"/>
    <cellStyle name="Normal 3 4 2 8 4" xfId="15990" xr:uid="{00000000-0005-0000-0000-0000733E0000}"/>
    <cellStyle name="Normal 3 4 2 9" xfId="15991" xr:uid="{00000000-0005-0000-0000-0000743E0000}"/>
    <cellStyle name="Normal 3 4 3" xfId="15992" xr:uid="{00000000-0005-0000-0000-0000753E0000}"/>
    <cellStyle name="Normal 3 4 3 10" xfId="15993" xr:uid="{00000000-0005-0000-0000-0000763E0000}"/>
    <cellStyle name="Normal 3 4 3 11" xfId="15994" xr:uid="{00000000-0005-0000-0000-0000773E0000}"/>
    <cellStyle name="Normal 3 4 3 2" xfId="15995" xr:uid="{00000000-0005-0000-0000-0000783E0000}"/>
    <cellStyle name="Normal 3 4 3 2 2" xfId="15996" xr:uid="{00000000-0005-0000-0000-0000793E0000}"/>
    <cellStyle name="Normal 3 4 3 2 2 2" xfId="15997" xr:uid="{00000000-0005-0000-0000-00007A3E0000}"/>
    <cellStyle name="Normal 3 4 3 2 2 2 2" xfId="15998" xr:uid="{00000000-0005-0000-0000-00007B3E0000}"/>
    <cellStyle name="Normal 3 4 3 2 2 2 2 2" xfId="15999" xr:uid="{00000000-0005-0000-0000-00007C3E0000}"/>
    <cellStyle name="Normal 3 4 3 2 2 2 2 3" xfId="16000" xr:uid="{00000000-0005-0000-0000-00007D3E0000}"/>
    <cellStyle name="Normal 3 4 3 2 2 2 2 4" xfId="16001" xr:uid="{00000000-0005-0000-0000-00007E3E0000}"/>
    <cellStyle name="Normal 3 4 3 2 2 2 3" xfId="16002" xr:uid="{00000000-0005-0000-0000-00007F3E0000}"/>
    <cellStyle name="Normal 3 4 3 2 2 2 3 2" xfId="16003" xr:uid="{00000000-0005-0000-0000-0000803E0000}"/>
    <cellStyle name="Normal 3 4 3 2 2 2 3 3" xfId="16004" xr:uid="{00000000-0005-0000-0000-0000813E0000}"/>
    <cellStyle name="Normal 3 4 3 2 2 2 3 4" xfId="16005" xr:uid="{00000000-0005-0000-0000-0000823E0000}"/>
    <cellStyle name="Normal 3 4 3 2 2 2 4" xfId="16006" xr:uid="{00000000-0005-0000-0000-0000833E0000}"/>
    <cellStyle name="Normal 3 4 3 2 2 2 5" xfId="16007" xr:uid="{00000000-0005-0000-0000-0000843E0000}"/>
    <cellStyle name="Normal 3 4 3 2 2 2 6" xfId="16008" xr:uid="{00000000-0005-0000-0000-0000853E0000}"/>
    <cellStyle name="Normal 3 4 3 2 2 3" xfId="16009" xr:uid="{00000000-0005-0000-0000-0000863E0000}"/>
    <cellStyle name="Normal 3 4 3 2 2 3 2" xfId="16010" xr:uid="{00000000-0005-0000-0000-0000873E0000}"/>
    <cellStyle name="Normal 3 4 3 2 2 3 3" xfId="16011" xr:uid="{00000000-0005-0000-0000-0000883E0000}"/>
    <cellStyle name="Normal 3 4 3 2 2 3 4" xfId="16012" xr:uid="{00000000-0005-0000-0000-0000893E0000}"/>
    <cellStyle name="Normal 3 4 3 2 2 4" xfId="16013" xr:uid="{00000000-0005-0000-0000-00008A3E0000}"/>
    <cellStyle name="Normal 3 4 3 2 2 4 2" xfId="16014" xr:uid="{00000000-0005-0000-0000-00008B3E0000}"/>
    <cellStyle name="Normal 3 4 3 2 2 4 3" xfId="16015" xr:uid="{00000000-0005-0000-0000-00008C3E0000}"/>
    <cellStyle name="Normal 3 4 3 2 2 4 4" xfId="16016" xr:uid="{00000000-0005-0000-0000-00008D3E0000}"/>
    <cellStyle name="Normal 3 4 3 2 2 5" xfId="16017" xr:uid="{00000000-0005-0000-0000-00008E3E0000}"/>
    <cellStyle name="Normal 3 4 3 2 2 6" xfId="16018" xr:uid="{00000000-0005-0000-0000-00008F3E0000}"/>
    <cellStyle name="Normal 3 4 3 2 2 7" xfId="16019" xr:uid="{00000000-0005-0000-0000-0000903E0000}"/>
    <cellStyle name="Normal 3 4 3 2 3" xfId="16020" xr:uid="{00000000-0005-0000-0000-0000913E0000}"/>
    <cellStyle name="Normal 3 4 3 2 3 2" xfId="16021" xr:uid="{00000000-0005-0000-0000-0000923E0000}"/>
    <cellStyle name="Normal 3 4 3 2 3 2 2" xfId="16022" xr:uid="{00000000-0005-0000-0000-0000933E0000}"/>
    <cellStyle name="Normal 3 4 3 2 3 2 2 2" xfId="16023" xr:uid="{00000000-0005-0000-0000-0000943E0000}"/>
    <cellStyle name="Normal 3 4 3 2 3 2 2 3" xfId="16024" xr:uid="{00000000-0005-0000-0000-0000953E0000}"/>
    <cellStyle name="Normal 3 4 3 2 3 2 2 4" xfId="16025" xr:uid="{00000000-0005-0000-0000-0000963E0000}"/>
    <cellStyle name="Normal 3 4 3 2 3 2 3" xfId="16026" xr:uid="{00000000-0005-0000-0000-0000973E0000}"/>
    <cellStyle name="Normal 3 4 3 2 3 2 3 2" xfId="16027" xr:uid="{00000000-0005-0000-0000-0000983E0000}"/>
    <cellStyle name="Normal 3 4 3 2 3 2 3 3" xfId="16028" xr:uid="{00000000-0005-0000-0000-0000993E0000}"/>
    <cellStyle name="Normal 3 4 3 2 3 2 3 4" xfId="16029" xr:uid="{00000000-0005-0000-0000-00009A3E0000}"/>
    <cellStyle name="Normal 3 4 3 2 3 2 4" xfId="16030" xr:uid="{00000000-0005-0000-0000-00009B3E0000}"/>
    <cellStyle name="Normal 3 4 3 2 3 2 5" xfId="16031" xr:uid="{00000000-0005-0000-0000-00009C3E0000}"/>
    <cellStyle name="Normal 3 4 3 2 3 2 6" xfId="16032" xr:uid="{00000000-0005-0000-0000-00009D3E0000}"/>
    <cellStyle name="Normal 3 4 3 2 3 3" xfId="16033" xr:uid="{00000000-0005-0000-0000-00009E3E0000}"/>
    <cellStyle name="Normal 3 4 3 2 3 3 2" xfId="16034" xr:uid="{00000000-0005-0000-0000-00009F3E0000}"/>
    <cellStyle name="Normal 3 4 3 2 3 3 3" xfId="16035" xr:uid="{00000000-0005-0000-0000-0000A03E0000}"/>
    <cellStyle name="Normal 3 4 3 2 3 3 4" xfId="16036" xr:uid="{00000000-0005-0000-0000-0000A13E0000}"/>
    <cellStyle name="Normal 3 4 3 2 3 4" xfId="16037" xr:uid="{00000000-0005-0000-0000-0000A23E0000}"/>
    <cellStyle name="Normal 3 4 3 2 3 4 2" xfId="16038" xr:uid="{00000000-0005-0000-0000-0000A33E0000}"/>
    <cellStyle name="Normal 3 4 3 2 3 4 3" xfId="16039" xr:uid="{00000000-0005-0000-0000-0000A43E0000}"/>
    <cellStyle name="Normal 3 4 3 2 3 4 4" xfId="16040" xr:uid="{00000000-0005-0000-0000-0000A53E0000}"/>
    <cellStyle name="Normal 3 4 3 2 3 5" xfId="16041" xr:uid="{00000000-0005-0000-0000-0000A63E0000}"/>
    <cellStyle name="Normal 3 4 3 2 3 6" xfId="16042" xr:uid="{00000000-0005-0000-0000-0000A73E0000}"/>
    <cellStyle name="Normal 3 4 3 2 3 7" xfId="16043" xr:uid="{00000000-0005-0000-0000-0000A83E0000}"/>
    <cellStyle name="Normal 3 4 3 2 4" xfId="16044" xr:uid="{00000000-0005-0000-0000-0000A93E0000}"/>
    <cellStyle name="Normal 3 4 3 2 4 2" xfId="16045" xr:uid="{00000000-0005-0000-0000-0000AA3E0000}"/>
    <cellStyle name="Normal 3 4 3 2 4 2 2" xfId="16046" xr:uid="{00000000-0005-0000-0000-0000AB3E0000}"/>
    <cellStyle name="Normal 3 4 3 2 4 2 3" xfId="16047" xr:uid="{00000000-0005-0000-0000-0000AC3E0000}"/>
    <cellStyle name="Normal 3 4 3 2 4 2 4" xfId="16048" xr:uid="{00000000-0005-0000-0000-0000AD3E0000}"/>
    <cellStyle name="Normal 3 4 3 2 4 3" xfId="16049" xr:uid="{00000000-0005-0000-0000-0000AE3E0000}"/>
    <cellStyle name="Normal 3 4 3 2 4 3 2" xfId="16050" xr:uid="{00000000-0005-0000-0000-0000AF3E0000}"/>
    <cellStyle name="Normal 3 4 3 2 4 3 3" xfId="16051" xr:uid="{00000000-0005-0000-0000-0000B03E0000}"/>
    <cellStyle name="Normal 3 4 3 2 4 3 4" xfId="16052" xr:uid="{00000000-0005-0000-0000-0000B13E0000}"/>
    <cellStyle name="Normal 3 4 3 2 4 4" xfId="16053" xr:uid="{00000000-0005-0000-0000-0000B23E0000}"/>
    <cellStyle name="Normal 3 4 3 2 4 5" xfId="16054" xr:uid="{00000000-0005-0000-0000-0000B33E0000}"/>
    <cellStyle name="Normal 3 4 3 2 4 6" xfId="16055" xr:uid="{00000000-0005-0000-0000-0000B43E0000}"/>
    <cellStyle name="Normal 3 4 3 2 5" xfId="16056" xr:uid="{00000000-0005-0000-0000-0000B53E0000}"/>
    <cellStyle name="Normal 3 4 3 2 5 2" xfId="16057" xr:uid="{00000000-0005-0000-0000-0000B63E0000}"/>
    <cellStyle name="Normal 3 4 3 2 5 3" xfId="16058" xr:uid="{00000000-0005-0000-0000-0000B73E0000}"/>
    <cellStyle name="Normal 3 4 3 2 5 4" xfId="16059" xr:uid="{00000000-0005-0000-0000-0000B83E0000}"/>
    <cellStyle name="Normal 3 4 3 2 6" xfId="16060" xr:uid="{00000000-0005-0000-0000-0000B93E0000}"/>
    <cellStyle name="Normal 3 4 3 2 6 2" xfId="16061" xr:uid="{00000000-0005-0000-0000-0000BA3E0000}"/>
    <cellStyle name="Normal 3 4 3 2 6 3" xfId="16062" xr:uid="{00000000-0005-0000-0000-0000BB3E0000}"/>
    <cellStyle name="Normal 3 4 3 2 6 4" xfId="16063" xr:uid="{00000000-0005-0000-0000-0000BC3E0000}"/>
    <cellStyle name="Normal 3 4 3 2 7" xfId="16064" xr:uid="{00000000-0005-0000-0000-0000BD3E0000}"/>
    <cellStyle name="Normal 3 4 3 2 8" xfId="16065" xr:uid="{00000000-0005-0000-0000-0000BE3E0000}"/>
    <cellStyle name="Normal 3 4 3 2 9" xfId="16066" xr:uid="{00000000-0005-0000-0000-0000BF3E0000}"/>
    <cellStyle name="Normal 3 4 3 3" xfId="16067" xr:uid="{00000000-0005-0000-0000-0000C03E0000}"/>
    <cellStyle name="Normal 3 4 3 3 2" xfId="16068" xr:uid="{00000000-0005-0000-0000-0000C13E0000}"/>
    <cellStyle name="Normal 3 4 3 3 2 2" xfId="16069" xr:uid="{00000000-0005-0000-0000-0000C23E0000}"/>
    <cellStyle name="Normal 3 4 3 3 2 2 2" xfId="16070" xr:uid="{00000000-0005-0000-0000-0000C33E0000}"/>
    <cellStyle name="Normal 3 4 3 3 2 2 2 2" xfId="16071" xr:uid="{00000000-0005-0000-0000-0000C43E0000}"/>
    <cellStyle name="Normal 3 4 3 3 2 2 2 3" xfId="16072" xr:uid="{00000000-0005-0000-0000-0000C53E0000}"/>
    <cellStyle name="Normal 3 4 3 3 2 2 2 4" xfId="16073" xr:uid="{00000000-0005-0000-0000-0000C63E0000}"/>
    <cellStyle name="Normal 3 4 3 3 2 2 3" xfId="16074" xr:uid="{00000000-0005-0000-0000-0000C73E0000}"/>
    <cellStyle name="Normal 3 4 3 3 2 2 4" xfId="16075" xr:uid="{00000000-0005-0000-0000-0000C83E0000}"/>
    <cellStyle name="Normal 3 4 3 3 2 2 5" xfId="16076" xr:uid="{00000000-0005-0000-0000-0000C93E0000}"/>
    <cellStyle name="Normal 3 4 3 3 2 3" xfId="16077" xr:uid="{00000000-0005-0000-0000-0000CA3E0000}"/>
    <cellStyle name="Normal 3 4 3 3 2 3 2" xfId="16078" xr:uid="{00000000-0005-0000-0000-0000CB3E0000}"/>
    <cellStyle name="Normal 3 4 3 3 2 3 3" xfId="16079" xr:uid="{00000000-0005-0000-0000-0000CC3E0000}"/>
    <cellStyle name="Normal 3 4 3 3 2 3 4" xfId="16080" xr:uid="{00000000-0005-0000-0000-0000CD3E0000}"/>
    <cellStyle name="Normal 3 4 3 3 2 4" xfId="16081" xr:uid="{00000000-0005-0000-0000-0000CE3E0000}"/>
    <cellStyle name="Normal 3 4 3 3 2 4 2" xfId="16082" xr:uid="{00000000-0005-0000-0000-0000CF3E0000}"/>
    <cellStyle name="Normal 3 4 3 3 2 4 3" xfId="16083" xr:uid="{00000000-0005-0000-0000-0000D03E0000}"/>
    <cellStyle name="Normal 3 4 3 3 2 4 4" xfId="16084" xr:uid="{00000000-0005-0000-0000-0000D13E0000}"/>
    <cellStyle name="Normal 3 4 3 3 2 5" xfId="16085" xr:uid="{00000000-0005-0000-0000-0000D23E0000}"/>
    <cellStyle name="Normal 3 4 3 3 2 6" xfId="16086" xr:uid="{00000000-0005-0000-0000-0000D33E0000}"/>
    <cellStyle name="Normal 3 4 3 3 2 7" xfId="16087" xr:uid="{00000000-0005-0000-0000-0000D43E0000}"/>
    <cellStyle name="Normal 3 4 3 3 3" xfId="16088" xr:uid="{00000000-0005-0000-0000-0000D53E0000}"/>
    <cellStyle name="Normal 3 4 3 3 3 2" xfId="16089" xr:uid="{00000000-0005-0000-0000-0000D63E0000}"/>
    <cellStyle name="Normal 3 4 3 3 3 2 2" xfId="16090" xr:uid="{00000000-0005-0000-0000-0000D73E0000}"/>
    <cellStyle name="Normal 3 4 3 3 3 2 2 2" xfId="16091" xr:uid="{00000000-0005-0000-0000-0000D83E0000}"/>
    <cellStyle name="Normal 3 4 3 3 3 2 2 3" xfId="16092" xr:uid="{00000000-0005-0000-0000-0000D93E0000}"/>
    <cellStyle name="Normal 3 4 3 3 3 2 2 4" xfId="16093" xr:uid="{00000000-0005-0000-0000-0000DA3E0000}"/>
    <cellStyle name="Normal 3 4 3 3 3 2 3" xfId="16094" xr:uid="{00000000-0005-0000-0000-0000DB3E0000}"/>
    <cellStyle name="Normal 3 4 3 3 3 2 4" xfId="16095" xr:uid="{00000000-0005-0000-0000-0000DC3E0000}"/>
    <cellStyle name="Normal 3 4 3 3 3 2 5" xfId="16096" xr:uid="{00000000-0005-0000-0000-0000DD3E0000}"/>
    <cellStyle name="Normal 3 4 3 3 3 3" xfId="16097" xr:uid="{00000000-0005-0000-0000-0000DE3E0000}"/>
    <cellStyle name="Normal 3 4 3 3 3 3 2" xfId="16098" xr:uid="{00000000-0005-0000-0000-0000DF3E0000}"/>
    <cellStyle name="Normal 3 4 3 3 3 3 3" xfId="16099" xr:uid="{00000000-0005-0000-0000-0000E03E0000}"/>
    <cellStyle name="Normal 3 4 3 3 3 3 4" xfId="16100" xr:uid="{00000000-0005-0000-0000-0000E13E0000}"/>
    <cellStyle name="Normal 3 4 3 3 3 4" xfId="16101" xr:uid="{00000000-0005-0000-0000-0000E23E0000}"/>
    <cellStyle name="Normal 3 4 3 3 3 5" xfId="16102" xr:uid="{00000000-0005-0000-0000-0000E33E0000}"/>
    <cellStyle name="Normal 3 4 3 3 3 6" xfId="16103" xr:uid="{00000000-0005-0000-0000-0000E43E0000}"/>
    <cellStyle name="Normal 3 4 3 3 4" xfId="16104" xr:uid="{00000000-0005-0000-0000-0000E53E0000}"/>
    <cellStyle name="Normal 3 4 3 3 4 2" xfId="16105" xr:uid="{00000000-0005-0000-0000-0000E63E0000}"/>
    <cellStyle name="Normal 3 4 3 3 4 2 2" xfId="16106" xr:uid="{00000000-0005-0000-0000-0000E73E0000}"/>
    <cellStyle name="Normal 3 4 3 3 4 2 3" xfId="16107" xr:uid="{00000000-0005-0000-0000-0000E83E0000}"/>
    <cellStyle name="Normal 3 4 3 3 4 2 4" xfId="16108" xr:uid="{00000000-0005-0000-0000-0000E93E0000}"/>
    <cellStyle name="Normal 3 4 3 3 4 3" xfId="16109" xr:uid="{00000000-0005-0000-0000-0000EA3E0000}"/>
    <cellStyle name="Normal 3 4 3 3 4 4" xfId="16110" xr:uid="{00000000-0005-0000-0000-0000EB3E0000}"/>
    <cellStyle name="Normal 3 4 3 3 4 5" xfId="16111" xr:uid="{00000000-0005-0000-0000-0000EC3E0000}"/>
    <cellStyle name="Normal 3 4 3 3 5" xfId="16112" xr:uid="{00000000-0005-0000-0000-0000ED3E0000}"/>
    <cellStyle name="Normal 3 4 3 3 5 2" xfId="16113" xr:uid="{00000000-0005-0000-0000-0000EE3E0000}"/>
    <cellStyle name="Normal 3 4 3 3 5 3" xfId="16114" xr:uid="{00000000-0005-0000-0000-0000EF3E0000}"/>
    <cellStyle name="Normal 3 4 3 3 5 4" xfId="16115" xr:uid="{00000000-0005-0000-0000-0000F03E0000}"/>
    <cellStyle name="Normal 3 4 3 3 6" xfId="16116" xr:uid="{00000000-0005-0000-0000-0000F13E0000}"/>
    <cellStyle name="Normal 3 4 3 3 6 2" xfId="16117" xr:uid="{00000000-0005-0000-0000-0000F23E0000}"/>
    <cellStyle name="Normal 3 4 3 3 6 3" xfId="16118" xr:uid="{00000000-0005-0000-0000-0000F33E0000}"/>
    <cellStyle name="Normal 3 4 3 3 6 4" xfId="16119" xr:uid="{00000000-0005-0000-0000-0000F43E0000}"/>
    <cellStyle name="Normal 3 4 3 3 7" xfId="16120" xr:uid="{00000000-0005-0000-0000-0000F53E0000}"/>
    <cellStyle name="Normal 3 4 3 3 8" xfId="16121" xr:uid="{00000000-0005-0000-0000-0000F63E0000}"/>
    <cellStyle name="Normal 3 4 3 3 9" xfId="16122" xr:uid="{00000000-0005-0000-0000-0000F73E0000}"/>
    <cellStyle name="Normal 3 4 3 4" xfId="16123" xr:uid="{00000000-0005-0000-0000-0000F83E0000}"/>
    <cellStyle name="Normal 3 4 3 4 2" xfId="16124" xr:uid="{00000000-0005-0000-0000-0000F93E0000}"/>
    <cellStyle name="Normal 3 4 3 4 2 2" xfId="16125" xr:uid="{00000000-0005-0000-0000-0000FA3E0000}"/>
    <cellStyle name="Normal 3 4 3 4 2 2 2" xfId="16126" xr:uid="{00000000-0005-0000-0000-0000FB3E0000}"/>
    <cellStyle name="Normal 3 4 3 4 2 2 3" xfId="16127" xr:uid="{00000000-0005-0000-0000-0000FC3E0000}"/>
    <cellStyle name="Normal 3 4 3 4 2 2 4" xfId="16128" xr:uid="{00000000-0005-0000-0000-0000FD3E0000}"/>
    <cellStyle name="Normal 3 4 3 4 2 3" xfId="16129" xr:uid="{00000000-0005-0000-0000-0000FE3E0000}"/>
    <cellStyle name="Normal 3 4 3 4 2 3 2" xfId="16130" xr:uid="{00000000-0005-0000-0000-0000FF3E0000}"/>
    <cellStyle name="Normal 3 4 3 4 2 3 3" xfId="16131" xr:uid="{00000000-0005-0000-0000-0000003F0000}"/>
    <cellStyle name="Normal 3 4 3 4 2 3 4" xfId="16132" xr:uid="{00000000-0005-0000-0000-0000013F0000}"/>
    <cellStyle name="Normal 3 4 3 4 2 4" xfId="16133" xr:uid="{00000000-0005-0000-0000-0000023F0000}"/>
    <cellStyle name="Normal 3 4 3 4 2 5" xfId="16134" xr:uid="{00000000-0005-0000-0000-0000033F0000}"/>
    <cellStyle name="Normal 3 4 3 4 2 6" xfId="16135" xr:uid="{00000000-0005-0000-0000-0000043F0000}"/>
    <cellStyle name="Normal 3 4 3 4 3" xfId="16136" xr:uid="{00000000-0005-0000-0000-0000053F0000}"/>
    <cellStyle name="Normal 3 4 3 4 3 2" xfId="16137" xr:uid="{00000000-0005-0000-0000-0000063F0000}"/>
    <cellStyle name="Normal 3 4 3 4 3 3" xfId="16138" xr:uid="{00000000-0005-0000-0000-0000073F0000}"/>
    <cellStyle name="Normal 3 4 3 4 3 4" xfId="16139" xr:uid="{00000000-0005-0000-0000-0000083F0000}"/>
    <cellStyle name="Normal 3 4 3 4 4" xfId="16140" xr:uid="{00000000-0005-0000-0000-0000093F0000}"/>
    <cellStyle name="Normal 3 4 3 4 4 2" xfId="16141" xr:uid="{00000000-0005-0000-0000-00000A3F0000}"/>
    <cellStyle name="Normal 3 4 3 4 4 3" xfId="16142" xr:uid="{00000000-0005-0000-0000-00000B3F0000}"/>
    <cellStyle name="Normal 3 4 3 4 4 4" xfId="16143" xr:uid="{00000000-0005-0000-0000-00000C3F0000}"/>
    <cellStyle name="Normal 3 4 3 4 5" xfId="16144" xr:uid="{00000000-0005-0000-0000-00000D3F0000}"/>
    <cellStyle name="Normal 3 4 3 4 6" xfId="16145" xr:uid="{00000000-0005-0000-0000-00000E3F0000}"/>
    <cellStyle name="Normal 3 4 3 4 7" xfId="16146" xr:uid="{00000000-0005-0000-0000-00000F3F0000}"/>
    <cellStyle name="Normal 3 4 3 5" xfId="16147" xr:uid="{00000000-0005-0000-0000-0000103F0000}"/>
    <cellStyle name="Normal 3 4 3 5 2" xfId="16148" xr:uid="{00000000-0005-0000-0000-0000113F0000}"/>
    <cellStyle name="Normal 3 4 3 5 2 2" xfId="16149" xr:uid="{00000000-0005-0000-0000-0000123F0000}"/>
    <cellStyle name="Normal 3 4 3 5 2 2 2" xfId="16150" xr:uid="{00000000-0005-0000-0000-0000133F0000}"/>
    <cellStyle name="Normal 3 4 3 5 2 2 3" xfId="16151" xr:uid="{00000000-0005-0000-0000-0000143F0000}"/>
    <cellStyle name="Normal 3 4 3 5 2 2 4" xfId="16152" xr:uid="{00000000-0005-0000-0000-0000153F0000}"/>
    <cellStyle name="Normal 3 4 3 5 2 3" xfId="16153" xr:uid="{00000000-0005-0000-0000-0000163F0000}"/>
    <cellStyle name="Normal 3 4 3 5 2 4" xfId="16154" xr:uid="{00000000-0005-0000-0000-0000173F0000}"/>
    <cellStyle name="Normal 3 4 3 5 2 5" xfId="16155" xr:uid="{00000000-0005-0000-0000-0000183F0000}"/>
    <cellStyle name="Normal 3 4 3 5 3" xfId="16156" xr:uid="{00000000-0005-0000-0000-0000193F0000}"/>
    <cellStyle name="Normal 3 4 3 5 3 2" xfId="16157" xr:uid="{00000000-0005-0000-0000-00001A3F0000}"/>
    <cellStyle name="Normal 3 4 3 5 3 3" xfId="16158" xr:uid="{00000000-0005-0000-0000-00001B3F0000}"/>
    <cellStyle name="Normal 3 4 3 5 3 4" xfId="16159" xr:uid="{00000000-0005-0000-0000-00001C3F0000}"/>
    <cellStyle name="Normal 3 4 3 5 4" xfId="16160" xr:uid="{00000000-0005-0000-0000-00001D3F0000}"/>
    <cellStyle name="Normal 3 4 3 5 4 2" xfId="16161" xr:uid="{00000000-0005-0000-0000-00001E3F0000}"/>
    <cellStyle name="Normal 3 4 3 5 4 3" xfId="16162" xr:uid="{00000000-0005-0000-0000-00001F3F0000}"/>
    <cellStyle name="Normal 3 4 3 5 4 4" xfId="16163" xr:uid="{00000000-0005-0000-0000-0000203F0000}"/>
    <cellStyle name="Normal 3 4 3 6" xfId="16164" xr:uid="{00000000-0005-0000-0000-0000213F0000}"/>
    <cellStyle name="Normal 3 4 3 6 2" xfId="16165" xr:uid="{00000000-0005-0000-0000-0000223F0000}"/>
    <cellStyle name="Normal 3 4 3 6 2 2" xfId="16166" xr:uid="{00000000-0005-0000-0000-0000233F0000}"/>
    <cellStyle name="Normal 3 4 3 6 2 3" xfId="16167" xr:uid="{00000000-0005-0000-0000-0000243F0000}"/>
    <cellStyle name="Normal 3 4 3 6 2 4" xfId="16168" xr:uid="{00000000-0005-0000-0000-0000253F0000}"/>
    <cellStyle name="Normal 3 4 3 6 3" xfId="16169" xr:uid="{00000000-0005-0000-0000-0000263F0000}"/>
    <cellStyle name="Normal 3 4 3 6 3 2" xfId="16170" xr:uid="{00000000-0005-0000-0000-0000273F0000}"/>
    <cellStyle name="Normal 3 4 3 6 3 3" xfId="16171" xr:uid="{00000000-0005-0000-0000-0000283F0000}"/>
    <cellStyle name="Normal 3 4 3 6 3 4" xfId="16172" xr:uid="{00000000-0005-0000-0000-0000293F0000}"/>
    <cellStyle name="Normal 3 4 3 6 4" xfId="16173" xr:uid="{00000000-0005-0000-0000-00002A3F0000}"/>
    <cellStyle name="Normal 3 4 3 6 5" xfId="16174" xr:uid="{00000000-0005-0000-0000-00002B3F0000}"/>
    <cellStyle name="Normal 3 4 3 6 6" xfId="16175" xr:uid="{00000000-0005-0000-0000-00002C3F0000}"/>
    <cellStyle name="Normal 3 4 3 7" xfId="16176" xr:uid="{00000000-0005-0000-0000-00002D3F0000}"/>
    <cellStyle name="Normal 3 4 3 7 2" xfId="16177" xr:uid="{00000000-0005-0000-0000-00002E3F0000}"/>
    <cellStyle name="Normal 3 4 3 7 3" xfId="16178" xr:uid="{00000000-0005-0000-0000-00002F3F0000}"/>
    <cellStyle name="Normal 3 4 3 7 4" xfId="16179" xr:uid="{00000000-0005-0000-0000-0000303F0000}"/>
    <cellStyle name="Normal 3 4 3 8" xfId="16180" xr:uid="{00000000-0005-0000-0000-0000313F0000}"/>
    <cellStyle name="Normal 3 4 3 8 2" xfId="16181" xr:uid="{00000000-0005-0000-0000-0000323F0000}"/>
    <cellStyle name="Normal 3 4 3 8 3" xfId="16182" xr:uid="{00000000-0005-0000-0000-0000333F0000}"/>
    <cellStyle name="Normal 3 4 3 8 4" xfId="16183" xr:uid="{00000000-0005-0000-0000-0000343F0000}"/>
    <cellStyle name="Normal 3 4 3 9" xfId="16184" xr:uid="{00000000-0005-0000-0000-0000353F0000}"/>
    <cellStyle name="Normal 3 4 4" xfId="16185" xr:uid="{00000000-0005-0000-0000-0000363F0000}"/>
    <cellStyle name="Normal 3 4 4 2" xfId="16186" xr:uid="{00000000-0005-0000-0000-0000373F0000}"/>
    <cellStyle name="Normal 3 4 4 2 2" xfId="16187" xr:uid="{00000000-0005-0000-0000-0000383F0000}"/>
    <cellStyle name="Normal 3 4 4 2 2 2" xfId="16188" xr:uid="{00000000-0005-0000-0000-0000393F0000}"/>
    <cellStyle name="Normal 3 4 4 2 2 2 2" xfId="16189" xr:uid="{00000000-0005-0000-0000-00003A3F0000}"/>
    <cellStyle name="Normal 3 4 4 2 2 2 3" xfId="16190" xr:uid="{00000000-0005-0000-0000-00003B3F0000}"/>
    <cellStyle name="Normal 3 4 4 2 2 2 4" xfId="16191" xr:uid="{00000000-0005-0000-0000-00003C3F0000}"/>
    <cellStyle name="Normal 3 4 4 2 2 3" xfId="16192" xr:uid="{00000000-0005-0000-0000-00003D3F0000}"/>
    <cellStyle name="Normal 3 4 4 2 2 4" xfId="16193" xr:uid="{00000000-0005-0000-0000-00003E3F0000}"/>
    <cellStyle name="Normal 3 4 4 2 2 5" xfId="16194" xr:uid="{00000000-0005-0000-0000-00003F3F0000}"/>
    <cellStyle name="Normal 3 4 4 2 3" xfId="16195" xr:uid="{00000000-0005-0000-0000-0000403F0000}"/>
    <cellStyle name="Normal 3 4 4 2 3 2" xfId="16196" xr:uid="{00000000-0005-0000-0000-0000413F0000}"/>
    <cellStyle name="Normal 3 4 4 2 3 3" xfId="16197" xr:uid="{00000000-0005-0000-0000-0000423F0000}"/>
    <cellStyle name="Normal 3 4 4 2 3 4" xfId="16198" xr:uid="{00000000-0005-0000-0000-0000433F0000}"/>
    <cellStyle name="Normal 3 4 4 2 4" xfId="16199" xr:uid="{00000000-0005-0000-0000-0000443F0000}"/>
    <cellStyle name="Normal 3 4 4 2 4 2" xfId="16200" xr:uid="{00000000-0005-0000-0000-0000453F0000}"/>
    <cellStyle name="Normal 3 4 4 2 4 3" xfId="16201" xr:uid="{00000000-0005-0000-0000-0000463F0000}"/>
    <cellStyle name="Normal 3 4 4 2 4 4" xfId="16202" xr:uid="{00000000-0005-0000-0000-0000473F0000}"/>
    <cellStyle name="Normal 3 4 4 3" xfId="16203" xr:uid="{00000000-0005-0000-0000-0000483F0000}"/>
    <cellStyle name="Normal 3 4 4 3 2" xfId="16204" xr:uid="{00000000-0005-0000-0000-0000493F0000}"/>
    <cellStyle name="Normal 3 4 4 3 2 2" xfId="16205" xr:uid="{00000000-0005-0000-0000-00004A3F0000}"/>
    <cellStyle name="Normal 3 4 4 3 2 2 2" xfId="16206" xr:uid="{00000000-0005-0000-0000-00004B3F0000}"/>
    <cellStyle name="Normal 3 4 4 3 2 2 3" xfId="16207" xr:uid="{00000000-0005-0000-0000-00004C3F0000}"/>
    <cellStyle name="Normal 3 4 4 3 2 2 4" xfId="16208" xr:uid="{00000000-0005-0000-0000-00004D3F0000}"/>
    <cellStyle name="Normal 3 4 4 3 2 3" xfId="16209" xr:uid="{00000000-0005-0000-0000-00004E3F0000}"/>
    <cellStyle name="Normal 3 4 4 3 2 4" xfId="16210" xr:uid="{00000000-0005-0000-0000-00004F3F0000}"/>
    <cellStyle name="Normal 3 4 4 3 2 5" xfId="16211" xr:uid="{00000000-0005-0000-0000-0000503F0000}"/>
    <cellStyle name="Normal 3 4 4 3 3" xfId="16212" xr:uid="{00000000-0005-0000-0000-0000513F0000}"/>
    <cellStyle name="Normal 3 4 4 3 3 2" xfId="16213" xr:uid="{00000000-0005-0000-0000-0000523F0000}"/>
    <cellStyle name="Normal 3 4 4 3 3 3" xfId="16214" xr:uid="{00000000-0005-0000-0000-0000533F0000}"/>
    <cellStyle name="Normal 3 4 4 3 3 4" xfId="16215" xr:uid="{00000000-0005-0000-0000-0000543F0000}"/>
    <cellStyle name="Normal 3 4 4 3 4" xfId="16216" xr:uid="{00000000-0005-0000-0000-0000553F0000}"/>
    <cellStyle name="Normal 3 4 4 3 5" xfId="16217" xr:uid="{00000000-0005-0000-0000-0000563F0000}"/>
    <cellStyle name="Normal 3 4 4 3 6" xfId="16218" xr:uid="{00000000-0005-0000-0000-0000573F0000}"/>
    <cellStyle name="Normal 3 4 4 4" xfId="16219" xr:uid="{00000000-0005-0000-0000-0000583F0000}"/>
    <cellStyle name="Normal 3 4 4 4 2" xfId="16220" xr:uid="{00000000-0005-0000-0000-0000593F0000}"/>
    <cellStyle name="Normal 3 4 4 4 2 2" xfId="16221" xr:uid="{00000000-0005-0000-0000-00005A3F0000}"/>
    <cellStyle name="Normal 3 4 4 4 2 3" xfId="16222" xr:uid="{00000000-0005-0000-0000-00005B3F0000}"/>
    <cellStyle name="Normal 3 4 4 4 2 4" xfId="16223" xr:uid="{00000000-0005-0000-0000-00005C3F0000}"/>
    <cellStyle name="Normal 3 4 4 4 3" xfId="16224" xr:uid="{00000000-0005-0000-0000-00005D3F0000}"/>
    <cellStyle name="Normal 3 4 4 4 4" xfId="16225" xr:uid="{00000000-0005-0000-0000-00005E3F0000}"/>
    <cellStyle name="Normal 3 4 4 4 5" xfId="16226" xr:uid="{00000000-0005-0000-0000-00005F3F0000}"/>
    <cellStyle name="Normal 3 4 4 5" xfId="16227" xr:uid="{00000000-0005-0000-0000-0000603F0000}"/>
    <cellStyle name="Normal 3 4 4 5 2" xfId="16228" xr:uid="{00000000-0005-0000-0000-0000613F0000}"/>
    <cellStyle name="Normal 3 4 4 5 3" xfId="16229" xr:uid="{00000000-0005-0000-0000-0000623F0000}"/>
    <cellStyle name="Normal 3 4 4 5 4" xfId="16230" xr:uid="{00000000-0005-0000-0000-0000633F0000}"/>
    <cellStyle name="Normal 3 4 4 6" xfId="16231" xr:uid="{00000000-0005-0000-0000-0000643F0000}"/>
    <cellStyle name="Normal 3 4 4 6 2" xfId="16232" xr:uid="{00000000-0005-0000-0000-0000653F0000}"/>
    <cellStyle name="Normal 3 4 4 6 3" xfId="16233" xr:uid="{00000000-0005-0000-0000-0000663F0000}"/>
    <cellStyle name="Normal 3 4 4 6 4" xfId="16234" xr:uid="{00000000-0005-0000-0000-0000673F0000}"/>
    <cellStyle name="Normal 3 4 5" xfId="16235" xr:uid="{00000000-0005-0000-0000-0000683F0000}"/>
    <cellStyle name="Normal 3 4 5 2" xfId="16236" xr:uid="{00000000-0005-0000-0000-0000693F0000}"/>
    <cellStyle name="Normal 3 4 5 2 2" xfId="16237" xr:uid="{00000000-0005-0000-0000-00006A3F0000}"/>
    <cellStyle name="Normal 3 4 5 2 2 2" xfId="16238" xr:uid="{00000000-0005-0000-0000-00006B3F0000}"/>
    <cellStyle name="Normal 3 4 5 2 2 2 2" xfId="16239" xr:uid="{00000000-0005-0000-0000-00006C3F0000}"/>
    <cellStyle name="Normal 3 4 5 2 2 2 2 2" xfId="16240" xr:uid="{00000000-0005-0000-0000-00006D3F0000}"/>
    <cellStyle name="Normal 3 4 5 2 2 2 2 3" xfId="16241" xr:uid="{00000000-0005-0000-0000-00006E3F0000}"/>
    <cellStyle name="Normal 3 4 5 2 2 2 2 4" xfId="16242" xr:uid="{00000000-0005-0000-0000-00006F3F0000}"/>
    <cellStyle name="Normal 3 4 5 2 2 2 3" xfId="16243" xr:uid="{00000000-0005-0000-0000-0000703F0000}"/>
    <cellStyle name="Normal 3 4 5 2 2 2 4" xfId="16244" xr:uid="{00000000-0005-0000-0000-0000713F0000}"/>
    <cellStyle name="Normal 3 4 5 2 2 2 5" xfId="16245" xr:uid="{00000000-0005-0000-0000-0000723F0000}"/>
    <cellStyle name="Normal 3 4 5 2 2 3" xfId="16246" xr:uid="{00000000-0005-0000-0000-0000733F0000}"/>
    <cellStyle name="Normal 3 4 5 2 2 3 2" xfId="16247" xr:uid="{00000000-0005-0000-0000-0000743F0000}"/>
    <cellStyle name="Normal 3 4 5 2 2 3 3" xfId="16248" xr:uid="{00000000-0005-0000-0000-0000753F0000}"/>
    <cellStyle name="Normal 3 4 5 2 2 3 4" xfId="16249" xr:uid="{00000000-0005-0000-0000-0000763F0000}"/>
    <cellStyle name="Normal 3 4 5 2 2 4" xfId="16250" xr:uid="{00000000-0005-0000-0000-0000773F0000}"/>
    <cellStyle name="Normal 3 4 5 2 2 5" xfId="16251" xr:uid="{00000000-0005-0000-0000-0000783F0000}"/>
    <cellStyle name="Normal 3 4 5 2 2 6" xfId="16252" xr:uid="{00000000-0005-0000-0000-0000793F0000}"/>
    <cellStyle name="Normal 3 4 5 2 3" xfId="16253" xr:uid="{00000000-0005-0000-0000-00007A3F0000}"/>
    <cellStyle name="Normal 3 4 5 2 3 2" xfId="16254" xr:uid="{00000000-0005-0000-0000-00007B3F0000}"/>
    <cellStyle name="Normal 3 4 5 2 3 2 2" xfId="16255" xr:uid="{00000000-0005-0000-0000-00007C3F0000}"/>
    <cellStyle name="Normal 3 4 5 2 3 2 2 2" xfId="16256" xr:uid="{00000000-0005-0000-0000-00007D3F0000}"/>
    <cellStyle name="Normal 3 4 5 2 3 2 2 3" xfId="16257" xr:uid="{00000000-0005-0000-0000-00007E3F0000}"/>
    <cellStyle name="Normal 3 4 5 2 3 2 2 4" xfId="16258" xr:uid="{00000000-0005-0000-0000-00007F3F0000}"/>
    <cellStyle name="Normal 3 4 5 2 3 2 3" xfId="16259" xr:uid="{00000000-0005-0000-0000-0000803F0000}"/>
    <cellStyle name="Normal 3 4 5 2 3 2 4" xfId="16260" xr:uid="{00000000-0005-0000-0000-0000813F0000}"/>
    <cellStyle name="Normal 3 4 5 2 3 2 5" xfId="16261" xr:uid="{00000000-0005-0000-0000-0000823F0000}"/>
    <cellStyle name="Normal 3 4 5 2 3 3" xfId="16262" xr:uid="{00000000-0005-0000-0000-0000833F0000}"/>
    <cellStyle name="Normal 3 4 5 2 3 3 2" xfId="16263" xr:uid="{00000000-0005-0000-0000-0000843F0000}"/>
    <cellStyle name="Normal 3 4 5 2 3 3 3" xfId="16264" xr:uid="{00000000-0005-0000-0000-0000853F0000}"/>
    <cellStyle name="Normal 3 4 5 2 3 3 4" xfId="16265" xr:uid="{00000000-0005-0000-0000-0000863F0000}"/>
    <cellStyle name="Normal 3 4 5 2 3 4" xfId="16266" xr:uid="{00000000-0005-0000-0000-0000873F0000}"/>
    <cellStyle name="Normal 3 4 5 2 3 5" xfId="16267" xr:uid="{00000000-0005-0000-0000-0000883F0000}"/>
    <cellStyle name="Normal 3 4 5 2 3 6" xfId="16268" xr:uid="{00000000-0005-0000-0000-0000893F0000}"/>
    <cellStyle name="Normal 3 4 5 2 4" xfId="16269" xr:uid="{00000000-0005-0000-0000-00008A3F0000}"/>
    <cellStyle name="Normal 3 4 5 2 4 2" xfId="16270" xr:uid="{00000000-0005-0000-0000-00008B3F0000}"/>
    <cellStyle name="Normal 3 4 5 2 4 2 2" xfId="16271" xr:uid="{00000000-0005-0000-0000-00008C3F0000}"/>
    <cellStyle name="Normal 3 4 5 2 4 2 3" xfId="16272" xr:uid="{00000000-0005-0000-0000-00008D3F0000}"/>
    <cellStyle name="Normal 3 4 5 2 4 2 4" xfId="16273" xr:uid="{00000000-0005-0000-0000-00008E3F0000}"/>
    <cellStyle name="Normal 3 4 5 2 4 3" xfId="16274" xr:uid="{00000000-0005-0000-0000-00008F3F0000}"/>
    <cellStyle name="Normal 3 4 5 2 4 4" xfId="16275" xr:uid="{00000000-0005-0000-0000-0000903F0000}"/>
    <cellStyle name="Normal 3 4 5 2 4 5" xfId="16276" xr:uid="{00000000-0005-0000-0000-0000913F0000}"/>
    <cellStyle name="Normal 3 4 5 2 5" xfId="16277" xr:uid="{00000000-0005-0000-0000-0000923F0000}"/>
    <cellStyle name="Normal 3 4 5 2 5 2" xfId="16278" xr:uid="{00000000-0005-0000-0000-0000933F0000}"/>
    <cellStyle name="Normal 3 4 5 2 5 3" xfId="16279" xr:uid="{00000000-0005-0000-0000-0000943F0000}"/>
    <cellStyle name="Normal 3 4 5 2 5 4" xfId="16280" xr:uid="{00000000-0005-0000-0000-0000953F0000}"/>
    <cellStyle name="Normal 3 4 5 2 6" xfId="16281" xr:uid="{00000000-0005-0000-0000-0000963F0000}"/>
    <cellStyle name="Normal 3 4 5 2 7" xfId="16282" xr:uid="{00000000-0005-0000-0000-0000973F0000}"/>
    <cellStyle name="Normal 3 4 5 2 8" xfId="16283" xr:uid="{00000000-0005-0000-0000-0000983F0000}"/>
    <cellStyle name="Normal 3 4 5 3" xfId="16284" xr:uid="{00000000-0005-0000-0000-0000993F0000}"/>
    <cellStyle name="Normal 3 4 5 3 2" xfId="16285" xr:uid="{00000000-0005-0000-0000-00009A3F0000}"/>
    <cellStyle name="Normal 3 4 5 3 2 2" xfId="16286" xr:uid="{00000000-0005-0000-0000-00009B3F0000}"/>
    <cellStyle name="Normal 3 4 5 3 2 2 2" xfId="16287" xr:uid="{00000000-0005-0000-0000-00009C3F0000}"/>
    <cellStyle name="Normal 3 4 5 3 2 2 3" xfId="16288" xr:uid="{00000000-0005-0000-0000-00009D3F0000}"/>
    <cellStyle name="Normal 3 4 5 3 2 2 4" xfId="16289" xr:uid="{00000000-0005-0000-0000-00009E3F0000}"/>
    <cellStyle name="Normal 3 4 5 3 2 3" xfId="16290" xr:uid="{00000000-0005-0000-0000-00009F3F0000}"/>
    <cellStyle name="Normal 3 4 5 3 2 3 2" xfId="16291" xr:uid="{00000000-0005-0000-0000-0000A03F0000}"/>
    <cellStyle name="Normal 3 4 5 3 2 3 3" xfId="16292" xr:uid="{00000000-0005-0000-0000-0000A13F0000}"/>
    <cellStyle name="Normal 3 4 5 3 2 3 4" xfId="16293" xr:uid="{00000000-0005-0000-0000-0000A23F0000}"/>
    <cellStyle name="Normal 3 4 5 3 2 4" xfId="16294" xr:uid="{00000000-0005-0000-0000-0000A33F0000}"/>
    <cellStyle name="Normal 3 4 5 3 2 5" xfId="16295" xr:uid="{00000000-0005-0000-0000-0000A43F0000}"/>
    <cellStyle name="Normal 3 4 5 3 2 6" xfId="16296" xr:uid="{00000000-0005-0000-0000-0000A53F0000}"/>
    <cellStyle name="Normal 3 4 5 3 3" xfId="16297" xr:uid="{00000000-0005-0000-0000-0000A63F0000}"/>
    <cellStyle name="Normal 3 4 5 3 3 2" xfId="16298" xr:uid="{00000000-0005-0000-0000-0000A73F0000}"/>
    <cellStyle name="Normal 3 4 5 3 3 3" xfId="16299" xr:uid="{00000000-0005-0000-0000-0000A83F0000}"/>
    <cellStyle name="Normal 3 4 5 3 3 4" xfId="16300" xr:uid="{00000000-0005-0000-0000-0000A93F0000}"/>
    <cellStyle name="Normal 3 4 5 3 4" xfId="16301" xr:uid="{00000000-0005-0000-0000-0000AA3F0000}"/>
    <cellStyle name="Normal 3 4 5 3 4 2" xfId="16302" xr:uid="{00000000-0005-0000-0000-0000AB3F0000}"/>
    <cellStyle name="Normal 3 4 5 3 4 3" xfId="16303" xr:uid="{00000000-0005-0000-0000-0000AC3F0000}"/>
    <cellStyle name="Normal 3 4 5 3 4 4" xfId="16304" xr:uid="{00000000-0005-0000-0000-0000AD3F0000}"/>
    <cellStyle name="Normal 3 4 5 3 5" xfId="16305" xr:uid="{00000000-0005-0000-0000-0000AE3F0000}"/>
    <cellStyle name="Normal 3 4 5 3 6" xfId="16306" xr:uid="{00000000-0005-0000-0000-0000AF3F0000}"/>
    <cellStyle name="Normal 3 4 5 3 7" xfId="16307" xr:uid="{00000000-0005-0000-0000-0000B03F0000}"/>
    <cellStyle name="Normal 3 4 5 4" xfId="16308" xr:uid="{00000000-0005-0000-0000-0000B13F0000}"/>
    <cellStyle name="Normal 3 4 5 4 2" xfId="16309" xr:uid="{00000000-0005-0000-0000-0000B23F0000}"/>
    <cellStyle name="Normal 3 4 5 4 2 2" xfId="16310" xr:uid="{00000000-0005-0000-0000-0000B33F0000}"/>
    <cellStyle name="Normal 3 4 5 4 2 2 2" xfId="16311" xr:uid="{00000000-0005-0000-0000-0000B43F0000}"/>
    <cellStyle name="Normal 3 4 5 4 2 2 3" xfId="16312" xr:uid="{00000000-0005-0000-0000-0000B53F0000}"/>
    <cellStyle name="Normal 3 4 5 4 2 2 4" xfId="16313" xr:uid="{00000000-0005-0000-0000-0000B63F0000}"/>
    <cellStyle name="Normal 3 4 5 4 2 3" xfId="16314" xr:uid="{00000000-0005-0000-0000-0000B73F0000}"/>
    <cellStyle name="Normal 3 4 5 4 2 4" xfId="16315" xr:uid="{00000000-0005-0000-0000-0000B83F0000}"/>
    <cellStyle name="Normal 3 4 5 4 2 5" xfId="16316" xr:uid="{00000000-0005-0000-0000-0000B93F0000}"/>
    <cellStyle name="Normal 3 4 5 4 3" xfId="16317" xr:uid="{00000000-0005-0000-0000-0000BA3F0000}"/>
    <cellStyle name="Normal 3 4 5 4 3 2" xfId="16318" xr:uid="{00000000-0005-0000-0000-0000BB3F0000}"/>
    <cellStyle name="Normal 3 4 5 4 3 3" xfId="16319" xr:uid="{00000000-0005-0000-0000-0000BC3F0000}"/>
    <cellStyle name="Normal 3 4 5 4 3 4" xfId="16320" xr:uid="{00000000-0005-0000-0000-0000BD3F0000}"/>
    <cellStyle name="Normal 3 4 5 4 4" xfId="16321" xr:uid="{00000000-0005-0000-0000-0000BE3F0000}"/>
    <cellStyle name="Normal 3 4 5 4 5" xfId="16322" xr:uid="{00000000-0005-0000-0000-0000BF3F0000}"/>
    <cellStyle name="Normal 3 4 5 4 6" xfId="16323" xr:uid="{00000000-0005-0000-0000-0000C03F0000}"/>
    <cellStyle name="Normal 3 4 5 5" xfId="16324" xr:uid="{00000000-0005-0000-0000-0000C13F0000}"/>
    <cellStyle name="Normal 3 4 5 5 2" xfId="16325" xr:uid="{00000000-0005-0000-0000-0000C23F0000}"/>
    <cellStyle name="Normal 3 4 5 5 2 2" xfId="16326" xr:uid="{00000000-0005-0000-0000-0000C33F0000}"/>
    <cellStyle name="Normal 3 4 5 5 2 3" xfId="16327" xr:uid="{00000000-0005-0000-0000-0000C43F0000}"/>
    <cellStyle name="Normal 3 4 5 5 2 4" xfId="16328" xr:uid="{00000000-0005-0000-0000-0000C53F0000}"/>
    <cellStyle name="Normal 3 4 5 6" xfId="16329" xr:uid="{00000000-0005-0000-0000-0000C63F0000}"/>
    <cellStyle name="Normal 3 4 5 6 2" xfId="16330" xr:uid="{00000000-0005-0000-0000-0000C73F0000}"/>
    <cellStyle name="Normal 3 4 5 6 2 2" xfId="16331" xr:uid="{00000000-0005-0000-0000-0000C83F0000}"/>
    <cellStyle name="Normal 3 4 5 6 2 3" xfId="16332" xr:uid="{00000000-0005-0000-0000-0000C93F0000}"/>
    <cellStyle name="Normal 3 4 5 6 2 4" xfId="16333" xr:uid="{00000000-0005-0000-0000-0000CA3F0000}"/>
    <cellStyle name="Normal 3 4 5 6 3" xfId="16334" xr:uid="{00000000-0005-0000-0000-0000CB3F0000}"/>
    <cellStyle name="Normal 3 4 5 6 4" xfId="16335" xr:uid="{00000000-0005-0000-0000-0000CC3F0000}"/>
    <cellStyle name="Normal 3 4 5 6 5" xfId="16336" xr:uid="{00000000-0005-0000-0000-0000CD3F0000}"/>
    <cellStyle name="Normal 3 4 5 7" xfId="16337" xr:uid="{00000000-0005-0000-0000-0000CE3F0000}"/>
    <cellStyle name="Normal 3 4 5 8" xfId="16338" xr:uid="{00000000-0005-0000-0000-0000CF3F0000}"/>
    <cellStyle name="Normal 3 4 5 9" xfId="16339" xr:uid="{00000000-0005-0000-0000-0000D03F0000}"/>
    <cellStyle name="Normal 3 4 6" xfId="16340" xr:uid="{00000000-0005-0000-0000-0000D13F0000}"/>
    <cellStyle name="Normal 3 4 6 2" xfId="16341" xr:uid="{00000000-0005-0000-0000-0000D23F0000}"/>
    <cellStyle name="Normal 3 4 6 2 2" xfId="16342" xr:uid="{00000000-0005-0000-0000-0000D33F0000}"/>
    <cellStyle name="Normal 3 4 6 2 2 2" xfId="16343" xr:uid="{00000000-0005-0000-0000-0000D43F0000}"/>
    <cellStyle name="Normal 3 4 6 2 2 2 2" xfId="16344" xr:uid="{00000000-0005-0000-0000-0000D53F0000}"/>
    <cellStyle name="Normal 3 4 6 2 2 2 3" xfId="16345" xr:uid="{00000000-0005-0000-0000-0000D63F0000}"/>
    <cellStyle name="Normal 3 4 6 2 2 2 4" xfId="16346" xr:uid="{00000000-0005-0000-0000-0000D73F0000}"/>
    <cellStyle name="Normal 3 4 6 2 2 3" xfId="16347" xr:uid="{00000000-0005-0000-0000-0000D83F0000}"/>
    <cellStyle name="Normal 3 4 6 2 2 4" xfId="16348" xr:uid="{00000000-0005-0000-0000-0000D93F0000}"/>
    <cellStyle name="Normal 3 4 6 2 2 5" xfId="16349" xr:uid="{00000000-0005-0000-0000-0000DA3F0000}"/>
    <cellStyle name="Normal 3 4 6 2 3" xfId="16350" xr:uid="{00000000-0005-0000-0000-0000DB3F0000}"/>
    <cellStyle name="Normal 3 4 6 2 3 2" xfId="16351" xr:uid="{00000000-0005-0000-0000-0000DC3F0000}"/>
    <cellStyle name="Normal 3 4 6 2 3 3" xfId="16352" xr:uid="{00000000-0005-0000-0000-0000DD3F0000}"/>
    <cellStyle name="Normal 3 4 6 2 3 4" xfId="16353" xr:uid="{00000000-0005-0000-0000-0000DE3F0000}"/>
    <cellStyle name="Normal 3 4 6 2 4" xfId="16354" xr:uid="{00000000-0005-0000-0000-0000DF3F0000}"/>
    <cellStyle name="Normal 3 4 6 2 5" xfId="16355" xr:uid="{00000000-0005-0000-0000-0000E03F0000}"/>
    <cellStyle name="Normal 3 4 6 2 6" xfId="16356" xr:uid="{00000000-0005-0000-0000-0000E13F0000}"/>
    <cellStyle name="Normal 3 4 6 3" xfId="16357" xr:uid="{00000000-0005-0000-0000-0000E23F0000}"/>
    <cellStyle name="Normal 3 4 6 3 2" xfId="16358" xr:uid="{00000000-0005-0000-0000-0000E33F0000}"/>
    <cellStyle name="Normal 3 4 6 3 2 2" xfId="16359" xr:uid="{00000000-0005-0000-0000-0000E43F0000}"/>
    <cellStyle name="Normal 3 4 6 3 2 2 2" xfId="16360" xr:uid="{00000000-0005-0000-0000-0000E53F0000}"/>
    <cellStyle name="Normal 3 4 6 3 2 2 3" xfId="16361" xr:uid="{00000000-0005-0000-0000-0000E63F0000}"/>
    <cellStyle name="Normal 3 4 6 3 2 2 4" xfId="16362" xr:uid="{00000000-0005-0000-0000-0000E73F0000}"/>
    <cellStyle name="Normal 3 4 6 3 2 3" xfId="16363" xr:uid="{00000000-0005-0000-0000-0000E83F0000}"/>
    <cellStyle name="Normal 3 4 6 3 2 4" xfId="16364" xr:uid="{00000000-0005-0000-0000-0000E93F0000}"/>
    <cellStyle name="Normal 3 4 6 3 2 5" xfId="16365" xr:uid="{00000000-0005-0000-0000-0000EA3F0000}"/>
    <cellStyle name="Normal 3 4 6 3 3" xfId="16366" xr:uid="{00000000-0005-0000-0000-0000EB3F0000}"/>
    <cellStyle name="Normal 3 4 6 3 3 2" xfId="16367" xr:uid="{00000000-0005-0000-0000-0000EC3F0000}"/>
    <cellStyle name="Normal 3 4 6 3 3 3" xfId="16368" xr:uid="{00000000-0005-0000-0000-0000ED3F0000}"/>
    <cellStyle name="Normal 3 4 6 3 3 4" xfId="16369" xr:uid="{00000000-0005-0000-0000-0000EE3F0000}"/>
    <cellStyle name="Normal 3 4 6 3 4" xfId="16370" xr:uid="{00000000-0005-0000-0000-0000EF3F0000}"/>
    <cellStyle name="Normal 3 4 6 3 5" xfId="16371" xr:uid="{00000000-0005-0000-0000-0000F03F0000}"/>
    <cellStyle name="Normal 3 4 6 3 6" xfId="16372" xr:uid="{00000000-0005-0000-0000-0000F13F0000}"/>
    <cellStyle name="Normal 3 4 6 4" xfId="16373" xr:uid="{00000000-0005-0000-0000-0000F23F0000}"/>
    <cellStyle name="Normal 3 4 6 4 2" xfId="16374" xr:uid="{00000000-0005-0000-0000-0000F33F0000}"/>
    <cellStyle name="Normal 3 4 6 4 2 2" xfId="16375" xr:uid="{00000000-0005-0000-0000-0000F43F0000}"/>
    <cellStyle name="Normal 3 4 6 4 2 3" xfId="16376" xr:uid="{00000000-0005-0000-0000-0000F53F0000}"/>
    <cellStyle name="Normal 3 4 6 4 2 4" xfId="16377" xr:uid="{00000000-0005-0000-0000-0000F63F0000}"/>
    <cellStyle name="Normal 3 4 6 5" xfId="16378" xr:uid="{00000000-0005-0000-0000-0000F73F0000}"/>
    <cellStyle name="Normal 3 4 6 5 2" xfId="16379" xr:uid="{00000000-0005-0000-0000-0000F83F0000}"/>
    <cellStyle name="Normal 3 4 6 5 2 2" xfId="16380" xr:uid="{00000000-0005-0000-0000-0000F93F0000}"/>
    <cellStyle name="Normal 3 4 6 5 2 3" xfId="16381" xr:uid="{00000000-0005-0000-0000-0000FA3F0000}"/>
    <cellStyle name="Normal 3 4 6 5 2 4" xfId="16382" xr:uid="{00000000-0005-0000-0000-0000FB3F0000}"/>
    <cellStyle name="Normal 3 4 6 5 3" xfId="16383" xr:uid="{00000000-0005-0000-0000-0000FC3F0000}"/>
    <cellStyle name="Normal 3 4 6 5 4" xfId="16384" xr:uid="{00000000-0005-0000-0000-0000FD3F0000}"/>
    <cellStyle name="Normal 3 4 6 5 5" xfId="16385" xr:uid="{00000000-0005-0000-0000-0000FE3F0000}"/>
    <cellStyle name="Normal 3 4 6 6" xfId="16386" xr:uid="{00000000-0005-0000-0000-0000FF3F0000}"/>
    <cellStyle name="Normal 3 4 6 7" xfId="16387" xr:uid="{00000000-0005-0000-0000-000000400000}"/>
    <cellStyle name="Normal 3 4 6 8" xfId="16388" xr:uid="{00000000-0005-0000-0000-000001400000}"/>
    <cellStyle name="Normal 3 4 7" xfId="16389" xr:uid="{00000000-0005-0000-0000-000002400000}"/>
    <cellStyle name="Normal 3 4 7 2" xfId="16390" xr:uid="{00000000-0005-0000-0000-000003400000}"/>
    <cellStyle name="Normal 3 4 7 2 2" xfId="16391" xr:uid="{00000000-0005-0000-0000-000004400000}"/>
    <cellStyle name="Normal 3 4 7 2 2 2" xfId="16392" xr:uid="{00000000-0005-0000-0000-000005400000}"/>
    <cellStyle name="Normal 3 4 7 2 2 2 2" xfId="16393" xr:uid="{00000000-0005-0000-0000-000006400000}"/>
    <cellStyle name="Normal 3 4 7 2 2 2 3" xfId="16394" xr:uid="{00000000-0005-0000-0000-000007400000}"/>
    <cellStyle name="Normal 3 4 7 2 2 2 4" xfId="16395" xr:uid="{00000000-0005-0000-0000-000008400000}"/>
    <cellStyle name="Normal 3 4 7 2 2 3" xfId="16396" xr:uid="{00000000-0005-0000-0000-000009400000}"/>
    <cellStyle name="Normal 3 4 7 2 2 4" xfId="16397" xr:uid="{00000000-0005-0000-0000-00000A400000}"/>
    <cellStyle name="Normal 3 4 7 2 2 5" xfId="16398" xr:uid="{00000000-0005-0000-0000-00000B400000}"/>
    <cellStyle name="Normal 3 4 7 2 3" xfId="16399" xr:uid="{00000000-0005-0000-0000-00000C400000}"/>
    <cellStyle name="Normal 3 4 7 2 3 2" xfId="16400" xr:uid="{00000000-0005-0000-0000-00000D400000}"/>
    <cellStyle name="Normal 3 4 7 2 3 3" xfId="16401" xr:uid="{00000000-0005-0000-0000-00000E400000}"/>
    <cellStyle name="Normal 3 4 7 2 3 4" xfId="16402" xr:uid="{00000000-0005-0000-0000-00000F400000}"/>
    <cellStyle name="Normal 3 4 7 2 4" xfId="16403" xr:uid="{00000000-0005-0000-0000-000010400000}"/>
    <cellStyle name="Normal 3 4 7 2 5" xfId="16404" xr:uid="{00000000-0005-0000-0000-000011400000}"/>
    <cellStyle name="Normal 3 4 7 2 6" xfId="16405" xr:uid="{00000000-0005-0000-0000-000012400000}"/>
    <cellStyle name="Normal 3 4 7 3" xfId="16406" xr:uid="{00000000-0005-0000-0000-000013400000}"/>
    <cellStyle name="Normal 3 4 7 3 2" xfId="16407" xr:uid="{00000000-0005-0000-0000-000014400000}"/>
    <cellStyle name="Normal 3 4 7 3 2 2" xfId="16408" xr:uid="{00000000-0005-0000-0000-000015400000}"/>
    <cellStyle name="Normal 3 4 7 3 2 2 2" xfId="16409" xr:uid="{00000000-0005-0000-0000-000016400000}"/>
    <cellStyle name="Normal 3 4 7 3 2 2 3" xfId="16410" xr:uid="{00000000-0005-0000-0000-000017400000}"/>
    <cellStyle name="Normal 3 4 7 3 2 2 4" xfId="16411" xr:uid="{00000000-0005-0000-0000-000018400000}"/>
    <cellStyle name="Normal 3 4 7 3 2 3" xfId="16412" xr:uid="{00000000-0005-0000-0000-000019400000}"/>
    <cellStyle name="Normal 3 4 7 3 2 4" xfId="16413" xr:uid="{00000000-0005-0000-0000-00001A400000}"/>
    <cellStyle name="Normal 3 4 7 3 2 5" xfId="16414" xr:uid="{00000000-0005-0000-0000-00001B400000}"/>
    <cellStyle name="Normal 3 4 7 3 3" xfId="16415" xr:uid="{00000000-0005-0000-0000-00001C400000}"/>
    <cellStyle name="Normal 3 4 7 3 3 2" xfId="16416" xr:uid="{00000000-0005-0000-0000-00001D400000}"/>
    <cellStyle name="Normal 3 4 7 3 3 3" xfId="16417" xr:uid="{00000000-0005-0000-0000-00001E400000}"/>
    <cellStyle name="Normal 3 4 7 3 3 4" xfId="16418" xr:uid="{00000000-0005-0000-0000-00001F400000}"/>
    <cellStyle name="Normal 3 4 7 3 4" xfId="16419" xr:uid="{00000000-0005-0000-0000-000020400000}"/>
    <cellStyle name="Normal 3 4 7 3 5" xfId="16420" xr:uid="{00000000-0005-0000-0000-000021400000}"/>
    <cellStyle name="Normal 3 4 7 3 6" xfId="16421" xr:uid="{00000000-0005-0000-0000-000022400000}"/>
    <cellStyle name="Normal 3 4 7 4" xfId="16422" xr:uid="{00000000-0005-0000-0000-000023400000}"/>
    <cellStyle name="Normal 3 4 7 4 2" xfId="16423" xr:uid="{00000000-0005-0000-0000-000024400000}"/>
    <cellStyle name="Normal 3 4 7 4 2 2" xfId="16424" xr:uid="{00000000-0005-0000-0000-000025400000}"/>
    <cellStyle name="Normal 3 4 7 4 2 3" xfId="16425" xr:uid="{00000000-0005-0000-0000-000026400000}"/>
    <cellStyle name="Normal 3 4 7 4 2 4" xfId="16426" xr:uid="{00000000-0005-0000-0000-000027400000}"/>
    <cellStyle name="Normal 3 4 7 5" xfId="16427" xr:uid="{00000000-0005-0000-0000-000028400000}"/>
    <cellStyle name="Normal 3 4 7 5 2" xfId="16428" xr:uid="{00000000-0005-0000-0000-000029400000}"/>
    <cellStyle name="Normal 3 4 7 5 2 2" xfId="16429" xr:uid="{00000000-0005-0000-0000-00002A400000}"/>
    <cellStyle name="Normal 3 4 7 5 2 3" xfId="16430" xr:uid="{00000000-0005-0000-0000-00002B400000}"/>
    <cellStyle name="Normal 3 4 7 5 2 4" xfId="16431" xr:uid="{00000000-0005-0000-0000-00002C400000}"/>
    <cellStyle name="Normal 3 4 7 5 3" xfId="16432" xr:uid="{00000000-0005-0000-0000-00002D400000}"/>
    <cellStyle name="Normal 3 4 7 5 4" xfId="16433" xr:uid="{00000000-0005-0000-0000-00002E400000}"/>
    <cellStyle name="Normal 3 4 7 5 5" xfId="16434" xr:uid="{00000000-0005-0000-0000-00002F400000}"/>
    <cellStyle name="Normal 3 4 7 6" xfId="16435" xr:uid="{00000000-0005-0000-0000-000030400000}"/>
    <cellStyle name="Normal 3 4 7 7" xfId="16436" xr:uid="{00000000-0005-0000-0000-000031400000}"/>
    <cellStyle name="Normal 3 4 7 8" xfId="16437" xr:uid="{00000000-0005-0000-0000-000032400000}"/>
    <cellStyle name="Normal 3 4 8" xfId="16438" xr:uid="{00000000-0005-0000-0000-000033400000}"/>
    <cellStyle name="Normal 3 4 8 2" xfId="16439" xr:uid="{00000000-0005-0000-0000-000034400000}"/>
    <cellStyle name="Normal 3 4 8 2 2" xfId="16440" xr:uid="{00000000-0005-0000-0000-000035400000}"/>
    <cellStyle name="Normal 3 4 8 2 2 2" xfId="16441" xr:uid="{00000000-0005-0000-0000-000036400000}"/>
    <cellStyle name="Normal 3 4 8 2 2 3" xfId="16442" xr:uid="{00000000-0005-0000-0000-000037400000}"/>
    <cellStyle name="Normal 3 4 8 2 2 4" xfId="16443" xr:uid="{00000000-0005-0000-0000-000038400000}"/>
    <cellStyle name="Normal 3 4 8 3" xfId="16444" xr:uid="{00000000-0005-0000-0000-000039400000}"/>
    <cellStyle name="Normal 3 4 8 3 2" xfId="16445" xr:uid="{00000000-0005-0000-0000-00003A400000}"/>
    <cellStyle name="Normal 3 4 8 3 2 2" xfId="16446" xr:uid="{00000000-0005-0000-0000-00003B400000}"/>
    <cellStyle name="Normal 3 4 8 3 2 3" xfId="16447" xr:uid="{00000000-0005-0000-0000-00003C400000}"/>
    <cellStyle name="Normal 3 4 8 3 2 4" xfId="16448" xr:uid="{00000000-0005-0000-0000-00003D400000}"/>
    <cellStyle name="Normal 3 4 8 3 3" xfId="16449" xr:uid="{00000000-0005-0000-0000-00003E400000}"/>
    <cellStyle name="Normal 3 4 8 3 4" xfId="16450" xr:uid="{00000000-0005-0000-0000-00003F400000}"/>
    <cellStyle name="Normal 3 4 8 3 5" xfId="16451" xr:uid="{00000000-0005-0000-0000-000040400000}"/>
    <cellStyle name="Normal 3 4 8 4" xfId="16452" xr:uid="{00000000-0005-0000-0000-000041400000}"/>
    <cellStyle name="Normal 3 4 8 5" xfId="16453" xr:uid="{00000000-0005-0000-0000-000042400000}"/>
    <cellStyle name="Normal 3 4 8 6" xfId="16454" xr:uid="{00000000-0005-0000-0000-000043400000}"/>
    <cellStyle name="Normal 3 4 9" xfId="16455" xr:uid="{00000000-0005-0000-0000-000044400000}"/>
    <cellStyle name="Normal 3 4 9 2" xfId="16456" xr:uid="{00000000-0005-0000-0000-000045400000}"/>
    <cellStyle name="Normal 3 4 9 2 2" xfId="16457" xr:uid="{00000000-0005-0000-0000-000046400000}"/>
    <cellStyle name="Normal 3 4 9 2 2 2" xfId="16458" xr:uid="{00000000-0005-0000-0000-000047400000}"/>
    <cellStyle name="Normal 3 4 9 2 2 3" xfId="16459" xr:uid="{00000000-0005-0000-0000-000048400000}"/>
    <cellStyle name="Normal 3 4 9 2 2 4" xfId="16460" xr:uid="{00000000-0005-0000-0000-000049400000}"/>
    <cellStyle name="Normal 3 4 9 3" xfId="16461" xr:uid="{00000000-0005-0000-0000-00004A400000}"/>
    <cellStyle name="Normal 3 4 9 3 2" xfId="16462" xr:uid="{00000000-0005-0000-0000-00004B400000}"/>
    <cellStyle name="Normal 3 4 9 3 2 2" xfId="16463" xr:uid="{00000000-0005-0000-0000-00004C400000}"/>
    <cellStyle name="Normal 3 4 9 3 2 3" xfId="16464" xr:uid="{00000000-0005-0000-0000-00004D400000}"/>
    <cellStyle name="Normal 3 4 9 3 2 4" xfId="16465" xr:uid="{00000000-0005-0000-0000-00004E400000}"/>
    <cellStyle name="Normal 3 4 9 3 3" xfId="16466" xr:uid="{00000000-0005-0000-0000-00004F400000}"/>
    <cellStyle name="Normal 3 4 9 3 4" xfId="16467" xr:uid="{00000000-0005-0000-0000-000050400000}"/>
    <cellStyle name="Normal 3 4 9 3 5" xfId="16468" xr:uid="{00000000-0005-0000-0000-000051400000}"/>
    <cellStyle name="Normal 3 4 9 4" xfId="16469" xr:uid="{00000000-0005-0000-0000-000052400000}"/>
    <cellStyle name="Normal 3 4 9 5" xfId="16470" xr:uid="{00000000-0005-0000-0000-000053400000}"/>
    <cellStyle name="Normal 3 4 9 6" xfId="16471" xr:uid="{00000000-0005-0000-0000-000054400000}"/>
    <cellStyle name="Normal 3 4 9 7" xfId="16472" xr:uid="{00000000-0005-0000-0000-000055400000}"/>
    <cellStyle name="Normal 3 40" xfId="16473" xr:uid="{00000000-0005-0000-0000-000056400000}"/>
    <cellStyle name="Normal 3 40 2" xfId="16474" xr:uid="{00000000-0005-0000-0000-000057400000}"/>
    <cellStyle name="Normal 3 41" xfId="16475" xr:uid="{00000000-0005-0000-0000-000058400000}"/>
    <cellStyle name="Normal 3 41 2" xfId="16476" xr:uid="{00000000-0005-0000-0000-000059400000}"/>
    <cellStyle name="Normal 3 42" xfId="16477" xr:uid="{00000000-0005-0000-0000-00005A400000}"/>
    <cellStyle name="Normal 3 42 2" xfId="16478" xr:uid="{00000000-0005-0000-0000-00005B400000}"/>
    <cellStyle name="Normal 3 43" xfId="16479" xr:uid="{00000000-0005-0000-0000-00005C400000}"/>
    <cellStyle name="Normal 3 43 2" xfId="16480" xr:uid="{00000000-0005-0000-0000-00005D400000}"/>
    <cellStyle name="Normal 3 44" xfId="16481" xr:uid="{00000000-0005-0000-0000-00005E400000}"/>
    <cellStyle name="Normal 3 44 2" xfId="16482" xr:uid="{00000000-0005-0000-0000-00005F400000}"/>
    <cellStyle name="Normal 3 45" xfId="16483" xr:uid="{00000000-0005-0000-0000-000060400000}"/>
    <cellStyle name="Normal 3 45 2" xfId="16484" xr:uid="{00000000-0005-0000-0000-000061400000}"/>
    <cellStyle name="Normal 3 46" xfId="16485" xr:uid="{00000000-0005-0000-0000-000062400000}"/>
    <cellStyle name="Normal 3 46 2" xfId="16486" xr:uid="{00000000-0005-0000-0000-000063400000}"/>
    <cellStyle name="Normal 3 47" xfId="16487" xr:uid="{00000000-0005-0000-0000-000064400000}"/>
    <cellStyle name="Normal 3 47 2" xfId="16488" xr:uid="{00000000-0005-0000-0000-000065400000}"/>
    <cellStyle name="Normal 3 48" xfId="23892" xr:uid="{62E67DEF-4D99-4BDF-824D-89832CCCA7AE}"/>
    <cellStyle name="Normal 3 49" xfId="23936" xr:uid="{4C1BC12B-E1E6-410B-86FF-6E6314EBCDCA}"/>
    <cellStyle name="Normal 3 5" xfId="16489" xr:uid="{00000000-0005-0000-0000-000066400000}"/>
    <cellStyle name="Normal 3 5 10" xfId="16490" xr:uid="{00000000-0005-0000-0000-000067400000}"/>
    <cellStyle name="Normal 3 5 10 2" xfId="16491" xr:uid="{00000000-0005-0000-0000-000068400000}"/>
    <cellStyle name="Normal 3 5 11" xfId="16492" xr:uid="{00000000-0005-0000-0000-000069400000}"/>
    <cellStyle name="Normal 3 5 11 2" xfId="16493" xr:uid="{00000000-0005-0000-0000-00006A400000}"/>
    <cellStyle name="Normal 3 5 12" xfId="16494" xr:uid="{00000000-0005-0000-0000-00006B400000}"/>
    <cellStyle name="Normal 3 5 12 2" xfId="16495" xr:uid="{00000000-0005-0000-0000-00006C400000}"/>
    <cellStyle name="Normal 3 5 13" xfId="16496" xr:uid="{00000000-0005-0000-0000-00006D400000}"/>
    <cellStyle name="Normal 3 5 13 2" xfId="16497" xr:uid="{00000000-0005-0000-0000-00006E400000}"/>
    <cellStyle name="Normal 3 5 14" xfId="16498" xr:uid="{00000000-0005-0000-0000-00006F400000}"/>
    <cellStyle name="Normal 3 5 14 2" xfId="16499" xr:uid="{00000000-0005-0000-0000-000070400000}"/>
    <cellStyle name="Normal 3 5 14 3" xfId="16500" xr:uid="{00000000-0005-0000-0000-000071400000}"/>
    <cellStyle name="Normal 3 5 14 3 2" xfId="16501" xr:uid="{00000000-0005-0000-0000-000072400000}"/>
    <cellStyle name="Normal 3 5 14 3 3" xfId="16502" xr:uid="{00000000-0005-0000-0000-000073400000}"/>
    <cellStyle name="Normal 3 5 14 3 4" xfId="16503" xr:uid="{00000000-0005-0000-0000-000074400000}"/>
    <cellStyle name="Normal 3 5 14 4" xfId="16504" xr:uid="{00000000-0005-0000-0000-000075400000}"/>
    <cellStyle name="Normal 3 5 14 5" xfId="16505" xr:uid="{00000000-0005-0000-0000-000076400000}"/>
    <cellStyle name="Normal 3 5 14 6" xfId="16506" xr:uid="{00000000-0005-0000-0000-000077400000}"/>
    <cellStyle name="Normal 3 5 15" xfId="16507" xr:uid="{00000000-0005-0000-0000-000078400000}"/>
    <cellStyle name="Normal 3 5 16" xfId="16508" xr:uid="{00000000-0005-0000-0000-000079400000}"/>
    <cellStyle name="Normal 3 5 17" xfId="16509" xr:uid="{00000000-0005-0000-0000-00007A400000}"/>
    <cellStyle name="Normal 3 5 18" xfId="16510" xr:uid="{00000000-0005-0000-0000-00007B400000}"/>
    <cellStyle name="Normal 3 5 19" xfId="16511" xr:uid="{00000000-0005-0000-0000-00007C400000}"/>
    <cellStyle name="Normal 3 5 2" xfId="16512" xr:uid="{00000000-0005-0000-0000-00007D400000}"/>
    <cellStyle name="Normal 3 5 2 2" xfId="16513" xr:uid="{00000000-0005-0000-0000-00007E400000}"/>
    <cellStyle name="Normal 3 5 2 2 2" xfId="16514" xr:uid="{00000000-0005-0000-0000-00007F400000}"/>
    <cellStyle name="Normal 3 5 2 2 2 2" xfId="16515" xr:uid="{00000000-0005-0000-0000-000080400000}"/>
    <cellStyle name="Normal 3 5 2 2 2 2 2" xfId="16516" xr:uid="{00000000-0005-0000-0000-000081400000}"/>
    <cellStyle name="Normal 3 5 2 2 2 2 3" xfId="16517" xr:uid="{00000000-0005-0000-0000-000082400000}"/>
    <cellStyle name="Normal 3 5 2 2 2 2 4" xfId="16518" xr:uid="{00000000-0005-0000-0000-000083400000}"/>
    <cellStyle name="Normal 3 5 2 2 2 3" xfId="16519" xr:uid="{00000000-0005-0000-0000-000084400000}"/>
    <cellStyle name="Normal 3 5 2 2 2 4" xfId="16520" xr:uid="{00000000-0005-0000-0000-000085400000}"/>
    <cellStyle name="Normal 3 5 2 2 2 5" xfId="16521" xr:uid="{00000000-0005-0000-0000-000086400000}"/>
    <cellStyle name="Normal 3 5 2 2 3" xfId="16522" xr:uid="{00000000-0005-0000-0000-000087400000}"/>
    <cellStyle name="Normal 3 5 2 2 4" xfId="16523" xr:uid="{00000000-0005-0000-0000-000088400000}"/>
    <cellStyle name="Normal 3 5 2 2 4 2" xfId="16524" xr:uid="{00000000-0005-0000-0000-000089400000}"/>
    <cellStyle name="Normal 3 5 2 2 4 3" xfId="16525" xr:uid="{00000000-0005-0000-0000-00008A400000}"/>
    <cellStyle name="Normal 3 5 2 2 4 4" xfId="16526" xr:uid="{00000000-0005-0000-0000-00008B400000}"/>
    <cellStyle name="Normal 3 5 2 2 5" xfId="16527" xr:uid="{00000000-0005-0000-0000-00008C400000}"/>
    <cellStyle name="Normal 3 5 2 2 6" xfId="16528" xr:uid="{00000000-0005-0000-0000-00008D400000}"/>
    <cellStyle name="Normal 3 5 2 2 7" xfId="16529" xr:uid="{00000000-0005-0000-0000-00008E400000}"/>
    <cellStyle name="Normal 3 5 2 3" xfId="16530" xr:uid="{00000000-0005-0000-0000-00008F400000}"/>
    <cellStyle name="Normal 3 5 2 3 2" xfId="16531" xr:uid="{00000000-0005-0000-0000-000090400000}"/>
    <cellStyle name="Normal 3 5 2 3 2 2" xfId="16532" xr:uid="{00000000-0005-0000-0000-000091400000}"/>
    <cellStyle name="Normal 3 5 2 3 2 2 2" xfId="16533" xr:uid="{00000000-0005-0000-0000-000092400000}"/>
    <cellStyle name="Normal 3 5 2 3 2 2 3" xfId="16534" xr:uid="{00000000-0005-0000-0000-000093400000}"/>
    <cellStyle name="Normal 3 5 2 3 2 2 4" xfId="16535" xr:uid="{00000000-0005-0000-0000-000094400000}"/>
    <cellStyle name="Normal 3 5 2 3 2 3" xfId="16536" xr:uid="{00000000-0005-0000-0000-000095400000}"/>
    <cellStyle name="Normal 3 5 2 3 2 4" xfId="16537" xr:uid="{00000000-0005-0000-0000-000096400000}"/>
    <cellStyle name="Normal 3 5 2 3 2 5" xfId="16538" xr:uid="{00000000-0005-0000-0000-000097400000}"/>
    <cellStyle name="Normal 3 5 2 3 3" xfId="16539" xr:uid="{00000000-0005-0000-0000-000098400000}"/>
    <cellStyle name="Normal 3 5 2 3 3 2" xfId="16540" xr:uid="{00000000-0005-0000-0000-000099400000}"/>
    <cellStyle name="Normal 3 5 2 3 3 3" xfId="16541" xr:uid="{00000000-0005-0000-0000-00009A400000}"/>
    <cellStyle name="Normal 3 5 2 3 3 4" xfId="16542" xr:uid="{00000000-0005-0000-0000-00009B400000}"/>
    <cellStyle name="Normal 3 5 2 3 4" xfId="16543" xr:uid="{00000000-0005-0000-0000-00009C400000}"/>
    <cellStyle name="Normal 3 5 2 3 5" xfId="16544" xr:uid="{00000000-0005-0000-0000-00009D400000}"/>
    <cellStyle name="Normal 3 5 2 3 6" xfId="16545" xr:uid="{00000000-0005-0000-0000-00009E400000}"/>
    <cellStyle name="Normal 3 5 2 4" xfId="16546" xr:uid="{00000000-0005-0000-0000-00009F400000}"/>
    <cellStyle name="Normal 3 5 2 5" xfId="16547" xr:uid="{00000000-0005-0000-0000-0000A0400000}"/>
    <cellStyle name="Normal 3 5 2 5 2" xfId="16548" xr:uid="{00000000-0005-0000-0000-0000A1400000}"/>
    <cellStyle name="Normal 3 5 2 5 2 2" xfId="16549" xr:uid="{00000000-0005-0000-0000-0000A2400000}"/>
    <cellStyle name="Normal 3 5 2 5 2 3" xfId="16550" xr:uid="{00000000-0005-0000-0000-0000A3400000}"/>
    <cellStyle name="Normal 3 5 2 5 2 4" xfId="16551" xr:uid="{00000000-0005-0000-0000-0000A4400000}"/>
    <cellStyle name="Normal 3 5 2 5 3" xfId="16552" xr:uid="{00000000-0005-0000-0000-0000A5400000}"/>
    <cellStyle name="Normal 3 5 2 5 4" xfId="16553" xr:uid="{00000000-0005-0000-0000-0000A6400000}"/>
    <cellStyle name="Normal 3 5 2 5 5" xfId="16554" xr:uid="{00000000-0005-0000-0000-0000A7400000}"/>
    <cellStyle name="Normal 3 5 2 6" xfId="16555" xr:uid="{00000000-0005-0000-0000-0000A8400000}"/>
    <cellStyle name="Normal 3 5 2 6 2" xfId="16556" xr:uid="{00000000-0005-0000-0000-0000A9400000}"/>
    <cellStyle name="Normal 3 5 2 6 3" xfId="16557" xr:uid="{00000000-0005-0000-0000-0000AA400000}"/>
    <cellStyle name="Normal 3 5 2 6 4" xfId="16558" xr:uid="{00000000-0005-0000-0000-0000AB400000}"/>
    <cellStyle name="Normal 3 5 2 7" xfId="16559" xr:uid="{00000000-0005-0000-0000-0000AC400000}"/>
    <cellStyle name="Normal 3 5 2 8" xfId="16560" xr:uid="{00000000-0005-0000-0000-0000AD400000}"/>
    <cellStyle name="Normal 3 5 2 9" xfId="16561" xr:uid="{00000000-0005-0000-0000-0000AE400000}"/>
    <cellStyle name="Normal 3 5 20" xfId="16562" xr:uid="{00000000-0005-0000-0000-0000AF400000}"/>
    <cellStyle name="Normal 3 5 21" xfId="16563" xr:uid="{00000000-0005-0000-0000-0000B0400000}"/>
    <cellStyle name="Normal 3 5 22" xfId="16564" xr:uid="{00000000-0005-0000-0000-0000B1400000}"/>
    <cellStyle name="Normal 3 5 23" xfId="16565" xr:uid="{00000000-0005-0000-0000-0000B2400000}"/>
    <cellStyle name="Normal 3 5 24" xfId="16566" xr:uid="{00000000-0005-0000-0000-0000B3400000}"/>
    <cellStyle name="Normal 3 5 25" xfId="16567" xr:uid="{00000000-0005-0000-0000-0000B4400000}"/>
    <cellStyle name="Normal 3 5 26" xfId="16568" xr:uid="{00000000-0005-0000-0000-0000B5400000}"/>
    <cellStyle name="Normal 3 5 27" xfId="16569" xr:uid="{00000000-0005-0000-0000-0000B6400000}"/>
    <cellStyle name="Normal 3 5 28" xfId="16570" xr:uid="{00000000-0005-0000-0000-0000B7400000}"/>
    <cellStyle name="Normal 3 5 29" xfId="16571" xr:uid="{00000000-0005-0000-0000-0000B8400000}"/>
    <cellStyle name="Normal 3 5 3" xfId="16572" xr:uid="{00000000-0005-0000-0000-0000B9400000}"/>
    <cellStyle name="Normal 3 5 3 2" xfId="16573" xr:uid="{00000000-0005-0000-0000-0000BA400000}"/>
    <cellStyle name="Normal 3 5 3 2 2" xfId="16574" xr:uid="{00000000-0005-0000-0000-0000BB400000}"/>
    <cellStyle name="Normal 3 5 3 3" xfId="16575" xr:uid="{00000000-0005-0000-0000-0000BC400000}"/>
    <cellStyle name="Normal 3 5 3 3 2" xfId="16576" xr:uid="{00000000-0005-0000-0000-0000BD400000}"/>
    <cellStyle name="Normal 3 5 3 3 2 2" xfId="16577" xr:uid="{00000000-0005-0000-0000-0000BE400000}"/>
    <cellStyle name="Normal 3 5 3 3 2 3" xfId="16578" xr:uid="{00000000-0005-0000-0000-0000BF400000}"/>
    <cellStyle name="Normal 3 5 3 3 2 4" xfId="16579" xr:uid="{00000000-0005-0000-0000-0000C0400000}"/>
    <cellStyle name="Normal 3 5 3 3 3" xfId="16580" xr:uid="{00000000-0005-0000-0000-0000C1400000}"/>
    <cellStyle name="Normal 3 5 3 3 4" xfId="16581" xr:uid="{00000000-0005-0000-0000-0000C2400000}"/>
    <cellStyle name="Normal 3 5 3 3 5" xfId="16582" xr:uid="{00000000-0005-0000-0000-0000C3400000}"/>
    <cellStyle name="Normal 3 5 3 4" xfId="16583" xr:uid="{00000000-0005-0000-0000-0000C4400000}"/>
    <cellStyle name="Normal 3 5 3 5" xfId="16584" xr:uid="{00000000-0005-0000-0000-0000C5400000}"/>
    <cellStyle name="Normal 3 5 3 5 2" xfId="16585" xr:uid="{00000000-0005-0000-0000-0000C6400000}"/>
    <cellStyle name="Normal 3 5 3 5 3" xfId="16586" xr:uid="{00000000-0005-0000-0000-0000C7400000}"/>
    <cellStyle name="Normal 3 5 3 5 4" xfId="16587" xr:uid="{00000000-0005-0000-0000-0000C8400000}"/>
    <cellStyle name="Normal 3 5 3 6" xfId="16588" xr:uid="{00000000-0005-0000-0000-0000C9400000}"/>
    <cellStyle name="Normal 3 5 3 7" xfId="16589" xr:uid="{00000000-0005-0000-0000-0000CA400000}"/>
    <cellStyle name="Normal 3 5 3 8" xfId="16590" xr:uid="{00000000-0005-0000-0000-0000CB400000}"/>
    <cellStyle name="Normal 3 5 30" xfId="16591" xr:uid="{00000000-0005-0000-0000-0000CC400000}"/>
    <cellStyle name="Normal 3 5 31" xfId="16592" xr:uid="{00000000-0005-0000-0000-0000CD400000}"/>
    <cellStyle name="Normal 3 5 32" xfId="16593" xr:uid="{00000000-0005-0000-0000-0000CE400000}"/>
    <cellStyle name="Normal 3 5 33" xfId="16594" xr:uid="{00000000-0005-0000-0000-0000CF400000}"/>
    <cellStyle name="Normal 3 5 34" xfId="16595" xr:uid="{00000000-0005-0000-0000-0000D0400000}"/>
    <cellStyle name="Normal 3 5 35" xfId="16596" xr:uid="{00000000-0005-0000-0000-0000D1400000}"/>
    <cellStyle name="Normal 3 5 36" xfId="16597" xr:uid="{00000000-0005-0000-0000-0000D2400000}"/>
    <cellStyle name="Normal 3 5 37" xfId="16598" xr:uid="{00000000-0005-0000-0000-0000D3400000}"/>
    <cellStyle name="Normal 3 5 38" xfId="16599" xr:uid="{00000000-0005-0000-0000-0000D4400000}"/>
    <cellStyle name="Normal 3 5 39" xfId="16600" xr:uid="{00000000-0005-0000-0000-0000D5400000}"/>
    <cellStyle name="Normal 3 5 4" xfId="16601" xr:uid="{00000000-0005-0000-0000-0000D6400000}"/>
    <cellStyle name="Normal 3 5 4 2" xfId="16602" xr:uid="{00000000-0005-0000-0000-0000D7400000}"/>
    <cellStyle name="Normal 3 5 4 2 2" xfId="16603" xr:uid="{00000000-0005-0000-0000-0000D8400000}"/>
    <cellStyle name="Normal 3 5 4 3" xfId="16604" xr:uid="{00000000-0005-0000-0000-0000D9400000}"/>
    <cellStyle name="Normal 3 5 4 3 2" xfId="16605" xr:uid="{00000000-0005-0000-0000-0000DA400000}"/>
    <cellStyle name="Normal 3 5 4 3 2 2" xfId="16606" xr:uid="{00000000-0005-0000-0000-0000DB400000}"/>
    <cellStyle name="Normal 3 5 4 3 2 3" xfId="16607" xr:uid="{00000000-0005-0000-0000-0000DC400000}"/>
    <cellStyle name="Normal 3 5 4 3 2 4" xfId="16608" xr:uid="{00000000-0005-0000-0000-0000DD400000}"/>
    <cellStyle name="Normal 3 5 4 3 3" xfId="16609" xr:uid="{00000000-0005-0000-0000-0000DE400000}"/>
    <cellStyle name="Normal 3 5 4 3 4" xfId="16610" xr:uid="{00000000-0005-0000-0000-0000DF400000}"/>
    <cellStyle name="Normal 3 5 4 3 5" xfId="16611" xr:uid="{00000000-0005-0000-0000-0000E0400000}"/>
    <cellStyle name="Normal 3 5 4 4" xfId="16612" xr:uid="{00000000-0005-0000-0000-0000E1400000}"/>
    <cellStyle name="Normal 3 5 4 5" xfId="16613" xr:uid="{00000000-0005-0000-0000-0000E2400000}"/>
    <cellStyle name="Normal 3 5 4 5 2" xfId="16614" xr:uid="{00000000-0005-0000-0000-0000E3400000}"/>
    <cellStyle name="Normal 3 5 4 5 3" xfId="16615" xr:uid="{00000000-0005-0000-0000-0000E4400000}"/>
    <cellStyle name="Normal 3 5 4 5 4" xfId="16616" xr:uid="{00000000-0005-0000-0000-0000E5400000}"/>
    <cellStyle name="Normal 3 5 4 6" xfId="16617" xr:uid="{00000000-0005-0000-0000-0000E6400000}"/>
    <cellStyle name="Normal 3 5 4 7" xfId="16618" xr:uid="{00000000-0005-0000-0000-0000E7400000}"/>
    <cellStyle name="Normal 3 5 4 8" xfId="16619" xr:uid="{00000000-0005-0000-0000-0000E8400000}"/>
    <cellStyle name="Normal 3 5 40" xfId="16620" xr:uid="{00000000-0005-0000-0000-0000E9400000}"/>
    <cellStyle name="Normal 3 5 41" xfId="16621" xr:uid="{00000000-0005-0000-0000-0000EA400000}"/>
    <cellStyle name="Normal 3 5 42" xfId="16622" xr:uid="{00000000-0005-0000-0000-0000EB400000}"/>
    <cellStyle name="Normal 3 5 43" xfId="16623" xr:uid="{00000000-0005-0000-0000-0000EC400000}"/>
    <cellStyle name="Normal 3 5 44" xfId="16624" xr:uid="{00000000-0005-0000-0000-0000ED400000}"/>
    <cellStyle name="Normal 3 5 45" xfId="16625" xr:uid="{00000000-0005-0000-0000-0000EE400000}"/>
    <cellStyle name="Normal 3 5 46" xfId="16626" xr:uid="{00000000-0005-0000-0000-0000EF400000}"/>
    <cellStyle name="Normal 3 5 47" xfId="16627" xr:uid="{00000000-0005-0000-0000-0000F0400000}"/>
    <cellStyle name="Normal 3 5 48" xfId="16628" xr:uid="{00000000-0005-0000-0000-0000F1400000}"/>
    <cellStyle name="Normal 3 5 49" xfId="16629" xr:uid="{00000000-0005-0000-0000-0000F2400000}"/>
    <cellStyle name="Normal 3 5 5" xfId="16630" xr:uid="{00000000-0005-0000-0000-0000F3400000}"/>
    <cellStyle name="Normal 3 5 5 2" xfId="16631" xr:uid="{00000000-0005-0000-0000-0000F4400000}"/>
    <cellStyle name="Normal 3 5 5 3" xfId="16632" xr:uid="{00000000-0005-0000-0000-0000F5400000}"/>
    <cellStyle name="Normal 3 5 50" xfId="16633" xr:uid="{00000000-0005-0000-0000-0000F6400000}"/>
    <cellStyle name="Normal 3 5 51" xfId="16634" xr:uid="{00000000-0005-0000-0000-0000F7400000}"/>
    <cellStyle name="Normal 3 5 52" xfId="16635" xr:uid="{00000000-0005-0000-0000-0000F8400000}"/>
    <cellStyle name="Normal 3 5 53" xfId="16636" xr:uid="{00000000-0005-0000-0000-0000F9400000}"/>
    <cellStyle name="Normal 3 5 54" xfId="16637" xr:uid="{00000000-0005-0000-0000-0000FA400000}"/>
    <cellStyle name="Normal 3 5 55" xfId="16638" xr:uid="{00000000-0005-0000-0000-0000FB400000}"/>
    <cellStyle name="Normal 3 5 56" xfId="16639" xr:uid="{00000000-0005-0000-0000-0000FC400000}"/>
    <cellStyle name="Normal 3 5 57" xfId="16640" xr:uid="{00000000-0005-0000-0000-0000FD400000}"/>
    <cellStyle name="Normal 3 5 58" xfId="16641" xr:uid="{00000000-0005-0000-0000-0000FE400000}"/>
    <cellStyle name="Normal 3 5 59" xfId="16642" xr:uid="{00000000-0005-0000-0000-0000FF400000}"/>
    <cellStyle name="Normal 3 5 6" xfId="16643" xr:uid="{00000000-0005-0000-0000-000000410000}"/>
    <cellStyle name="Normal 3 5 6 2" xfId="16644" xr:uid="{00000000-0005-0000-0000-000001410000}"/>
    <cellStyle name="Normal 3 5 60" xfId="16645" xr:uid="{00000000-0005-0000-0000-000002410000}"/>
    <cellStyle name="Normal 3 5 61" xfId="16646" xr:uid="{00000000-0005-0000-0000-000003410000}"/>
    <cellStyle name="Normal 3 5 62" xfId="16647" xr:uid="{00000000-0005-0000-0000-000004410000}"/>
    <cellStyle name="Normal 3 5 63" xfId="16648" xr:uid="{00000000-0005-0000-0000-000005410000}"/>
    <cellStyle name="Normal 3 5 64" xfId="16649" xr:uid="{00000000-0005-0000-0000-000006410000}"/>
    <cellStyle name="Normal 3 5 65" xfId="16650" xr:uid="{00000000-0005-0000-0000-000007410000}"/>
    <cellStyle name="Normal 3 5 66" xfId="16651" xr:uid="{00000000-0005-0000-0000-000008410000}"/>
    <cellStyle name="Normal 3 5 67" xfId="16652" xr:uid="{00000000-0005-0000-0000-000009410000}"/>
    <cellStyle name="Normal 3 5 68" xfId="16653" xr:uid="{00000000-0005-0000-0000-00000A410000}"/>
    <cellStyle name="Normal 3 5 69" xfId="16654" xr:uid="{00000000-0005-0000-0000-00000B410000}"/>
    <cellStyle name="Normal 3 5 7" xfId="16655" xr:uid="{00000000-0005-0000-0000-00000C410000}"/>
    <cellStyle name="Normal 3 5 7 2" xfId="16656" xr:uid="{00000000-0005-0000-0000-00000D410000}"/>
    <cellStyle name="Normal 3 5 70" xfId="16657" xr:uid="{00000000-0005-0000-0000-00000E410000}"/>
    <cellStyle name="Normal 3 5 71" xfId="16658" xr:uid="{00000000-0005-0000-0000-00000F410000}"/>
    <cellStyle name="Normal 3 5 72" xfId="16659" xr:uid="{00000000-0005-0000-0000-000010410000}"/>
    <cellStyle name="Normal 3 5 73" xfId="16660" xr:uid="{00000000-0005-0000-0000-000011410000}"/>
    <cellStyle name="Normal 3 5 74" xfId="16661" xr:uid="{00000000-0005-0000-0000-000012410000}"/>
    <cellStyle name="Normal 3 5 75" xfId="16662" xr:uid="{00000000-0005-0000-0000-000013410000}"/>
    <cellStyle name="Normal 3 5 76" xfId="16663" xr:uid="{00000000-0005-0000-0000-000014410000}"/>
    <cellStyle name="Normal 3 5 77" xfId="16664" xr:uid="{00000000-0005-0000-0000-000015410000}"/>
    <cellStyle name="Normal 3 5 78" xfId="16665" xr:uid="{00000000-0005-0000-0000-000016410000}"/>
    <cellStyle name="Normal 3 5 79" xfId="16666" xr:uid="{00000000-0005-0000-0000-000017410000}"/>
    <cellStyle name="Normal 3 5 8" xfId="16667" xr:uid="{00000000-0005-0000-0000-000018410000}"/>
    <cellStyle name="Normal 3 5 8 2" xfId="16668" xr:uid="{00000000-0005-0000-0000-000019410000}"/>
    <cellStyle name="Normal 3 5 80" xfId="16669" xr:uid="{00000000-0005-0000-0000-00001A410000}"/>
    <cellStyle name="Normal 3 5 81" xfId="16670" xr:uid="{00000000-0005-0000-0000-00001B410000}"/>
    <cellStyle name="Normal 3 5 82" xfId="16671" xr:uid="{00000000-0005-0000-0000-00001C410000}"/>
    <cellStyle name="Normal 3 5 83" xfId="16672" xr:uid="{00000000-0005-0000-0000-00001D410000}"/>
    <cellStyle name="Normal 3 5 84" xfId="16673" xr:uid="{00000000-0005-0000-0000-00001E410000}"/>
    <cellStyle name="Normal 3 5 85" xfId="16674" xr:uid="{00000000-0005-0000-0000-00001F410000}"/>
    <cellStyle name="Normal 3 5 86" xfId="16675" xr:uid="{00000000-0005-0000-0000-000020410000}"/>
    <cellStyle name="Normal 3 5 87" xfId="16676" xr:uid="{00000000-0005-0000-0000-000021410000}"/>
    <cellStyle name="Normal 3 5 88" xfId="16677" xr:uid="{00000000-0005-0000-0000-000022410000}"/>
    <cellStyle name="Normal 3 5 89" xfId="16678" xr:uid="{00000000-0005-0000-0000-000023410000}"/>
    <cellStyle name="Normal 3 5 9" xfId="16679" xr:uid="{00000000-0005-0000-0000-000024410000}"/>
    <cellStyle name="Normal 3 5 9 2" xfId="16680" xr:uid="{00000000-0005-0000-0000-000025410000}"/>
    <cellStyle name="Normal 3 5 90" xfId="16681" xr:uid="{00000000-0005-0000-0000-000026410000}"/>
    <cellStyle name="Normal 3 5 91" xfId="16682" xr:uid="{00000000-0005-0000-0000-000027410000}"/>
    <cellStyle name="Normal 3 5 92" xfId="16683" xr:uid="{00000000-0005-0000-0000-000028410000}"/>
    <cellStyle name="Normal 3 5 93" xfId="16684" xr:uid="{00000000-0005-0000-0000-000029410000}"/>
    <cellStyle name="Normal 3 5 94" xfId="16685" xr:uid="{00000000-0005-0000-0000-00002A410000}"/>
    <cellStyle name="Normal 3 5 95" xfId="16686" xr:uid="{00000000-0005-0000-0000-00002B410000}"/>
    <cellStyle name="Normal 3 5 95 2" xfId="16687" xr:uid="{00000000-0005-0000-0000-00002C410000}"/>
    <cellStyle name="Normal 3 5 95 3" xfId="16688" xr:uid="{00000000-0005-0000-0000-00002D410000}"/>
    <cellStyle name="Normal 3 5 95 4" xfId="16689" xr:uid="{00000000-0005-0000-0000-00002E410000}"/>
    <cellStyle name="Normal 3 5 96" xfId="16690" xr:uid="{00000000-0005-0000-0000-00002F410000}"/>
    <cellStyle name="Normal 3 5 97" xfId="16691" xr:uid="{00000000-0005-0000-0000-000030410000}"/>
    <cellStyle name="Normal 3 5 98" xfId="16692" xr:uid="{00000000-0005-0000-0000-000031410000}"/>
    <cellStyle name="Normal 3 6" xfId="16693" xr:uid="{00000000-0005-0000-0000-000032410000}"/>
    <cellStyle name="Normal 3 6 10" xfId="16694" xr:uid="{00000000-0005-0000-0000-000033410000}"/>
    <cellStyle name="Normal 3 6 2" xfId="16695" xr:uid="{00000000-0005-0000-0000-000034410000}"/>
    <cellStyle name="Normal 3 6 2 2" xfId="16696" xr:uid="{00000000-0005-0000-0000-000035410000}"/>
    <cellStyle name="Normal 3 6 2 2 2" xfId="16697" xr:uid="{00000000-0005-0000-0000-000036410000}"/>
    <cellStyle name="Normal 3 6 2 2 3" xfId="16698" xr:uid="{00000000-0005-0000-0000-000037410000}"/>
    <cellStyle name="Normal 3 6 2 2 3 2" xfId="16699" xr:uid="{00000000-0005-0000-0000-000038410000}"/>
    <cellStyle name="Normal 3 6 2 2 3 2 2" xfId="16700" xr:uid="{00000000-0005-0000-0000-000039410000}"/>
    <cellStyle name="Normal 3 6 2 2 3 2 3" xfId="16701" xr:uid="{00000000-0005-0000-0000-00003A410000}"/>
    <cellStyle name="Normal 3 6 2 2 3 2 4" xfId="16702" xr:uid="{00000000-0005-0000-0000-00003B410000}"/>
    <cellStyle name="Normal 3 6 2 2 3 3" xfId="16703" xr:uid="{00000000-0005-0000-0000-00003C410000}"/>
    <cellStyle name="Normal 3 6 2 2 3 4" xfId="16704" xr:uid="{00000000-0005-0000-0000-00003D410000}"/>
    <cellStyle name="Normal 3 6 2 2 3 5" xfId="16705" xr:uid="{00000000-0005-0000-0000-00003E410000}"/>
    <cellStyle name="Normal 3 6 2 2 4" xfId="16706" xr:uid="{00000000-0005-0000-0000-00003F410000}"/>
    <cellStyle name="Normal 3 6 2 2 4 2" xfId="16707" xr:uid="{00000000-0005-0000-0000-000040410000}"/>
    <cellStyle name="Normal 3 6 2 2 4 3" xfId="16708" xr:uid="{00000000-0005-0000-0000-000041410000}"/>
    <cellStyle name="Normal 3 6 2 2 4 4" xfId="16709" xr:uid="{00000000-0005-0000-0000-000042410000}"/>
    <cellStyle name="Normal 3 6 2 2 5" xfId="16710" xr:uid="{00000000-0005-0000-0000-000043410000}"/>
    <cellStyle name="Normal 3 6 2 2 6" xfId="16711" xr:uid="{00000000-0005-0000-0000-000044410000}"/>
    <cellStyle name="Normal 3 6 2 2 7" xfId="16712" xr:uid="{00000000-0005-0000-0000-000045410000}"/>
    <cellStyle name="Normal 3 6 2 3" xfId="16713" xr:uid="{00000000-0005-0000-0000-000046410000}"/>
    <cellStyle name="Normal 3 6 2 3 2" xfId="16714" xr:uid="{00000000-0005-0000-0000-000047410000}"/>
    <cellStyle name="Normal 3 6 2 3 2 2" xfId="16715" xr:uid="{00000000-0005-0000-0000-000048410000}"/>
    <cellStyle name="Normal 3 6 2 3 2 2 2" xfId="16716" xr:uid="{00000000-0005-0000-0000-000049410000}"/>
    <cellStyle name="Normal 3 6 2 3 2 2 3" xfId="16717" xr:uid="{00000000-0005-0000-0000-00004A410000}"/>
    <cellStyle name="Normal 3 6 2 3 2 2 4" xfId="16718" xr:uid="{00000000-0005-0000-0000-00004B410000}"/>
    <cellStyle name="Normal 3 6 2 3 2 3" xfId="16719" xr:uid="{00000000-0005-0000-0000-00004C410000}"/>
    <cellStyle name="Normal 3 6 2 3 2 4" xfId="16720" xr:uid="{00000000-0005-0000-0000-00004D410000}"/>
    <cellStyle name="Normal 3 6 2 3 2 5" xfId="16721" xr:uid="{00000000-0005-0000-0000-00004E410000}"/>
    <cellStyle name="Normal 3 6 2 3 3" xfId="16722" xr:uid="{00000000-0005-0000-0000-00004F410000}"/>
    <cellStyle name="Normal 3 6 2 3 3 2" xfId="16723" xr:uid="{00000000-0005-0000-0000-000050410000}"/>
    <cellStyle name="Normal 3 6 2 3 3 3" xfId="16724" xr:uid="{00000000-0005-0000-0000-000051410000}"/>
    <cellStyle name="Normal 3 6 2 3 3 4" xfId="16725" xr:uid="{00000000-0005-0000-0000-000052410000}"/>
    <cellStyle name="Normal 3 6 2 3 4" xfId="16726" xr:uid="{00000000-0005-0000-0000-000053410000}"/>
    <cellStyle name="Normal 3 6 2 3 5" xfId="16727" xr:uid="{00000000-0005-0000-0000-000054410000}"/>
    <cellStyle name="Normal 3 6 2 3 6" xfId="16728" xr:uid="{00000000-0005-0000-0000-000055410000}"/>
    <cellStyle name="Normal 3 6 2 4" xfId="16729" xr:uid="{00000000-0005-0000-0000-000056410000}"/>
    <cellStyle name="Normal 3 6 2 5" xfId="16730" xr:uid="{00000000-0005-0000-0000-000057410000}"/>
    <cellStyle name="Normal 3 6 2 5 2" xfId="16731" xr:uid="{00000000-0005-0000-0000-000058410000}"/>
    <cellStyle name="Normal 3 6 2 5 2 2" xfId="16732" xr:uid="{00000000-0005-0000-0000-000059410000}"/>
    <cellStyle name="Normal 3 6 2 5 2 3" xfId="16733" xr:uid="{00000000-0005-0000-0000-00005A410000}"/>
    <cellStyle name="Normal 3 6 2 5 2 4" xfId="16734" xr:uid="{00000000-0005-0000-0000-00005B410000}"/>
    <cellStyle name="Normal 3 6 2 5 3" xfId="16735" xr:uid="{00000000-0005-0000-0000-00005C410000}"/>
    <cellStyle name="Normal 3 6 2 5 4" xfId="16736" xr:uid="{00000000-0005-0000-0000-00005D410000}"/>
    <cellStyle name="Normal 3 6 2 5 5" xfId="16737" xr:uid="{00000000-0005-0000-0000-00005E410000}"/>
    <cellStyle name="Normal 3 6 2 6" xfId="16738" xr:uid="{00000000-0005-0000-0000-00005F410000}"/>
    <cellStyle name="Normal 3 6 2 6 2" xfId="16739" xr:uid="{00000000-0005-0000-0000-000060410000}"/>
    <cellStyle name="Normal 3 6 2 6 3" xfId="16740" xr:uid="{00000000-0005-0000-0000-000061410000}"/>
    <cellStyle name="Normal 3 6 2 6 4" xfId="16741" xr:uid="{00000000-0005-0000-0000-000062410000}"/>
    <cellStyle name="Normal 3 6 2 7" xfId="16742" xr:uid="{00000000-0005-0000-0000-000063410000}"/>
    <cellStyle name="Normal 3 6 2 8" xfId="16743" xr:uid="{00000000-0005-0000-0000-000064410000}"/>
    <cellStyle name="Normal 3 6 2 9" xfId="16744" xr:uid="{00000000-0005-0000-0000-000065410000}"/>
    <cellStyle name="Normal 3 6 3" xfId="16745" xr:uid="{00000000-0005-0000-0000-000066410000}"/>
    <cellStyle name="Normal 3 6 3 2" xfId="16746" xr:uid="{00000000-0005-0000-0000-000067410000}"/>
    <cellStyle name="Normal 3 6 3 3" xfId="16747" xr:uid="{00000000-0005-0000-0000-000068410000}"/>
    <cellStyle name="Normal 3 6 3 3 2" xfId="16748" xr:uid="{00000000-0005-0000-0000-000069410000}"/>
    <cellStyle name="Normal 3 6 3 3 2 2" xfId="16749" xr:uid="{00000000-0005-0000-0000-00006A410000}"/>
    <cellStyle name="Normal 3 6 3 3 2 3" xfId="16750" xr:uid="{00000000-0005-0000-0000-00006B410000}"/>
    <cellStyle name="Normal 3 6 3 3 2 4" xfId="16751" xr:uid="{00000000-0005-0000-0000-00006C410000}"/>
    <cellStyle name="Normal 3 6 3 3 3" xfId="16752" xr:uid="{00000000-0005-0000-0000-00006D410000}"/>
    <cellStyle name="Normal 3 6 3 3 4" xfId="16753" xr:uid="{00000000-0005-0000-0000-00006E410000}"/>
    <cellStyle name="Normal 3 6 3 3 5" xfId="16754" xr:uid="{00000000-0005-0000-0000-00006F410000}"/>
    <cellStyle name="Normal 3 6 3 4" xfId="16755" xr:uid="{00000000-0005-0000-0000-000070410000}"/>
    <cellStyle name="Normal 3 6 3 5" xfId="16756" xr:uid="{00000000-0005-0000-0000-000071410000}"/>
    <cellStyle name="Normal 3 6 3 5 2" xfId="16757" xr:uid="{00000000-0005-0000-0000-000072410000}"/>
    <cellStyle name="Normal 3 6 3 5 3" xfId="16758" xr:uid="{00000000-0005-0000-0000-000073410000}"/>
    <cellStyle name="Normal 3 6 3 5 4" xfId="16759" xr:uid="{00000000-0005-0000-0000-000074410000}"/>
    <cellStyle name="Normal 3 6 3 6" xfId="16760" xr:uid="{00000000-0005-0000-0000-000075410000}"/>
    <cellStyle name="Normal 3 6 3 7" xfId="16761" xr:uid="{00000000-0005-0000-0000-000076410000}"/>
    <cellStyle name="Normal 3 6 3 8" xfId="16762" xr:uid="{00000000-0005-0000-0000-000077410000}"/>
    <cellStyle name="Normal 3 6 4" xfId="16763" xr:uid="{00000000-0005-0000-0000-000078410000}"/>
    <cellStyle name="Normal 3 6 4 2" xfId="16764" xr:uid="{00000000-0005-0000-0000-000079410000}"/>
    <cellStyle name="Normal 3 6 4 2 2" xfId="16765" xr:uid="{00000000-0005-0000-0000-00007A410000}"/>
    <cellStyle name="Normal 3 6 4 2 2 2" xfId="16766" xr:uid="{00000000-0005-0000-0000-00007B410000}"/>
    <cellStyle name="Normal 3 6 4 2 2 3" xfId="16767" xr:uid="{00000000-0005-0000-0000-00007C410000}"/>
    <cellStyle name="Normal 3 6 4 2 2 4" xfId="16768" xr:uid="{00000000-0005-0000-0000-00007D410000}"/>
    <cellStyle name="Normal 3 6 4 2 3" xfId="16769" xr:uid="{00000000-0005-0000-0000-00007E410000}"/>
    <cellStyle name="Normal 3 6 4 2 4" xfId="16770" xr:uid="{00000000-0005-0000-0000-00007F410000}"/>
    <cellStyle name="Normal 3 6 4 2 5" xfId="16771" xr:uid="{00000000-0005-0000-0000-000080410000}"/>
    <cellStyle name="Normal 3 6 4 3" xfId="16772" xr:uid="{00000000-0005-0000-0000-000081410000}"/>
    <cellStyle name="Normal 3 6 4 3 2" xfId="16773" xr:uid="{00000000-0005-0000-0000-000082410000}"/>
    <cellStyle name="Normal 3 6 4 3 3" xfId="16774" xr:uid="{00000000-0005-0000-0000-000083410000}"/>
    <cellStyle name="Normal 3 6 4 3 4" xfId="16775" xr:uid="{00000000-0005-0000-0000-000084410000}"/>
    <cellStyle name="Normal 3 6 4 4" xfId="16776" xr:uid="{00000000-0005-0000-0000-000085410000}"/>
    <cellStyle name="Normal 3 6 4 5" xfId="16777" xr:uid="{00000000-0005-0000-0000-000086410000}"/>
    <cellStyle name="Normal 3 6 4 6" xfId="16778" xr:uid="{00000000-0005-0000-0000-000087410000}"/>
    <cellStyle name="Normal 3 6 5" xfId="16779" xr:uid="{00000000-0005-0000-0000-000088410000}"/>
    <cellStyle name="Normal 3 6 6" xfId="16780" xr:uid="{00000000-0005-0000-0000-000089410000}"/>
    <cellStyle name="Normal 3 6 6 2" xfId="16781" xr:uid="{00000000-0005-0000-0000-00008A410000}"/>
    <cellStyle name="Normal 3 6 6 2 2" xfId="16782" xr:uid="{00000000-0005-0000-0000-00008B410000}"/>
    <cellStyle name="Normal 3 6 6 2 3" xfId="16783" xr:uid="{00000000-0005-0000-0000-00008C410000}"/>
    <cellStyle name="Normal 3 6 6 2 4" xfId="16784" xr:uid="{00000000-0005-0000-0000-00008D410000}"/>
    <cellStyle name="Normal 3 6 6 3" xfId="16785" xr:uid="{00000000-0005-0000-0000-00008E410000}"/>
    <cellStyle name="Normal 3 6 6 4" xfId="16786" xr:uid="{00000000-0005-0000-0000-00008F410000}"/>
    <cellStyle name="Normal 3 6 6 5" xfId="16787" xr:uid="{00000000-0005-0000-0000-000090410000}"/>
    <cellStyle name="Normal 3 6 7" xfId="16788" xr:uid="{00000000-0005-0000-0000-000091410000}"/>
    <cellStyle name="Normal 3 6 7 2" xfId="16789" xr:uid="{00000000-0005-0000-0000-000092410000}"/>
    <cellStyle name="Normal 3 6 7 3" xfId="16790" xr:uid="{00000000-0005-0000-0000-000093410000}"/>
    <cellStyle name="Normal 3 6 7 4" xfId="16791" xr:uid="{00000000-0005-0000-0000-000094410000}"/>
    <cellStyle name="Normal 3 6 8" xfId="16792" xr:uid="{00000000-0005-0000-0000-000095410000}"/>
    <cellStyle name="Normal 3 6 9" xfId="16793" xr:uid="{00000000-0005-0000-0000-000096410000}"/>
    <cellStyle name="Normal 3 7" xfId="16794" xr:uid="{00000000-0005-0000-0000-000097410000}"/>
    <cellStyle name="Normal 3 7 10" xfId="16795" xr:uid="{00000000-0005-0000-0000-000098410000}"/>
    <cellStyle name="Normal 3 7 2" xfId="16796" xr:uid="{00000000-0005-0000-0000-000099410000}"/>
    <cellStyle name="Normal 3 7 2 2" xfId="16797" xr:uid="{00000000-0005-0000-0000-00009A410000}"/>
    <cellStyle name="Normal 3 7 2 2 2" xfId="16798" xr:uid="{00000000-0005-0000-0000-00009B410000}"/>
    <cellStyle name="Normal 3 7 2 2 2 2" xfId="16799" xr:uid="{00000000-0005-0000-0000-00009C410000}"/>
    <cellStyle name="Normal 3 7 2 2 2 2 2" xfId="16800" xr:uid="{00000000-0005-0000-0000-00009D410000}"/>
    <cellStyle name="Normal 3 7 2 2 2 2 3" xfId="16801" xr:uid="{00000000-0005-0000-0000-00009E410000}"/>
    <cellStyle name="Normal 3 7 2 2 2 2 4" xfId="16802" xr:uid="{00000000-0005-0000-0000-00009F410000}"/>
    <cellStyle name="Normal 3 7 2 2 2 3" xfId="16803" xr:uid="{00000000-0005-0000-0000-0000A0410000}"/>
    <cellStyle name="Normal 3 7 2 2 2 4" xfId="16804" xr:uid="{00000000-0005-0000-0000-0000A1410000}"/>
    <cellStyle name="Normal 3 7 2 2 2 5" xfId="16805" xr:uid="{00000000-0005-0000-0000-0000A2410000}"/>
    <cellStyle name="Normal 3 7 2 2 3" xfId="16806" xr:uid="{00000000-0005-0000-0000-0000A3410000}"/>
    <cellStyle name="Normal 3 7 2 2 3 2" xfId="16807" xr:uid="{00000000-0005-0000-0000-0000A4410000}"/>
    <cellStyle name="Normal 3 7 2 2 3 3" xfId="16808" xr:uid="{00000000-0005-0000-0000-0000A5410000}"/>
    <cellStyle name="Normal 3 7 2 2 3 4" xfId="16809" xr:uid="{00000000-0005-0000-0000-0000A6410000}"/>
    <cellStyle name="Normal 3 7 2 2 4" xfId="16810" xr:uid="{00000000-0005-0000-0000-0000A7410000}"/>
    <cellStyle name="Normal 3 7 2 2 5" xfId="16811" xr:uid="{00000000-0005-0000-0000-0000A8410000}"/>
    <cellStyle name="Normal 3 7 2 2 6" xfId="16812" xr:uid="{00000000-0005-0000-0000-0000A9410000}"/>
    <cellStyle name="Normal 3 7 2 3" xfId="16813" xr:uid="{00000000-0005-0000-0000-0000AA410000}"/>
    <cellStyle name="Normal 3 7 2 3 2" xfId="16814" xr:uid="{00000000-0005-0000-0000-0000AB410000}"/>
    <cellStyle name="Normal 3 7 2 3 2 2" xfId="16815" xr:uid="{00000000-0005-0000-0000-0000AC410000}"/>
    <cellStyle name="Normal 3 7 2 3 2 2 2" xfId="16816" xr:uid="{00000000-0005-0000-0000-0000AD410000}"/>
    <cellStyle name="Normal 3 7 2 3 2 2 3" xfId="16817" xr:uid="{00000000-0005-0000-0000-0000AE410000}"/>
    <cellStyle name="Normal 3 7 2 3 2 2 4" xfId="16818" xr:uid="{00000000-0005-0000-0000-0000AF410000}"/>
    <cellStyle name="Normal 3 7 2 3 2 3" xfId="16819" xr:uid="{00000000-0005-0000-0000-0000B0410000}"/>
    <cellStyle name="Normal 3 7 2 3 2 4" xfId="16820" xr:uid="{00000000-0005-0000-0000-0000B1410000}"/>
    <cellStyle name="Normal 3 7 2 3 2 5" xfId="16821" xr:uid="{00000000-0005-0000-0000-0000B2410000}"/>
    <cellStyle name="Normal 3 7 2 3 3" xfId="16822" xr:uid="{00000000-0005-0000-0000-0000B3410000}"/>
    <cellStyle name="Normal 3 7 2 3 3 2" xfId="16823" xr:uid="{00000000-0005-0000-0000-0000B4410000}"/>
    <cellStyle name="Normal 3 7 2 3 3 3" xfId="16824" xr:uid="{00000000-0005-0000-0000-0000B5410000}"/>
    <cellStyle name="Normal 3 7 2 3 3 4" xfId="16825" xr:uid="{00000000-0005-0000-0000-0000B6410000}"/>
    <cellStyle name="Normal 3 7 2 3 4" xfId="16826" xr:uid="{00000000-0005-0000-0000-0000B7410000}"/>
    <cellStyle name="Normal 3 7 2 3 5" xfId="16827" xr:uid="{00000000-0005-0000-0000-0000B8410000}"/>
    <cellStyle name="Normal 3 7 2 3 6" xfId="16828" xr:uid="{00000000-0005-0000-0000-0000B9410000}"/>
    <cellStyle name="Normal 3 7 2 4" xfId="16829" xr:uid="{00000000-0005-0000-0000-0000BA410000}"/>
    <cellStyle name="Normal 3 7 2 5" xfId="16830" xr:uid="{00000000-0005-0000-0000-0000BB410000}"/>
    <cellStyle name="Normal 3 7 2 5 2" xfId="16831" xr:uid="{00000000-0005-0000-0000-0000BC410000}"/>
    <cellStyle name="Normal 3 7 2 5 2 2" xfId="16832" xr:uid="{00000000-0005-0000-0000-0000BD410000}"/>
    <cellStyle name="Normal 3 7 2 5 2 3" xfId="16833" xr:uid="{00000000-0005-0000-0000-0000BE410000}"/>
    <cellStyle name="Normal 3 7 2 5 2 4" xfId="16834" xr:uid="{00000000-0005-0000-0000-0000BF410000}"/>
    <cellStyle name="Normal 3 7 2 5 3" xfId="16835" xr:uid="{00000000-0005-0000-0000-0000C0410000}"/>
    <cellStyle name="Normal 3 7 2 5 4" xfId="16836" xr:uid="{00000000-0005-0000-0000-0000C1410000}"/>
    <cellStyle name="Normal 3 7 2 5 5" xfId="16837" xr:uid="{00000000-0005-0000-0000-0000C2410000}"/>
    <cellStyle name="Normal 3 7 2 6" xfId="16838" xr:uid="{00000000-0005-0000-0000-0000C3410000}"/>
    <cellStyle name="Normal 3 7 2 6 2" xfId="16839" xr:uid="{00000000-0005-0000-0000-0000C4410000}"/>
    <cellStyle name="Normal 3 7 2 6 3" xfId="16840" xr:uid="{00000000-0005-0000-0000-0000C5410000}"/>
    <cellStyle name="Normal 3 7 2 6 4" xfId="16841" xr:uid="{00000000-0005-0000-0000-0000C6410000}"/>
    <cellStyle name="Normal 3 7 2 7" xfId="16842" xr:uid="{00000000-0005-0000-0000-0000C7410000}"/>
    <cellStyle name="Normal 3 7 2 8" xfId="16843" xr:uid="{00000000-0005-0000-0000-0000C8410000}"/>
    <cellStyle name="Normal 3 7 2 9" xfId="16844" xr:uid="{00000000-0005-0000-0000-0000C9410000}"/>
    <cellStyle name="Normal 3 7 3" xfId="16845" xr:uid="{00000000-0005-0000-0000-0000CA410000}"/>
    <cellStyle name="Normal 3 7 3 2" xfId="16846" xr:uid="{00000000-0005-0000-0000-0000CB410000}"/>
    <cellStyle name="Normal 3 7 3 2 2" xfId="16847" xr:uid="{00000000-0005-0000-0000-0000CC410000}"/>
    <cellStyle name="Normal 3 7 3 2 2 2" xfId="16848" xr:uid="{00000000-0005-0000-0000-0000CD410000}"/>
    <cellStyle name="Normal 3 7 3 2 2 2 2" xfId="16849" xr:uid="{00000000-0005-0000-0000-0000CE410000}"/>
    <cellStyle name="Normal 3 7 3 2 2 2 3" xfId="16850" xr:uid="{00000000-0005-0000-0000-0000CF410000}"/>
    <cellStyle name="Normal 3 7 3 2 2 2 4" xfId="16851" xr:uid="{00000000-0005-0000-0000-0000D0410000}"/>
    <cellStyle name="Normal 3 7 3 2 2 3" xfId="16852" xr:uid="{00000000-0005-0000-0000-0000D1410000}"/>
    <cellStyle name="Normal 3 7 3 2 2 4" xfId="16853" xr:uid="{00000000-0005-0000-0000-0000D2410000}"/>
    <cellStyle name="Normal 3 7 3 2 2 5" xfId="16854" xr:uid="{00000000-0005-0000-0000-0000D3410000}"/>
    <cellStyle name="Normal 3 7 3 2 3" xfId="16855" xr:uid="{00000000-0005-0000-0000-0000D4410000}"/>
    <cellStyle name="Normal 3 7 3 2 3 2" xfId="16856" xr:uid="{00000000-0005-0000-0000-0000D5410000}"/>
    <cellStyle name="Normal 3 7 3 2 3 3" xfId="16857" xr:uid="{00000000-0005-0000-0000-0000D6410000}"/>
    <cellStyle name="Normal 3 7 3 2 3 4" xfId="16858" xr:uid="{00000000-0005-0000-0000-0000D7410000}"/>
    <cellStyle name="Normal 3 7 3 2 4" xfId="16859" xr:uid="{00000000-0005-0000-0000-0000D8410000}"/>
    <cellStyle name="Normal 3 7 3 2 5" xfId="16860" xr:uid="{00000000-0005-0000-0000-0000D9410000}"/>
    <cellStyle name="Normal 3 7 3 2 6" xfId="16861" xr:uid="{00000000-0005-0000-0000-0000DA410000}"/>
    <cellStyle name="Normal 3 7 3 3" xfId="16862" xr:uid="{00000000-0005-0000-0000-0000DB410000}"/>
    <cellStyle name="Normal 3 7 3 3 2" xfId="16863" xr:uid="{00000000-0005-0000-0000-0000DC410000}"/>
    <cellStyle name="Normal 3 7 3 3 2 2" xfId="16864" xr:uid="{00000000-0005-0000-0000-0000DD410000}"/>
    <cellStyle name="Normal 3 7 3 3 2 3" xfId="16865" xr:uid="{00000000-0005-0000-0000-0000DE410000}"/>
    <cellStyle name="Normal 3 7 3 3 2 4" xfId="16866" xr:uid="{00000000-0005-0000-0000-0000DF410000}"/>
    <cellStyle name="Normal 3 7 3 3 3" xfId="16867" xr:uid="{00000000-0005-0000-0000-0000E0410000}"/>
    <cellStyle name="Normal 3 7 3 3 4" xfId="16868" xr:uid="{00000000-0005-0000-0000-0000E1410000}"/>
    <cellStyle name="Normal 3 7 3 3 5" xfId="16869" xr:uid="{00000000-0005-0000-0000-0000E2410000}"/>
    <cellStyle name="Normal 3 7 3 4" xfId="16870" xr:uid="{00000000-0005-0000-0000-0000E3410000}"/>
    <cellStyle name="Normal 3 7 3 5" xfId="16871" xr:uid="{00000000-0005-0000-0000-0000E4410000}"/>
    <cellStyle name="Normal 3 7 3 5 2" xfId="16872" xr:uid="{00000000-0005-0000-0000-0000E5410000}"/>
    <cellStyle name="Normal 3 7 3 5 3" xfId="16873" xr:uid="{00000000-0005-0000-0000-0000E6410000}"/>
    <cellStyle name="Normal 3 7 3 5 4" xfId="16874" xr:uid="{00000000-0005-0000-0000-0000E7410000}"/>
    <cellStyle name="Normal 3 7 3 6" xfId="16875" xr:uid="{00000000-0005-0000-0000-0000E8410000}"/>
    <cellStyle name="Normal 3 7 3 7" xfId="16876" xr:uid="{00000000-0005-0000-0000-0000E9410000}"/>
    <cellStyle name="Normal 3 7 3 8" xfId="16877" xr:uid="{00000000-0005-0000-0000-0000EA410000}"/>
    <cellStyle name="Normal 3 7 4" xfId="16878" xr:uid="{00000000-0005-0000-0000-0000EB410000}"/>
    <cellStyle name="Normal 3 7 4 2" xfId="16879" xr:uid="{00000000-0005-0000-0000-0000EC410000}"/>
    <cellStyle name="Normal 3 7 4 2 2" xfId="16880" xr:uid="{00000000-0005-0000-0000-0000ED410000}"/>
    <cellStyle name="Normal 3 7 4 2 2 2" xfId="16881" xr:uid="{00000000-0005-0000-0000-0000EE410000}"/>
    <cellStyle name="Normal 3 7 4 2 2 3" xfId="16882" xr:uid="{00000000-0005-0000-0000-0000EF410000}"/>
    <cellStyle name="Normal 3 7 4 2 2 4" xfId="16883" xr:uid="{00000000-0005-0000-0000-0000F0410000}"/>
    <cellStyle name="Normal 3 7 4 2 3" xfId="16884" xr:uid="{00000000-0005-0000-0000-0000F1410000}"/>
    <cellStyle name="Normal 3 7 4 2 4" xfId="16885" xr:uid="{00000000-0005-0000-0000-0000F2410000}"/>
    <cellStyle name="Normal 3 7 4 2 5" xfId="16886" xr:uid="{00000000-0005-0000-0000-0000F3410000}"/>
    <cellStyle name="Normal 3 7 4 3" xfId="16887" xr:uid="{00000000-0005-0000-0000-0000F4410000}"/>
    <cellStyle name="Normal 3 7 4 3 2" xfId="16888" xr:uid="{00000000-0005-0000-0000-0000F5410000}"/>
    <cellStyle name="Normal 3 7 4 3 3" xfId="16889" xr:uid="{00000000-0005-0000-0000-0000F6410000}"/>
    <cellStyle name="Normal 3 7 4 3 4" xfId="16890" xr:uid="{00000000-0005-0000-0000-0000F7410000}"/>
    <cellStyle name="Normal 3 7 4 4" xfId="16891" xr:uid="{00000000-0005-0000-0000-0000F8410000}"/>
    <cellStyle name="Normal 3 7 4 5" xfId="16892" xr:uid="{00000000-0005-0000-0000-0000F9410000}"/>
    <cellStyle name="Normal 3 7 4 6" xfId="16893" xr:uid="{00000000-0005-0000-0000-0000FA410000}"/>
    <cellStyle name="Normal 3 7 5" xfId="16894" xr:uid="{00000000-0005-0000-0000-0000FB410000}"/>
    <cellStyle name="Normal 3 7 6" xfId="16895" xr:uid="{00000000-0005-0000-0000-0000FC410000}"/>
    <cellStyle name="Normal 3 7 6 2" xfId="16896" xr:uid="{00000000-0005-0000-0000-0000FD410000}"/>
    <cellStyle name="Normal 3 7 6 2 2" xfId="16897" xr:uid="{00000000-0005-0000-0000-0000FE410000}"/>
    <cellStyle name="Normal 3 7 6 2 3" xfId="16898" xr:uid="{00000000-0005-0000-0000-0000FF410000}"/>
    <cellStyle name="Normal 3 7 6 2 4" xfId="16899" xr:uid="{00000000-0005-0000-0000-000000420000}"/>
    <cellStyle name="Normal 3 7 6 3" xfId="16900" xr:uid="{00000000-0005-0000-0000-000001420000}"/>
    <cellStyle name="Normal 3 7 6 4" xfId="16901" xr:uid="{00000000-0005-0000-0000-000002420000}"/>
    <cellStyle name="Normal 3 7 6 5" xfId="16902" xr:uid="{00000000-0005-0000-0000-000003420000}"/>
    <cellStyle name="Normal 3 7 7" xfId="16903" xr:uid="{00000000-0005-0000-0000-000004420000}"/>
    <cellStyle name="Normal 3 7 7 2" xfId="16904" xr:uid="{00000000-0005-0000-0000-000005420000}"/>
    <cellStyle name="Normal 3 7 7 3" xfId="16905" xr:uid="{00000000-0005-0000-0000-000006420000}"/>
    <cellStyle name="Normal 3 7 7 4" xfId="16906" xr:uid="{00000000-0005-0000-0000-000007420000}"/>
    <cellStyle name="Normal 3 7 8" xfId="16907" xr:uid="{00000000-0005-0000-0000-000008420000}"/>
    <cellStyle name="Normal 3 7 9" xfId="16908" xr:uid="{00000000-0005-0000-0000-000009420000}"/>
    <cellStyle name="Normal 3 8" xfId="16909" xr:uid="{00000000-0005-0000-0000-00000A420000}"/>
    <cellStyle name="Normal 3 8 10" xfId="16910" xr:uid="{00000000-0005-0000-0000-00000B420000}"/>
    <cellStyle name="Normal 3 8 11" xfId="16911" xr:uid="{00000000-0005-0000-0000-00000C420000}"/>
    <cellStyle name="Normal 3 8 11 2" xfId="16912" xr:uid="{00000000-0005-0000-0000-00000D420000}"/>
    <cellStyle name="Normal 3 8 11 2 2" xfId="16913" xr:uid="{00000000-0005-0000-0000-00000E420000}"/>
    <cellStyle name="Normal 3 8 11 2 3" xfId="16914" xr:uid="{00000000-0005-0000-0000-00000F420000}"/>
    <cellStyle name="Normal 3 8 11 2 4" xfId="16915" xr:uid="{00000000-0005-0000-0000-000010420000}"/>
    <cellStyle name="Normal 3 8 11 3" xfId="16916" xr:uid="{00000000-0005-0000-0000-000011420000}"/>
    <cellStyle name="Normal 3 8 11 4" xfId="16917" xr:uid="{00000000-0005-0000-0000-000012420000}"/>
    <cellStyle name="Normal 3 8 11 5" xfId="16918" xr:uid="{00000000-0005-0000-0000-000013420000}"/>
    <cellStyle name="Normal 3 8 12" xfId="16919" xr:uid="{00000000-0005-0000-0000-000014420000}"/>
    <cellStyle name="Normal 3 8 12 2" xfId="16920" xr:uid="{00000000-0005-0000-0000-000015420000}"/>
    <cellStyle name="Normal 3 8 12 3" xfId="16921" xr:uid="{00000000-0005-0000-0000-000016420000}"/>
    <cellStyle name="Normal 3 8 12 4" xfId="16922" xr:uid="{00000000-0005-0000-0000-000017420000}"/>
    <cellStyle name="Normal 3 8 13" xfId="16923" xr:uid="{00000000-0005-0000-0000-000018420000}"/>
    <cellStyle name="Normal 3 8 14" xfId="16924" xr:uid="{00000000-0005-0000-0000-000019420000}"/>
    <cellStyle name="Normal 3 8 15" xfId="16925" xr:uid="{00000000-0005-0000-0000-00001A420000}"/>
    <cellStyle name="Normal 3 8 2" xfId="16926" xr:uid="{00000000-0005-0000-0000-00001B420000}"/>
    <cellStyle name="Normal 3 8 2 10" xfId="16927" xr:uid="{00000000-0005-0000-0000-00001C420000}"/>
    <cellStyle name="Normal 3 8 2 10 2" xfId="16928" xr:uid="{00000000-0005-0000-0000-00001D420000}"/>
    <cellStyle name="Normal 3 8 2 10 2 2" xfId="16929" xr:uid="{00000000-0005-0000-0000-00001E420000}"/>
    <cellStyle name="Normal 3 8 2 10 2 3" xfId="16930" xr:uid="{00000000-0005-0000-0000-00001F420000}"/>
    <cellStyle name="Normal 3 8 2 10 2 4" xfId="16931" xr:uid="{00000000-0005-0000-0000-000020420000}"/>
    <cellStyle name="Normal 3 8 2 10 3" xfId="16932" xr:uid="{00000000-0005-0000-0000-000021420000}"/>
    <cellStyle name="Normal 3 8 2 10 4" xfId="16933" xr:uid="{00000000-0005-0000-0000-000022420000}"/>
    <cellStyle name="Normal 3 8 2 10 5" xfId="16934" xr:uid="{00000000-0005-0000-0000-000023420000}"/>
    <cellStyle name="Normal 3 8 2 11" xfId="16935" xr:uid="{00000000-0005-0000-0000-000024420000}"/>
    <cellStyle name="Normal 3 8 2 11 2" xfId="16936" xr:uid="{00000000-0005-0000-0000-000025420000}"/>
    <cellStyle name="Normal 3 8 2 11 3" xfId="16937" xr:uid="{00000000-0005-0000-0000-000026420000}"/>
    <cellStyle name="Normal 3 8 2 11 4" xfId="16938" xr:uid="{00000000-0005-0000-0000-000027420000}"/>
    <cellStyle name="Normal 3 8 2 12" xfId="16939" xr:uid="{00000000-0005-0000-0000-000028420000}"/>
    <cellStyle name="Normal 3 8 2 13" xfId="16940" xr:uid="{00000000-0005-0000-0000-000029420000}"/>
    <cellStyle name="Normal 3 8 2 14" xfId="16941" xr:uid="{00000000-0005-0000-0000-00002A420000}"/>
    <cellStyle name="Normal 3 8 2 2" xfId="16942" xr:uid="{00000000-0005-0000-0000-00002B420000}"/>
    <cellStyle name="Normal 3 8 2 2 2" xfId="16943" xr:uid="{00000000-0005-0000-0000-00002C420000}"/>
    <cellStyle name="Normal 3 8 2 2 3" xfId="16944" xr:uid="{00000000-0005-0000-0000-00002D420000}"/>
    <cellStyle name="Normal 3 8 2 2 4" xfId="16945" xr:uid="{00000000-0005-0000-0000-00002E420000}"/>
    <cellStyle name="Normal 3 8 2 2 4 2" xfId="16946" xr:uid="{00000000-0005-0000-0000-00002F420000}"/>
    <cellStyle name="Normal 3 8 2 2 4 2 2" xfId="16947" xr:uid="{00000000-0005-0000-0000-000030420000}"/>
    <cellStyle name="Normal 3 8 2 2 4 2 3" xfId="16948" xr:uid="{00000000-0005-0000-0000-000031420000}"/>
    <cellStyle name="Normal 3 8 2 2 4 2 4" xfId="16949" xr:uid="{00000000-0005-0000-0000-000032420000}"/>
    <cellStyle name="Normal 3 8 2 2 4 3" xfId="16950" xr:uid="{00000000-0005-0000-0000-000033420000}"/>
    <cellStyle name="Normal 3 8 2 2 4 4" xfId="16951" xr:uid="{00000000-0005-0000-0000-000034420000}"/>
    <cellStyle name="Normal 3 8 2 2 4 5" xfId="16952" xr:uid="{00000000-0005-0000-0000-000035420000}"/>
    <cellStyle name="Normal 3 8 2 2 5" xfId="16953" xr:uid="{00000000-0005-0000-0000-000036420000}"/>
    <cellStyle name="Normal 3 8 2 2 5 2" xfId="16954" xr:uid="{00000000-0005-0000-0000-000037420000}"/>
    <cellStyle name="Normal 3 8 2 2 5 3" xfId="16955" xr:uid="{00000000-0005-0000-0000-000038420000}"/>
    <cellStyle name="Normal 3 8 2 2 5 4" xfId="16956" xr:uid="{00000000-0005-0000-0000-000039420000}"/>
    <cellStyle name="Normal 3 8 2 2 6" xfId="16957" xr:uid="{00000000-0005-0000-0000-00003A420000}"/>
    <cellStyle name="Normal 3 8 2 2 7" xfId="16958" xr:uid="{00000000-0005-0000-0000-00003B420000}"/>
    <cellStyle name="Normal 3 8 2 2 8" xfId="16959" xr:uid="{00000000-0005-0000-0000-00003C420000}"/>
    <cellStyle name="Normal 3 8 2 3" xfId="16960" xr:uid="{00000000-0005-0000-0000-00003D420000}"/>
    <cellStyle name="Normal 3 8 2 3 2" xfId="16961" xr:uid="{00000000-0005-0000-0000-00003E420000}"/>
    <cellStyle name="Normal 3 8 2 3 3" xfId="16962" xr:uid="{00000000-0005-0000-0000-00003F420000}"/>
    <cellStyle name="Normal 3 8 2 3 3 2" xfId="16963" xr:uid="{00000000-0005-0000-0000-000040420000}"/>
    <cellStyle name="Normal 3 8 2 3 3 2 2" xfId="16964" xr:uid="{00000000-0005-0000-0000-000041420000}"/>
    <cellStyle name="Normal 3 8 2 3 3 2 3" xfId="16965" xr:uid="{00000000-0005-0000-0000-000042420000}"/>
    <cellStyle name="Normal 3 8 2 3 3 2 4" xfId="16966" xr:uid="{00000000-0005-0000-0000-000043420000}"/>
    <cellStyle name="Normal 3 8 2 3 3 3" xfId="16967" xr:uid="{00000000-0005-0000-0000-000044420000}"/>
    <cellStyle name="Normal 3 8 2 3 3 4" xfId="16968" xr:uid="{00000000-0005-0000-0000-000045420000}"/>
    <cellStyle name="Normal 3 8 2 3 3 5" xfId="16969" xr:uid="{00000000-0005-0000-0000-000046420000}"/>
    <cellStyle name="Normal 3 8 2 3 4" xfId="16970" xr:uid="{00000000-0005-0000-0000-000047420000}"/>
    <cellStyle name="Normal 3 8 2 3 4 2" xfId="16971" xr:uid="{00000000-0005-0000-0000-000048420000}"/>
    <cellStyle name="Normal 3 8 2 3 4 3" xfId="16972" xr:uid="{00000000-0005-0000-0000-000049420000}"/>
    <cellStyle name="Normal 3 8 2 3 4 4" xfId="16973" xr:uid="{00000000-0005-0000-0000-00004A420000}"/>
    <cellStyle name="Normal 3 8 2 3 5" xfId="16974" xr:uid="{00000000-0005-0000-0000-00004B420000}"/>
    <cellStyle name="Normal 3 8 2 3 6" xfId="16975" xr:uid="{00000000-0005-0000-0000-00004C420000}"/>
    <cellStyle name="Normal 3 8 2 3 7" xfId="16976" xr:uid="{00000000-0005-0000-0000-00004D420000}"/>
    <cellStyle name="Normal 3 8 2 4" xfId="16977" xr:uid="{00000000-0005-0000-0000-00004E420000}"/>
    <cellStyle name="Normal 3 8 2 5" xfId="16978" xr:uid="{00000000-0005-0000-0000-00004F420000}"/>
    <cellStyle name="Normal 3 8 2 6" xfId="16979" xr:uid="{00000000-0005-0000-0000-000050420000}"/>
    <cellStyle name="Normal 3 8 2 7" xfId="16980" xr:uid="{00000000-0005-0000-0000-000051420000}"/>
    <cellStyle name="Normal 3 8 2 8" xfId="16981" xr:uid="{00000000-0005-0000-0000-000052420000}"/>
    <cellStyle name="Normal 3 8 2 9" xfId="16982" xr:uid="{00000000-0005-0000-0000-000053420000}"/>
    <cellStyle name="Normal 3 8 3" xfId="16983" xr:uid="{00000000-0005-0000-0000-000054420000}"/>
    <cellStyle name="Normal 3 8 3 2" xfId="16984" xr:uid="{00000000-0005-0000-0000-000055420000}"/>
    <cellStyle name="Normal 3 8 3 3" xfId="16985" xr:uid="{00000000-0005-0000-0000-000056420000}"/>
    <cellStyle name="Normal 3 8 3 4" xfId="16986" xr:uid="{00000000-0005-0000-0000-000057420000}"/>
    <cellStyle name="Normal 3 8 3 4 2" xfId="16987" xr:uid="{00000000-0005-0000-0000-000058420000}"/>
    <cellStyle name="Normal 3 8 3 4 2 2" xfId="16988" xr:uid="{00000000-0005-0000-0000-000059420000}"/>
    <cellStyle name="Normal 3 8 3 4 2 3" xfId="16989" xr:uid="{00000000-0005-0000-0000-00005A420000}"/>
    <cellStyle name="Normal 3 8 3 4 2 4" xfId="16990" xr:uid="{00000000-0005-0000-0000-00005B420000}"/>
    <cellStyle name="Normal 3 8 3 4 3" xfId="16991" xr:uid="{00000000-0005-0000-0000-00005C420000}"/>
    <cellStyle name="Normal 3 8 3 4 4" xfId="16992" xr:uid="{00000000-0005-0000-0000-00005D420000}"/>
    <cellStyle name="Normal 3 8 3 4 5" xfId="16993" xr:uid="{00000000-0005-0000-0000-00005E420000}"/>
    <cellStyle name="Normal 3 8 3 5" xfId="16994" xr:uid="{00000000-0005-0000-0000-00005F420000}"/>
    <cellStyle name="Normal 3 8 3 5 2" xfId="16995" xr:uid="{00000000-0005-0000-0000-000060420000}"/>
    <cellStyle name="Normal 3 8 3 5 3" xfId="16996" xr:uid="{00000000-0005-0000-0000-000061420000}"/>
    <cellStyle name="Normal 3 8 3 5 4" xfId="16997" xr:uid="{00000000-0005-0000-0000-000062420000}"/>
    <cellStyle name="Normal 3 8 3 6" xfId="16998" xr:uid="{00000000-0005-0000-0000-000063420000}"/>
    <cellStyle name="Normal 3 8 3 7" xfId="16999" xr:uid="{00000000-0005-0000-0000-000064420000}"/>
    <cellStyle name="Normal 3 8 3 8" xfId="17000" xr:uid="{00000000-0005-0000-0000-000065420000}"/>
    <cellStyle name="Normal 3 8 4" xfId="17001" xr:uid="{00000000-0005-0000-0000-000066420000}"/>
    <cellStyle name="Normal 3 8 4 2" xfId="17002" xr:uid="{00000000-0005-0000-0000-000067420000}"/>
    <cellStyle name="Normal 3 8 4 3" xfId="17003" xr:uid="{00000000-0005-0000-0000-000068420000}"/>
    <cellStyle name="Normal 3 8 4 3 2" xfId="17004" xr:uid="{00000000-0005-0000-0000-000069420000}"/>
    <cellStyle name="Normal 3 8 4 3 2 2" xfId="17005" xr:uid="{00000000-0005-0000-0000-00006A420000}"/>
    <cellStyle name="Normal 3 8 4 3 2 3" xfId="17006" xr:uid="{00000000-0005-0000-0000-00006B420000}"/>
    <cellStyle name="Normal 3 8 4 3 2 4" xfId="17007" xr:uid="{00000000-0005-0000-0000-00006C420000}"/>
    <cellStyle name="Normal 3 8 4 3 3" xfId="17008" xr:uid="{00000000-0005-0000-0000-00006D420000}"/>
    <cellStyle name="Normal 3 8 4 3 4" xfId="17009" xr:uid="{00000000-0005-0000-0000-00006E420000}"/>
    <cellStyle name="Normal 3 8 4 3 5" xfId="17010" xr:uid="{00000000-0005-0000-0000-00006F420000}"/>
    <cellStyle name="Normal 3 8 4 4" xfId="17011" xr:uid="{00000000-0005-0000-0000-000070420000}"/>
    <cellStyle name="Normal 3 8 4 4 2" xfId="17012" xr:uid="{00000000-0005-0000-0000-000071420000}"/>
    <cellStyle name="Normal 3 8 4 4 3" xfId="17013" xr:uid="{00000000-0005-0000-0000-000072420000}"/>
    <cellStyle name="Normal 3 8 4 4 4" xfId="17014" xr:uid="{00000000-0005-0000-0000-000073420000}"/>
    <cellStyle name="Normal 3 8 4 5" xfId="17015" xr:uid="{00000000-0005-0000-0000-000074420000}"/>
    <cellStyle name="Normal 3 8 4 6" xfId="17016" xr:uid="{00000000-0005-0000-0000-000075420000}"/>
    <cellStyle name="Normal 3 8 4 7" xfId="17017" xr:uid="{00000000-0005-0000-0000-000076420000}"/>
    <cellStyle name="Normal 3 8 5" xfId="17018" xr:uid="{00000000-0005-0000-0000-000077420000}"/>
    <cellStyle name="Normal 3 8 6" xfId="17019" xr:uid="{00000000-0005-0000-0000-000078420000}"/>
    <cellStyle name="Normal 3 8 7" xfId="17020" xr:uid="{00000000-0005-0000-0000-000079420000}"/>
    <cellStyle name="Normal 3 8 8" xfId="17021" xr:uid="{00000000-0005-0000-0000-00007A420000}"/>
    <cellStyle name="Normal 3 8 9" xfId="17022" xr:uid="{00000000-0005-0000-0000-00007B420000}"/>
    <cellStyle name="Normal 3 8 9 2" xfId="17023" xr:uid="{00000000-0005-0000-0000-00007C420000}"/>
    <cellStyle name="Normal 3 8 9 2 2" xfId="17024" xr:uid="{00000000-0005-0000-0000-00007D420000}"/>
    <cellStyle name="Normal 3 8 9 2 2 2" xfId="17025" xr:uid="{00000000-0005-0000-0000-00007E420000}"/>
    <cellStyle name="Normal 3 8 9 2 2 3" xfId="17026" xr:uid="{00000000-0005-0000-0000-00007F420000}"/>
    <cellStyle name="Normal 3 8 9 2 2 4" xfId="17027" xr:uid="{00000000-0005-0000-0000-000080420000}"/>
    <cellStyle name="Normal 3 8 9 2 3" xfId="17028" xr:uid="{00000000-0005-0000-0000-000081420000}"/>
    <cellStyle name="Normal 3 8 9 2 4" xfId="17029" xr:uid="{00000000-0005-0000-0000-000082420000}"/>
    <cellStyle name="Normal 3 8 9 2 5" xfId="17030" xr:uid="{00000000-0005-0000-0000-000083420000}"/>
    <cellStyle name="Normal 3 8 9 3" xfId="17031" xr:uid="{00000000-0005-0000-0000-000084420000}"/>
    <cellStyle name="Normal 3 8 9 4" xfId="17032" xr:uid="{00000000-0005-0000-0000-000085420000}"/>
    <cellStyle name="Normal 3 8 9 4 2" xfId="17033" xr:uid="{00000000-0005-0000-0000-000086420000}"/>
    <cellStyle name="Normal 3 8 9 4 3" xfId="17034" xr:uid="{00000000-0005-0000-0000-000087420000}"/>
    <cellStyle name="Normal 3 8 9 4 4" xfId="17035" xr:uid="{00000000-0005-0000-0000-000088420000}"/>
    <cellStyle name="Normal 3 8 9 5" xfId="17036" xr:uid="{00000000-0005-0000-0000-000089420000}"/>
    <cellStyle name="Normal 3 8 9 6" xfId="17037" xr:uid="{00000000-0005-0000-0000-00008A420000}"/>
    <cellStyle name="Normal 3 8 9 7" xfId="17038" xr:uid="{00000000-0005-0000-0000-00008B420000}"/>
    <cellStyle name="Normal 3 9" xfId="17039" xr:uid="{00000000-0005-0000-0000-00008C420000}"/>
    <cellStyle name="Normal 3 9 2" xfId="17040" xr:uid="{00000000-0005-0000-0000-00008D420000}"/>
    <cellStyle name="Normal 3 9 2 2" xfId="17041" xr:uid="{00000000-0005-0000-0000-00008E420000}"/>
    <cellStyle name="Normal 3 9 2 3" xfId="17042" xr:uid="{00000000-0005-0000-0000-00008F420000}"/>
    <cellStyle name="Normal 3 9 2 3 2" xfId="17043" xr:uid="{00000000-0005-0000-0000-000090420000}"/>
    <cellStyle name="Normal 3 9 2 3 2 2" xfId="17044" xr:uid="{00000000-0005-0000-0000-000091420000}"/>
    <cellStyle name="Normal 3 9 2 3 2 3" xfId="17045" xr:uid="{00000000-0005-0000-0000-000092420000}"/>
    <cellStyle name="Normal 3 9 2 3 2 4" xfId="17046" xr:uid="{00000000-0005-0000-0000-000093420000}"/>
    <cellStyle name="Normal 3 9 2 3 3" xfId="17047" xr:uid="{00000000-0005-0000-0000-000094420000}"/>
    <cellStyle name="Normal 3 9 2 3 4" xfId="17048" xr:uid="{00000000-0005-0000-0000-000095420000}"/>
    <cellStyle name="Normal 3 9 2 3 5" xfId="17049" xr:uid="{00000000-0005-0000-0000-000096420000}"/>
    <cellStyle name="Normal 3 9 2 4" xfId="17050" xr:uid="{00000000-0005-0000-0000-000097420000}"/>
    <cellStyle name="Normal 3 9 2 4 2" xfId="17051" xr:uid="{00000000-0005-0000-0000-000098420000}"/>
    <cellStyle name="Normal 3 9 2 4 3" xfId="17052" xr:uid="{00000000-0005-0000-0000-000099420000}"/>
    <cellStyle name="Normal 3 9 2 4 4" xfId="17053" xr:uid="{00000000-0005-0000-0000-00009A420000}"/>
    <cellStyle name="Normal 3 9 2 5" xfId="17054" xr:uid="{00000000-0005-0000-0000-00009B420000}"/>
    <cellStyle name="Normal 3 9 2 6" xfId="17055" xr:uid="{00000000-0005-0000-0000-00009C420000}"/>
    <cellStyle name="Normal 3 9 2 7" xfId="17056" xr:uid="{00000000-0005-0000-0000-00009D420000}"/>
    <cellStyle name="Normal 3 9 3" xfId="17057" xr:uid="{00000000-0005-0000-0000-00009E420000}"/>
    <cellStyle name="Normal 3 9 3 2" xfId="17058" xr:uid="{00000000-0005-0000-0000-00009F420000}"/>
    <cellStyle name="Normal 3 9 3 2 2" xfId="17059" xr:uid="{00000000-0005-0000-0000-0000A0420000}"/>
    <cellStyle name="Normal 3 9 3 2 2 2" xfId="17060" xr:uid="{00000000-0005-0000-0000-0000A1420000}"/>
    <cellStyle name="Normal 3 9 3 2 2 3" xfId="17061" xr:uid="{00000000-0005-0000-0000-0000A2420000}"/>
    <cellStyle name="Normal 3 9 3 2 2 4" xfId="17062" xr:uid="{00000000-0005-0000-0000-0000A3420000}"/>
    <cellStyle name="Normal 3 9 3 2 3" xfId="17063" xr:uid="{00000000-0005-0000-0000-0000A4420000}"/>
    <cellStyle name="Normal 3 9 3 2 4" xfId="17064" xr:uid="{00000000-0005-0000-0000-0000A5420000}"/>
    <cellStyle name="Normal 3 9 3 2 5" xfId="17065" xr:uid="{00000000-0005-0000-0000-0000A6420000}"/>
    <cellStyle name="Normal 3 9 3 3" xfId="17066" xr:uid="{00000000-0005-0000-0000-0000A7420000}"/>
    <cellStyle name="Normal 3 9 3 3 2" xfId="17067" xr:uid="{00000000-0005-0000-0000-0000A8420000}"/>
    <cellStyle name="Normal 3 9 3 3 3" xfId="17068" xr:uid="{00000000-0005-0000-0000-0000A9420000}"/>
    <cellStyle name="Normal 3 9 3 3 4" xfId="17069" xr:uid="{00000000-0005-0000-0000-0000AA420000}"/>
    <cellStyle name="Normal 3 9 3 4" xfId="17070" xr:uid="{00000000-0005-0000-0000-0000AB420000}"/>
    <cellStyle name="Normal 3 9 3 5" xfId="17071" xr:uid="{00000000-0005-0000-0000-0000AC420000}"/>
    <cellStyle name="Normal 3 9 3 6" xfId="17072" xr:uid="{00000000-0005-0000-0000-0000AD420000}"/>
    <cellStyle name="Normal 3 9 4" xfId="17073" xr:uid="{00000000-0005-0000-0000-0000AE420000}"/>
    <cellStyle name="Normal 3 9 5" xfId="17074" xr:uid="{00000000-0005-0000-0000-0000AF420000}"/>
    <cellStyle name="Normal 3 9 5 2" xfId="17075" xr:uid="{00000000-0005-0000-0000-0000B0420000}"/>
    <cellStyle name="Normal 3 9 5 2 2" xfId="17076" xr:uid="{00000000-0005-0000-0000-0000B1420000}"/>
    <cellStyle name="Normal 3 9 5 2 3" xfId="17077" xr:uid="{00000000-0005-0000-0000-0000B2420000}"/>
    <cellStyle name="Normal 3 9 5 2 4" xfId="17078" xr:uid="{00000000-0005-0000-0000-0000B3420000}"/>
    <cellStyle name="Normal 3 9 5 3" xfId="17079" xr:uid="{00000000-0005-0000-0000-0000B4420000}"/>
    <cellStyle name="Normal 3 9 5 4" xfId="17080" xr:uid="{00000000-0005-0000-0000-0000B5420000}"/>
    <cellStyle name="Normal 3 9 5 5" xfId="17081" xr:uid="{00000000-0005-0000-0000-0000B6420000}"/>
    <cellStyle name="Normal 3 9 6" xfId="17082" xr:uid="{00000000-0005-0000-0000-0000B7420000}"/>
    <cellStyle name="Normal 3 9 7" xfId="17083" xr:uid="{00000000-0005-0000-0000-0000B8420000}"/>
    <cellStyle name="Normal 3 9 8" xfId="17084" xr:uid="{00000000-0005-0000-0000-0000B9420000}"/>
    <cellStyle name="Normal 30" xfId="17085" xr:uid="{00000000-0005-0000-0000-0000BA420000}"/>
    <cellStyle name="Normal 30 10" xfId="17086" xr:uid="{00000000-0005-0000-0000-0000BB420000}"/>
    <cellStyle name="Normal 30 10 2" xfId="17087" xr:uid="{00000000-0005-0000-0000-0000BC420000}"/>
    <cellStyle name="Normal 30 11" xfId="17088" xr:uid="{00000000-0005-0000-0000-0000BD420000}"/>
    <cellStyle name="Normal 30 11 2" xfId="17089" xr:uid="{00000000-0005-0000-0000-0000BE420000}"/>
    <cellStyle name="Normal 30 12" xfId="17090" xr:uid="{00000000-0005-0000-0000-0000BF420000}"/>
    <cellStyle name="Normal 30 12 2" xfId="17091" xr:uid="{00000000-0005-0000-0000-0000C0420000}"/>
    <cellStyle name="Normal 30 13" xfId="17092" xr:uid="{00000000-0005-0000-0000-0000C1420000}"/>
    <cellStyle name="Normal 30 13 2" xfId="17093" xr:uid="{00000000-0005-0000-0000-0000C2420000}"/>
    <cellStyle name="Normal 30 13 2 2" xfId="17094" xr:uid="{00000000-0005-0000-0000-0000C3420000}"/>
    <cellStyle name="Normal 30 13 2 3" xfId="17095" xr:uid="{00000000-0005-0000-0000-0000C4420000}"/>
    <cellStyle name="Normal 30 13 2 4" xfId="17096" xr:uid="{00000000-0005-0000-0000-0000C5420000}"/>
    <cellStyle name="Normal 30 13 3" xfId="17097" xr:uid="{00000000-0005-0000-0000-0000C6420000}"/>
    <cellStyle name="Normal 30 13 4" xfId="17098" xr:uid="{00000000-0005-0000-0000-0000C7420000}"/>
    <cellStyle name="Normal 30 13 5" xfId="17099" xr:uid="{00000000-0005-0000-0000-0000C8420000}"/>
    <cellStyle name="Normal 30 14" xfId="17100" xr:uid="{00000000-0005-0000-0000-0000C9420000}"/>
    <cellStyle name="Normal 30 14 2" xfId="17101" xr:uid="{00000000-0005-0000-0000-0000CA420000}"/>
    <cellStyle name="Normal 30 14 3" xfId="17102" xr:uid="{00000000-0005-0000-0000-0000CB420000}"/>
    <cellStyle name="Normal 30 14 4" xfId="17103" xr:uid="{00000000-0005-0000-0000-0000CC420000}"/>
    <cellStyle name="Normal 30 15" xfId="17104" xr:uid="{00000000-0005-0000-0000-0000CD420000}"/>
    <cellStyle name="Normal 30 16" xfId="17105" xr:uid="{00000000-0005-0000-0000-0000CE420000}"/>
    <cellStyle name="Normal 30 17" xfId="17106" xr:uid="{00000000-0005-0000-0000-0000CF420000}"/>
    <cellStyle name="Normal 30 18" xfId="23962" xr:uid="{41D3DFA3-E889-4CE8-AAE2-1058219AEC06}"/>
    <cellStyle name="Normal 30 2" xfId="17107" xr:uid="{00000000-0005-0000-0000-0000D0420000}"/>
    <cellStyle name="Normal 30 2 2" xfId="17108" xr:uid="{00000000-0005-0000-0000-0000D1420000}"/>
    <cellStyle name="Normal 30 3" xfId="17109" xr:uid="{00000000-0005-0000-0000-0000D2420000}"/>
    <cellStyle name="Normal 30 3 2" xfId="17110" xr:uid="{00000000-0005-0000-0000-0000D3420000}"/>
    <cellStyle name="Normal 30 4" xfId="17111" xr:uid="{00000000-0005-0000-0000-0000D4420000}"/>
    <cellStyle name="Normal 30 4 2" xfId="17112" xr:uid="{00000000-0005-0000-0000-0000D5420000}"/>
    <cellStyle name="Normal 30 5" xfId="17113" xr:uid="{00000000-0005-0000-0000-0000D6420000}"/>
    <cellStyle name="Normal 30 5 2" xfId="17114" xr:uid="{00000000-0005-0000-0000-0000D7420000}"/>
    <cellStyle name="Normal 30 6" xfId="17115" xr:uid="{00000000-0005-0000-0000-0000D8420000}"/>
    <cellStyle name="Normal 30 6 2" xfId="17116" xr:uid="{00000000-0005-0000-0000-0000D9420000}"/>
    <cellStyle name="Normal 30 7" xfId="17117" xr:uid="{00000000-0005-0000-0000-0000DA420000}"/>
    <cellStyle name="Normal 30 7 2" xfId="17118" xr:uid="{00000000-0005-0000-0000-0000DB420000}"/>
    <cellStyle name="Normal 30 8" xfId="17119" xr:uid="{00000000-0005-0000-0000-0000DC420000}"/>
    <cellStyle name="Normal 30 8 2" xfId="17120" xr:uid="{00000000-0005-0000-0000-0000DD420000}"/>
    <cellStyle name="Normal 30 9" xfId="17121" xr:uid="{00000000-0005-0000-0000-0000DE420000}"/>
    <cellStyle name="Normal 30 9 2" xfId="17122" xr:uid="{00000000-0005-0000-0000-0000DF420000}"/>
    <cellStyle name="Normal 300" xfId="24231" xr:uid="{D5BC9480-AD5A-4198-83A7-78DA6D0C156E}"/>
    <cellStyle name="Normal 301" xfId="24232" xr:uid="{634DB1F4-6B12-45B4-AB45-5748100BBDF5}"/>
    <cellStyle name="Normal 302" xfId="24233" xr:uid="{473CBF5C-C335-43D6-97D7-FFA79FD81D3E}"/>
    <cellStyle name="Normal 303" xfId="24234" xr:uid="{E1752A91-6253-4738-9F00-0F71916E133C}"/>
    <cellStyle name="Normal 304" xfId="24235" xr:uid="{5A94A80B-376A-40DE-BED8-166AF0AE73D0}"/>
    <cellStyle name="Normal 305" xfId="24236" xr:uid="{8621E6C2-AB51-4F29-BFD5-5CA7BEF66A30}"/>
    <cellStyle name="Normal 306" xfId="24237" xr:uid="{B7F2BB56-E320-46F4-A440-C24F01B87374}"/>
    <cellStyle name="Normal 307" xfId="24238" xr:uid="{3E9D4856-176A-47AF-B66E-F727BACD17A5}"/>
    <cellStyle name="Normal 308" xfId="24239" xr:uid="{BA3FD884-E4E5-44BD-BA0C-D2F999F048CD}"/>
    <cellStyle name="Normal 309" xfId="24240" xr:uid="{5CFDFFCF-F8BC-450A-9DCD-6763893BE09E}"/>
    <cellStyle name="Normal 31" xfId="17123" xr:uid="{00000000-0005-0000-0000-0000E0420000}"/>
    <cellStyle name="Normal 31 2" xfId="17124" xr:uid="{00000000-0005-0000-0000-0000E1420000}"/>
    <cellStyle name="Normal 31 3" xfId="17125" xr:uid="{00000000-0005-0000-0000-0000E2420000}"/>
    <cellStyle name="Normal 31 3 2" xfId="17126" xr:uid="{00000000-0005-0000-0000-0000E3420000}"/>
    <cellStyle name="Normal 31 3 2 2" xfId="17127" xr:uid="{00000000-0005-0000-0000-0000E4420000}"/>
    <cellStyle name="Normal 31 3 2 2 2" xfId="17128" xr:uid="{00000000-0005-0000-0000-0000E5420000}"/>
    <cellStyle name="Normal 31 3 2 2 3" xfId="17129" xr:uid="{00000000-0005-0000-0000-0000E6420000}"/>
    <cellStyle name="Normal 31 3 2 2 4" xfId="17130" xr:uid="{00000000-0005-0000-0000-0000E7420000}"/>
    <cellStyle name="Normal 31 3 2 3" xfId="17131" xr:uid="{00000000-0005-0000-0000-0000E8420000}"/>
    <cellStyle name="Normal 31 3 2 4" xfId="17132" xr:uid="{00000000-0005-0000-0000-0000E9420000}"/>
    <cellStyle name="Normal 31 3 2 5" xfId="17133" xr:uid="{00000000-0005-0000-0000-0000EA420000}"/>
    <cellStyle name="Normal 31 3 3" xfId="17134" xr:uid="{00000000-0005-0000-0000-0000EB420000}"/>
    <cellStyle name="Normal 31 3 3 2" xfId="17135" xr:uid="{00000000-0005-0000-0000-0000EC420000}"/>
    <cellStyle name="Normal 31 3 3 3" xfId="17136" xr:uid="{00000000-0005-0000-0000-0000ED420000}"/>
    <cellStyle name="Normal 31 3 3 4" xfId="17137" xr:uid="{00000000-0005-0000-0000-0000EE420000}"/>
    <cellStyle name="Normal 31 3 4" xfId="17138" xr:uid="{00000000-0005-0000-0000-0000EF420000}"/>
    <cellStyle name="Normal 31 3 5" xfId="17139" xr:uid="{00000000-0005-0000-0000-0000F0420000}"/>
    <cellStyle name="Normal 31 3 6" xfId="17140" xr:uid="{00000000-0005-0000-0000-0000F1420000}"/>
    <cellStyle name="Normal 31 4" xfId="23963" xr:uid="{00F40A8C-93F3-4442-95D7-C231C0633A5A}"/>
    <cellStyle name="Normal 310" xfId="24241" xr:uid="{D8FB3714-ACFF-4042-9948-A904D6EA1976}"/>
    <cellStyle name="Normal 311" xfId="24242" xr:uid="{20B25BD1-8008-41A3-B7A1-B5C54A29E619}"/>
    <cellStyle name="Normal 312" xfId="24243" xr:uid="{4C524934-A720-4968-A5BB-6A61023FBC01}"/>
    <cellStyle name="Normal 313" xfId="24244" xr:uid="{5E0FB595-69E0-4AFA-AD4E-1BDAFAA581F5}"/>
    <cellStyle name="Normal 314" xfId="24245" xr:uid="{B5E96914-3DC9-4A27-A137-669162E8302C}"/>
    <cellStyle name="Normal 315" xfId="24246" xr:uid="{A254DEEB-63F1-4B99-8F48-0CCCF30160BD}"/>
    <cellStyle name="Normal 316" xfId="24247" xr:uid="{6CBCFA38-3760-4B4D-AEFD-CA6D5124D268}"/>
    <cellStyle name="Normal 317" xfId="24248" xr:uid="{31736E0A-99D1-4FD9-A15E-19F839A50760}"/>
    <cellStyle name="Normal 318" xfId="24249" xr:uid="{E616327B-8B41-457E-B222-F6D5182C0E8E}"/>
    <cellStyle name="Normal 319" xfId="24250" xr:uid="{251AF27B-B849-43E2-80CE-07B2B11CC10A}"/>
    <cellStyle name="Normal 32" xfId="17141" xr:uid="{00000000-0005-0000-0000-0000F2420000}"/>
    <cellStyle name="Normal 32 2" xfId="17142" xr:uid="{00000000-0005-0000-0000-0000F3420000}"/>
    <cellStyle name="Normal 32 3" xfId="17143" xr:uid="{00000000-0005-0000-0000-0000F4420000}"/>
    <cellStyle name="Normal 32 3 2" xfId="17144" xr:uid="{00000000-0005-0000-0000-0000F5420000}"/>
    <cellStyle name="Normal 32 3 2 2" xfId="17145" xr:uid="{00000000-0005-0000-0000-0000F6420000}"/>
    <cellStyle name="Normal 32 3 2 2 2" xfId="17146" xr:uid="{00000000-0005-0000-0000-0000F7420000}"/>
    <cellStyle name="Normal 32 3 2 2 3" xfId="17147" xr:uid="{00000000-0005-0000-0000-0000F8420000}"/>
    <cellStyle name="Normal 32 3 2 2 4" xfId="17148" xr:uid="{00000000-0005-0000-0000-0000F9420000}"/>
    <cellStyle name="Normal 32 3 2 3" xfId="17149" xr:uid="{00000000-0005-0000-0000-0000FA420000}"/>
    <cellStyle name="Normal 32 3 2 4" xfId="17150" xr:uid="{00000000-0005-0000-0000-0000FB420000}"/>
    <cellStyle name="Normal 32 3 2 5" xfId="17151" xr:uid="{00000000-0005-0000-0000-0000FC420000}"/>
    <cellStyle name="Normal 32 3 3" xfId="17152" xr:uid="{00000000-0005-0000-0000-0000FD420000}"/>
    <cellStyle name="Normal 32 3 3 2" xfId="17153" xr:uid="{00000000-0005-0000-0000-0000FE420000}"/>
    <cellStyle name="Normal 32 3 3 3" xfId="17154" xr:uid="{00000000-0005-0000-0000-0000FF420000}"/>
    <cellStyle name="Normal 32 3 3 4" xfId="17155" xr:uid="{00000000-0005-0000-0000-000000430000}"/>
    <cellStyle name="Normal 32 3 4" xfId="17156" xr:uid="{00000000-0005-0000-0000-000001430000}"/>
    <cellStyle name="Normal 32 3 5" xfId="17157" xr:uid="{00000000-0005-0000-0000-000002430000}"/>
    <cellStyle name="Normal 32 3 6" xfId="17158" xr:uid="{00000000-0005-0000-0000-000003430000}"/>
    <cellStyle name="Normal 32 4" xfId="23964" xr:uid="{0E1C9014-C082-450E-9FCF-2DDFB456FC91}"/>
    <cellStyle name="Normal 320" xfId="24251" xr:uid="{721FA77C-17BE-4040-B5BB-9BF993E9AEB7}"/>
    <cellStyle name="Normal 321" xfId="24252" xr:uid="{E9359A8D-74A0-4FA2-B28B-919DA7E7D132}"/>
    <cellStyle name="Normal 322" xfId="24253" xr:uid="{0A2EC4A4-B3DB-4DBA-BC22-37C786C6EC6E}"/>
    <cellStyle name="Normal 323" xfId="24254" xr:uid="{62381434-05C0-4AA2-9918-1D631D6779BC}"/>
    <cellStyle name="Normal 324" xfId="24255" xr:uid="{602A142E-5F51-433B-85EE-E6562AA17922}"/>
    <cellStyle name="Normal 325" xfId="24256" xr:uid="{C60297AD-FD65-43F7-8007-C6E1C97D5662}"/>
    <cellStyle name="Normal 326" xfId="24257" xr:uid="{56997579-B3F4-43BB-94B9-21747B0674DF}"/>
    <cellStyle name="Normal 327" xfId="24258" xr:uid="{415E8403-C54C-4F7B-B4CB-7FFFE307ADF6}"/>
    <cellStyle name="Normal 328" xfId="24259" xr:uid="{FF919CFE-BDB0-4E0E-BFCE-4CC038CBC484}"/>
    <cellStyle name="Normal 329" xfId="24260" xr:uid="{6576E7BA-643F-486B-B364-91679D1B8FE6}"/>
    <cellStyle name="Normal 33" xfId="17159" xr:uid="{00000000-0005-0000-0000-000004430000}"/>
    <cellStyle name="Normal 33 2" xfId="17160" xr:uid="{00000000-0005-0000-0000-000005430000}"/>
    <cellStyle name="Normal 33 3" xfId="17161" xr:uid="{00000000-0005-0000-0000-000006430000}"/>
    <cellStyle name="Normal 33 3 2" xfId="17162" xr:uid="{00000000-0005-0000-0000-000007430000}"/>
    <cellStyle name="Normal 33 3 2 2" xfId="17163" xr:uid="{00000000-0005-0000-0000-000008430000}"/>
    <cellStyle name="Normal 33 3 2 2 2" xfId="17164" xr:uid="{00000000-0005-0000-0000-000009430000}"/>
    <cellStyle name="Normal 33 3 2 2 3" xfId="17165" xr:uid="{00000000-0005-0000-0000-00000A430000}"/>
    <cellStyle name="Normal 33 3 2 2 4" xfId="17166" xr:uid="{00000000-0005-0000-0000-00000B430000}"/>
    <cellStyle name="Normal 33 3 2 3" xfId="17167" xr:uid="{00000000-0005-0000-0000-00000C430000}"/>
    <cellStyle name="Normal 33 3 2 4" xfId="17168" xr:uid="{00000000-0005-0000-0000-00000D430000}"/>
    <cellStyle name="Normal 33 3 2 5" xfId="17169" xr:uid="{00000000-0005-0000-0000-00000E430000}"/>
    <cellStyle name="Normal 33 3 3" xfId="17170" xr:uid="{00000000-0005-0000-0000-00000F430000}"/>
    <cellStyle name="Normal 33 3 3 2" xfId="17171" xr:uid="{00000000-0005-0000-0000-000010430000}"/>
    <cellStyle name="Normal 33 3 3 3" xfId="17172" xr:uid="{00000000-0005-0000-0000-000011430000}"/>
    <cellStyle name="Normal 33 3 3 4" xfId="17173" xr:uid="{00000000-0005-0000-0000-000012430000}"/>
    <cellStyle name="Normal 33 3 4" xfId="17174" xr:uid="{00000000-0005-0000-0000-000013430000}"/>
    <cellStyle name="Normal 33 3 5" xfId="17175" xr:uid="{00000000-0005-0000-0000-000014430000}"/>
    <cellStyle name="Normal 33 3 6" xfId="17176" xr:uid="{00000000-0005-0000-0000-000015430000}"/>
    <cellStyle name="Normal 33 4" xfId="23965" xr:uid="{114F7A7F-72BF-4698-AE5E-C7146FD00248}"/>
    <cellStyle name="Normal 330" xfId="24261" xr:uid="{8E13CB18-A20E-42E8-B29A-AF4CABB2D8FD}"/>
    <cellStyle name="Normal 331" xfId="24262" xr:uid="{1D4E0FFE-E1D8-4930-9E40-DDC28DF3FFC4}"/>
    <cellStyle name="Normal 332" xfId="24263" xr:uid="{FEA8B901-0E53-4E3B-88B4-F0AF4A19D666}"/>
    <cellStyle name="Normal 333" xfId="24264" xr:uid="{902C41EF-1111-4DEC-90BD-B22BCBEB316C}"/>
    <cellStyle name="Normal 334" xfId="24265" xr:uid="{50416092-7566-4BC7-8859-959BED310CAA}"/>
    <cellStyle name="Normal 335" xfId="24266" xr:uid="{25B8643F-B1D4-4860-914C-254653E45061}"/>
    <cellStyle name="Normal 336" xfId="24267" xr:uid="{DBAEC300-A15C-42E2-BED3-1C98EEF34AAE}"/>
    <cellStyle name="Normal 337" xfId="24268" xr:uid="{4AE55CFA-9CFC-44D0-93DB-5FF7792C692F}"/>
    <cellStyle name="Normal 338" xfId="24269" xr:uid="{9B6E0A6E-50B2-4402-B9D5-008B9E0A2831}"/>
    <cellStyle name="Normal 339" xfId="24270" xr:uid="{DBC79C0E-050C-47F9-BA31-162EE8079E70}"/>
    <cellStyle name="Normal 34" xfId="17177" xr:uid="{00000000-0005-0000-0000-000016430000}"/>
    <cellStyle name="Normal 34 2" xfId="17178" xr:uid="{00000000-0005-0000-0000-000017430000}"/>
    <cellStyle name="Normal 34 2 2" xfId="17179" xr:uid="{00000000-0005-0000-0000-000018430000}"/>
    <cellStyle name="Normal 34 2 2 2" xfId="17180" xr:uid="{00000000-0005-0000-0000-000019430000}"/>
    <cellStyle name="Normal 34 2 2 3" xfId="17181" xr:uid="{00000000-0005-0000-0000-00001A430000}"/>
    <cellStyle name="Normal 34 2 2 4" xfId="17182" xr:uid="{00000000-0005-0000-0000-00001B430000}"/>
    <cellStyle name="Normal 34 2 3" xfId="17183" xr:uid="{00000000-0005-0000-0000-00001C430000}"/>
    <cellStyle name="Normal 34 2 4" xfId="17184" xr:uid="{00000000-0005-0000-0000-00001D430000}"/>
    <cellStyle name="Normal 34 2 5" xfId="17185" xr:uid="{00000000-0005-0000-0000-00001E430000}"/>
    <cellStyle name="Normal 34 3" xfId="17186" xr:uid="{00000000-0005-0000-0000-00001F430000}"/>
    <cellStyle name="Normal 34 4" xfId="17187" xr:uid="{00000000-0005-0000-0000-000020430000}"/>
    <cellStyle name="Normal 34 4 2" xfId="17188" xr:uid="{00000000-0005-0000-0000-000021430000}"/>
    <cellStyle name="Normal 34 4 3" xfId="17189" xr:uid="{00000000-0005-0000-0000-000022430000}"/>
    <cellStyle name="Normal 34 4 4" xfId="17190" xr:uid="{00000000-0005-0000-0000-000023430000}"/>
    <cellStyle name="Normal 34 5" xfId="17191" xr:uid="{00000000-0005-0000-0000-000024430000}"/>
    <cellStyle name="Normal 34 6" xfId="17192" xr:uid="{00000000-0005-0000-0000-000025430000}"/>
    <cellStyle name="Normal 34 7" xfId="17193" xr:uid="{00000000-0005-0000-0000-000026430000}"/>
    <cellStyle name="Normal 34 8" xfId="23966" xr:uid="{84B19C75-4BB0-4C81-8E5B-655B7AF9662B}"/>
    <cellStyle name="Normal 340" xfId="24271" xr:uid="{41AD289B-A1ED-4DE8-B6B5-C91732BF8CAE}"/>
    <cellStyle name="Normal 341" xfId="24272" xr:uid="{4864C1A6-EDB0-4AC6-9235-E908D6766640}"/>
    <cellStyle name="Normal 342" xfId="24273" xr:uid="{C3781B3C-7085-4A5F-A531-EF6AC865EDA3}"/>
    <cellStyle name="Normal 343" xfId="24274" xr:uid="{A24D4AF1-C266-48E5-864B-596A37F797FD}"/>
    <cellStyle name="Normal 344" xfId="24275" xr:uid="{4548A16B-CF85-4460-8C3F-070180E33B65}"/>
    <cellStyle name="Normal 345" xfId="24276" xr:uid="{28D54101-C4A4-4753-B7A2-68DACE27C68A}"/>
    <cellStyle name="Normal 346" xfId="24277" xr:uid="{E5A15EE8-45AF-454C-B8EE-8E8F8A020F5B}"/>
    <cellStyle name="Normal 347" xfId="24278" xr:uid="{4380F8C2-A99E-4341-B467-9CA1F7F9211B}"/>
    <cellStyle name="Normal 348" xfId="24279" xr:uid="{5D210718-61D5-4C8A-AD9E-281F624B5C48}"/>
    <cellStyle name="Normal 349" xfId="24280" xr:uid="{F64DB9FC-D311-4095-9A93-5AEB1CE42BDD}"/>
    <cellStyle name="Normal 35" xfId="17194" xr:uid="{00000000-0005-0000-0000-000027430000}"/>
    <cellStyle name="Normal 35 2" xfId="17195" xr:uid="{00000000-0005-0000-0000-000028430000}"/>
    <cellStyle name="Normal 35 2 2" xfId="17196" xr:uid="{00000000-0005-0000-0000-000029430000}"/>
    <cellStyle name="Normal 35 2 2 2" xfId="17197" xr:uid="{00000000-0005-0000-0000-00002A430000}"/>
    <cellStyle name="Normal 35 2 2 2 2" xfId="17198" xr:uid="{00000000-0005-0000-0000-00002B430000}"/>
    <cellStyle name="Normal 35 2 2 2 3" xfId="17199" xr:uid="{00000000-0005-0000-0000-00002C430000}"/>
    <cellStyle name="Normal 35 2 2 2 4" xfId="17200" xr:uid="{00000000-0005-0000-0000-00002D430000}"/>
    <cellStyle name="Normal 35 2 2 3" xfId="17201" xr:uid="{00000000-0005-0000-0000-00002E430000}"/>
    <cellStyle name="Normal 35 2 2 4" xfId="17202" xr:uid="{00000000-0005-0000-0000-00002F430000}"/>
    <cellStyle name="Normal 35 2 2 5" xfId="17203" xr:uid="{00000000-0005-0000-0000-000030430000}"/>
    <cellStyle name="Normal 35 2 3" xfId="17204" xr:uid="{00000000-0005-0000-0000-000031430000}"/>
    <cellStyle name="Normal 35 2 3 2" xfId="17205" xr:uid="{00000000-0005-0000-0000-000032430000}"/>
    <cellStyle name="Normal 35 2 3 3" xfId="17206" xr:uid="{00000000-0005-0000-0000-000033430000}"/>
    <cellStyle name="Normal 35 2 3 4" xfId="17207" xr:uid="{00000000-0005-0000-0000-000034430000}"/>
    <cellStyle name="Normal 35 2 4" xfId="17208" xr:uid="{00000000-0005-0000-0000-000035430000}"/>
    <cellStyle name="Normal 35 2 5" xfId="17209" xr:uid="{00000000-0005-0000-0000-000036430000}"/>
    <cellStyle name="Normal 35 2 6" xfId="17210" xr:uid="{00000000-0005-0000-0000-000037430000}"/>
    <cellStyle name="Normal 35 3" xfId="23967" xr:uid="{E89B34C4-8352-4D38-827B-666A461E82C1}"/>
    <cellStyle name="Normal 350" xfId="24281" xr:uid="{C6690A70-DF81-4A63-A2A6-BD35D5FE4E14}"/>
    <cellStyle name="Normal 351" xfId="24282" xr:uid="{D524E7FA-82FC-45CE-A539-1F623B964492}"/>
    <cellStyle name="Normal 352" xfId="24283" xr:uid="{03DB03F8-FAA0-4921-924C-4386AFD1129E}"/>
    <cellStyle name="Normal 353" xfId="24284" xr:uid="{B7598606-1C92-4245-9032-35DA35BF14CF}"/>
    <cellStyle name="Normal 354" xfId="24285" xr:uid="{87C8CF18-CDC4-4BAD-9955-8ED1CC8EB40C}"/>
    <cellStyle name="Normal 355" xfId="24286" xr:uid="{0827A34A-9D45-41BA-815D-87DBDF62E197}"/>
    <cellStyle name="Normal 356" xfId="24287" xr:uid="{48E1BF2F-3767-4CAF-BF08-712D3D343071}"/>
    <cellStyle name="Normal 357" xfId="24288" xr:uid="{0534FE10-E6F8-43BD-B443-4B7DFA1748CA}"/>
    <cellStyle name="Normal 358" xfId="24289" xr:uid="{1568480C-C261-4B1C-BD2D-333ADA90AEC3}"/>
    <cellStyle name="Normal 359" xfId="24290" xr:uid="{D2346335-19F6-4C56-8106-52A0E7AD840F}"/>
    <cellStyle name="Normal 36" xfId="17211" xr:uid="{00000000-0005-0000-0000-000038430000}"/>
    <cellStyle name="Normal 36 2" xfId="17212" xr:uid="{00000000-0005-0000-0000-000039430000}"/>
    <cellStyle name="Normal 36 2 2" xfId="17213" xr:uid="{00000000-0005-0000-0000-00003A430000}"/>
    <cellStyle name="Normal 36 2 2 2" xfId="17214" xr:uid="{00000000-0005-0000-0000-00003B430000}"/>
    <cellStyle name="Normal 36 2 2 3" xfId="17215" xr:uid="{00000000-0005-0000-0000-00003C430000}"/>
    <cellStyle name="Normal 36 2 2 4" xfId="17216" xr:uid="{00000000-0005-0000-0000-00003D430000}"/>
    <cellStyle name="Normal 36 2 3" xfId="17217" xr:uid="{00000000-0005-0000-0000-00003E430000}"/>
    <cellStyle name="Normal 36 2 4" xfId="17218" xr:uid="{00000000-0005-0000-0000-00003F430000}"/>
    <cellStyle name="Normal 36 2 5" xfId="17219" xr:uid="{00000000-0005-0000-0000-000040430000}"/>
    <cellStyle name="Normal 36 3" xfId="17220" xr:uid="{00000000-0005-0000-0000-000041430000}"/>
    <cellStyle name="Normal 36 4" xfId="17221" xr:uid="{00000000-0005-0000-0000-000042430000}"/>
    <cellStyle name="Normal 36 4 2" xfId="17222" xr:uid="{00000000-0005-0000-0000-000043430000}"/>
    <cellStyle name="Normal 36 4 3" xfId="17223" xr:uid="{00000000-0005-0000-0000-000044430000}"/>
    <cellStyle name="Normal 36 4 4" xfId="17224" xr:uid="{00000000-0005-0000-0000-000045430000}"/>
    <cellStyle name="Normal 36 5" xfId="17225" xr:uid="{00000000-0005-0000-0000-000046430000}"/>
    <cellStyle name="Normal 36 6" xfId="17226" xr:uid="{00000000-0005-0000-0000-000047430000}"/>
    <cellStyle name="Normal 36 7" xfId="17227" xr:uid="{00000000-0005-0000-0000-000048430000}"/>
    <cellStyle name="Normal 36 8" xfId="23968" xr:uid="{428DA0D0-EAEA-4236-BE3F-054DF095881B}"/>
    <cellStyle name="Normal 360" xfId="24291" xr:uid="{3CED3D00-6391-45BF-9340-03E357DDA4BB}"/>
    <cellStyle name="Normal 361" xfId="24292" xr:uid="{E2C8925E-A798-4F3E-B031-5D76BB62B06B}"/>
    <cellStyle name="Normal 362" xfId="24293" xr:uid="{44A5677D-762D-46AE-9D41-488CDEDF5BA8}"/>
    <cellStyle name="Normal 363" xfId="24294" xr:uid="{83C7448C-029B-4FDA-AA16-97486DDBF67C}"/>
    <cellStyle name="Normal 364" xfId="24295" xr:uid="{494061D1-E7CB-4178-AAEE-A45247154585}"/>
    <cellStyle name="Normal 365" xfId="24296" xr:uid="{505435E3-32E1-405E-9737-58CD32740DA6}"/>
    <cellStyle name="Normal 366" xfId="24297" xr:uid="{B490C518-EF40-4D1A-887B-732D11FED168}"/>
    <cellStyle name="Normal 367" xfId="24298" xr:uid="{076069C9-65BE-4F10-8785-EF3A69CDE84D}"/>
    <cellStyle name="Normal 368" xfId="24299" xr:uid="{59343320-1640-4881-818A-C77FDA207B31}"/>
    <cellStyle name="Normal 369" xfId="24300" xr:uid="{BFF0030D-B560-477C-869A-FE4A843BE58D}"/>
    <cellStyle name="Normal 37" xfId="17228" xr:uid="{00000000-0005-0000-0000-000049430000}"/>
    <cellStyle name="Normal 37 2" xfId="17229" xr:uid="{00000000-0005-0000-0000-00004A430000}"/>
    <cellStyle name="Normal 37 3" xfId="17230" xr:uid="{00000000-0005-0000-0000-00004B430000}"/>
    <cellStyle name="Normal 37 3 2" xfId="17231" xr:uid="{00000000-0005-0000-0000-00004C430000}"/>
    <cellStyle name="Normal 37 3 2 2" xfId="17232" xr:uid="{00000000-0005-0000-0000-00004D430000}"/>
    <cellStyle name="Normal 37 3 2 2 2" xfId="17233" xr:uid="{00000000-0005-0000-0000-00004E430000}"/>
    <cellStyle name="Normal 37 3 2 2 3" xfId="17234" xr:uid="{00000000-0005-0000-0000-00004F430000}"/>
    <cellStyle name="Normal 37 3 2 2 4" xfId="17235" xr:uid="{00000000-0005-0000-0000-000050430000}"/>
    <cellStyle name="Normal 37 3 2 3" xfId="17236" xr:uid="{00000000-0005-0000-0000-000051430000}"/>
    <cellStyle name="Normal 37 3 2 4" xfId="17237" xr:uid="{00000000-0005-0000-0000-000052430000}"/>
    <cellStyle name="Normal 37 3 2 5" xfId="17238" xr:uid="{00000000-0005-0000-0000-000053430000}"/>
    <cellStyle name="Normal 37 3 3" xfId="17239" xr:uid="{00000000-0005-0000-0000-000054430000}"/>
    <cellStyle name="Normal 37 3 3 2" xfId="17240" xr:uid="{00000000-0005-0000-0000-000055430000}"/>
    <cellStyle name="Normal 37 3 3 3" xfId="17241" xr:uid="{00000000-0005-0000-0000-000056430000}"/>
    <cellStyle name="Normal 37 3 3 4" xfId="17242" xr:uid="{00000000-0005-0000-0000-000057430000}"/>
    <cellStyle name="Normal 37 3 4" xfId="17243" xr:uid="{00000000-0005-0000-0000-000058430000}"/>
    <cellStyle name="Normal 37 3 5" xfId="17244" xr:uid="{00000000-0005-0000-0000-000059430000}"/>
    <cellStyle name="Normal 37 3 6" xfId="17245" xr:uid="{00000000-0005-0000-0000-00005A430000}"/>
    <cellStyle name="Normal 37 4" xfId="23969" xr:uid="{7A1A768A-B3A4-4B01-B43A-C65B5F4918D5}"/>
    <cellStyle name="Normal 370" xfId="24301" xr:uid="{B26DF14C-8174-4EE3-B8F4-4EA0658F93DC}"/>
    <cellStyle name="Normal 371" xfId="24302" xr:uid="{27526716-71D4-42A0-ACB5-9D884036A94F}"/>
    <cellStyle name="Normal 372" xfId="24303" xr:uid="{DB2CABF8-BAA0-4953-B587-610B0649F665}"/>
    <cellStyle name="Normal 373" xfId="24304" xr:uid="{6BAD6E3C-44AA-4447-B29C-663AA59C62FA}"/>
    <cellStyle name="Normal 374" xfId="24305" xr:uid="{8659C264-D4D9-4BCC-87C3-8B49C14713D7}"/>
    <cellStyle name="Normal 375" xfId="24306" xr:uid="{F13B184B-9542-4FA8-A5B5-514656486469}"/>
    <cellStyle name="Normal 376" xfId="24307" xr:uid="{E14A5760-BA9B-4E58-8D35-A5C068F3314D}"/>
    <cellStyle name="Normal 377" xfId="24308" xr:uid="{3359CA9A-C8F1-4690-A6CD-7CC35F27E1E0}"/>
    <cellStyle name="Normal 378" xfId="24309" xr:uid="{2127709E-51BA-4DA6-978E-2E755DA91D28}"/>
    <cellStyle name="Normal 379" xfId="24310" xr:uid="{127CC3A0-2824-4DAF-8C98-2EDA20B4F585}"/>
    <cellStyle name="Normal 38" xfId="17246" xr:uid="{00000000-0005-0000-0000-00005B430000}"/>
    <cellStyle name="Normal 38 2" xfId="17247" xr:uid="{00000000-0005-0000-0000-00005C430000}"/>
    <cellStyle name="Normal 38 3" xfId="17248" xr:uid="{00000000-0005-0000-0000-00005D430000}"/>
    <cellStyle name="Normal 38 3 2" xfId="17249" xr:uid="{00000000-0005-0000-0000-00005E430000}"/>
    <cellStyle name="Normal 38 3 2 2" xfId="17250" xr:uid="{00000000-0005-0000-0000-00005F430000}"/>
    <cellStyle name="Normal 38 3 2 2 2" xfId="17251" xr:uid="{00000000-0005-0000-0000-000060430000}"/>
    <cellStyle name="Normal 38 3 2 2 3" xfId="17252" xr:uid="{00000000-0005-0000-0000-000061430000}"/>
    <cellStyle name="Normal 38 3 2 2 4" xfId="17253" xr:uid="{00000000-0005-0000-0000-000062430000}"/>
    <cellStyle name="Normal 38 3 2 3" xfId="17254" xr:uid="{00000000-0005-0000-0000-000063430000}"/>
    <cellStyle name="Normal 38 3 2 4" xfId="17255" xr:uid="{00000000-0005-0000-0000-000064430000}"/>
    <cellStyle name="Normal 38 3 2 5" xfId="17256" xr:uid="{00000000-0005-0000-0000-000065430000}"/>
    <cellStyle name="Normal 38 3 3" xfId="17257" xr:uid="{00000000-0005-0000-0000-000066430000}"/>
    <cellStyle name="Normal 38 3 3 2" xfId="17258" xr:uid="{00000000-0005-0000-0000-000067430000}"/>
    <cellStyle name="Normal 38 3 3 3" xfId="17259" xr:uid="{00000000-0005-0000-0000-000068430000}"/>
    <cellStyle name="Normal 38 3 3 4" xfId="17260" xr:uid="{00000000-0005-0000-0000-000069430000}"/>
    <cellStyle name="Normal 38 3 4" xfId="17261" xr:uid="{00000000-0005-0000-0000-00006A430000}"/>
    <cellStyle name="Normal 38 3 5" xfId="17262" xr:uid="{00000000-0005-0000-0000-00006B430000}"/>
    <cellStyle name="Normal 38 3 6" xfId="17263" xr:uid="{00000000-0005-0000-0000-00006C430000}"/>
    <cellStyle name="Normal 38 4" xfId="23970" xr:uid="{F78C8BD2-BBC7-48CC-B1BE-5B56DB37997A}"/>
    <cellStyle name="Normal 380" xfId="24311" xr:uid="{9F4F330D-883B-4D5D-8A62-BF5A321862B4}"/>
    <cellStyle name="Normal 381" xfId="24312" xr:uid="{7161794D-E403-4DBB-BD53-237B08F60483}"/>
    <cellStyle name="Normal 382" xfId="24313" xr:uid="{5C46CC52-C2FE-4BBB-AE7F-C4A16C432042}"/>
    <cellStyle name="Normal 383" xfId="24314" xr:uid="{202066EF-3158-44AB-AEA1-969994F4BC0E}"/>
    <cellStyle name="Normal 384" xfId="24315" xr:uid="{54DBD994-5223-4545-98BD-9D722A699E1D}"/>
    <cellStyle name="Normal 385" xfId="24316" xr:uid="{BE76388A-F4C5-46A7-B17E-404A04A44A3B}"/>
    <cellStyle name="Normal 386" xfId="24317" xr:uid="{CDFB8AC6-8418-4CA9-B686-E392A24A65A0}"/>
    <cellStyle name="Normal 387" xfId="24318" xr:uid="{FBA54F99-DE49-4E09-BF86-339ECF4ADA2A}"/>
    <cellStyle name="Normal 388" xfId="24319" xr:uid="{DCEC289C-590D-4A55-8A90-C0DEDB34D4D5}"/>
    <cellStyle name="Normal 389" xfId="24320" xr:uid="{23B403CF-CBD6-42A8-AAC3-D5C00DEA46ED}"/>
    <cellStyle name="Normal 39" xfId="17264" xr:uid="{00000000-0005-0000-0000-00006D430000}"/>
    <cellStyle name="Normal 39 2" xfId="17265" xr:uid="{00000000-0005-0000-0000-00006E430000}"/>
    <cellStyle name="Normal 39 3" xfId="17266" xr:uid="{00000000-0005-0000-0000-00006F430000}"/>
    <cellStyle name="Normal 39 3 2" xfId="17267" xr:uid="{00000000-0005-0000-0000-000070430000}"/>
    <cellStyle name="Normal 39 3 2 2" xfId="17268" xr:uid="{00000000-0005-0000-0000-000071430000}"/>
    <cellStyle name="Normal 39 3 2 2 2" xfId="17269" xr:uid="{00000000-0005-0000-0000-000072430000}"/>
    <cellStyle name="Normal 39 3 2 2 3" xfId="17270" xr:uid="{00000000-0005-0000-0000-000073430000}"/>
    <cellStyle name="Normal 39 3 2 2 4" xfId="17271" xr:uid="{00000000-0005-0000-0000-000074430000}"/>
    <cellStyle name="Normal 39 3 2 3" xfId="17272" xr:uid="{00000000-0005-0000-0000-000075430000}"/>
    <cellStyle name="Normal 39 3 2 4" xfId="17273" xr:uid="{00000000-0005-0000-0000-000076430000}"/>
    <cellStyle name="Normal 39 3 2 5" xfId="17274" xr:uid="{00000000-0005-0000-0000-000077430000}"/>
    <cellStyle name="Normal 39 3 3" xfId="17275" xr:uid="{00000000-0005-0000-0000-000078430000}"/>
    <cellStyle name="Normal 39 3 3 2" xfId="17276" xr:uid="{00000000-0005-0000-0000-000079430000}"/>
    <cellStyle name="Normal 39 3 3 3" xfId="17277" xr:uid="{00000000-0005-0000-0000-00007A430000}"/>
    <cellStyle name="Normal 39 3 3 4" xfId="17278" xr:uid="{00000000-0005-0000-0000-00007B430000}"/>
    <cellStyle name="Normal 39 3 4" xfId="17279" xr:uid="{00000000-0005-0000-0000-00007C430000}"/>
    <cellStyle name="Normal 39 3 5" xfId="17280" xr:uid="{00000000-0005-0000-0000-00007D430000}"/>
    <cellStyle name="Normal 39 3 6" xfId="17281" xr:uid="{00000000-0005-0000-0000-00007E430000}"/>
    <cellStyle name="Normal 39 4" xfId="23971" xr:uid="{B2F65A01-29FC-4F56-8EDB-07FE319AA25F}"/>
    <cellStyle name="Normal 390" xfId="24321" xr:uid="{9E1AE7FB-4EAC-4EA4-98E0-5F187C1ADF01}"/>
    <cellStyle name="Normal 391" xfId="24322" xr:uid="{D8BCCE07-101C-4F34-AD8F-D5062D2F9318}"/>
    <cellStyle name="Normal 392" xfId="24323" xr:uid="{8EDAA432-862D-4DA1-840F-7A886D494D16}"/>
    <cellStyle name="Normal 393" xfId="24324" xr:uid="{07C71D84-3AA2-4A7D-9975-905594BC086E}"/>
    <cellStyle name="Normal 394" xfId="24325" xr:uid="{538CCF8F-6896-4010-B87D-8CC31F619A40}"/>
    <cellStyle name="Normal 395" xfId="24326" xr:uid="{8368301C-833F-414D-8C10-96D65B44F753}"/>
    <cellStyle name="Normal 396" xfId="24327" xr:uid="{75860C2A-4EF9-44AD-8A7F-203295739A3D}"/>
    <cellStyle name="Normal 397" xfId="24328" xr:uid="{F02370F2-D800-4F28-8819-FB134064DCFF}"/>
    <cellStyle name="Normal 398" xfId="24329" xr:uid="{2BE3CF8C-F35D-49C0-8370-5CDFC2429554}"/>
    <cellStyle name="Normal 399" xfId="24330" xr:uid="{49466775-2BBC-4DAB-9AE1-28B9703644AE}"/>
    <cellStyle name="Normal 4" xfId="13" xr:uid="{00000000-0005-0000-0000-00007F430000}"/>
    <cellStyle name="Normal 4 10" xfId="17282" xr:uid="{00000000-0005-0000-0000-000080430000}"/>
    <cellStyle name="Normal 4 11" xfId="17283" xr:uid="{00000000-0005-0000-0000-000081430000}"/>
    <cellStyle name="Normal 4 12" xfId="17284" xr:uid="{00000000-0005-0000-0000-000082430000}"/>
    <cellStyle name="Normal 4 13" xfId="17285" xr:uid="{00000000-0005-0000-0000-000083430000}"/>
    <cellStyle name="Normal 4 13 2" xfId="17286" xr:uid="{00000000-0005-0000-0000-000084430000}"/>
    <cellStyle name="Normal 4 13 3" xfId="17287" xr:uid="{00000000-0005-0000-0000-000085430000}"/>
    <cellStyle name="Normal 4 13 4" xfId="17288" xr:uid="{00000000-0005-0000-0000-000086430000}"/>
    <cellStyle name="Normal 4 14" xfId="17289" xr:uid="{00000000-0005-0000-0000-000087430000}"/>
    <cellStyle name="Normal 4 14 2" xfId="17290" xr:uid="{00000000-0005-0000-0000-000088430000}"/>
    <cellStyle name="Normal 4 14 3" xfId="17291" xr:uid="{00000000-0005-0000-0000-000089430000}"/>
    <cellStyle name="Normal 4 15" xfId="23893" xr:uid="{A704BD78-EFCB-4686-95A4-ACA97532E38F}"/>
    <cellStyle name="Normal 4 16" xfId="23937" xr:uid="{287F0979-0EC7-40ED-A007-3ED9F3B0FCD4}"/>
    <cellStyle name="Normal 4 2" xfId="17292" xr:uid="{00000000-0005-0000-0000-00008A430000}"/>
    <cellStyle name="Normal 4 2 10" xfId="17293" xr:uid="{00000000-0005-0000-0000-00008B430000}"/>
    <cellStyle name="Normal 4 2 11" xfId="17294" xr:uid="{00000000-0005-0000-0000-00008C430000}"/>
    <cellStyle name="Normal 4 2 11 2" xfId="17295" xr:uid="{00000000-0005-0000-0000-00008D430000}"/>
    <cellStyle name="Normal 4 2 11 2 2" xfId="17296" xr:uid="{00000000-0005-0000-0000-00008E430000}"/>
    <cellStyle name="Normal 4 2 11 2 3" xfId="17297" xr:uid="{00000000-0005-0000-0000-00008F430000}"/>
    <cellStyle name="Normal 4 2 11 2 4" xfId="17298" xr:uid="{00000000-0005-0000-0000-000090430000}"/>
    <cellStyle name="Normal 4 2 11 3" xfId="17299" xr:uid="{00000000-0005-0000-0000-000091430000}"/>
    <cellStyle name="Normal 4 2 11 4" xfId="17300" xr:uid="{00000000-0005-0000-0000-000092430000}"/>
    <cellStyle name="Normal 4 2 11 5" xfId="17301" xr:uid="{00000000-0005-0000-0000-000093430000}"/>
    <cellStyle name="Normal 4 2 12" xfId="17302" xr:uid="{00000000-0005-0000-0000-000094430000}"/>
    <cellStyle name="Normal 4 2 13" xfId="17303" xr:uid="{00000000-0005-0000-0000-000095430000}"/>
    <cellStyle name="Normal 4 2 14" xfId="17304" xr:uid="{00000000-0005-0000-0000-000096430000}"/>
    <cellStyle name="Normal 4 2 2" xfId="17305" xr:uid="{00000000-0005-0000-0000-000097430000}"/>
    <cellStyle name="Normal 4 2 2 10" xfId="17306" xr:uid="{00000000-0005-0000-0000-000098430000}"/>
    <cellStyle name="Normal 4 2 2 10 2" xfId="17307" xr:uid="{00000000-0005-0000-0000-000099430000}"/>
    <cellStyle name="Normal 4 2 2 10 2 2" xfId="17308" xr:uid="{00000000-0005-0000-0000-00009A430000}"/>
    <cellStyle name="Normal 4 2 2 10 2 3" xfId="17309" xr:uid="{00000000-0005-0000-0000-00009B430000}"/>
    <cellStyle name="Normal 4 2 2 10 2 4" xfId="17310" xr:uid="{00000000-0005-0000-0000-00009C430000}"/>
    <cellStyle name="Normal 4 2 2 10 3" xfId="17311" xr:uid="{00000000-0005-0000-0000-00009D430000}"/>
    <cellStyle name="Normal 4 2 2 10 4" xfId="17312" xr:uid="{00000000-0005-0000-0000-00009E430000}"/>
    <cellStyle name="Normal 4 2 2 10 5" xfId="17313" xr:uid="{00000000-0005-0000-0000-00009F430000}"/>
    <cellStyle name="Normal 4 2 2 11" xfId="17314" xr:uid="{00000000-0005-0000-0000-0000A0430000}"/>
    <cellStyle name="Normal 4 2 2 12" xfId="17315" xr:uid="{00000000-0005-0000-0000-0000A1430000}"/>
    <cellStyle name="Normal 4 2 2 13" xfId="17316" xr:uid="{00000000-0005-0000-0000-0000A2430000}"/>
    <cellStyle name="Normal 4 2 2 14" xfId="17317" xr:uid="{00000000-0005-0000-0000-0000A3430000}"/>
    <cellStyle name="Normal 4 2 2 2" xfId="17318" xr:uid="{00000000-0005-0000-0000-0000A4430000}"/>
    <cellStyle name="Normal 4 2 2 2 2" xfId="17319" xr:uid="{00000000-0005-0000-0000-0000A5430000}"/>
    <cellStyle name="Normal 4 2 2 2 2 2" xfId="17320" xr:uid="{00000000-0005-0000-0000-0000A6430000}"/>
    <cellStyle name="Normal 4 2 2 2 2 2 2" xfId="17321" xr:uid="{00000000-0005-0000-0000-0000A7430000}"/>
    <cellStyle name="Normal 4 2 2 2 2 2 2 2" xfId="17322" xr:uid="{00000000-0005-0000-0000-0000A8430000}"/>
    <cellStyle name="Normal 4 2 2 2 2 2 2 2 2" xfId="17323" xr:uid="{00000000-0005-0000-0000-0000A9430000}"/>
    <cellStyle name="Normal 4 2 2 2 2 2 2 2 3" xfId="17324" xr:uid="{00000000-0005-0000-0000-0000AA430000}"/>
    <cellStyle name="Normal 4 2 2 2 2 2 2 2 4" xfId="17325" xr:uid="{00000000-0005-0000-0000-0000AB430000}"/>
    <cellStyle name="Normal 4 2 2 2 2 2 2 3" xfId="17326" xr:uid="{00000000-0005-0000-0000-0000AC430000}"/>
    <cellStyle name="Normal 4 2 2 2 2 2 2 4" xfId="17327" xr:uid="{00000000-0005-0000-0000-0000AD430000}"/>
    <cellStyle name="Normal 4 2 2 2 2 2 2 5" xfId="17328" xr:uid="{00000000-0005-0000-0000-0000AE430000}"/>
    <cellStyle name="Normal 4 2 2 2 2 2 3" xfId="17329" xr:uid="{00000000-0005-0000-0000-0000AF430000}"/>
    <cellStyle name="Normal 4 2 2 2 2 2 3 2" xfId="17330" xr:uid="{00000000-0005-0000-0000-0000B0430000}"/>
    <cellStyle name="Normal 4 2 2 2 2 2 3 3" xfId="17331" xr:uid="{00000000-0005-0000-0000-0000B1430000}"/>
    <cellStyle name="Normal 4 2 2 2 2 2 3 4" xfId="17332" xr:uid="{00000000-0005-0000-0000-0000B2430000}"/>
    <cellStyle name="Normal 4 2 2 2 2 2 4" xfId="17333" xr:uid="{00000000-0005-0000-0000-0000B3430000}"/>
    <cellStyle name="Normal 4 2 2 2 2 2 5" xfId="17334" xr:uid="{00000000-0005-0000-0000-0000B4430000}"/>
    <cellStyle name="Normal 4 2 2 2 2 2 6" xfId="17335" xr:uid="{00000000-0005-0000-0000-0000B5430000}"/>
    <cellStyle name="Normal 4 2 2 2 2 3" xfId="17336" xr:uid="{00000000-0005-0000-0000-0000B6430000}"/>
    <cellStyle name="Normal 4 2 2 2 2 3 2" xfId="17337" xr:uid="{00000000-0005-0000-0000-0000B7430000}"/>
    <cellStyle name="Normal 4 2 2 2 2 3 2 2" xfId="17338" xr:uid="{00000000-0005-0000-0000-0000B8430000}"/>
    <cellStyle name="Normal 4 2 2 2 2 3 2 2 2" xfId="17339" xr:uid="{00000000-0005-0000-0000-0000B9430000}"/>
    <cellStyle name="Normal 4 2 2 2 2 3 2 2 3" xfId="17340" xr:uid="{00000000-0005-0000-0000-0000BA430000}"/>
    <cellStyle name="Normal 4 2 2 2 2 3 2 2 4" xfId="17341" xr:uid="{00000000-0005-0000-0000-0000BB430000}"/>
    <cellStyle name="Normal 4 2 2 2 2 3 2 3" xfId="17342" xr:uid="{00000000-0005-0000-0000-0000BC430000}"/>
    <cellStyle name="Normal 4 2 2 2 2 3 2 4" xfId="17343" xr:uid="{00000000-0005-0000-0000-0000BD430000}"/>
    <cellStyle name="Normal 4 2 2 2 2 3 2 5" xfId="17344" xr:uid="{00000000-0005-0000-0000-0000BE430000}"/>
    <cellStyle name="Normal 4 2 2 2 2 3 3" xfId="17345" xr:uid="{00000000-0005-0000-0000-0000BF430000}"/>
    <cellStyle name="Normal 4 2 2 2 2 3 3 2" xfId="17346" xr:uid="{00000000-0005-0000-0000-0000C0430000}"/>
    <cellStyle name="Normal 4 2 2 2 2 3 3 3" xfId="17347" xr:uid="{00000000-0005-0000-0000-0000C1430000}"/>
    <cellStyle name="Normal 4 2 2 2 2 3 3 4" xfId="17348" xr:uid="{00000000-0005-0000-0000-0000C2430000}"/>
    <cellStyle name="Normal 4 2 2 2 2 3 4" xfId="17349" xr:uid="{00000000-0005-0000-0000-0000C3430000}"/>
    <cellStyle name="Normal 4 2 2 2 2 3 5" xfId="17350" xr:uid="{00000000-0005-0000-0000-0000C4430000}"/>
    <cellStyle name="Normal 4 2 2 2 2 3 6" xfId="17351" xr:uid="{00000000-0005-0000-0000-0000C5430000}"/>
    <cellStyle name="Normal 4 2 2 2 2 4" xfId="17352" xr:uid="{00000000-0005-0000-0000-0000C6430000}"/>
    <cellStyle name="Normal 4 2 2 2 2 4 2" xfId="17353" xr:uid="{00000000-0005-0000-0000-0000C7430000}"/>
    <cellStyle name="Normal 4 2 2 2 2 4 2 2" xfId="17354" xr:uid="{00000000-0005-0000-0000-0000C8430000}"/>
    <cellStyle name="Normal 4 2 2 2 2 4 2 3" xfId="17355" xr:uid="{00000000-0005-0000-0000-0000C9430000}"/>
    <cellStyle name="Normal 4 2 2 2 2 4 2 4" xfId="17356" xr:uid="{00000000-0005-0000-0000-0000CA430000}"/>
    <cellStyle name="Normal 4 2 2 2 2 4 3" xfId="17357" xr:uid="{00000000-0005-0000-0000-0000CB430000}"/>
    <cellStyle name="Normal 4 2 2 2 2 4 4" xfId="17358" xr:uid="{00000000-0005-0000-0000-0000CC430000}"/>
    <cellStyle name="Normal 4 2 2 2 2 4 5" xfId="17359" xr:uid="{00000000-0005-0000-0000-0000CD430000}"/>
    <cellStyle name="Normal 4 2 2 2 2 5" xfId="17360" xr:uid="{00000000-0005-0000-0000-0000CE430000}"/>
    <cellStyle name="Normal 4 2 2 2 2 5 2" xfId="17361" xr:uid="{00000000-0005-0000-0000-0000CF430000}"/>
    <cellStyle name="Normal 4 2 2 2 2 5 3" xfId="17362" xr:uid="{00000000-0005-0000-0000-0000D0430000}"/>
    <cellStyle name="Normal 4 2 2 2 2 5 4" xfId="17363" xr:uid="{00000000-0005-0000-0000-0000D1430000}"/>
    <cellStyle name="Normal 4 2 2 2 2 6" xfId="17364" xr:uid="{00000000-0005-0000-0000-0000D2430000}"/>
    <cellStyle name="Normal 4 2 2 2 2 7" xfId="17365" xr:uid="{00000000-0005-0000-0000-0000D3430000}"/>
    <cellStyle name="Normal 4 2 2 2 2 8" xfId="17366" xr:uid="{00000000-0005-0000-0000-0000D4430000}"/>
    <cellStyle name="Normal 4 2 2 2 3" xfId="17367" xr:uid="{00000000-0005-0000-0000-0000D5430000}"/>
    <cellStyle name="Normal 4 2 2 2 3 2" xfId="17368" xr:uid="{00000000-0005-0000-0000-0000D6430000}"/>
    <cellStyle name="Normal 4 2 2 2 3 2 2" xfId="17369" xr:uid="{00000000-0005-0000-0000-0000D7430000}"/>
    <cellStyle name="Normal 4 2 2 2 3 2 2 2" xfId="17370" xr:uid="{00000000-0005-0000-0000-0000D8430000}"/>
    <cellStyle name="Normal 4 2 2 2 3 2 2 3" xfId="17371" xr:uid="{00000000-0005-0000-0000-0000D9430000}"/>
    <cellStyle name="Normal 4 2 2 2 3 2 2 4" xfId="17372" xr:uid="{00000000-0005-0000-0000-0000DA430000}"/>
    <cellStyle name="Normal 4 2 2 2 3 2 3" xfId="17373" xr:uid="{00000000-0005-0000-0000-0000DB430000}"/>
    <cellStyle name="Normal 4 2 2 2 3 2 4" xfId="17374" xr:uid="{00000000-0005-0000-0000-0000DC430000}"/>
    <cellStyle name="Normal 4 2 2 2 3 2 5" xfId="17375" xr:uid="{00000000-0005-0000-0000-0000DD430000}"/>
    <cellStyle name="Normal 4 2 2 2 3 3" xfId="17376" xr:uid="{00000000-0005-0000-0000-0000DE430000}"/>
    <cellStyle name="Normal 4 2 2 2 3 3 2" xfId="17377" xr:uid="{00000000-0005-0000-0000-0000DF430000}"/>
    <cellStyle name="Normal 4 2 2 2 3 3 3" xfId="17378" xr:uid="{00000000-0005-0000-0000-0000E0430000}"/>
    <cellStyle name="Normal 4 2 2 2 3 3 4" xfId="17379" xr:uid="{00000000-0005-0000-0000-0000E1430000}"/>
    <cellStyle name="Normal 4 2 2 2 3 4" xfId="17380" xr:uid="{00000000-0005-0000-0000-0000E2430000}"/>
    <cellStyle name="Normal 4 2 2 2 3 5" xfId="17381" xr:uid="{00000000-0005-0000-0000-0000E3430000}"/>
    <cellStyle name="Normal 4 2 2 2 3 6" xfId="17382" xr:uid="{00000000-0005-0000-0000-0000E4430000}"/>
    <cellStyle name="Normal 4 2 2 2 4" xfId="17383" xr:uid="{00000000-0005-0000-0000-0000E5430000}"/>
    <cellStyle name="Normal 4 2 2 2 4 2" xfId="17384" xr:uid="{00000000-0005-0000-0000-0000E6430000}"/>
    <cellStyle name="Normal 4 2 2 2 4 2 2" xfId="17385" xr:uid="{00000000-0005-0000-0000-0000E7430000}"/>
    <cellStyle name="Normal 4 2 2 2 4 2 2 2" xfId="17386" xr:uid="{00000000-0005-0000-0000-0000E8430000}"/>
    <cellStyle name="Normal 4 2 2 2 4 2 2 3" xfId="17387" xr:uid="{00000000-0005-0000-0000-0000E9430000}"/>
    <cellStyle name="Normal 4 2 2 2 4 2 2 4" xfId="17388" xr:uid="{00000000-0005-0000-0000-0000EA430000}"/>
    <cellStyle name="Normal 4 2 2 2 4 2 3" xfId="17389" xr:uid="{00000000-0005-0000-0000-0000EB430000}"/>
    <cellStyle name="Normal 4 2 2 2 4 2 4" xfId="17390" xr:uid="{00000000-0005-0000-0000-0000EC430000}"/>
    <cellStyle name="Normal 4 2 2 2 4 2 5" xfId="17391" xr:uid="{00000000-0005-0000-0000-0000ED430000}"/>
    <cellStyle name="Normal 4 2 2 2 4 3" xfId="17392" xr:uid="{00000000-0005-0000-0000-0000EE430000}"/>
    <cellStyle name="Normal 4 2 2 2 4 3 2" xfId="17393" xr:uid="{00000000-0005-0000-0000-0000EF430000}"/>
    <cellStyle name="Normal 4 2 2 2 4 3 3" xfId="17394" xr:uid="{00000000-0005-0000-0000-0000F0430000}"/>
    <cellStyle name="Normal 4 2 2 2 4 3 4" xfId="17395" xr:uid="{00000000-0005-0000-0000-0000F1430000}"/>
    <cellStyle name="Normal 4 2 2 2 4 4" xfId="17396" xr:uid="{00000000-0005-0000-0000-0000F2430000}"/>
    <cellStyle name="Normal 4 2 2 2 4 5" xfId="17397" xr:uid="{00000000-0005-0000-0000-0000F3430000}"/>
    <cellStyle name="Normal 4 2 2 2 4 6" xfId="17398" xr:uid="{00000000-0005-0000-0000-0000F4430000}"/>
    <cellStyle name="Normal 4 2 2 2 5" xfId="17399" xr:uid="{00000000-0005-0000-0000-0000F5430000}"/>
    <cellStyle name="Normal 4 2 2 2 5 2" xfId="17400" xr:uid="{00000000-0005-0000-0000-0000F6430000}"/>
    <cellStyle name="Normal 4 2 2 2 5 2 2" xfId="17401" xr:uid="{00000000-0005-0000-0000-0000F7430000}"/>
    <cellStyle name="Normal 4 2 2 2 5 2 3" xfId="17402" xr:uid="{00000000-0005-0000-0000-0000F8430000}"/>
    <cellStyle name="Normal 4 2 2 2 5 2 4" xfId="17403" xr:uid="{00000000-0005-0000-0000-0000F9430000}"/>
    <cellStyle name="Normal 4 2 2 2 5 3" xfId="17404" xr:uid="{00000000-0005-0000-0000-0000FA430000}"/>
    <cellStyle name="Normal 4 2 2 2 5 4" xfId="17405" xr:uid="{00000000-0005-0000-0000-0000FB430000}"/>
    <cellStyle name="Normal 4 2 2 2 5 5" xfId="17406" xr:uid="{00000000-0005-0000-0000-0000FC430000}"/>
    <cellStyle name="Normal 4 2 2 2 6" xfId="17407" xr:uid="{00000000-0005-0000-0000-0000FD430000}"/>
    <cellStyle name="Normal 4 2 2 2 6 2" xfId="17408" xr:uid="{00000000-0005-0000-0000-0000FE430000}"/>
    <cellStyle name="Normal 4 2 2 2 6 3" xfId="17409" xr:uid="{00000000-0005-0000-0000-0000FF430000}"/>
    <cellStyle name="Normal 4 2 2 2 6 4" xfId="17410" xr:uid="{00000000-0005-0000-0000-000000440000}"/>
    <cellStyle name="Normal 4 2 2 2 7" xfId="17411" xr:uid="{00000000-0005-0000-0000-000001440000}"/>
    <cellStyle name="Normal 4 2 2 2 8" xfId="17412" xr:uid="{00000000-0005-0000-0000-000002440000}"/>
    <cellStyle name="Normal 4 2 2 2 9" xfId="17413" xr:uid="{00000000-0005-0000-0000-000003440000}"/>
    <cellStyle name="Normal 4 2 2 3" xfId="17414" xr:uid="{00000000-0005-0000-0000-000004440000}"/>
    <cellStyle name="Normal 4 2 2 3 2" xfId="17415" xr:uid="{00000000-0005-0000-0000-000005440000}"/>
    <cellStyle name="Normal 4 2 2 3 2 2" xfId="17416" xr:uid="{00000000-0005-0000-0000-000006440000}"/>
    <cellStyle name="Normal 4 2 2 3 2 2 2" xfId="17417" xr:uid="{00000000-0005-0000-0000-000007440000}"/>
    <cellStyle name="Normal 4 2 2 3 2 2 2 2" xfId="17418" xr:uid="{00000000-0005-0000-0000-000008440000}"/>
    <cellStyle name="Normal 4 2 2 3 2 2 2 2 2" xfId="17419" xr:uid="{00000000-0005-0000-0000-000009440000}"/>
    <cellStyle name="Normal 4 2 2 3 2 2 2 2 3" xfId="17420" xr:uid="{00000000-0005-0000-0000-00000A440000}"/>
    <cellStyle name="Normal 4 2 2 3 2 2 2 2 4" xfId="17421" xr:uid="{00000000-0005-0000-0000-00000B440000}"/>
    <cellStyle name="Normal 4 2 2 3 2 2 2 3" xfId="17422" xr:uid="{00000000-0005-0000-0000-00000C440000}"/>
    <cellStyle name="Normal 4 2 2 3 2 2 2 4" xfId="17423" xr:uid="{00000000-0005-0000-0000-00000D440000}"/>
    <cellStyle name="Normal 4 2 2 3 2 2 2 5" xfId="17424" xr:uid="{00000000-0005-0000-0000-00000E440000}"/>
    <cellStyle name="Normal 4 2 2 3 2 2 3" xfId="17425" xr:uid="{00000000-0005-0000-0000-00000F440000}"/>
    <cellStyle name="Normal 4 2 2 3 2 2 3 2" xfId="17426" xr:uid="{00000000-0005-0000-0000-000010440000}"/>
    <cellStyle name="Normal 4 2 2 3 2 2 3 3" xfId="17427" xr:uid="{00000000-0005-0000-0000-000011440000}"/>
    <cellStyle name="Normal 4 2 2 3 2 2 3 4" xfId="17428" xr:uid="{00000000-0005-0000-0000-000012440000}"/>
    <cellStyle name="Normal 4 2 2 3 2 2 4" xfId="17429" xr:uid="{00000000-0005-0000-0000-000013440000}"/>
    <cellStyle name="Normal 4 2 2 3 2 2 5" xfId="17430" xr:uid="{00000000-0005-0000-0000-000014440000}"/>
    <cellStyle name="Normal 4 2 2 3 2 2 6" xfId="17431" xr:uid="{00000000-0005-0000-0000-000015440000}"/>
    <cellStyle name="Normal 4 2 2 3 2 3" xfId="17432" xr:uid="{00000000-0005-0000-0000-000016440000}"/>
    <cellStyle name="Normal 4 2 2 3 2 3 2" xfId="17433" xr:uid="{00000000-0005-0000-0000-000017440000}"/>
    <cellStyle name="Normal 4 2 2 3 2 3 2 2" xfId="17434" xr:uid="{00000000-0005-0000-0000-000018440000}"/>
    <cellStyle name="Normal 4 2 2 3 2 3 2 2 2" xfId="17435" xr:uid="{00000000-0005-0000-0000-000019440000}"/>
    <cellStyle name="Normal 4 2 2 3 2 3 2 2 3" xfId="17436" xr:uid="{00000000-0005-0000-0000-00001A440000}"/>
    <cellStyle name="Normal 4 2 2 3 2 3 2 2 4" xfId="17437" xr:uid="{00000000-0005-0000-0000-00001B440000}"/>
    <cellStyle name="Normal 4 2 2 3 2 3 2 3" xfId="17438" xr:uid="{00000000-0005-0000-0000-00001C440000}"/>
    <cellStyle name="Normal 4 2 2 3 2 3 2 4" xfId="17439" xr:uid="{00000000-0005-0000-0000-00001D440000}"/>
    <cellStyle name="Normal 4 2 2 3 2 3 2 5" xfId="17440" xr:uid="{00000000-0005-0000-0000-00001E440000}"/>
    <cellStyle name="Normal 4 2 2 3 2 3 3" xfId="17441" xr:uid="{00000000-0005-0000-0000-00001F440000}"/>
    <cellStyle name="Normal 4 2 2 3 2 3 3 2" xfId="17442" xr:uid="{00000000-0005-0000-0000-000020440000}"/>
    <cellStyle name="Normal 4 2 2 3 2 3 3 3" xfId="17443" xr:uid="{00000000-0005-0000-0000-000021440000}"/>
    <cellStyle name="Normal 4 2 2 3 2 3 3 4" xfId="17444" xr:uid="{00000000-0005-0000-0000-000022440000}"/>
    <cellStyle name="Normal 4 2 2 3 2 3 4" xfId="17445" xr:uid="{00000000-0005-0000-0000-000023440000}"/>
    <cellStyle name="Normal 4 2 2 3 2 3 5" xfId="17446" xr:uid="{00000000-0005-0000-0000-000024440000}"/>
    <cellStyle name="Normal 4 2 2 3 2 3 6" xfId="17447" xr:uid="{00000000-0005-0000-0000-000025440000}"/>
    <cellStyle name="Normal 4 2 2 3 2 4" xfId="17448" xr:uid="{00000000-0005-0000-0000-000026440000}"/>
    <cellStyle name="Normal 4 2 2 3 2 4 2" xfId="17449" xr:uid="{00000000-0005-0000-0000-000027440000}"/>
    <cellStyle name="Normal 4 2 2 3 2 4 2 2" xfId="17450" xr:uid="{00000000-0005-0000-0000-000028440000}"/>
    <cellStyle name="Normal 4 2 2 3 2 4 2 3" xfId="17451" xr:uid="{00000000-0005-0000-0000-000029440000}"/>
    <cellStyle name="Normal 4 2 2 3 2 4 2 4" xfId="17452" xr:uid="{00000000-0005-0000-0000-00002A440000}"/>
    <cellStyle name="Normal 4 2 2 3 2 4 3" xfId="17453" xr:uid="{00000000-0005-0000-0000-00002B440000}"/>
    <cellStyle name="Normal 4 2 2 3 2 4 4" xfId="17454" xr:uid="{00000000-0005-0000-0000-00002C440000}"/>
    <cellStyle name="Normal 4 2 2 3 2 4 5" xfId="17455" xr:uid="{00000000-0005-0000-0000-00002D440000}"/>
    <cellStyle name="Normal 4 2 2 3 2 5" xfId="17456" xr:uid="{00000000-0005-0000-0000-00002E440000}"/>
    <cellStyle name="Normal 4 2 2 3 2 5 2" xfId="17457" xr:uid="{00000000-0005-0000-0000-00002F440000}"/>
    <cellStyle name="Normal 4 2 2 3 2 5 3" xfId="17458" xr:uid="{00000000-0005-0000-0000-000030440000}"/>
    <cellStyle name="Normal 4 2 2 3 2 5 4" xfId="17459" xr:uid="{00000000-0005-0000-0000-000031440000}"/>
    <cellStyle name="Normal 4 2 2 3 2 6" xfId="17460" xr:uid="{00000000-0005-0000-0000-000032440000}"/>
    <cellStyle name="Normal 4 2 2 3 2 7" xfId="17461" xr:uid="{00000000-0005-0000-0000-000033440000}"/>
    <cellStyle name="Normal 4 2 2 3 2 8" xfId="17462" xr:uid="{00000000-0005-0000-0000-000034440000}"/>
    <cellStyle name="Normal 4 2 2 3 3" xfId="17463" xr:uid="{00000000-0005-0000-0000-000035440000}"/>
    <cellStyle name="Normal 4 2 2 3 3 2" xfId="17464" xr:uid="{00000000-0005-0000-0000-000036440000}"/>
    <cellStyle name="Normal 4 2 2 3 3 2 2" xfId="17465" xr:uid="{00000000-0005-0000-0000-000037440000}"/>
    <cellStyle name="Normal 4 2 2 3 3 2 2 2" xfId="17466" xr:uid="{00000000-0005-0000-0000-000038440000}"/>
    <cellStyle name="Normal 4 2 2 3 3 2 2 3" xfId="17467" xr:uid="{00000000-0005-0000-0000-000039440000}"/>
    <cellStyle name="Normal 4 2 2 3 3 2 2 4" xfId="17468" xr:uid="{00000000-0005-0000-0000-00003A440000}"/>
    <cellStyle name="Normal 4 2 2 3 3 2 3" xfId="17469" xr:uid="{00000000-0005-0000-0000-00003B440000}"/>
    <cellStyle name="Normal 4 2 2 3 3 2 4" xfId="17470" xr:uid="{00000000-0005-0000-0000-00003C440000}"/>
    <cellStyle name="Normal 4 2 2 3 3 2 5" xfId="17471" xr:uid="{00000000-0005-0000-0000-00003D440000}"/>
    <cellStyle name="Normal 4 2 2 3 3 3" xfId="17472" xr:uid="{00000000-0005-0000-0000-00003E440000}"/>
    <cellStyle name="Normal 4 2 2 3 3 3 2" xfId="17473" xr:uid="{00000000-0005-0000-0000-00003F440000}"/>
    <cellStyle name="Normal 4 2 2 3 3 3 3" xfId="17474" xr:uid="{00000000-0005-0000-0000-000040440000}"/>
    <cellStyle name="Normal 4 2 2 3 3 3 4" xfId="17475" xr:uid="{00000000-0005-0000-0000-000041440000}"/>
    <cellStyle name="Normal 4 2 2 3 3 4" xfId="17476" xr:uid="{00000000-0005-0000-0000-000042440000}"/>
    <cellStyle name="Normal 4 2 2 3 3 5" xfId="17477" xr:uid="{00000000-0005-0000-0000-000043440000}"/>
    <cellStyle name="Normal 4 2 2 3 3 6" xfId="17478" xr:uid="{00000000-0005-0000-0000-000044440000}"/>
    <cellStyle name="Normal 4 2 2 3 4" xfId="17479" xr:uid="{00000000-0005-0000-0000-000045440000}"/>
    <cellStyle name="Normal 4 2 2 3 4 2" xfId="17480" xr:uid="{00000000-0005-0000-0000-000046440000}"/>
    <cellStyle name="Normal 4 2 2 3 4 2 2" xfId="17481" xr:uid="{00000000-0005-0000-0000-000047440000}"/>
    <cellStyle name="Normal 4 2 2 3 4 2 2 2" xfId="17482" xr:uid="{00000000-0005-0000-0000-000048440000}"/>
    <cellStyle name="Normal 4 2 2 3 4 2 2 3" xfId="17483" xr:uid="{00000000-0005-0000-0000-000049440000}"/>
    <cellStyle name="Normal 4 2 2 3 4 2 2 4" xfId="17484" xr:uid="{00000000-0005-0000-0000-00004A440000}"/>
    <cellStyle name="Normal 4 2 2 3 4 2 3" xfId="17485" xr:uid="{00000000-0005-0000-0000-00004B440000}"/>
    <cellStyle name="Normal 4 2 2 3 4 2 4" xfId="17486" xr:uid="{00000000-0005-0000-0000-00004C440000}"/>
    <cellStyle name="Normal 4 2 2 3 4 2 5" xfId="17487" xr:uid="{00000000-0005-0000-0000-00004D440000}"/>
    <cellStyle name="Normal 4 2 2 3 4 3" xfId="17488" xr:uid="{00000000-0005-0000-0000-00004E440000}"/>
    <cellStyle name="Normal 4 2 2 3 4 3 2" xfId="17489" xr:uid="{00000000-0005-0000-0000-00004F440000}"/>
    <cellStyle name="Normal 4 2 2 3 4 3 3" xfId="17490" xr:uid="{00000000-0005-0000-0000-000050440000}"/>
    <cellStyle name="Normal 4 2 2 3 4 3 4" xfId="17491" xr:uid="{00000000-0005-0000-0000-000051440000}"/>
    <cellStyle name="Normal 4 2 2 3 4 4" xfId="17492" xr:uid="{00000000-0005-0000-0000-000052440000}"/>
    <cellStyle name="Normal 4 2 2 3 4 5" xfId="17493" xr:uid="{00000000-0005-0000-0000-000053440000}"/>
    <cellStyle name="Normal 4 2 2 3 4 6" xfId="17494" xr:uid="{00000000-0005-0000-0000-000054440000}"/>
    <cellStyle name="Normal 4 2 2 3 5" xfId="17495" xr:uid="{00000000-0005-0000-0000-000055440000}"/>
    <cellStyle name="Normal 4 2 2 3 5 2" xfId="17496" xr:uid="{00000000-0005-0000-0000-000056440000}"/>
    <cellStyle name="Normal 4 2 2 3 5 2 2" xfId="17497" xr:uid="{00000000-0005-0000-0000-000057440000}"/>
    <cellStyle name="Normal 4 2 2 3 5 2 3" xfId="17498" xr:uid="{00000000-0005-0000-0000-000058440000}"/>
    <cellStyle name="Normal 4 2 2 3 5 2 4" xfId="17499" xr:uid="{00000000-0005-0000-0000-000059440000}"/>
    <cellStyle name="Normal 4 2 2 3 5 3" xfId="17500" xr:uid="{00000000-0005-0000-0000-00005A440000}"/>
    <cellStyle name="Normal 4 2 2 3 5 4" xfId="17501" xr:uid="{00000000-0005-0000-0000-00005B440000}"/>
    <cellStyle name="Normal 4 2 2 3 5 5" xfId="17502" xr:uid="{00000000-0005-0000-0000-00005C440000}"/>
    <cellStyle name="Normal 4 2 2 3 6" xfId="17503" xr:uid="{00000000-0005-0000-0000-00005D440000}"/>
    <cellStyle name="Normal 4 2 2 3 6 2" xfId="17504" xr:uid="{00000000-0005-0000-0000-00005E440000}"/>
    <cellStyle name="Normal 4 2 2 3 6 3" xfId="17505" xr:uid="{00000000-0005-0000-0000-00005F440000}"/>
    <cellStyle name="Normal 4 2 2 3 6 4" xfId="17506" xr:uid="{00000000-0005-0000-0000-000060440000}"/>
    <cellStyle name="Normal 4 2 2 3 7" xfId="17507" xr:uid="{00000000-0005-0000-0000-000061440000}"/>
    <cellStyle name="Normal 4 2 2 3 8" xfId="17508" xr:uid="{00000000-0005-0000-0000-000062440000}"/>
    <cellStyle name="Normal 4 2 2 3 9" xfId="17509" xr:uid="{00000000-0005-0000-0000-000063440000}"/>
    <cellStyle name="Normal 4 2 2 4" xfId="17510" xr:uid="{00000000-0005-0000-0000-000064440000}"/>
    <cellStyle name="Normal 4 2 2 4 2" xfId="17511" xr:uid="{00000000-0005-0000-0000-000065440000}"/>
    <cellStyle name="Normal 4 2 2 4 2 2" xfId="17512" xr:uid="{00000000-0005-0000-0000-000066440000}"/>
    <cellStyle name="Normal 4 2 2 4 2 2 2" xfId="17513" xr:uid="{00000000-0005-0000-0000-000067440000}"/>
    <cellStyle name="Normal 4 2 2 4 2 2 2 2" xfId="17514" xr:uid="{00000000-0005-0000-0000-000068440000}"/>
    <cellStyle name="Normal 4 2 2 4 2 2 2 2 2" xfId="17515" xr:uid="{00000000-0005-0000-0000-000069440000}"/>
    <cellStyle name="Normal 4 2 2 4 2 2 2 2 3" xfId="17516" xr:uid="{00000000-0005-0000-0000-00006A440000}"/>
    <cellStyle name="Normal 4 2 2 4 2 2 2 2 4" xfId="17517" xr:uid="{00000000-0005-0000-0000-00006B440000}"/>
    <cellStyle name="Normal 4 2 2 4 2 2 2 3" xfId="17518" xr:uid="{00000000-0005-0000-0000-00006C440000}"/>
    <cellStyle name="Normal 4 2 2 4 2 2 2 4" xfId="17519" xr:uid="{00000000-0005-0000-0000-00006D440000}"/>
    <cellStyle name="Normal 4 2 2 4 2 2 2 5" xfId="17520" xr:uid="{00000000-0005-0000-0000-00006E440000}"/>
    <cellStyle name="Normal 4 2 2 4 2 2 3" xfId="17521" xr:uid="{00000000-0005-0000-0000-00006F440000}"/>
    <cellStyle name="Normal 4 2 2 4 2 2 3 2" xfId="17522" xr:uid="{00000000-0005-0000-0000-000070440000}"/>
    <cellStyle name="Normal 4 2 2 4 2 2 3 3" xfId="17523" xr:uid="{00000000-0005-0000-0000-000071440000}"/>
    <cellStyle name="Normal 4 2 2 4 2 2 3 4" xfId="17524" xr:uid="{00000000-0005-0000-0000-000072440000}"/>
    <cellStyle name="Normal 4 2 2 4 2 2 4" xfId="17525" xr:uid="{00000000-0005-0000-0000-000073440000}"/>
    <cellStyle name="Normal 4 2 2 4 2 2 5" xfId="17526" xr:uid="{00000000-0005-0000-0000-000074440000}"/>
    <cellStyle name="Normal 4 2 2 4 2 2 6" xfId="17527" xr:uid="{00000000-0005-0000-0000-000075440000}"/>
    <cellStyle name="Normal 4 2 2 4 2 3" xfId="17528" xr:uid="{00000000-0005-0000-0000-000076440000}"/>
    <cellStyle name="Normal 4 2 2 4 2 3 2" xfId="17529" xr:uid="{00000000-0005-0000-0000-000077440000}"/>
    <cellStyle name="Normal 4 2 2 4 2 3 2 2" xfId="17530" xr:uid="{00000000-0005-0000-0000-000078440000}"/>
    <cellStyle name="Normal 4 2 2 4 2 3 2 2 2" xfId="17531" xr:uid="{00000000-0005-0000-0000-000079440000}"/>
    <cellStyle name="Normal 4 2 2 4 2 3 2 2 3" xfId="17532" xr:uid="{00000000-0005-0000-0000-00007A440000}"/>
    <cellStyle name="Normal 4 2 2 4 2 3 2 2 4" xfId="17533" xr:uid="{00000000-0005-0000-0000-00007B440000}"/>
    <cellStyle name="Normal 4 2 2 4 2 3 2 3" xfId="17534" xr:uid="{00000000-0005-0000-0000-00007C440000}"/>
    <cellStyle name="Normal 4 2 2 4 2 3 2 4" xfId="17535" xr:uid="{00000000-0005-0000-0000-00007D440000}"/>
    <cellStyle name="Normal 4 2 2 4 2 3 2 5" xfId="17536" xr:uid="{00000000-0005-0000-0000-00007E440000}"/>
    <cellStyle name="Normal 4 2 2 4 2 3 3" xfId="17537" xr:uid="{00000000-0005-0000-0000-00007F440000}"/>
    <cellStyle name="Normal 4 2 2 4 2 3 3 2" xfId="17538" xr:uid="{00000000-0005-0000-0000-000080440000}"/>
    <cellStyle name="Normal 4 2 2 4 2 3 3 3" xfId="17539" xr:uid="{00000000-0005-0000-0000-000081440000}"/>
    <cellStyle name="Normal 4 2 2 4 2 3 3 4" xfId="17540" xr:uid="{00000000-0005-0000-0000-000082440000}"/>
    <cellStyle name="Normal 4 2 2 4 2 3 4" xfId="17541" xr:uid="{00000000-0005-0000-0000-000083440000}"/>
    <cellStyle name="Normal 4 2 2 4 2 3 5" xfId="17542" xr:uid="{00000000-0005-0000-0000-000084440000}"/>
    <cellStyle name="Normal 4 2 2 4 2 3 6" xfId="17543" xr:uid="{00000000-0005-0000-0000-000085440000}"/>
    <cellStyle name="Normal 4 2 2 4 2 4" xfId="17544" xr:uid="{00000000-0005-0000-0000-000086440000}"/>
    <cellStyle name="Normal 4 2 2 4 2 4 2" xfId="17545" xr:uid="{00000000-0005-0000-0000-000087440000}"/>
    <cellStyle name="Normal 4 2 2 4 2 4 2 2" xfId="17546" xr:uid="{00000000-0005-0000-0000-000088440000}"/>
    <cellStyle name="Normal 4 2 2 4 2 4 2 3" xfId="17547" xr:uid="{00000000-0005-0000-0000-000089440000}"/>
    <cellStyle name="Normal 4 2 2 4 2 4 2 4" xfId="17548" xr:uid="{00000000-0005-0000-0000-00008A440000}"/>
    <cellStyle name="Normal 4 2 2 4 2 4 3" xfId="17549" xr:uid="{00000000-0005-0000-0000-00008B440000}"/>
    <cellStyle name="Normal 4 2 2 4 2 4 4" xfId="17550" xr:uid="{00000000-0005-0000-0000-00008C440000}"/>
    <cellStyle name="Normal 4 2 2 4 2 4 5" xfId="17551" xr:uid="{00000000-0005-0000-0000-00008D440000}"/>
    <cellStyle name="Normal 4 2 2 4 2 5" xfId="17552" xr:uid="{00000000-0005-0000-0000-00008E440000}"/>
    <cellStyle name="Normal 4 2 2 4 2 5 2" xfId="17553" xr:uid="{00000000-0005-0000-0000-00008F440000}"/>
    <cellStyle name="Normal 4 2 2 4 2 5 3" xfId="17554" xr:uid="{00000000-0005-0000-0000-000090440000}"/>
    <cellStyle name="Normal 4 2 2 4 2 5 4" xfId="17555" xr:uid="{00000000-0005-0000-0000-000091440000}"/>
    <cellStyle name="Normal 4 2 2 4 2 6" xfId="17556" xr:uid="{00000000-0005-0000-0000-000092440000}"/>
    <cellStyle name="Normal 4 2 2 4 2 7" xfId="17557" xr:uid="{00000000-0005-0000-0000-000093440000}"/>
    <cellStyle name="Normal 4 2 2 4 2 8" xfId="17558" xr:uid="{00000000-0005-0000-0000-000094440000}"/>
    <cellStyle name="Normal 4 2 2 4 3" xfId="17559" xr:uid="{00000000-0005-0000-0000-000095440000}"/>
    <cellStyle name="Normal 4 2 2 4 3 2" xfId="17560" xr:uid="{00000000-0005-0000-0000-000096440000}"/>
    <cellStyle name="Normal 4 2 2 4 3 2 2" xfId="17561" xr:uid="{00000000-0005-0000-0000-000097440000}"/>
    <cellStyle name="Normal 4 2 2 4 3 2 2 2" xfId="17562" xr:uid="{00000000-0005-0000-0000-000098440000}"/>
    <cellStyle name="Normal 4 2 2 4 3 2 2 3" xfId="17563" xr:uid="{00000000-0005-0000-0000-000099440000}"/>
    <cellStyle name="Normal 4 2 2 4 3 2 2 4" xfId="17564" xr:uid="{00000000-0005-0000-0000-00009A440000}"/>
    <cellStyle name="Normal 4 2 2 4 3 2 3" xfId="17565" xr:uid="{00000000-0005-0000-0000-00009B440000}"/>
    <cellStyle name="Normal 4 2 2 4 3 2 4" xfId="17566" xr:uid="{00000000-0005-0000-0000-00009C440000}"/>
    <cellStyle name="Normal 4 2 2 4 3 2 5" xfId="17567" xr:uid="{00000000-0005-0000-0000-00009D440000}"/>
    <cellStyle name="Normal 4 2 2 4 3 3" xfId="17568" xr:uid="{00000000-0005-0000-0000-00009E440000}"/>
    <cellStyle name="Normal 4 2 2 4 3 3 2" xfId="17569" xr:uid="{00000000-0005-0000-0000-00009F440000}"/>
    <cellStyle name="Normal 4 2 2 4 3 3 3" xfId="17570" xr:uid="{00000000-0005-0000-0000-0000A0440000}"/>
    <cellStyle name="Normal 4 2 2 4 3 3 4" xfId="17571" xr:uid="{00000000-0005-0000-0000-0000A1440000}"/>
    <cellStyle name="Normal 4 2 2 4 3 4" xfId="17572" xr:uid="{00000000-0005-0000-0000-0000A2440000}"/>
    <cellStyle name="Normal 4 2 2 4 3 5" xfId="17573" xr:uid="{00000000-0005-0000-0000-0000A3440000}"/>
    <cellStyle name="Normal 4 2 2 4 3 6" xfId="17574" xr:uid="{00000000-0005-0000-0000-0000A4440000}"/>
    <cellStyle name="Normal 4 2 2 4 4" xfId="17575" xr:uid="{00000000-0005-0000-0000-0000A5440000}"/>
    <cellStyle name="Normal 4 2 2 4 4 2" xfId="17576" xr:uid="{00000000-0005-0000-0000-0000A6440000}"/>
    <cellStyle name="Normal 4 2 2 4 4 2 2" xfId="17577" xr:uid="{00000000-0005-0000-0000-0000A7440000}"/>
    <cellStyle name="Normal 4 2 2 4 4 2 2 2" xfId="17578" xr:uid="{00000000-0005-0000-0000-0000A8440000}"/>
    <cellStyle name="Normal 4 2 2 4 4 2 2 3" xfId="17579" xr:uid="{00000000-0005-0000-0000-0000A9440000}"/>
    <cellStyle name="Normal 4 2 2 4 4 2 2 4" xfId="17580" xr:uid="{00000000-0005-0000-0000-0000AA440000}"/>
    <cellStyle name="Normal 4 2 2 4 4 2 3" xfId="17581" xr:uid="{00000000-0005-0000-0000-0000AB440000}"/>
    <cellStyle name="Normal 4 2 2 4 4 2 4" xfId="17582" xr:uid="{00000000-0005-0000-0000-0000AC440000}"/>
    <cellStyle name="Normal 4 2 2 4 4 2 5" xfId="17583" xr:uid="{00000000-0005-0000-0000-0000AD440000}"/>
    <cellStyle name="Normal 4 2 2 4 4 3" xfId="17584" xr:uid="{00000000-0005-0000-0000-0000AE440000}"/>
    <cellStyle name="Normal 4 2 2 4 4 3 2" xfId="17585" xr:uid="{00000000-0005-0000-0000-0000AF440000}"/>
    <cellStyle name="Normal 4 2 2 4 4 3 3" xfId="17586" xr:uid="{00000000-0005-0000-0000-0000B0440000}"/>
    <cellStyle name="Normal 4 2 2 4 4 3 4" xfId="17587" xr:uid="{00000000-0005-0000-0000-0000B1440000}"/>
    <cellStyle name="Normal 4 2 2 4 4 4" xfId="17588" xr:uid="{00000000-0005-0000-0000-0000B2440000}"/>
    <cellStyle name="Normal 4 2 2 4 4 5" xfId="17589" xr:uid="{00000000-0005-0000-0000-0000B3440000}"/>
    <cellStyle name="Normal 4 2 2 4 4 6" xfId="17590" xr:uid="{00000000-0005-0000-0000-0000B4440000}"/>
    <cellStyle name="Normal 4 2 2 4 5" xfId="17591" xr:uid="{00000000-0005-0000-0000-0000B5440000}"/>
    <cellStyle name="Normal 4 2 2 4 5 2" xfId="17592" xr:uid="{00000000-0005-0000-0000-0000B6440000}"/>
    <cellStyle name="Normal 4 2 2 4 5 2 2" xfId="17593" xr:uid="{00000000-0005-0000-0000-0000B7440000}"/>
    <cellStyle name="Normal 4 2 2 4 5 2 3" xfId="17594" xr:uid="{00000000-0005-0000-0000-0000B8440000}"/>
    <cellStyle name="Normal 4 2 2 4 5 2 4" xfId="17595" xr:uid="{00000000-0005-0000-0000-0000B9440000}"/>
    <cellStyle name="Normal 4 2 2 4 5 3" xfId="17596" xr:uid="{00000000-0005-0000-0000-0000BA440000}"/>
    <cellStyle name="Normal 4 2 2 4 5 4" xfId="17597" xr:uid="{00000000-0005-0000-0000-0000BB440000}"/>
    <cellStyle name="Normal 4 2 2 4 5 5" xfId="17598" xr:uid="{00000000-0005-0000-0000-0000BC440000}"/>
    <cellStyle name="Normal 4 2 2 4 6" xfId="17599" xr:uid="{00000000-0005-0000-0000-0000BD440000}"/>
    <cellStyle name="Normal 4 2 2 4 6 2" xfId="17600" xr:uid="{00000000-0005-0000-0000-0000BE440000}"/>
    <cellStyle name="Normal 4 2 2 4 6 3" xfId="17601" xr:uid="{00000000-0005-0000-0000-0000BF440000}"/>
    <cellStyle name="Normal 4 2 2 4 6 4" xfId="17602" xr:uid="{00000000-0005-0000-0000-0000C0440000}"/>
    <cellStyle name="Normal 4 2 2 4 7" xfId="17603" xr:uid="{00000000-0005-0000-0000-0000C1440000}"/>
    <cellStyle name="Normal 4 2 2 4 8" xfId="17604" xr:uid="{00000000-0005-0000-0000-0000C2440000}"/>
    <cellStyle name="Normal 4 2 2 4 9" xfId="17605" xr:uid="{00000000-0005-0000-0000-0000C3440000}"/>
    <cellStyle name="Normal 4 2 2 5" xfId="17606" xr:uid="{00000000-0005-0000-0000-0000C4440000}"/>
    <cellStyle name="Normal 4 2 2 5 2" xfId="17607" xr:uid="{00000000-0005-0000-0000-0000C5440000}"/>
    <cellStyle name="Normal 4 2 2 5 2 2" xfId="17608" xr:uid="{00000000-0005-0000-0000-0000C6440000}"/>
    <cellStyle name="Normal 4 2 2 5 2 2 2" xfId="17609" xr:uid="{00000000-0005-0000-0000-0000C7440000}"/>
    <cellStyle name="Normal 4 2 2 5 2 2 2 2" xfId="17610" xr:uid="{00000000-0005-0000-0000-0000C8440000}"/>
    <cellStyle name="Normal 4 2 2 5 2 2 2 3" xfId="17611" xr:uid="{00000000-0005-0000-0000-0000C9440000}"/>
    <cellStyle name="Normal 4 2 2 5 2 2 2 4" xfId="17612" xr:uid="{00000000-0005-0000-0000-0000CA440000}"/>
    <cellStyle name="Normal 4 2 2 5 2 2 3" xfId="17613" xr:uid="{00000000-0005-0000-0000-0000CB440000}"/>
    <cellStyle name="Normal 4 2 2 5 2 2 4" xfId="17614" xr:uid="{00000000-0005-0000-0000-0000CC440000}"/>
    <cellStyle name="Normal 4 2 2 5 2 2 5" xfId="17615" xr:uid="{00000000-0005-0000-0000-0000CD440000}"/>
    <cellStyle name="Normal 4 2 2 5 2 3" xfId="17616" xr:uid="{00000000-0005-0000-0000-0000CE440000}"/>
    <cellStyle name="Normal 4 2 2 5 2 3 2" xfId="17617" xr:uid="{00000000-0005-0000-0000-0000CF440000}"/>
    <cellStyle name="Normal 4 2 2 5 2 3 3" xfId="17618" xr:uid="{00000000-0005-0000-0000-0000D0440000}"/>
    <cellStyle name="Normal 4 2 2 5 2 3 4" xfId="17619" xr:uid="{00000000-0005-0000-0000-0000D1440000}"/>
    <cellStyle name="Normal 4 2 2 5 2 4" xfId="17620" xr:uid="{00000000-0005-0000-0000-0000D2440000}"/>
    <cellStyle name="Normal 4 2 2 5 2 5" xfId="17621" xr:uid="{00000000-0005-0000-0000-0000D3440000}"/>
    <cellStyle name="Normal 4 2 2 5 2 6" xfId="17622" xr:uid="{00000000-0005-0000-0000-0000D4440000}"/>
    <cellStyle name="Normal 4 2 2 5 3" xfId="17623" xr:uid="{00000000-0005-0000-0000-0000D5440000}"/>
    <cellStyle name="Normal 4 2 2 5 3 2" xfId="17624" xr:uid="{00000000-0005-0000-0000-0000D6440000}"/>
    <cellStyle name="Normal 4 2 2 5 3 2 2" xfId="17625" xr:uid="{00000000-0005-0000-0000-0000D7440000}"/>
    <cellStyle name="Normal 4 2 2 5 3 2 2 2" xfId="17626" xr:uid="{00000000-0005-0000-0000-0000D8440000}"/>
    <cellStyle name="Normal 4 2 2 5 3 2 2 3" xfId="17627" xr:uid="{00000000-0005-0000-0000-0000D9440000}"/>
    <cellStyle name="Normal 4 2 2 5 3 2 2 4" xfId="17628" xr:uid="{00000000-0005-0000-0000-0000DA440000}"/>
    <cellStyle name="Normal 4 2 2 5 3 2 3" xfId="17629" xr:uid="{00000000-0005-0000-0000-0000DB440000}"/>
    <cellStyle name="Normal 4 2 2 5 3 2 4" xfId="17630" xr:uid="{00000000-0005-0000-0000-0000DC440000}"/>
    <cellStyle name="Normal 4 2 2 5 3 2 5" xfId="17631" xr:uid="{00000000-0005-0000-0000-0000DD440000}"/>
    <cellStyle name="Normal 4 2 2 5 3 3" xfId="17632" xr:uid="{00000000-0005-0000-0000-0000DE440000}"/>
    <cellStyle name="Normal 4 2 2 5 3 3 2" xfId="17633" xr:uid="{00000000-0005-0000-0000-0000DF440000}"/>
    <cellStyle name="Normal 4 2 2 5 3 3 3" xfId="17634" xr:uid="{00000000-0005-0000-0000-0000E0440000}"/>
    <cellStyle name="Normal 4 2 2 5 3 3 4" xfId="17635" xr:uid="{00000000-0005-0000-0000-0000E1440000}"/>
    <cellStyle name="Normal 4 2 2 5 3 4" xfId="17636" xr:uid="{00000000-0005-0000-0000-0000E2440000}"/>
    <cellStyle name="Normal 4 2 2 5 3 5" xfId="17637" xr:uid="{00000000-0005-0000-0000-0000E3440000}"/>
    <cellStyle name="Normal 4 2 2 5 3 6" xfId="17638" xr:uid="{00000000-0005-0000-0000-0000E4440000}"/>
    <cellStyle name="Normal 4 2 2 5 4" xfId="17639" xr:uid="{00000000-0005-0000-0000-0000E5440000}"/>
    <cellStyle name="Normal 4 2 2 5 4 2" xfId="17640" xr:uid="{00000000-0005-0000-0000-0000E6440000}"/>
    <cellStyle name="Normal 4 2 2 5 4 2 2" xfId="17641" xr:uid="{00000000-0005-0000-0000-0000E7440000}"/>
    <cellStyle name="Normal 4 2 2 5 4 2 3" xfId="17642" xr:uid="{00000000-0005-0000-0000-0000E8440000}"/>
    <cellStyle name="Normal 4 2 2 5 4 2 4" xfId="17643" xr:uid="{00000000-0005-0000-0000-0000E9440000}"/>
    <cellStyle name="Normal 4 2 2 5 4 3" xfId="17644" xr:uid="{00000000-0005-0000-0000-0000EA440000}"/>
    <cellStyle name="Normal 4 2 2 5 4 4" xfId="17645" xr:uid="{00000000-0005-0000-0000-0000EB440000}"/>
    <cellStyle name="Normal 4 2 2 5 4 5" xfId="17646" xr:uid="{00000000-0005-0000-0000-0000EC440000}"/>
    <cellStyle name="Normal 4 2 2 5 5" xfId="17647" xr:uid="{00000000-0005-0000-0000-0000ED440000}"/>
    <cellStyle name="Normal 4 2 2 5 5 2" xfId="17648" xr:uid="{00000000-0005-0000-0000-0000EE440000}"/>
    <cellStyle name="Normal 4 2 2 5 5 3" xfId="17649" xr:uid="{00000000-0005-0000-0000-0000EF440000}"/>
    <cellStyle name="Normal 4 2 2 5 5 4" xfId="17650" xr:uid="{00000000-0005-0000-0000-0000F0440000}"/>
    <cellStyle name="Normal 4 2 2 5 6" xfId="17651" xr:uid="{00000000-0005-0000-0000-0000F1440000}"/>
    <cellStyle name="Normal 4 2 2 5 7" xfId="17652" xr:uid="{00000000-0005-0000-0000-0000F2440000}"/>
    <cellStyle name="Normal 4 2 2 5 8" xfId="17653" xr:uid="{00000000-0005-0000-0000-0000F3440000}"/>
    <cellStyle name="Normal 4 2 2 6" xfId="17654" xr:uid="{00000000-0005-0000-0000-0000F4440000}"/>
    <cellStyle name="Normal 4 2 2 6 2" xfId="17655" xr:uid="{00000000-0005-0000-0000-0000F5440000}"/>
    <cellStyle name="Normal 4 2 2 6 2 2" xfId="17656" xr:uid="{00000000-0005-0000-0000-0000F6440000}"/>
    <cellStyle name="Normal 4 2 2 6 2 2 2" xfId="17657" xr:uid="{00000000-0005-0000-0000-0000F7440000}"/>
    <cellStyle name="Normal 4 2 2 6 2 2 2 2" xfId="17658" xr:uid="{00000000-0005-0000-0000-0000F8440000}"/>
    <cellStyle name="Normal 4 2 2 6 2 2 2 3" xfId="17659" xr:uid="{00000000-0005-0000-0000-0000F9440000}"/>
    <cellStyle name="Normal 4 2 2 6 2 2 2 4" xfId="17660" xr:uid="{00000000-0005-0000-0000-0000FA440000}"/>
    <cellStyle name="Normal 4 2 2 6 2 2 3" xfId="17661" xr:uid="{00000000-0005-0000-0000-0000FB440000}"/>
    <cellStyle name="Normal 4 2 2 6 2 2 4" xfId="17662" xr:uid="{00000000-0005-0000-0000-0000FC440000}"/>
    <cellStyle name="Normal 4 2 2 6 2 2 5" xfId="17663" xr:uid="{00000000-0005-0000-0000-0000FD440000}"/>
    <cellStyle name="Normal 4 2 2 6 2 3" xfId="17664" xr:uid="{00000000-0005-0000-0000-0000FE440000}"/>
    <cellStyle name="Normal 4 2 2 6 2 3 2" xfId="17665" xr:uid="{00000000-0005-0000-0000-0000FF440000}"/>
    <cellStyle name="Normal 4 2 2 6 2 3 3" xfId="17666" xr:uid="{00000000-0005-0000-0000-000000450000}"/>
    <cellStyle name="Normal 4 2 2 6 2 3 4" xfId="17667" xr:uid="{00000000-0005-0000-0000-000001450000}"/>
    <cellStyle name="Normal 4 2 2 6 2 4" xfId="17668" xr:uid="{00000000-0005-0000-0000-000002450000}"/>
    <cellStyle name="Normal 4 2 2 6 2 5" xfId="17669" xr:uid="{00000000-0005-0000-0000-000003450000}"/>
    <cellStyle name="Normal 4 2 2 6 2 6" xfId="17670" xr:uid="{00000000-0005-0000-0000-000004450000}"/>
    <cellStyle name="Normal 4 2 2 6 3" xfId="17671" xr:uid="{00000000-0005-0000-0000-000005450000}"/>
    <cellStyle name="Normal 4 2 2 6 3 2" xfId="17672" xr:uid="{00000000-0005-0000-0000-000006450000}"/>
    <cellStyle name="Normal 4 2 2 6 3 2 2" xfId="17673" xr:uid="{00000000-0005-0000-0000-000007450000}"/>
    <cellStyle name="Normal 4 2 2 6 3 2 2 2" xfId="17674" xr:uid="{00000000-0005-0000-0000-000008450000}"/>
    <cellStyle name="Normal 4 2 2 6 3 2 2 3" xfId="17675" xr:uid="{00000000-0005-0000-0000-000009450000}"/>
    <cellStyle name="Normal 4 2 2 6 3 2 2 4" xfId="17676" xr:uid="{00000000-0005-0000-0000-00000A450000}"/>
    <cellStyle name="Normal 4 2 2 6 3 2 3" xfId="17677" xr:uid="{00000000-0005-0000-0000-00000B450000}"/>
    <cellStyle name="Normal 4 2 2 6 3 2 4" xfId="17678" xr:uid="{00000000-0005-0000-0000-00000C450000}"/>
    <cellStyle name="Normal 4 2 2 6 3 2 5" xfId="17679" xr:uid="{00000000-0005-0000-0000-00000D450000}"/>
    <cellStyle name="Normal 4 2 2 6 3 3" xfId="17680" xr:uid="{00000000-0005-0000-0000-00000E450000}"/>
    <cellStyle name="Normal 4 2 2 6 3 3 2" xfId="17681" xr:uid="{00000000-0005-0000-0000-00000F450000}"/>
    <cellStyle name="Normal 4 2 2 6 3 3 3" xfId="17682" xr:uid="{00000000-0005-0000-0000-000010450000}"/>
    <cellStyle name="Normal 4 2 2 6 3 3 4" xfId="17683" xr:uid="{00000000-0005-0000-0000-000011450000}"/>
    <cellStyle name="Normal 4 2 2 6 3 4" xfId="17684" xr:uid="{00000000-0005-0000-0000-000012450000}"/>
    <cellStyle name="Normal 4 2 2 6 3 5" xfId="17685" xr:uid="{00000000-0005-0000-0000-000013450000}"/>
    <cellStyle name="Normal 4 2 2 6 3 6" xfId="17686" xr:uid="{00000000-0005-0000-0000-000014450000}"/>
    <cellStyle name="Normal 4 2 2 6 4" xfId="17687" xr:uid="{00000000-0005-0000-0000-000015450000}"/>
    <cellStyle name="Normal 4 2 2 6 4 2" xfId="17688" xr:uid="{00000000-0005-0000-0000-000016450000}"/>
    <cellStyle name="Normal 4 2 2 6 4 2 2" xfId="17689" xr:uid="{00000000-0005-0000-0000-000017450000}"/>
    <cellStyle name="Normal 4 2 2 6 4 2 3" xfId="17690" xr:uid="{00000000-0005-0000-0000-000018450000}"/>
    <cellStyle name="Normal 4 2 2 6 4 2 4" xfId="17691" xr:uid="{00000000-0005-0000-0000-000019450000}"/>
    <cellStyle name="Normal 4 2 2 6 4 3" xfId="17692" xr:uid="{00000000-0005-0000-0000-00001A450000}"/>
    <cellStyle name="Normal 4 2 2 6 4 4" xfId="17693" xr:uid="{00000000-0005-0000-0000-00001B450000}"/>
    <cellStyle name="Normal 4 2 2 6 4 5" xfId="17694" xr:uid="{00000000-0005-0000-0000-00001C450000}"/>
    <cellStyle name="Normal 4 2 2 6 5" xfId="17695" xr:uid="{00000000-0005-0000-0000-00001D450000}"/>
    <cellStyle name="Normal 4 2 2 6 5 2" xfId="17696" xr:uid="{00000000-0005-0000-0000-00001E450000}"/>
    <cellStyle name="Normal 4 2 2 6 5 3" xfId="17697" xr:uid="{00000000-0005-0000-0000-00001F450000}"/>
    <cellStyle name="Normal 4 2 2 6 5 4" xfId="17698" xr:uid="{00000000-0005-0000-0000-000020450000}"/>
    <cellStyle name="Normal 4 2 2 6 6" xfId="17699" xr:uid="{00000000-0005-0000-0000-000021450000}"/>
    <cellStyle name="Normal 4 2 2 6 7" xfId="17700" xr:uid="{00000000-0005-0000-0000-000022450000}"/>
    <cellStyle name="Normal 4 2 2 6 8" xfId="17701" xr:uid="{00000000-0005-0000-0000-000023450000}"/>
    <cellStyle name="Normal 4 2 2 7" xfId="17702" xr:uid="{00000000-0005-0000-0000-000024450000}"/>
    <cellStyle name="Normal 4 2 2 7 2" xfId="17703" xr:uid="{00000000-0005-0000-0000-000025450000}"/>
    <cellStyle name="Normal 4 2 2 7 2 2" xfId="17704" xr:uid="{00000000-0005-0000-0000-000026450000}"/>
    <cellStyle name="Normal 4 2 2 7 2 2 2" xfId="17705" xr:uid="{00000000-0005-0000-0000-000027450000}"/>
    <cellStyle name="Normal 4 2 2 7 2 2 3" xfId="17706" xr:uid="{00000000-0005-0000-0000-000028450000}"/>
    <cellStyle name="Normal 4 2 2 7 2 2 4" xfId="17707" xr:uid="{00000000-0005-0000-0000-000029450000}"/>
    <cellStyle name="Normal 4 2 2 7 2 3" xfId="17708" xr:uid="{00000000-0005-0000-0000-00002A450000}"/>
    <cellStyle name="Normal 4 2 2 7 2 4" xfId="17709" xr:uid="{00000000-0005-0000-0000-00002B450000}"/>
    <cellStyle name="Normal 4 2 2 7 2 5" xfId="17710" xr:uid="{00000000-0005-0000-0000-00002C450000}"/>
    <cellStyle name="Normal 4 2 2 7 3" xfId="17711" xr:uid="{00000000-0005-0000-0000-00002D450000}"/>
    <cellStyle name="Normal 4 2 2 7 3 2" xfId="17712" xr:uid="{00000000-0005-0000-0000-00002E450000}"/>
    <cellStyle name="Normal 4 2 2 7 3 3" xfId="17713" xr:uid="{00000000-0005-0000-0000-00002F450000}"/>
    <cellStyle name="Normal 4 2 2 7 3 4" xfId="17714" xr:uid="{00000000-0005-0000-0000-000030450000}"/>
    <cellStyle name="Normal 4 2 2 7 4" xfId="17715" xr:uid="{00000000-0005-0000-0000-000031450000}"/>
    <cellStyle name="Normal 4 2 2 7 5" xfId="17716" xr:uid="{00000000-0005-0000-0000-000032450000}"/>
    <cellStyle name="Normal 4 2 2 7 6" xfId="17717" xr:uid="{00000000-0005-0000-0000-000033450000}"/>
    <cellStyle name="Normal 4 2 2 8" xfId="17718" xr:uid="{00000000-0005-0000-0000-000034450000}"/>
    <cellStyle name="Normal 4 2 2 8 2" xfId="17719" xr:uid="{00000000-0005-0000-0000-000035450000}"/>
    <cellStyle name="Normal 4 2 2 8 2 2" xfId="17720" xr:uid="{00000000-0005-0000-0000-000036450000}"/>
    <cellStyle name="Normal 4 2 2 8 2 2 2" xfId="17721" xr:uid="{00000000-0005-0000-0000-000037450000}"/>
    <cellStyle name="Normal 4 2 2 8 2 2 3" xfId="17722" xr:uid="{00000000-0005-0000-0000-000038450000}"/>
    <cellStyle name="Normal 4 2 2 8 2 2 4" xfId="17723" xr:uid="{00000000-0005-0000-0000-000039450000}"/>
    <cellStyle name="Normal 4 2 2 8 2 3" xfId="17724" xr:uid="{00000000-0005-0000-0000-00003A450000}"/>
    <cellStyle name="Normal 4 2 2 8 2 4" xfId="17725" xr:uid="{00000000-0005-0000-0000-00003B450000}"/>
    <cellStyle name="Normal 4 2 2 8 2 5" xfId="17726" xr:uid="{00000000-0005-0000-0000-00003C450000}"/>
    <cellStyle name="Normal 4 2 2 8 3" xfId="17727" xr:uid="{00000000-0005-0000-0000-00003D450000}"/>
    <cellStyle name="Normal 4 2 2 8 3 2" xfId="17728" xr:uid="{00000000-0005-0000-0000-00003E450000}"/>
    <cellStyle name="Normal 4 2 2 8 3 3" xfId="17729" xr:uid="{00000000-0005-0000-0000-00003F450000}"/>
    <cellStyle name="Normal 4 2 2 8 3 4" xfId="17730" xr:uid="{00000000-0005-0000-0000-000040450000}"/>
    <cellStyle name="Normal 4 2 2 8 4" xfId="17731" xr:uid="{00000000-0005-0000-0000-000041450000}"/>
    <cellStyle name="Normal 4 2 2 8 5" xfId="17732" xr:uid="{00000000-0005-0000-0000-000042450000}"/>
    <cellStyle name="Normal 4 2 2 8 6" xfId="17733" xr:uid="{00000000-0005-0000-0000-000043450000}"/>
    <cellStyle name="Normal 4 2 2 9" xfId="17734" xr:uid="{00000000-0005-0000-0000-000044450000}"/>
    <cellStyle name="Normal 4 2 3" xfId="17735" xr:uid="{00000000-0005-0000-0000-000045450000}"/>
    <cellStyle name="Normal 4 2 3 10" xfId="17736" xr:uid="{00000000-0005-0000-0000-000046450000}"/>
    <cellStyle name="Normal 4 2 3 2" xfId="17737" xr:uid="{00000000-0005-0000-0000-000047450000}"/>
    <cellStyle name="Normal 4 2 3 2 2" xfId="17738" xr:uid="{00000000-0005-0000-0000-000048450000}"/>
    <cellStyle name="Normal 4 2 3 2 2 2" xfId="17739" xr:uid="{00000000-0005-0000-0000-000049450000}"/>
    <cellStyle name="Normal 4 2 3 2 2 2 2" xfId="17740" xr:uid="{00000000-0005-0000-0000-00004A450000}"/>
    <cellStyle name="Normal 4 2 3 2 2 2 2 2" xfId="17741" xr:uid="{00000000-0005-0000-0000-00004B450000}"/>
    <cellStyle name="Normal 4 2 3 2 2 2 2 3" xfId="17742" xr:uid="{00000000-0005-0000-0000-00004C450000}"/>
    <cellStyle name="Normal 4 2 3 2 2 2 2 4" xfId="17743" xr:uid="{00000000-0005-0000-0000-00004D450000}"/>
    <cellStyle name="Normal 4 2 3 2 2 2 3" xfId="17744" xr:uid="{00000000-0005-0000-0000-00004E450000}"/>
    <cellStyle name="Normal 4 2 3 2 2 2 4" xfId="17745" xr:uid="{00000000-0005-0000-0000-00004F450000}"/>
    <cellStyle name="Normal 4 2 3 2 2 2 5" xfId="17746" xr:uid="{00000000-0005-0000-0000-000050450000}"/>
    <cellStyle name="Normal 4 2 3 2 2 3" xfId="17747" xr:uid="{00000000-0005-0000-0000-000051450000}"/>
    <cellStyle name="Normal 4 2 3 2 2 3 2" xfId="17748" xr:uid="{00000000-0005-0000-0000-000052450000}"/>
    <cellStyle name="Normal 4 2 3 2 2 3 3" xfId="17749" xr:uid="{00000000-0005-0000-0000-000053450000}"/>
    <cellStyle name="Normal 4 2 3 2 2 3 4" xfId="17750" xr:uid="{00000000-0005-0000-0000-000054450000}"/>
    <cellStyle name="Normal 4 2 3 2 2 4" xfId="17751" xr:uid="{00000000-0005-0000-0000-000055450000}"/>
    <cellStyle name="Normal 4 2 3 2 2 5" xfId="17752" xr:uid="{00000000-0005-0000-0000-000056450000}"/>
    <cellStyle name="Normal 4 2 3 2 2 6" xfId="17753" xr:uid="{00000000-0005-0000-0000-000057450000}"/>
    <cellStyle name="Normal 4 2 3 2 3" xfId="17754" xr:uid="{00000000-0005-0000-0000-000058450000}"/>
    <cellStyle name="Normal 4 2 3 2 3 2" xfId="17755" xr:uid="{00000000-0005-0000-0000-000059450000}"/>
    <cellStyle name="Normal 4 2 3 2 3 2 2" xfId="17756" xr:uid="{00000000-0005-0000-0000-00005A450000}"/>
    <cellStyle name="Normal 4 2 3 2 3 2 2 2" xfId="17757" xr:uid="{00000000-0005-0000-0000-00005B450000}"/>
    <cellStyle name="Normal 4 2 3 2 3 2 2 3" xfId="17758" xr:uid="{00000000-0005-0000-0000-00005C450000}"/>
    <cellStyle name="Normal 4 2 3 2 3 2 2 4" xfId="17759" xr:uid="{00000000-0005-0000-0000-00005D450000}"/>
    <cellStyle name="Normal 4 2 3 2 3 2 3" xfId="17760" xr:uid="{00000000-0005-0000-0000-00005E450000}"/>
    <cellStyle name="Normal 4 2 3 2 3 2 4" xfId="17761" xr:uid="{00000000-0005-0000-0000-00005F450000}"/>
    <cellStyle name="Normal 4 2 3 2 3 2 5" xfId="17762" xr:uid="{00000000-0005-0000-0000-000060450000}"/>
    <cellStyle name="Normal 4 2 3 2 3 3" xfId="17763" xr:uid="{00000000-0005-0000-0000-000061450000}"/>
    <cellStyle name="Normal 4 2 3 2 3 3 2" xfId="17764" xr:uid="{00000000-0005-0000-0000-000062450000}"/>
    <cellStyle name="Normal 4 2 3 2 3 3 3" xfId="17765" xr:uid="{00000000-0005-0000-0000-000063450000}"/>
    <cellStyle name="Normal 4 2 3 2 3 3 4" xfId="17766" xr:uid="{00000000-0005-0000-0000-000064450000}"/>
    <cellStyle name="Normal 4 2 3 2 3 4" xfId="17767" xr:uid="{00000000-0005-0000-0000-000065450000}"/>
    <cellStyle name="Normal 4 2 3 2 3 5" xfId="17768" xr:uid="{00000000-0005-0000-0000-000066450000}"/>
    <cellStyle name="Normal 4 2 3 2 3 6" xfId="17769" xr:uid="{00000000-0005-0000-0000-000067450000}"/>
    <cellStyle name="Normal 4 2 3 2 4" xfId="17770" xr:uid="{00000000-0005-0000-0000-000068450000}"/>
    <cellStyle name="Normal 4 2 3 2 4 2" xfId="17771" xr:uid="{00000000-0005-0000-0000-000069450000}"/>
    <cellStyle name="Normal 4 2 3 2 4 2 2" xfId="17772" xr:uid="{00000000-0005-0000-0000-00006A450000}"/>
    <cellStyle name="Normal 4 2 3 2 4 2 3" xfId="17773" xr:uid="{00000000-0005-0000-0000-00006B450000}"/>
    <cellStyle name="Normal 4 2 3 2 4 2 4" xfId="17774" xr:uid="{00000000-0005-0000-0000-00006C450000}"/>
    <cellStyle name="Normal 4 2 3 2 4 3" xfId="17775" xr:uid="{00000000-0005-0000-0000-00006D450000}"/>
    <cellStyle name="Normal 4 2 3 2 4 4" xfId="17776" xr:uid="{00000000-0005-0000-0000-00006E450000}"/>
    <cellStyle name="Normal 4 2 3 2 4 5" xfId="17777" xr:uid="{00000000-0005-0000-0000-00006F450000}"/>
    <cellStyle name="Normal 4 2 3 2 5" xfId="17778" xr:uid="{00000000-0005-0000-0000-000070450000}"/>
    <cellStyle name="Normal 4 2 3 2 5 2" xfId="17779" xr:uid="{00000000-0005-0000-0000-000071450000}"/>
    <cellStyle name="Normal 4 2 3 2 5 3" xfId="17780" xr:uid="{00000000-0005-0000-0000-000072450000}"/>
    <cellStyle name="Normal 4 2 3 2 5 4" xfId="17781" xr:uid="{00000000-0005-0000-0000-000073450000}"/>
    <cellStyle name="Normal 4 2 3 2 6" xfId="17782" xr:uid="{00000000-0005-0000-0000-000074450000}"/>
    <cellStyle name="Normal 4 2 3 2 7" xfId="17783" xr:uid="{00000000-0005-0000-0000-000075450000}"/>
    <cellStyle name="Normal 4 2 3 2 8" xfId="17784" xr:uid="{00000000-0005-0000-0000-000076450000}"/>
    <cellStyle name="Normal 4 2 3 3" xfId="17785" xr:uid="{00000000-0005-0000-0000-000077450000}"/>
    <cellStyle name="Normal 4 2 3 3 2" xfId="17786" xr:uid="{00000000-0005-0000-0000-000078450000}"/>
    <cellStyle name="Normal 4 2 3 3 2 2" xfId="17787" xr:uid="{00000000-0005-0000-0000-000079450000}"/>
    <cellStyle name="Normal 4 2 3 3 2 2 2" xfId="17788" xr:uid="{00000000-0005-0000-0000-00007A450000}"/>
    <cellStyle name="Normal 4 2 3 3 2 2 3" xfId="17789" xr:uid="{00000000-0005-0000-0000-00007B450000}"/>
    <cellStyle name="Normal 4 2 3 3 2 2 4" xfId="17790" xr:uid="{00000000-0005-0000-0000-00007C450000}"/>
    <cellStyle name="Normal 4 2 3 3 2 3" xfId="17791" xr:uid="{00000000-0005-0000-0000-00007D450000}"/>
    <cellStyle name="Normal 4 2 3 3 2 3 2" xfId="17792" xr:uid="{00000000-0005-0000-0000-00007E450000}"/>
    <cellStyle name="Normal 4 2 3 3 2 3 3" xfId="17793" xr:uid="{00000000-0005-0000-0000-00007F450000}"/>
    <cellStyle name="Normal 4 2 3 3 2 3 4" xfId="17794" xr:uid="{00000000-0005-0000-0000-000080450000}"/>
    <cellStyle name="Normal 4 2 3 3 2 4" xfId="17795" xr:uid="{00000000-0005-0000-0000-000081450000}"/>
    <cellStyle name="Normal 4 2 3 3 2 5" xfId="17796" xr:uid="{00000000-0005-0000-0000-000082450000}"/>
    <cellStyle name="Normal 4 2 3 3 2 6" xfId="17797" xr:uid="{00000000-0005-0000-0000-000083450000}"/>
    <cellStyle name="Normal 4 2 3 3 3" xfId="17798" xr:uid="{00000000-0005-0000-0000-000084450000}"/>
    <cellStyle name="Normal 4 2 3 3 3 2" xfId="17799" xr:uid="{00000000-0005-0000-0000-000085450000}"/>
    <cellStyle name="Normal 4 2 3 3 3 3" xfId="17800" xr:uid="{00000000-0005-0000-0000-000086450000}"/>
    <cellStyle name="Normal 4 2 3 3 3 4" xfId="17801" xr:uid="{00000000-0005-0000-0000-000087450000}"/>
    <cellStyle name="Normal 4 2 3 3 4" xfId="17802" xr:uid="{00000000-0005-0000-0000-000088450000}"/>
    <cellStyle name="Normal 4 2 3 3 4 2" xfId="17803" xr:uid="{00000000-0005-0000-0000-000089450000}"/>
    <cellStyle name="Normal 4 2 3 3 4 3" xfId="17804" xr:uid="{00000000-0005-0000-0000-00008A450000}"/>
    <cellStyle name="Normal 4 2 3 3 4 4" xfId="17805" xr:uid="{00000000-0005-0000-0000-00008B450000}"/>
    <cellStyle name="Normal 4 2 3 3 5" xfId="17806" xr:uid="{00000000-0005-0000-0000-00008C450000}"/>
    <cellStyle name="Normal 4 2 3 3 6" xfId="17807" xr:uid="{00000000-0005-0000-0000-00008D450000}"/>
    <cellStyle name="Normal 4 2 3 3 7" xfId="17808" xr:uid="{00000000-0005-0000-0000-00008E450000}"/>
    <cellStyle name="Normal 4 2 3 4" xfId="17809" xr:uid="{00000000-0005-0000-0000-00008F450000}"/>
    <cellStyle name="Normal 4 2 3 4 2" xfId="17810" xr:uid="{00000000-0005-0000-0000-000090450000}"/>
    <cellStyle name="Normal 4 2 3 4 2 2" xfId="17811" xr:uid="{00000000-0005-0000-0000-000091450000}"/>
    <cellStyle name="Normal 4 2 3 4 2 2 2" xfId="17812" xr:uid="{00000000-0005-0000-0000-000092450000}"/>
    <cellStyle name="Normal 4 2 3 4 2 2 3" xfId="17813" xr:uid="{00000000-0005-0000-0000-000093450000}"/>
    <cellStyle name="Normal 4 2 3 4 2 2 4" xfId="17814" xr:uid="{00000000-0005-0000-0000-000094450000}"/>
    <cellStyle name="Normal 4 2 3 4 2 3" xfId="17815" xr:uid="{00000000-0005-0000-0000-000095450000}"/>
    <cellStyle name="Normal 4 2 3 4 2 4" xfId="17816" xr:uid="{00000000-0005-0000-0000-000096450000}"/>
    <cellStyle name="Normal 4 2 3 4 2 5" xfId="17817" xr:uid="{00000000-0005-0000-0000-000097450000}"/>
    <cellStyle name="Normal 4 2 3 4 3" xfId="17818" xr:uid="{00000000-0005-0000-0000-000098450000}"/>
    <cellStyle name="Normal 4 2 3 4 3 2" xfId="17819" xr:uid="{00000000-0005-0000-0000-000099450000}"/>
    <cellStyle name="Normal 4 2 3 4 3 3" xfId="17820" xr:uid="{00000000-0005-0000-0000-00009A450000}"/>
    <cellStyle name="Normal 4 2 3 4 3 4" xfId="17821" xr:uid="{00000000-0005-0000-0000-00009B450000}"/>
    <cellStyle name="Normal 4 2 3 4 4" xfId="17822" xr:uid="{00000000-0005-0000-0000-00009C450000}"/>
    <cellStyle name="Normal 4 2 3 4 5" xfId="17823" xr:uid="{00000000-0005-0000-0000-00009D450000}"/>
    <cellStyle name="Normal 4 2 3 4 6" xfId="17824" xr:uid="{00000000-0005-0000-0000-00009E450000}"/>
    <cellStyle name="Normal 4 2 3 5" xfId="17825" xr:uid="{00000000-0005-0000-0000-00009F450000}"/>
    <cellStyle name="Normal 4 2 3 5 2" xfId="17826" xr:uid="{00000000-0005-0000-0000-0000A0450000}"/>
    <cellStyle name="Normal 4 2 3 5 2 2" xfId="17827" xr:uid="{00000000-0005-0000-0000-0000A1450000}"/>
    <cellStyle name="Normal 4 2 3 5 2 2 2" xfId="17828" xr:uid="{00000000-0005-0000-0000-0000A2450000}"/>
    <cellStyle name="Normal 4 2 3 5 2 2 3" xfId="17829" xr:uid="{00000000-0005-0000-0000-0000A3450000}"/>
    <cellStyle name="Normal 4 2 3 5 2 2 4" xfId="17830" xr:uid="{00000000-0005-0000-0000-0000A4450000}"/>
    <cellStyle name="Normal 4 2 3 5 2 3" xfId="17831" xr:uid="{00000000-0005-0000-0000-0000A5450000}"/>
    <cellStyle name="Normal 4 2 3 5 2 4" xfId="17832" xr:uid="{00000000-0005-0000-0000-0000A6450000}"/>
    <cellStyle name="Normal 4 2 3 5 2 5" xfId="17833" xr:uid="{00000000-0005-0000-0000-0000A7450000}"/>
    <cellStyle name="Normal 4 2 3 5 3" xfId="17834" xr:uid="{00000000-0005-0000-0000-0000A8450000}"/>
    <cellStyle name="Normal 4 2 3 5 3 2" xfId="17835" xr:uid="{00000000-0005-0000-0000-0000A9450000}"/>
    <cellStyle name="Normal 4 2 3 5 3 3" xfId="17836" xr:uid="{00000000-0005-0000-0000-0000AA450000}"/>
    <cellStyle name="Normal 4 2 3 5 3 4" xfId="17837" xr:uid="{00000000-0005-0000-0000-0000AB450000}"/>
    <cellStyle name="Normal 4 2 3 5 4" xfId="17838" xr:uid="{00000000-0005-0000-0000-0000AC450000}"/>
    <cellStyle name="Normal 4 2 3 5 4 2" xfId="17839" xr:uid="{00000000-0005-0000-0000-0000AD450000}"/>
    <cellStyle name="Normal 4 2 3 5 4 3" xfId="17840" xr:uid="{00000000-0005-0000-0000-0000AE450000}"/>
    <cellStyle name="Normal 4 2 3 5 4 4" xfId="17841" xr:uid="{00000000-0005-0000-0000-0000AF450000}"/>
    <cellStyle name="Normal 4 2 3 5 5" xfId="17842" xr:uid="{00000000-0005-0000-0000-0000B0450000}"/>
    <cellStyle name="Normal 4 2 3 5 6" xfId="17843" xr:uid="{00000000-0005-0000-0000-0000B1450000}"/>
    <cellStyle name="Normal 4 2 3 5 7" xfId="17844" xr:uid="{00000000-0005-0000-0000-0000B2450000}"/>
    <cellStyle name="Normal 4 2 3 6" xfId="17845" xr:uid="{00000000-0005-0000-0000-0000B3450000}"/>
    <cellStyle name="Normal 4 2 3 6 2" xfId="17846" xr:uid="{00000000-0005-0000-0000-0000B4450000}"/>
    <cellStyle name="Normal 4 2 3 6 2 2" xfId="17847" xr:uid="{00000000-0005-0000-0000-0000B5450000}"/>
    <cellStyle name="Normal 4 2 3 6 2 3" xfId="17848" xr:uid="{00000000-0005-0000-0000-0000B6450000}"/>
    <cellStyle name="Normal 4 2 3 6 2 4" xfId="17849" xr:uid="{00000000-0005-0000-0000-0000B7450000}"/>
    <cellStyle name="Normal 4 2 3 6 3" xfId="17850" xr:uid="{00000000-0005-0000-0000-0000B8450000}"/>
    <cellStyle name="Normal 4 2 3 6 4" xfId="17851" xr:uid="{00000000-0005-0000-0000-0000B9450000}"/>
    <cellStyle name="Normal 4 2 3 6 5" xfId="17852" xr:uid="{00000000-0005-0000-0000-0000BA450000}"/>
    <cellStyle name="Normal 4 2 3 7" xfId="17853" xr:uid="{00000000-0005-0000-0000-0000BB450000}"/>
    <cellStyle name="Normal 4 2 3 7 2" xfId="17854" xr:uid="{00000000-0005-0000-0000-0000BC450000}"/>
    <cellStyle name="Normal 4 2 3 7 3" xfId="17855" xr:uid="{00000000-0005-0000-0000-0000BD450000}"/>
    <cellStyle name="Normal 4 2 3 7 4" xfId="17856" xr:uid="{00000000-0005-0000-0000-0000BE450000}"/>
    <cellStyle name="Normal 4 2 3 8" xfId="17857" xr:uid="{00000000-0005-0000-0000-0000BF450000}"/>
    <cellStyle name="Normal 4 2 3 9" xfId="17858" xr:uid="{00000000-0005-0000-0000-0000C0450000}"/>
    <cellStyle name="Normal 4 2 4" xfId="17859" xr:uid="{00000000-0005-0000-0000-0000C1450000}"/>
    <cellStyle name="Normal 4 2 4 10" xfId="17860" xr:uid="{00000000-0005-0000-0000-0000C2450000}"/>
    <cellStyle name="Normal 4 2 4 2" xfId="17861" xr:uid="{00000000-0005-0000-0000-0000C3450000}"/>
    <cellStyle name="Normal 4 2 4 2 2" xfId="17862" xr:uid="{00000000-0005-0000-0000-0000C4450000}"/>
    <cellStyle name="Normal 4 2 4 2 2 2" xfId="17863" xr:uid="{00000000-0005-0000-0000-0000C5450000}"/>
    <cellStyle name="Normal 4 2 4 2 2 2 2" xfId="17864" xr:uid="{00000000-0005-0000-0000-0000C6450000}"/>
    <cellStyle name="Normal 4 2 4 2 2 2 2 2" xfId="17865" xr:uid="{00000000-0005-0000-0000-0000C7450000}"/>
    <cellStyle name="Normal 4 2 4 2 2 2 2 3" xfId="17866" xr:uid="{00000000-0005-0000-0000-0000C8450000}"/>
    <cellStyle name="Normal 4 2 4 2 2 2 2 4" xfId="17867" xr:uid="{00000000-0005-0000-0000-0000C9450000}"/>
    <cellStyle name="Normal 4 2 4 2 2 2 3" xfId="17868" xr:uid="{00000000-0005-0000-0000-0000CA450000}"/>
    <cellStyle name="Normal 4 2 4 2 2 2 4" xfId="17869" xr:uid="{00000000-0005-0000-0000-0000CB450000}"/>
    <cellStyle name="Normal 4 2 4 2 2 2 5" xfId="17870" xr:uid="{00000000-0005-0000-0000-0000CC450000}"/>
    <cellStyle name="Normal 4 2 4 2 2 3" xfId="17871" xr:uid="{00000000-0005-0000-0000-0000CD450000}"/>
    <cellStyle name="Normal 4 2 4 2 2 3 2" xfId="17872" xr:uid="{00000000-0005-0000-0000-0000CE450000}"/>
    <cellStyle name="Normal 4 2 4 2 2 3 3" xfId="17873" xr:uid="{00000000-0005-0000-0000-0000CF450000}"/>
    <cellStyle name="Normal 4 2 4 2 2 3 4" xfId="17874" xr:uid="{00000000-0005-0000-0000-0000D0450000}"/>
    <cellStyle name="Normal 4 2 4 2 2 4" xfId="17875" xr:uid="{00000000-0005-0000-0000-0000D1450000}"/>
    <cellStyle name="Normal 4 2 4 2 2 5" xfId="17876" xr:uid="{00000000-0005-0000-0000-0000D2450000}"/>
    <cellStyle name="Normal 4 2 4 2 2 6" xfId="17877" xr:uid="{00000000-0005-0000-0000-0000D3450000}"/>
    <cellStyle name="Normal 4 2 4 2 3" xfId="17878" xr:uid="{00000000-0005-0000-0000-0000D4450000}"/>
    <cellStyle name="Normal 4 2 4 2 3 2" xfId="17879" xr:uid="{00000000-0005-0000-0000-0000D5450000}"/>
    <cellStyle name="Normal 4 2 4 2 3 2 2" xfId="17880" xr:uid="{00000000-0005-0000-0000-0000D6450000}"/>
    <cellStyle name="Normal 4 2 4 2 3 2 2 2" xfId="17881" xr:uid="{00000000-0005-0000-0000-0000D7450000}"/>
    <cellStyle name="Normal 4 2 4 2 3 2 2 3" xfId="17882" xr:uid="{00000000-0005-0000-0000-0000D8450000}"/>
    <cellStyle name="Normal 4 2 4 2 3 2 2 4" xfId="17883" xr:uid="{00000000-0005-0000-0000-0000D9450000}"/>
    <cellStyle name="Normal 4 2 4 2 3 2 3" xfId="17884" xr:uid="{00000000-0005-0000-0000-0000DA450000}"/>
    <cellStyle name="Normal 4 2 4 2 3 2 4" xfId="17885" xr:uid="{00000000-0005-0000-0000-0000DB450000}"/>
    <cellStyle name="Normal 4 2 4 2 3 2 5" xfId="17886" xr:uid="{00000000-0005-0000-0000-0000DC450000}"/>
    <cellStyle name="Normal 4 2 4 2 3 3" xfId="17887" xr:uid="{00000000-0005-0000-0000-0000DD450000}"/>
    <cellStyle name="Normal 4 2 4 2 3 3 2" xfId="17888" xr:uid="{00000000-0005-0000-0000-0000DE450000}"/>
    <cellStyle name="Normal 4 2 4 2 3 3 3" xfId="17889" xr:uid="{00000000-0005-0000-0000-0000DF450000}"/>
    <cellStyle name="Normal 4 2 4 2 3 3 4" xfId="17890" xr:uid="{00000000-0005-0000-0000-0000E0450000}"/>
    <cellStyle name="Normal 4 2 4 2 3 4" xfId="17891" xr:uid="{00000000-0005-0000-0000-0000E1450000}"/>
    <cellStyle name="Normal 4 2 4 2 3 5" xfId="17892" xr:uid="{00000000-0005-0000-0000-0000E2450000}"/>
    <cellStyle name="Normal 4 2 4 2 3 6" xfId="17893" xr:uid="{00000000-0005-0000-0000-0000E3450000}"/>
    <cellStyle name="Normal 4 2 4 2 4" xfId="17894" xr:uid="{00000000-0005-0000-0000-0000E4450000}"/>
    <cellStyle name="Normal 4 2 4 2 4 2" xfId="17895" xr:uid="{00000000-0005-0000-0000-0000E5450000}"/>
    <cellStyle name="Normal 4 2 4 2 4 2 2" xfId="17896" xr:uid="{00000000-0005-0000-0000-0000E6450000}"/>
    <cellStyle name="Normal 4 2 4 2 4 2 3" xfId="17897" xr:uid="{00000000-0005-0000-0000-0000E7450000}"/>
    <cellStyle name="Normal 4 2 4 2 4 2 4" xfId="17898" xr:uid="{00000000-0005-0000-0000-0000E8450000}"/>
    <cellStyle name="Normal 4 2 4 2 4 3" xfId="17899" xr:uid="{00000000-0005-0000-0000-0000E9450000}"/>
    <cellStyle name="Normal 4 2 4 2 4 4" xfId="17900" xr:uid="{00000000-0005-0000-0000-0000EA450000}"/>
    <cellStyle name="Normal 4 2 4 2 4 5" xfId="17901" xr:uid="{00000000-0005-0000-0000-0000EB450000}"/>
    <cellStyle name="Normal 4 2 4 2 5" xfId="17902" xr:uid="{00000000-0005-0000-0000-0000EC450000}"/>
    <cellStyle name="Normal 4 2 4 2 5 2" xfId="17903" xr:uid="{00000000-0005-0000-0000-0000ED450000}"/>
    <cellStyle name="Normal 4 2 4 2 5 3" xfId="17904" xr:uid="{00000000-0005-0000-0000-0000EE450000}"/>
    <cellStyle name="Normal 4 2 4 2 5 4" xfId="17905" xr:uid="{00000000-0005-0000-0000-0000EF450000}"/>
    <cellStyle name="Normal 4 2 4 2 6" xfId="17906" xr:uid="{00000000-0005-0000-0000-0000F0450000}"/>
    <cellStyle name="Normal 4 2 4 2 7" xfId="17907" xr:uid="{00000000-0005-0000-0000-0000F1450000}"/>
    <cellStyle name="Normal 4 2 4 2 8" xfId="17908" xr:uid="{00000000-0005-0000-0000-0000F2450000}"/>
    <cellStyle name="Normal 4 2 4 3" xfId="17909" xr:uid="{00000000-0005-0000-0000-0000F3450000}"/>
    <cellStyle name="Normal 4 2 4 3 2" xfId="17910" xr:uid="{00000000-0005-0000-0000-0000F4450000}"/>
    <cellStyle name="Normal 4 2 4 3 2 2" xfId="17911" xr:uid="{00000000-0005-0000-0000-0000F5450000}"/>
    <cellStyle name="Normal 4 2 4 3 2 2 2" xfId="17912" xr:uid="{00000000-0005-0000-0000-0000F6450000}"/>
    <cellStyle name="Normal 4 2 4 3 2 2 3" xfId="17913" xr:uid="{00000000-0005-0000-0000-0000F7450000}"/>
    <cellStyle name="Normal 4 2 4 3 2 2 4" xfId="17914" xr:uid="{00000000-0005-0000-0000-0000F8450000}"/>
    <cellStyle name="Normal 4 2 4 3 2 3" xfId="17915" xr:uid="{00000000-0005-0000-0000-0000F9450000}"/>
    <cellStyle name="Normal 4 2 4 3 2 4" xfId="17916" xr:uid="{00000000-0005-0000-0000-0000FA450000}"/>
    <cellStyle name="Normal 4 2 4 3 2 5" xfId="17917" xr:uid="{00000000-0005-0000-0000-0000FB450000}"/>
    <cellStyle name="Normal 4 2 4 3 3" xfId="17918" xr:uid="{00000000-0005-0000-0000-0000FC450000}"/>
    <cellStyle name="Normal 4 2 4 3 3 2" xfId="17919" xr:uid="{00000000-0005-0000-0000-0000FD450000}"/>
    <cellStyle name="Normal 4 2 4 3 3 3" xfId="17920" xr:uid="{00000000-0005-0000-0000-0000FE450000}"/>
    <cellStyle name="Normal 4 2 4 3 3 4" xfId="17921" xr:uid="{00000000-0005-0000-0000-0000FF450000}"/>
    <cellStyle name="Normal 4 2 4 3 4" xfId="17922" xr:uid="{00000000-0005-0000-0000-000000460000}"/>
    <cellStyle name="Normal 4 2 4 3 5" xfId="17923" xr:uid="{00000000-0005-0000-0000-000001460000}"/>
    <cellStyle name="Normal 4 2 4 3 6" xfId="17924" xr:uid="{00000000-0005-0000-0000-000002460000}"/>
    <cellStyle name="Normal 4 2 4 4" xfId="17925" xr:uid="{00000000-0005-0000-0000-000003460000}"/>
    <cellStyle name="Normal 4 2 4 4 2" xfId="17926" xr:uid="{00000000-0005-0000-0000-000004460000}"/>
    <cellStyle name="Normal 4 2 4 4 2 2" xfId="17927" xr:uid="{00000000-0005-0000-0000-000005460000}"/>
    <cellStyle name="Normal 4 2 4 4 2 2 2" xfId="17928" xr:uid="{00000000-0005-0000-0000-000006460000}"/>
    <cellStyle name="Normal 4 2 4 4 2 2 3" xfId="17929" xr:uid="{00000000-0005-0000-0000-000007460000}"/>
    <cellStyle name="Normal 4 2 4 4 2 2 4" xfId="17930" xr:uid="{00000000-0005-0000-0000-000008460000}"/>
    <cellStyle name="Normal 4 2 4 4 2 3" xfId="17931" xr:uid="{00000000-0005-0000-0000-000009460000}"/>
    <cellStyle name="Normal 4 2 4 4 2 4" xfId="17932" xr:uid="{00000000-0005-0000-0000-00000A460000}"/>
    <cellStyle name="Normal 4 2 4 4 2 5" xfId="17933" xr:uid="{00000000-0005-0000-0000-00000B460000}"/>
    <cellStyle name="Normal 4 2 4 4 3" xfId="17934" xr:uid="{00000000-0005-0000-0000-00000C460000}"/>
    <cellStyle name="Normal 4 2 4 4 3 2" xfId="17935" xr:uid="{00000000-0005-0000-0000-00000D460000}"/>
    <cellStyle name="Normal 4 2 4 4 3 3" xfId="17936" xr:uid="{00000000-0005-0000-0000-00000E460000}"/>
    <cellStyle name="Normal 4 2 4 4 3 4" xfId="17937" xr:uid="{00000000-0005-0000-0000-00000F460000}"/>
    <cellStyle name="Normal 4 2 4 4 4" xfId="17938" xr:uid="{00000000-0005-0000-0000-000010460000}"/>
    <cellStyle name="Normal 4 2 4 4 5" xfId="17939" xr:uid="{00000000-0005-0000-0000-000011460000}"/>
    <cellStyle name="Normal 4 2 4 4 6" xfId="17940" xr:uid="{00000000-0005-0000-0000-000012460000}"/>
    <cellStyle name="Normal 4 2 4 5" xfId="17941" xr:uid="{00000000-0005-0000-0000-000013460000}"/>
    <cellStyle name="Normal 4 2 4 5 2" xfId="17942" xr:uid="{00000000-0005-0000-0000-000014460000}"/>
    <cellStyle name="Normal 4 2 4 5 2 2" xfId="17943" xr:uid="{00000000-0005-0000-0000-000015460000}"/>
    <cellStyle name="Normal 4 2 4 5 2 2 2" xfId="17944" xr:uid="{00000000-0005-0000-0000-000016460000}"/>
    <cellStyle name="Normal 4 2 4 5 2 2 3" xfId="17945" xr:uid="{00000000-0005-0000-0000-000017460000}"/>
    <cellStyle name="Normal 4 2 4 5 2 2 4" xfId="17946" xr:uid="{00000000-0005-0000-0000-000018460000}"/>
    <cellStyle name="Normal 4 2 4 5 2 3" xfId="17947" xr:uid="{00000000-0005-0000-0000-000019460000}"/>
    <cellStyle name="Normal 4 2 4 5 2 4" xfId="17948" xr:uid="{00000000-0005-0000-0000-00001A460000}"/>
    <cellStyle name="Normal 4 2 4 5 2 5" xfId="17949" xr:uid="{00000000-0005-0000-0000-00001B460000}"/>
    <cellStyle name="Normal 4 2 4 5 3" xfId="17950" xr:uid="{00000000-0005-0000-0000-00001C460000}"/>
    <cellStyle name="Normal 4 2 4 5 3 2" xfId="17951" xr:uid="{00000000-0005-0000-0000-00001D460000}"/>
    <cellStyle name="Normal 4 2 4 5 3 3" xfId="17952" xr:uid="{00000000-0005-0000-0000-00001E460000}"/>
    <cellStyle name="Normal 4 2 4 5 3 4" xfId="17953" xr:uid="{00000000-0005-0000-0000-00001F460000}"/>
    <cellStyle name="Normal 4 2 4 5 4" xfId="17954" xr:uid="{00000000-0005-0000-0000-000020460000}"/>
    <cellStyle name="Normal 4 2 4 5 5" xfId="17955" xr:uid="{00000000-0005-0000-0000-000021460000}"/>
    <cellStyle name="Normal 4 2 4 5 6" xfId="17956" xr:uid="{00000000-0005-0000-0000-000022460000}"/>
    <cellStyle name="Normal 4 2 4 6" xfId="17957" xr:uid="{00000000-0005-0000-0000-000023460000}"/>
    <cellStyle name="Normal 4 2 4 6 2" xfId="17958" xr:uid="{00000000-0005-0000-0000-000024460000}"/>
    <cellStyle name="Normal 4 2 4 6 2 2" xfId="17959" xr:uid="{00000000-0005-0000-0000-000025460000}"/>
    <cellStyle name="Normal 4 2 4 6 2 3" xfId="17960" xr:uid="{00000000-0005-0000-0000-000026460000}"/>
    <cellStyle name="Normal 4 2 4 6 2 4" xfId="17961" xr:uid="{00000000-0005-0000-0000-000027460000}"/>
    <cellStyle name="Normal 4 2 4 6 3" xfId="17962" xr:uid="{00000000-0005-0000-0000-000028460000}"/>
    <cellStyle name="Normal 4 2 4 6 4" xfId="17963" xr:uid="{00000000-0005-0000-0000-000029460000}"/>
    <cellStyle name="Normal 4 2 4 6 5" xfId="17964" xr:uid="{00000000-0005-0000-0000-00002A460000}"/>
    <cellStyle name="Normal 4 2 4 7" xfId="17965" xr:uid="{00000000-0005-0000-0000-00002B460000}"/>
    <cellStyle name="Normal 4 2 4 7 2" xfId="17966" xr:uid="{00000000-0005-0000-0000-00002C460000}"/>
    <cellStyle name="Normal 4 2 4 7 3" xfId="17967" xr:uid="{00000000-0005-0000-0000-00002D460000}"/>
    <cellStyle name="Normal 4 2 4 7 4" xfId="17968" xr:uid="{00000000-0005-0000-0000-00002E460000}"/>
    <cellStyle name="Normal 4 2 4 8" xfId="17969" xr:uid="{00000000-0005-0000-0000-00002F460000}"/>
    <cellStyle name="Normal 4 2 4 9" xfId="17970" xr:uid="{00000000-0005-0000-0000-000030460000}"/>
    <cellStyle name="Normal 4 2 5" xfId="17971" xr:uid="{00000000-0005-0000-0000-000031460000}"/>
    <cellStyle name="Normal 4 2 5 2" xfId="17972" xr:uid="{00000000-0005-0000-0000-000032460000}"/>
    <cellStyle name="Normal 4 2 5 2 2" xfId="17973" xr:uid="{00000000-0005-0000-0000-000033460000}"/>
    <cellStyle name="Normal 4 2 5 2 2 2" xfId="17974" xr:uid="{00000000-0005-0000-0000-000034460000}"/>
    <cellStyle name="Normal 4 2 5 2 2 2 2" xfId="17975" xr:uid="{00000000-0005-0000-0000-000035460000}"/>
    <cellStyle name="Normal 4 2 5 2 2 2 2 2" xfId="17976" xr:uid="{00000000-0005-0000-0000-000036460000}"/>
    <cellStyle name="Normal 4 2 5 2 2 2 2 3" xfId="17977" xr:uid="{00000000-0005-0000-0000-000037460000}"/>
    <cellStyle name="Normal 4 2 5 2 2 2 2 4" xfId="17978" xr:uid="{00000000-0005-0000-0000-000038460000}"/>
    <cellStyle name="Normal 4 2 5 2 2 2 3" xfId="17979" xr:uid="{00000000-0005-0000-0000-000039460000}"/>
    <cellStyle name="Normal 4 2 5 2 2 2 4" xfId="17980" xr:uid="{00000000-0005-0000-0000-00003A460000}"/>
    <cellStyle name="Normal 4 2 5 2 2 2 5" xfId="17981" xr:uid="{00000000-0005-0000-0000-00003B460000}"/>
    <cellStyle name="Normal 4 2 5 2 2 3" xfId="17982" xr:uid="{00000000-0005-0000-0000-00003C460000}"/>
    <cellStyle name="Normal 4 2 5 2 2 3 2" xfId="17983" xr:uid="{00000000-0005-0000-0000-00003D460000}"/>
    <cellStyle name="Normal 4 2 5 2 2 3 3" xfId="17984" xr:uid="{00000000-0005-0000-0000-00003E460000}"/>
    <cellStyle name="Normal 4 2 5 2 2 3 4" xfId="17985" xr:uid="{00000000-0005-0000-0000-00003F460000}"/>
    <cellStyle name="Normal 4 2 5 2 2 4" xfId="17986" xr:uid="{00000000-0005-0000-0000-000040460000}"/>
    <cellStyle name="Normal 4 2 5 2 2 5" xfId="17987" xr:uid="{00000000-0005-0000-0000-000041460000}"/>
    <cellStyle name="Normal 4 2 5 2 2 6" xfId="17988" xr:uid="{00000000-0005-0000-0000-000042460000}"/>
    <cellStyle name="Normal 4 2 5 2 3" xfId="17989" xr:uid="{00000000-0005-0000-0000-000043460000}"/>
    <cellStyle name="Normal 4 2 5 2 3 2" xfId="17990" xr:uid="{00000000-0005-0000-0000-000044460000}"/>
    <cellStyle name="Normal 4 2 5 2 3 2 2" xfId="17991" xr:uid="{00000000-0005-0000-0000-000045460000}"/>
    <cellStyle name="Normal 4 2 5 2 3 2 2 2" xfId="17992" xr:uid="{00000000-0005-0000-0000-000046460000}"/>
    <cellStyle name="Normal 4 2 5 2 3 2 2 3" xfId="17993" xr:uid="{00000000-0005-0000-0000-000047460000}"/>
    <cellStyle name="Normal 4 2 5 2 3 2 2 4" xfId="17994" xr:uid="{00000000-0005-0000-0000-000048460000}"/>
    <cellStyle name="Normal 4 2 5 2 3 2 3" xfId="17995" xr:uid="{00000000-0005-0000-0000-000049460000}"/>
    <cellStyle name="Normal 4 2 5 2 3 2 4" xfId="17996" xr:uid="{00000000-0005-0000-0000-00004A460000}"/>
    <cellStyle name="Normal 4 2 5 2 3 2 5" xfId="17997" xr:uid="{00000000-0005-0000-0000-00004B460000}"/>
    <cellStyle name="Normal 4 2 5 2 3 3" xfId="17998" xr:uid="{00000000-0005-0000-0000-00004C460000}"/>
    <cellStyle name="Normal 4 2 5 2 3 3 2" xfId="17999" xr:uid="{00000000-0005-0000-0000-00004D460000}"/>
    <cellStyle name="Normal 4 2 5 2 3 3 3" xfId="18000" xr:uid="{00000000-0005-0000-0000-00004E460000}"/>
    <cellStyle name="Normal 4 2 5 2 3 3 4" xfId="18001" xr:uid="{00000000-0005-0000-0000-00004F460000}"/>
    <cellStyle name="Normal 4 2 5 2 3 4" xfId="18002" xr:uid="{00000000-0005-0000-0000-000050460000}"/>
    <cellStyle name="Normal 4 2 5 2 3 5" xfId="18003" xr:uid="{00000000-0005-0000-0000-000051460000}"/>
    <cellStyle name="Normal 4 2 5 2 3 6" xfId="18004" xr:uid="{00000000-0005-0000-0000-000052460000}"/>
    <cellStyle name="Normal 4 2 5 2 4" xfId="18005" xr:uid="{00000000-0005-0000-0000-000053460000}"/>
    <cellStyle name="Normal 4 2 5 2 4 2" xfId="18006" xr:uid="{00000000-0005-0000-0000-000054460000}"/>
    <cellStyle name="Normal 4 2 5 2 4 2 2" xfId="18007" xr:uid="{00000000-0005-0000-0000-000055460000}"/>
    <cellStyle name="Normal 4 2 5 2 4 2 3" xfId="18008" xr:uid="{00000000-0005-0000-0000-000056460000}"/>
    <cellStyle name="Normal 4 2 5 2 4 2 4" xfId="18009" xr:uid="{00000000-0005-0000-0000-000057460000}"/>
    <cellStyle name="Normal 4 2 5 2 4 3" xfId="18010" xr:uid="{00000000-0005-0000-0000-000058460000}"/>
    <cellStyle name="Normal 4 2 5 2 4 4" xfId="18011" xr:uid="{00000000-0005-0000-0000-000059460000}"/>
    <cellStyle name="Normal 4 2 5 2 4 5" xfId="18012" xr:uid="{00000000-0005-0000-0000-00005A460000}"/>
    <cellStyle name="Normal 4 2 5 2 5" xfId="18013" xr:uid="{00000000-0005-0000-0000-00005B460000}"/>
    <cellStyle name="Normal 4 2 5 2 5 2" xfId="18014" xr:uid="{00000000-0005-0000-0000-00005C460000}"/>
    <cellStyle name="Normal 4 2 5 2 5 3" xfId="18015" xr:uid="{00000000-0005-0000-0000-00005D460000}"/>
    <cellStyle name="Normal 4 2 5 2 5 4" xfId="18016" xr:uid="{00000000-0005-0000-0000-00005E460000}"/>
    <cellStyle name="Normal 4 2 5 2 6" xfId="18017" xr:uid="{00000000-0005-0000-0000-00005F460000}"/>
    <cellStyle name="Normal 4 2 5 2 7" xfId="18018" xr:uid="{00000000-0005-0000-0000-000060460000}"/>
    <cellStyle name="Normal 4 2 5 2 8" xfId="18019" xr:uid="{00000000-0005-0000-0000-000061460000}"/>
    <cellStyle name="Normal 4 2 5 3" xfId="18020" xr:uid="{00000000-0005-0000-0000-000062460000}"/>
    <cellStyle name="Normal 4 2 5 3 2" xfId="18021" xr:uid="{00000000-0005-0000-0000-000063460000}"/>
    <cellStyle name="Normal 4 2 5 3 2 2" xfId="18022" xr:uid="{00000000-0005-0000-0000-000064460000}"/>
    <cellStyle name="Normal 4 2 5 3 2 2 2" xfId="18023" xr:uid="{00000000-0005-0000-0000-000065460000}"/>
    <cellStyle name="Normal 4 2 5 3 2 2 3" xfId="18024" xr:uid="{00000000-0005-0000-0000-000066460000}"/>
    <cellStyle name="Normal 4 2 5 3 2 2 4" xfId="18025" xr:uid="{00000000-0005-0000-0000-000067460000}"/>
    <cellStyle name="Normal 4 2 5 3 2 3" xfId="18026" xr:uid="{00000000-0005-0000-0000-000068460000}"/>
    <cellStyle name="Normal 4 2 5 3 2 4" xfId="18027" xr:uid="{00000000-0005-0000-0000-000069460000}"/>
    <cellStyle name="Normal 4 2 5 3 2 5" xfId="18028" xr:uid="{00000000-0005-0000-0000-00006A460000}"/>
    <cellStyle name="Normal 4 2 5 3 3" xfId="18029" xr:uid="{00000000-0005-0000-0000-00006B460000}"/>
    <cellStyle name="Normal 4 2 5 3 3 2" xfId="18030" xr:uid="{00000000-0005-0000-0000-00006C460000}"/>
    <cellStyle name="Normal 4 2 5 3 3 3" xfId="18031" xr:uid="{00000000-0005-0000-0000-00006D460000}"/>
    <cellStyle name="Normal 4 2 5 3 3 4" xfId="18032" xr:uid="{00000000-0005-0000-0000-00006E460000}"/>
    <cellStyle name="Normal 4 2 5 3 4" xfId="18033" xr:uid="{00000000-0005-0000-0000-00006F460000}"/>
    <cellStyle name="Normal 4 2 5 3 5" xfId="18034" xr:uid="{00000000-0005-0000-0000-000070460000}"/>
    <cellStyle name="Normal 4 2 5 3 6" xfId="18035" xr:uid="{00000000-0005-0000-0000-000071460000}"/>
    <cellStyle name="Normal 4 2 5 4" xfId="18036" xr:uid="{00000000-0005-0000-0000-000072460000}"/>
    <cellStyle name="Normal 4 2 5 4 2" xfId="18037" xr:uid="{00000000-0005-0000-0000-000073460000}"/>
    <cellStyle name="Normal 4 2 5 4 2 2" xfId="18038" xr:uid="{00000000-0005-0000-0000-000074460000}"/>
    <cellStyle name="Normal 4 2 5 4 2 2 2" xfId="18039" xr:uid="{00000000-0005-0000-0000-000075460000}"/>
    <cellStyle name="Normal 4 2 5 4 2 2 3" xfId="18040" xr:uid="{00000000-0005-0000-0000-000076460000}"/>
    <cellStyle name="Normal 4 2 5 4 2 2 4" xfId="18041" xr:uid="{00000000-0005-0000-0000-000077460000}"/>
    <cellStyle name="Normal 4 2 5 4 2 3" xfId="18042" xr:uid="{00000000-0005-0000-0000-000078460000}"/>
    <cellStyle name="Normal 4 2 5 4 2 4" xfId="18043" xr:uid="{00000000-0005-0000-0000-000079460000}"/>
    <cellStyle name="Normal 4 2 5 4 2 5" xfId="18044" xr:uid="{00000000-0005-0000-0000-00007A460000}"/>
    <cellStyle name="Normal 4 2 5 4 3" xfId="18045" xr:uid="{00000000-0005-0000-0000-00007B460000}"/>
    <cellStyle name="Normal 4 2 5 4 3 2" xfId="18046" xr:uid="{00000000-0005-0000-0000-00007C460000}"/>
    <cellStyle name="Normal 4 2 5 4 3 3" xfId="18047" xr:uid="{00000000-0005-0000-0000-00007D460000}"/>
    <cellStyle name="Normal 4 2 5 4 3 4" xfId="18048" xr:uid="{00000000-0005-0000-0000-00007E460000}"/>
    <cellStyle name="Normal 4 2 5 4 4" xfId="18049" xr:uid="{00000000-0005-0000-0000-00007F460000}"/>
    <cellStyle name="Normal 4 2 5 4 5" xfId="18050" xr:uid="{00000000-0005-0000-0000-000080460000}"/>
    <cellStyle name="Normal 4 2 5 4 6" xfId="18051" xr:uid="{00000000-0005-0000-0000-000081460000}"/>
    <cellStyle name="Normal 4 2 5 5" xfId="18052" xr:uid="{00000000-0005-0000-0000-000082460000}"/>
    <cellStyle name="Normal 4 2 5 5 2" xfId="18053" xr:uid="{00000000-0005-0000-0000-000083460000}"/>
    <cellStyle name="Normal 4 2 5 5 2 2" xfId="18054" xr:uid="{00000000-0005-0000-0000-000084460000}"/>
    <cellStyle name="Normal 4 2 5 5 2 3" xfId="18055" xr:uid="{00000000-0005-0000-0000-000085460000}"/>
    <cellStyle name="Normal 4 2 5 5 2 4" xfId="18056" xr:uid="{00000000-0005-0000-0000-000086460000}"/>
    <cellStyle name="Normal 4 2 5 5 3" xfId="18057" xr:uid="{00000000-0005-0000-0000-000087460000}"/>
    <cellStyle name="Normal 4 2 5 5 4" xfId="18058" xr:uid="{00000000-0005-0000-0000-000088460000}"/>
    <cellStyle name="Normal 4 2 5 5 5" xfId="18059" xr:uid="{00000000-0005-0000-0000-000089460000}"/>
    <cellStyle name="Normal 4 2 5 6" xfId="18060" xr:uid="{00000000-0005-0000-0000-00008A460000}"/>
    <cellStyle name="Normal 4 2 5 6 2" xfId="18061" xr:uid="{00000000-0005-0000-0000-00008B460000}"/>
    <cellStyle name="Normal 4 2 5 6 3" xfId="18062" xr:uid="{00000000-0005-0000-0000-00008C460000}"/>
    <cellStyle name="Normal 4 2 5 6 4" xfId="18063" xr:uid="{00000000-0005-0000-0000-00008D460000}"/>
    <cellStyle name="Normal 4 2 5 7" xfId="18064" xr:uid="{00000000-0005-0000-0000-00008E460000}"/>
    <cellStyle name="Normal 4 2 5 8" xfId="18065" xr:uid="{00000000-0005-0000-0000-00008F460000}"/>
    <cellStyle name="Normal 4 2 5 9" xfId="18066" xr:uid="{00000000-0005-0000-0000-000090460000}"/>
    <cellStyle name="Normal 4 2 6" xfId="18067" xr:uid="{00000000-0005-0000-0000-000091460000}"/>
    <cellStyle name="Normal 4 2 6 2" xfId="18068" xr:uid="{00000000-0005-0000-0000-000092460000}"/>
    <cellStyle name="Normal 4 2 6 2 2" xfId="18069" xr:uid="{00000000-0005-0000-0000-000093460000}"/>
    <cellStyle name="Normal 4 2 6 2 2 2" xfId="18070" xr:uid="{00000000-0005-0000-0000-000094460000}"/>
    <cellStyle name="Normal 4 2 6 2 2 2 2" xfId="18071" xr:uid="{00000000-0005-0000-0000-000095460000}"/>
    <cellStyle name="Normal 4 2 6 2 2 2 3" xfId="18072" xr:uid="{00000000-0005-0000-0000-000096460000}"/>
    <cellStyle name="Normal 4 2 6 2 2 2 4" xfId="18073" xr:uid="{00000000-0005-0000-0000-000097460000}"/>
    <cellStyle name="Normal 4 2 6 2 2 3" xfId="18074" xr:uid="{00000000-0005-0000-0000-000098460000}"/>
    <cellStyle name="Normal 4 2 6 2 2 4" xfId="18075" xr:uid="{00000000-0005-0000-0000-000099460000}"/>
    <cellStyle name="Normal 4 2 6 2 2 5" xfId="18076" xr:uid="{00000000-0005-0000-0000-00009A460000}"/>
    <cellStyle name="Normal 4 2 6 2 3" xfId="18077" xr:uid="{00000000-0005-0000-0000-00009B460000}"/>
    <cellStyle name="Normal 4 2 6 2 3 2" xfId="18078" xr:uid="{00000000-0005-0000-0000-00009C460000}"/>
    <cellStyle name="Normal 4 2 6 2 3 3" xfId="18079" xr:uid="{00000000-0005-0000-0000-00009D460000}"/>
    <cellStyle name="Normal 4 2 6 2 3 4" xfId="18080" xr:uid="{00000000-0005-0000-0000-00009E460000}"/>
    <cellStyle name="Normal 4 2 6 2 4" xfId="18081" xr:uid="{00000000-0005-0000-0000-00009F460000}"/>
    <cellStyle name="Normal 4 2 6 2 5" xfId="18082" xr:uid="{00000000-0005-0000-0000-0000A0460000}"/>
    <cellStyle name="Normal 4 2 6 2 6" xfId="18083" xr:uid="{00000000-0005-0000-0000-0000A1460000}"/>
    <cellStyle name="Normal 4 2 6 3" xfId="18084" xr:uid="{00000000-0005-0000-0000-0000A2460000}"/>
    <cellStyle name="Normal 4 2 6 3 2" xfId="18085" xr:uid="{00000000-0005-0000-0000-0000A3460000}"/>
    <cellStyle name="Normal 4 2 6 3 2 2" xfId="18086" xr:uid="{00000000-0005-0000-0000-0000A4460000}"/>
    <cellStyle name="Normal 4 2 6 3 2 2 2" xfId="18087" xr:uid="{00000000-0005-0000-0000-0000A5460000}"/>
    <cellStyle name="Normal 4 2 6 3 2 2 3" xfId="18088" xr:uid="{00000000-0005-0000-0000-0000A6460000}"/>
    <cellStyle name="Normal 4 2 6 3 2 2 4" xfId="18089" xr:uid="{00000000-0005-0000-0000-0000A7460000}"/>
    <cellStyle name="Normal 4 2 6 3 2 3" xfId="18090" xr:uid="{00000000-0005-0000-0000-0000A8460000}"/>
    <cellStyle name="Normal 4 2 6 3 2 4" xfId="18091" xr:uid="{00000000-0005-0000-0000-0000A9460000}"/>
    <cellStyle name="Normal 4 2 6 3 2 5" xfId="18092" xr:uid="{00000000-0005-0000-0000-0000AA460000}"/>
    <cellStyle name="Normal 4 2 6 3 3" xfId="18093" xr:uid="{00000000-0005-0000-0000-0000AB460000}"/>
    <cellStyle name="Normal 4 2 6 3 3 2" xfId="18094" xr:uid="{00000000-0005-0000-0000-0000AC460000}"/>
    <cellStyle name="Normal 4 2 6 3 3 3" xfId="18095" xr:uid="{00000000-0005-0000-0000-0000AD460000}"/>
    <cellStyle name="Normal 4 2 6 3 3 4" xfId="18096" xr:uid="{00000000-0005-0000-0000-0000AE460000}"/>
    <cellStyle name="Normal 4 2 6 3 4" xfId="18097" xr:uid="{00000000-0005-0000-0000-0000AF460000}"/>
    <cellStyle name="Normal 4 2 6 3 5" xfId="18098" xr:uid="{00000000-0005-0000-0000-0000B0460000}"/>
    <cellStyle name="Normal 4 2 6 3 6" xfId="18099" xr:uid="{00000000-0005-0000-0000-0000B1460000}"/>
    <cellStyle name="Normal 4 2 6 4" xfId="18100" xr:uid="{00000000-0005-0000-0000-0000B2460000}"/>
    <cellStyle name="Normal 4 2 6 4 2" xfId="18101" xr:uid="{00000000-0005-0000-0000-0000B3460000}"/>
    <cellStyle name="Normal 4 2 6 4 2 2" xfId="18102" xr:uid="{00000000-0005-0000-0000-0000B4460000}"/>
    <cellStyle name="Normal 4 2 6 4 2 3" xfId="18103" xr:uid="{00000000-0005-0000-0000-0000B5460000}"/>
    <cellStyle name="Normal 4 2 6 4 2 4" xfId="18104" xr:uid="{00000000-0005-0000-0000-0000B6460000}"/>
    <cellStyle name="Normal 4 2 6 4 3" xfId="18105" xr:uid="{00000000-0005-0000-0000-0000B7460000}"/>
    <cellStyle name="Normal 4 2 6 4 4" xfId="18106" xr:uid="{00000000-0005-0000-0000-0000B8460000}"/>
    <cellStyle name="Normal 4 2 6 4 5" xfId="18107" xr:uid="{00000000-0005-0000-0000-0000B9460000}"/>
    <cellStyle name="Normal 4 2 6 5" xfId="18108" xr:uid="{00000000-0005-0000-0000-0000BA460000}"/>
    <cellStyle name="Normal 4 2 6 5 2" xfId="18109" xr:uid="{00000000-0005-0000-0000-0000BB460000}"/>
    <cellStyle name="Normal 4 2 6 5 3" xfId="18110" xr:uid="{00000000-0005-0000-0000-0000BC460000}"/>
    <cellStyle name="Normal 4 2 6 5 4" xfId="18111" xr:uid="{00000000-0005-0000-0000-0000BD460000}"/>
    <cellStyle name="Normal 4 2 6 6" xfId="18112" xr:uid="{00000000-0005-0000-0000-0000BE460000}"/>
    <cellStyle name="Normal 4 2 6 7" xfId="18113" xr:uid="{00000000-0005-0000-0000-0000BF460000}"/>
    <cellStyle name="Normal 4 2 6 8" xfId="18114" xr:uid="{00000000-0005-0000-0000-0000C0460000}"/>
    <cellStyle name="Normal 4 2 7" xfId="18115" xr:uid="{00000000-0005-0000-0000-0000C1460000}"/>
    <cellStyle name="Normal 4 2 7 2" xfId="18116" xr:uid="{00000000-0005-0000-0000-0000C2460000}"/>
    <cellStyle name="Normal 4 2 7 2 2" xfId="18117" xr:uid="{00000000-0005-0000-0000-0000C3460000}"/>
    <cellStyle name="Normal 4 2 7 2 2 2" xfId="18118" xr:uid="{00000000-0005-0000-0000-0000C4460000}"/>
    <cellStyle name="Normal 4 2 7 2 2 2 2" xfId="18119" xr:uid="{00000000-0005-0000-0000-0000C5460000}"/>
    <cellStyle name="Normal 4 2 7 2 2 2 3" xfId="18120" xr:uid="{00000000-0005-0000-0000-0000C6460000}"/>
    <cellStyle name="Normal 4 2 7 2 2 2 4" xfId="18121" xr:uid="{00000000-0005-0000-0000-0000C7460000}"/>
    <cellStyle name="Normal 4 2 7 2 2 3" xfId="18122" xr:uid="{00000000-0005-0000-0000-0000C8460000}"/>
    <cellStyle name="Normal 4 2 7 2 2 4" xfId="18123" xr:uid="{00000000-0005-0000-0000-0000C9460000}"/>
    <cellStyle name="Normal 4 2 7 2 2 5" xfId="18124" xr:uid="{00000000-0005-0000-0000-0000CA460000}"/>
    <cellStyle name="Normal 4 2 7 2 3" xfId="18125" xr:uid="{00000000-0005-0000-0000-0000CB460000}"/>
    <cellStyle name="Normal 4 2 7 2 3 2" xfId="18126" xr:uid="{00000000-0005-0000-0000-0000CC460000}"/>
    <cellStyle name="Normal 4 2 7 2 3 3" xfId="18127" xr:uid="{00000000-0005-0000-0000-0000CD460000}"/>
    <cellStyle name="Normal 4 2 7 2 3 4" xfId="18128" xr:uid="{00000000-0005-0000-0000-0000CE460000}"/>
    <cellStyle name="Normal 4 2 7 2 4" xfId="18129" xr:uid="{00000000-0005-0000-0000-0000CF460000}"/>
    <cellStyle name="Normal 4 2 7 2 5" xfId="18130" xr:uid="{00000000-0005-0000-0000-0000D0460000}"/>
    <cellStyle name="Normal 4 2 7 2 6" xfId="18131" xr:uid="{00000000-0005-0000-0000-0000D1460000}"/>
    <cellStyle name="Normal 4 2 7 3" xfId="18132" xr:uid="{00000000-0005-0000-0000-0000D2460000}"/>
    <cellStyle name="Normal 4 2 7 3 2" xfId="18133" xr:uid="{00000000-0005-0000-0000-0000D3460000}"/>
    <cellStyle name="Normal 4 2 7 3 2 2" xfId="18134" xr:uid="{00000000-0005-0000-0000-0000D4460000}"/>
    <cellStyle name="Normal 4 2 7 3 2 2 2" xfId="18135" xr:uid="{00000000-0005-0000-0000-0000D5460000}"/>
    <cellStyle name="Normal 4 2 7 3 2 2 3" xfId="18136" xr:uid="{00000000-0005-0000-0000-0000D6460000}"/>
    <cellStyle name="Normal 4 2 7 3 2 2 4" xfId="18137" xr:uid="{00000000-0005-0000-0000-0000D7460000}"/>
    <cellStyle name="Normal 4 2 7 3 2 3" xfId="18138" xr:uid="{00000000-0005-0000-0000-0000D8460000}"/>
    <cellStyle name="Normal 4 2 7 3 2 4" xfId="18139" xr:uid="{00000000-0005-0000-0000-0000D9460000}"/>
    <cellStyle name="Normal 4 2 7 3 2 5" xfId="18140" xr:uid="{00000000-0005-0000-0000-0000DA460000}"/>
    <cellStyle name="Normal 4 2 7 3 3" xfId="18141" xr:uid="{00000000-0005-0000-0000-0000DB460000}"/>
    <cellStyle name="Normal 4 2 7 3 3 2" xfId="18142" xr:uid="{00000000-0005-0000-0000-0000DC460000}"/>
    <cellStyle name="Normal 4 2 7 3 3 3" xfId="18143" xr:uid="{00000000-0005-0000-0000-0000DD460000}"/>
    <cellStyle name="Normal 4 2 7 3 3 4" xfId="18144" xr:uid="{00000000-0005-0000-0000-0000DE460000}"/>
    <cellStyle name="Normal 4 2 7 3 4" xfId="18145" xr:uid="{00000000-0005-0000-0000-0000DF460000}"/>
    <cellStyle name="Normal 4 2 7 3 5" xfId="18146" xr:uid="{00000000-0005-0000-0000-0000E0460000}"/>
    <cellStyle name="Normal 4 2 7 3 6" xfId="18147" xr:uid="{00000000-0005-0000-0000-0000E1460000}"/>
    <cellStyle name="Normal 4 2 7 4" xfId="18148" xr:uid="{00000000-0005-0000-0000-0000E2460000}"/>
    <cellStyle name="Normal 4 2 7 4 2" xfId="18149" xr:uid="{00000000-0005-0000-0000-0000E3460000}"/>
    <cellStyle name="Normal 4 2 7 4 2 2" xfId="18150" xr:uid="{00000000-0005-0000-0000-0000E4460000}"/>
    <cellStyle name="Normal 4 2 7 4 2 3" xfId="18151" xr:uid="{00000000-0005-0000-0000-0000E5460000}"/>
    <cellStyle name="Normal 4 2 7 4 2 4" xfId="18152" xr:uid="{00000000-0005-0000-0000-0000E6460000}"/>
    <cellStyle name="Normal 4 2 7 4 3" xfId="18153" xr:uid="{00000000-0005-0000-0000-0000E7460000}"/>
    <cellStyle name="Normal 4 2 7 4 4" xfId="18154" xr:uid="{00000000-0005-0000-0000-0000E8460000}"/>
    <cellStyle name="Normal 4 2 7 4 5" xfId="18155" xr:uid="{00000000-0005-0000-0000-0000E9460000}"/>
    <cellStyle name="Normal 4 2 7 5" xfId="18156" xr:uid="{00000000-0005-0000-0000-0000EA460000}"/>
    <cellStyle name="Normal 4 2 7 5 2" xfId="18157" xr:uid="{00000000-0005-0000-0000-0000EB460000}"/>
    <cellStyle name="Normal 4 2 7 5 3" xfId="18158" xr:uid="{00000000-0005-0000-0000-0000EC460000}"/>
    <cellStyle name="Normal 4 2 7 5 4" xfId="18159" xr:uid="{00000000-0005-0000-0000-0000ED460000}"/>
    <cellStyle name="Normal 4 2 7 6" xfId="18160" xr:uid="{00000000-0005-0000-0000-0000EE460000}"/>
    <cellStyle name="Normal 4 2 7 7" xfId="18161" xr:uid="{00000000-0005-0000-0000-0000EF460000}"/>
    <cellStyle name="Normal 4 2 7 8" xfId="18162" xr:uid="{00000000-0005-0000-0000-0000F0460000}"/>
    <cellStyle name="Normal 4 2 8" xfId="18163" xr:uid="{00000000-0005-0000-0000-0000F1460000}"/>
    <cellStyle name="Normal 4 2 8 2" xfId="18164" xr:uid="{00000000-0005-0000-0000-0000F2460000}"/>
    <cellStyle name="Normal 4 2 8 2 2" xfId="18165" xr:uid="{00000000-0005-0000-0000-0000F3460000}"/>
    <cellStyle name="Normal 4 2 8 2 2 2" xfId="18166" xr:uid="{00000000-0005-0000-0000-0000F4460000}"/>
    <cellStyle name="Normal 4 2 8 2 2 3" xfId="18167" xr:uid="{00000000-0005-0000-0000-0000F5460000}"/>
    <cellStyle name="Normal 4 2 8 2 2 4" xfId="18168" xr:uid="{00000000-0005-0000-0000-0000F6460000}"/>
    <cellStyle name="Normal 4 2 8 2 3" xfId="18169" xr:uid="{00000000-0005-0000-0000-0000F7460000}"/>
    <cellStyle name="Normal 4 2 8 2 4" xfId="18170" xr:uid="{00000000-0005-0000-0000-0000F8460000}"/>
    <cellStyle name="Normal 4 2 8 2 5" xfId="18171" xr:uid="{00000000-0005-0000-0000-0000F9460000}"/>
    <cellStyle name="Normal 4 2 8 3" xfId="18172" xr:uid="{00000000-0005-0000-0000-0000FA460000}"/>
    <cellStyle name="Normal 4 2 8 3 2" xfId="18173" xr:uid="{00000000-0005-0000-0000-0000FB460000}"/>
    <cellStyle name="Normal 4 2 8 3 3" xfId="18174" xr:uid="{00000000-0005-0000-0000-0000FC460000}"/>
    <cellStyle name="Normal 4 2 8 3 4" xfId="18175" xr:uid="{00000000-0005-0000-0000-0000FD460000}"/>
    <cellStyle name="Normal 4 2 8 4" xfId="18176" xr:uid="{00000000-0005-0000-0000-0000FE460000}"/>
    <cellStyle name="Normal 4 2 8 5" xfId="18177" xr:uid="{00000000-0005-0000-0000-0000FF460000}"/>
    <cellStyle name="Normal 4 2 8 6" xfId="18178" xr:uid="{00000000-0005-0000-0000-000000470000}"/>
    <cellStyle name="Normal 4 2 9" xfId="18179" xr:uid="{00000000-0005-0000-0000-000001470000}"/>
    <cellStyle name="Normal 4 2 9 2" xfId="18180" xr:uid="{00000000-0005-0000-0000-000002470000}"/>
    <cellStyle name="Normal 4 2 9 2 2" xfId="18181" xr:uid="{00000000-0005-0000-0000-000003470000}"/>
    <cellStyle name="Normal 4 2 9 2 2 2" xfId="18182" xr:uid="{00000000-0005-0000-0000-000004470000}"/>
    <cellStyle name="Normal 4 2 9 2 2 3" xfId="18183" xr:uid="{00000000-0005-0000-0000-000005470000}"/>
    <cellStyle name="Normal 4 2 9 2 2 4" xfId="18184" xr:uid="{00000000-0005-0000-0000-000006470000}"/>
    <cellStyle name="Normal 4 2 9 2 3" xfId="18185" xr:uid="{00000000-0005-0000-0000-000007470000}"/>
    <cellStyle name="Normal 4 2 9 2 4" xfId="18186" xr:uid="{00000000-0005-0000-0000-000008470000}"/>
    <cellStyle name="Normal 4 2 9 2 5" xfId="18187" xr:uid="{00000000-0005-0000-0000-000009470000}"/>
    <cellStyle name="Normal 4 2 9 3" xfId="18188" xr:uid="{00000000-0005-0000-0000-00000A470000}"/>
    <cellStyle name="Normal 4 2 9 3 2" xfId="18189" xr:uid="{00000000-0005-0000-0000-00000B470000}"/>
    <cellStyle name="Normal 4 2 9 3 3" xfId="18190" xr:uid="{00000000-0005-0000-0000-00000C470000}"/>
    <cellStyle name="Normal 4 2 9 3 4" xfId="18191" xr:uid="{00000000-0005-0000-0000-00000D470000}"/>
    <cellStyle name="Normal 4 2 9 4" xfId="18192" xr:uid="{00000000-0005-0000-0000-00000E470000}"/>
    <cellStyle name="Normal 4 2 9 5" xfId="18193" xr:uid="{00000000-0005-0000-0000-00000F470000}"/>
    <cellStyle name="Normal 4 2 9 6" xfId="18194" xr:uid="{00000000-0005-0000-0000-000010470000}"/>
    <cellStyle name="Normal 4 3" xfId="18195" xr:uid="{00000000-0005-0000-0000-000011470000}"/>
    <cellStyle name="Normal 4 3 10" xfId="18196" xr:uid="{00000000-0005-0000-0000-000012470000}"/>
    <cellStyle name="Normal 4 3 11" xfId="18197" xr:uid="{00000000-0005-0000-0000-000013470000}"/>
    <cellStyle name="Normal 4 3 2" xfId="18198" xr:uid="{00000000-0005-0000-0000-000014470000}"/>
    <cellStyle name="Normal 4 3 2 10" xfId="18199" xr:uid="{00000000-0005-0000-0000-000015470000}"/>
    <cellStyle name="Normal 4 3 2 2" xfId="18200" xr:uid="{00000000-0005-0000-0000-000016470000}"/>
    <cellStyle name="Normal 4 3 2 2 2" xfId="18201" xr:uid="{00000000-0005-0000-0000-000017470000}"/>
    <cellStyle name="Normal 4 3 2 2 2 2" xfId="18202" xr:uid="{00000000-0005-0000-0000-000018470000}"/>
    <cellStyle name="Normal 4 3 2 2 2 2 2" xfId="18203" xr:uid="{00000000-0005-0000-0000-000019470000}"/>
    <cellStyle name="Normal 4 3 2 2 2 2 3" xfId="18204" xr:uid="{00000000-0005-0000-0000-00001A470000}"/>
    <cellStyle name="Normal 4 3 2 2 2 2 4" xfId="18205" xr:uid="{00000000-0005-0000-0000-00001B470000}"/>
    <cellStyle name="Normal 4 3 2 2 2 3" xfId="18206" xr:uid="{00000000-0005-0000-0000-00001C470000}"/>
    <cellStyle name="Normal 4 3 2 2 2 3 2" xfId="18207" xr:uid="{00000000-0005-0000-0000-00001D470000}"/>
    <cellStyle name="Normal 4 3 2 2 2 3 3" xfId="18208" xr:uid="{00000000-0005-0000-0000-00001E470000}"/>
    <cellStyle name="Normal 4 3 2 2 2 3 4" xfId="18209" xr:uid="{00000000-0005-0000-0000-00001F470000}"/>
    <cellStyle name="Normal 4 3 2 2 2 4" xfId="18210" xr:uid="{00000000-0005-0000-0000-000020470000}"/>
    <cellStyle name="Normal 4 3 2 2 2 5" xfId="18211" xr:uid="{00000000-0005-0000-0000-000021470000}"/>
    <cellStyle name="Normal 4 3 2 2 2 6" xfId="18212" xr:uid="{00000000-0005-0000-0000-000022470000}"/>
    <cellStyle name="Normal 4 3 2 2 3" xfId="18213" xr:uid="{00000000-0005-0000-0000-000023470000}"/>
    <cellStyle name="Normal 4 3 2 2 3 2" xfId="18214" xr:uid="{00000000-0005-0000-0000-000024470000}"/>
    <cellStyle name="Normal 4 3 2 2 3 3" xfId="18215" xr:uid="{00000000-0005-0000-0000-000025470000}"/>
    <cellStyle name="Normal 4 3 2 2 3 4" xfId="18216" xr:uid="{00000000-0005-0000-0000-000026470000}"/>
    <cellStyle name="Normal 4 3 2 2 4" xfId="18217" xr:uid="{00000000-0005-0000-0000-000027470000}"/>
    <cellStyle name="Normal 4 3 2 2 4 2" xfId="18218" xr:uid="{00000000-0005-0000-0000-000028470000}"/>
    <cellStyle name="Normal 4 3 2 2 4 3" xfId="18219" xr:uid="{00000000-0005-0000-0000-000029470000}"/>
    <cellStyle name="Normal 4 3 2 2 4 4" xfId="18220" xr:uid="{00000000-0005-0000-0000-00002A470000}"/>
    <cellStyle name="Normal 4 3 2 2 5" xfId="18221" xr:uid="{00000000-0005-0000-0000-00002B470000}"/>
    <cellStyle name="Normal 4 3 2 2 6" xfId="18222" xr:uid="{00000000-0005-0000-0000-00002C470000}"/>
    <cellStyle name="Normal 4 3 2 2 7" xfId="18223" xr:uid="{00000000-0005-0000-0000-00002D470000}"/>
    <cellStyle name="Normal 4 3 2 3" xfId="18224" xr:uid="{00000000-0005-0000-0000-00002E470000}"/>
    <cellStyle name="Normal 4 3 2 3 2" xfId="18225" xr:uid="{00000000-0005-0000-0000-00002F470000}"/>
    <cellStyle name="Normal 4 3 2 3 2 2" xfId="18226" xr:uid="{00000000-0005-0000-0000-000030470000}"/>
    <cellStyle name="Normal 4 3 2 3 2 2 2" xfId="18227" xr:uid="{00000000-0005-0000-0000-000031470000}"/>
    <cellStyle name="Normal 4 3 2 3 2 2 3" xfId="18228" xr:uid="{00000000-0005-0000-0000-000032470000}"/>
    <cellStyle name="Normal 4 3 2 3 2 2 4" xfId="18229" xr:uid="{00000000-0005-0000-0000-000033470000}"/>
    <cellStyle name="Normal 4 3 2 3 2 3" xfId="18230" xr:uid="{00000000-0005-0000-0000-000034470000}"/>
    <cellStyle name="Normal 4 3 2 3 2 3 2" xfId="18231" xr:uid="{00000000-0005-0000-0000-000035470000}"/>
    <cellStyle name="Normal 4 3 2 3 2 3 3" xfId="18232" xr:uid="{00000000-0005-0000-0000-000036470000}"/>
    <cellStyle name="Normal 4 3 2 3 2 3 4" xfId="18233" xr:uid="{00000000-0005-0000-0000-000037470000}"/>
    <cellStyle name="Normal 4 3 2 3 2 4" xfId="18234" xr:uid="{00000000-0005-0000-0000-000038470000}"/>
    <cellStyle name="Normal 4 3 2 3 2 5" xfId="18235" xr:uid="{00000000-0005-0000-0000-000039470000}"/>
    <cellStyle name="Normal 4 3 2 3 2 6" xfId="18236" xr:uid="{00000000-0005-0000-0000-00003A470000}"/>
    <cellStyle name="Normal 4 3 2 3 3" xfId="18237" xr:uid="{00000000-0005-0000-0000-00003B470000}"/>
    <cellStyle name="Normal 4 3 2 3 3 2" xfId="18238" xr:uid="{00000000-0005-0000-0000-00003C470000}"/>
    <cellStyle name="Normal 4 3 2 3 3 3" xfId="18239" xr:uid="{00000000-0005-0000-0000-00003D470000}"/>
    <cellStyle name="Normal 4 3 2 3 3 4" xfId="18240" xr:uid="{00000000-0005-0000-0000-00003E470000}"/>
    <cellStyle name="Normal 4 3 2 3 4" xfId="18241" xr:uid="{00000000-0005-0000-0000-00003F470000}"/>
    <cellStyle name="Normal 4 3 2 3 4 2" xfId="18242" xr:uid="{00000000-0005-0000-0000-000040470000}"/>
    <cellStyle name="Normal 4 3 2 3 4 3" xfId="18243" xr:uid="{00000000-0005-0000-0000-000041470000}"/>
    <cellStyle name="Normal 4 3 2 3 4 4" xfId="18244" xr:uid="{00000000-0005-0000-0000-000042470000}"/>
    <cellStyle name="Normal 4 3 2 3 5" xfId="18245" xr:uid="{00000000-0005-0000-0000-000043470000}"/>
    <cellStyle name="Normal 4 3 2 3 6" xfId="18246" xr:uid="{00000000-0005-0000-0000-000044470000}"/>
    <cellStyle name="Normal 4 3 2 3 7" xfId="18247" xr:uid="{00000000-0005-0000-0000-000045470000}"/>
    <cellStyle name="Normal 4 3 2 4" xfId="18248" xr:uid="{00000000-0005-0000-0000-000046470000}"/>
    <cellStyle name="Normal 4 3 2 4 2" xfId="18249" xr:uid="{00000000-0005-0000-0000-000047470000}"/>
    <cellStyle name="Normal 4 3 2 4 2 2" xfId="18250" xr:uid="{00000000-0005-0000-0000-000048470000}"/>
    <cellStyle name="Normal 4 3 2 4 2 3" xfId="18251" xr:uid="{00000000-0005-0000-0000-000049470000}"/>
    <cellStyle name="Normal 4 3 2 4 2 4" xfId="18252" xr:uid="{00000000-0005-0000-0000-00004A470000}"/>
    <cellStyle name="Normal 4 3 2 4 3" xfId="18253" xr:uid="{00000000-0005-0000-0000-00004B470000}"/>
    <cellStyle name="Normal 4 3 2 4 3 2" xfId="18254" xr:uid="{00000000-0005-0000-0000-00004C470000}"/>
    <cellStyle name="Normal 4 3 2 4 3 3" xfId="18255" xr:uid="{00000000-0005-0000-0000-00004D470000}"/>
    <cellStyle name="Normal 4 3 2 4 3 4" xfId="18256" xr:uid="{00000000-0005-0000-0000-00004E470000}"/>
    <cellStyle name="Normal 4 3 2 5" xfId="18257" xr:uid="{00000000-0005-0000-0000-00004F470000}"/>
    <cellStyle name="Normal 4 3 2 5 2" xfId="18258" xr:uid="{00000000-0005-0000-0000-000050470000}"/>
    <cellStyle name="Normal 4 3 2 5 2 2" xfId="18259" xr:uid="{00000000-0005-0000-0000-000051470000}"/>
    <cellStyle name="Normal 4 3 2 5 2 3" xfId="18260" xr:uid="{00000000-0005-0000-0000-000052470000}"/>
    <cellStyle name="Normal 4 3 2 5 2 4" xfId="18261" xr:uid="{00000000-0005-0000-0000-000053470000}"/>
    <cellStyle name="Normal 4 3 2 5 3" xfId="18262" xr:uid="{00000000-0005-0000-0000-000054470000}"/>
    <cellStyle name="Normal 4 3 2 5 4" xfId="18263" xr:uid="{00000000-0005-0000-0000-000055470000}"/>
    <cellStyle name="Normal 4 3 2 5 5" xfId="18264" xr:uid="{00000000-0005-0000-0000-000056470000}"/>
    <cellStyle name="Normal 4 3 2 6" xfId="18265" xr:uid="{00000000-0005-0000-0000-000057470000}"/>
    <cellStyle name="Normal 4 3 2 6 2" xfId="18266" xr:uid="{00000000-0005-0000-0000-000058470000}"/>
    <cellStyle name="Normal 4 3 2 6 3" xfId="18267" xr:uid="{00000000-0005-0000-0000-000059470000}"/>
    <cellStyle name="Normal 4 3 2 6 4" xfId="18268" xr:uid="{00000000-0005-0000-0000-00005A470000}"/>
    <cellStyle name="Normal 4 3 2 7" xfId="18269" xr:uid="{00000000-0005-0000-0000-00005B470000}"/>
    <cellStyle name="Normal 4 3 2 8" xfId="18270" xr:uid="{00000000-0005-0000-0000-00005C470000}"/>
    <cellStyle name="Normal 4 3 2 9" xfId="18271" xr:uid="{00000000-0005-0000-0000-00005D470000}"/>
    <cellStyle name="Normal 4 3 3" xfId="18272" xr:uid="{00000000-0005-0000-0000-00005E470000}"/>
    <cellStyle name="Normal 4 3 3 2" xfId="18273" xr:uid="{00000000-0005-0000-0000-00005F470000}"/>
    <cellStyle name="Normal 4 3 3 2 2" xfId="18274" xr:uid="{00000000-0005-0000-0000-000060470000}"/>
    <cellStyle name="Normal 4 3 3 2 2 2" xfId="18275" xr:uid="{00000000-0005-0000-0000-000061470000}"/>
    <cellStyle name="Normal 4 3 3 2 2 2 2" xfId="18276" xr:uid="{00000000-0005-0000-0000-000062470000}"/>
    <cellStyle name="Normal 4 3 3 2 2 2 3" xfId="18277" xr:uid="{00000000-0005-0000-0000-000063470000}"/>
    <cellStyle name="Normal 4 3 3 2 2 2 4" xfId="18278" xr:uid="{00000000-0005-0000-0000-000064470000}"/>
    <cellStyle name="Normal 4 3 3 2 2 3" xfId="18279" xr:uid="{00000000-0005-0000-0000-000065470000}"/>
    <cellStyle name="Normal 4 3 3 2 2 3 2" xfId="18280" xr:uid="{00000000-0005-0000-0000-000066470000}"/>
    <cellStyle name="Normal 4 3 3 2 2 3 3" xfId="18281" xr:uid="{00000000-0005-0000-0000-000067470000}"/>
    <cellStyle name="Normal 4 3 3 2 2 3 4" xfId="18282" xr:uid="{00000000-0005-0000-0000-000068470000}"/>
    <cellStyle name="Normal 4 3 3 2 2 4" xfId="18283" xr:uid="{00000000-0005-0000-0000-000069470000}"/>
    <cellStyle name="Normal 4 3 3 2 2 4 2" xfId="18284" xr:uid="{00000000-0005-0000-0000-00006A470000}"/>
    <cellStyle name="Normal 4 3 3 2 2 4 3" xfId="18285" xr:uid="{00000000-0005-0000-0000-00006B470000}"/>
    <cellStyle name="Normal 4 3 3 2 2 4 4" xfId="18286" xr:uid="{00000000-0005-0000-0000-00006C470000}"/>
    <cellStyle name="Normal 4 3 3 2 2 5" xfId="18287" xr:uid="{00000000-0005-0000-0000-00006D470000}"/>
    <cellStyle name="Normal 4 3 3 2 2 6" xfId="18288" xr:uid="{00000000-0005-0000-0000-00006E470000}"/>
    <cellStyle name="Normal 4 3 3 2 2 7" xfId="18289" xr:uid="{00000000-0005-0000-0000-00006F470000}"/>
    <cellStyle name="Normal 4 3 3 2 3" xfId="18290" xr:uid="{00000000-0005-0000-0000-000070470000}"/>
    <cellStyle name="Normal 4 3 3 2 3 2" xfId="18291" xr:uid="{00000000-0005-0000-0000-000071470000}"/>
    <cellStyle name="Normal 4 3 3 2 3 3" xfId="18292" xr:uid="{00000000-0005-0000-0000-000072470000}"/>
    <cellStyle name="Normal 4 3 3 2 3 4" xfId="18293" xr:uid="{00000000-0005-0000-0000-000073470000}"/>
    <cellStyle name="Normal 4 3 3 2 4" xfId="18294" xr:uid="{00000000-0005-0000-0000-000074470000}"/>
    <cellStyle name="Normal 4 3 3 2 4 2" xfId="18295" xr:uid="{00000000-0005-0000-0000-000075470000}"/>
    <cellStyle name="Normal 4 3 3 2 4 3" xfId="18296" xr:uid="{00000000-0005-0000-0000-000076470000}"/>
    <cellStyle name="Normal 4 3 3 2 4 4" xfId="18297" xr:uid="{00000000-0005-0000-0000-000077470000}"/>
    <cellStyle name="Normal 4 3 3 2 5" xfId="18298" xr:uid="{00000000-0005-0000-0000-000078470000}"/>
    <cellStyle name="Normal 4 3 3 2 5 2" xfId="18299" xr:uid="{00000000-0005-0000-0000-000079470000}"/>
    <cellStyle name="Normal 4 3 3 2 5 3" xfId="18300" xr:uid="{00000000-0005-0000-0000-00007A470000}"/>
    <cellStyle name="Normal 4 3 3 2 5 4" xfId="18301" xr:uid="{00000000-0005-0000-0000-00007B470000}"/>
    <cellStyle name="Normal 4 3 3 2 6" xfId="18302" xr:uid="{00000000-0005-0000-0000-00007C470000}"/>
    <cellStyle name="Normal 4 3 3 2 7" xfId="18303" xr:uid="{00000000-0005-0000-0000-00007D470000}"/>
    <cellStyle name="Normal 4 3 3 2 8" xfId="18304" xr:uid="{00000000-0005-0000-0000-00007E470000}"/>
    <cellStyle name="Normal 4 3 3 3" xfId="18305" xr:uid="{00000000-0005-0000-0000-00007F470000}"/>
    <cellStyle name="Normal 4 3 3 3 2" xfId="18306" xr:uid="{00000000-0005-0000-0000-000080470000}"/>
    <cellStyle name="Normal 4 3 3 3 2 2" xfId="18307" xr:uid="{00000000-0005-0000-0000-000081470000}"/>
    <cellStyle name="Normal 4 3 3 3 2 2 2" xfId="18308" xr:uid="{00000000-0005-0000-0000-000082470000}"/>
    <cellStyle name="Normal 4 3 3 3 2 2 3" xfId="18309" xr:uid="{00000000-0005-0000-0000-000083470000}"/>
    <cellStyle name="Normal 4 3 3 3 2 2 4" xfId="18310" xr:uid="{00000000-0005-0000-0000-000084470000}"/>
    <cellStyle name="Normal 4 3 3 3 2 3" xfId="18311" xr:uid="{00000000-0005-0000-0000-000085470000}"/>
    <cellStyle name="Normal 4 3 3 3 2 4" xfId="18312" xr:uid="{00000000-0005-0000-0000-000086470000}"/>
    <cellStyle name="Normal 4 3 3 3 2 5" xfId="18313" xr:uid="{00000000-0005-0000-0000-000087470000}"/>
    <cellStyle name="Normal 4 3 3 3 3" xfId="18314" xr:uid="{00000000-0005-0000-0000-000088470000}"/>
    <cellStyle name="Normal 4 3 3 3 3 2" xfId="18315" xr:uid="{00000000-0005-0000-0000-000089470000}"/>
    <cellStyle name="Normal 4 3 3 3 3 3" xfId="18316" xr:uid="{00000000-0005-0000-0000-00008A470000}"/>
    <cellStyle name="Normal 4 3 3 3 3 4" xfId="18317" xr:uid="{00000000-0005-0000-0000-00008B470000}"/>
    <cellStyle name="Normal 4 3 3 3 4" xfId="18318" xr:uid="{00000000-0005-0000-0000-00008C470000}"/>
    <cellStyle name="Normal 4 3 3 3 4 2" xfId="18319" xr:uid="{00000000-0005-0000-0000-00008D470000}"/>
    <cellStyle name="Normal 4 3 3 3 4 3" xfId="18320" xr:uid="{00000000-0005-0000-0000-00008E470000}"/>
    <cellStyle name="Normal 4 3 3 3 4 4" xfId="18321" xr:uid="{00000000-0005-0000-0000-00008F470000}"/>
    <cellStyle name="Normal 4 3 3 3 5" xfId="18322" xr:uid="{00000000-0005-0000-0000-000090470000}"/>
    <cellStyle name="Normal 4 3 3 3 6" xfId="18323" xr:uid="{00000000-0005-0000-0000-000091470000}"/>
    <cellStyle name="Normal 4 3 3 3 7" xfId="18324" xr:uid="{00000000-0005-0000-0000-000092470000}"/>
    <cellStyle name="Normal 4 3 3 4" xfId="18325" xr:uid="{00000000-0005-0000-0000-000093470000}"/>
    <cellStyle name="Normal 4 3 3 4 2" xfId="18326" xr:uid="{00000000-0005-0000-0000-000094470000}"/>
    <cellStyle name="Normal 4 3 3 4 2 2" xfId="18327" xr:uid="{00000000-0005-0000-0000-000095470000}"/>
    <cellStyle name="Normal 4 3 3 4 2 3" xfId="18328" xr:uid="{00000000-0005-0000-0000-000096470000}"/>
    <cellStyle name="Normal 4 3 3 4 2 4" xfId="18329" xr:uid="{00000000-0005-0000-0000-000097470000}"/>
    <cellStyle name="Normal 4 3 3 4 3" xfId="18330" xr:uid="{00000000-0005-0000-0000-000098470000}"/>
    <cellStyle name="Normal 4 3 3 4 4" xfId="18331" xr:uid="{00000000-0005-0000-0000-000099470000}"/>
    <cellStyle name="Normal 4 3 3 4 5" xfId="18332" xr:uid="{00000000-0005-0000-0000-00009A470000}"/>
    <cellStyle name="Normal 4 3 3 5" xfId="18333" xr:uid="{00000000-0005-0000-0000-00009B470000}"/>
    <cellStyle name="Normal 4 3 3 5 2" xfId="18334" xr:uid="{00000000-0005-0000-0000-00009C470000}"/>
    <cellStyle name="Normal 4 3 3 5 3" xfId="18335" xr:uid="{00000000-0005-0000-0000-00009D470000}"/>
    <cellStyle name="Normal 4 3 3 5 4" xfId="18336" xr:uid="{00000000-0005-0000-0000-00009E470000}"/>
    <cellStyle name="Normal 4 3 3 6" xfId="18337" xr:uid="{00000000-0005-0000-0000-00009F470000}"/>
    <cellStyle name="Normal 4 3 3 6 2" xfId="18338" xr:uid="{00000000-0005-0000-0000-0000A0470000}"/>
    <cellStyle name="Normal 4 3 3 6 3" xfId="18339" xr:uid="{00000000-0005-0000-0000-0000A1470000}"/>
    <cellStyle name="Normal 4 3 3 6 4" xfId="18340" xr:uid="{00000000-0005-0000-0000-0000A2470000}"/>
    <cellStyle name="Normal 4 3 3 7" xfId="18341" xr:uid="{00000000-0005-0000-0000-0000A3470000}"/>
    <cellStyle name="Normal 4 3 3 8" xfId="18342" xr:uid="{00000000-0005-0000-0000-0000A4470000}"/>
    <cellStyle name="Normal 4 3 3 9" xfId="18343" xr:uid="{00000000-0005-0000-0000-0000A5470000}"/>
    <cellStyle name="Normal 4 3 4" xfId="18344" xr:uid="{00000000-0005-0000-0000-0000A6470000}"/>
    <cellStyle name="Normal 4 3 4 2" xfId="18345" xr:uid="{00000000-0005-0000-0000-0000A7470000}"/>
    <cellStyle name="Normal 4 3 4 2 2" xfId="18346" xr:uid="{00000000-0005-0000-0000-0000A8470000}"/>
    <cellStyle name="Normal 4 3 4 2 2 2" xfId="18347" xr:uid="{00000000-0005-0000-0000-0000A9470000}"/>
    <cellStyle name="Normal 4 3 4 2 2 3" xfId="18348" xr:uid="{00000000-0005-0000-0000-0000AA470000}"/>
    <cellStyle name="Normal 4 3 4 2 2 4" xfId="18349" xr:uid="{00000000-0005-0000-0000-0000AB470000}"/>
    <cellStyle name="Normal 4 3 4 2 3" xfId="18350" xr:uid="{00000000-0005-0000-0000-0000AC470000}"/>
    <cellStyle name="Normal 4 3 4 2 3 2" xfId="18351" xr:uid="{00000000-0005-0000-0000-0000AD470000}"/>
    <cellStyle name="Normal 4 3 4 2 3 3" xfId="18352" xr:uid="{00000000-0005-0000-0000-0000AE470000}"/>
    <cellStyle name="Normal 4 3 4 2 3 4" xfId="18353" xr:uid="{00000000-0005-0000-0000-0000AF470000}"/>
    <cellStyle name="Normal 4 3 4 2 4" xfId="18354" xr:uid="{00000000-0005-0000-0000-0000B0470000}"/>
    <cellStyle name="Normal 4 3 4 2 5" xfId="18355" xr:uid="{00000000-0005-0000-0000-0000B1470000}"/>
    <cellStyle name="Normal 4 3 4 2 6" xfId="18356" xr:uid="{00000000-0005-0000-0000-0000B2470000}"/>
    <cellStyle name="Normal 4 3 4 3" xfId="18357" xr:uid="{00000000-0005-0000-0000-0000B3470000}"/>
    <cellStyle name="Normal 4 3 4 3 2" xfId="18358" xr:uid="{00000000-0005-0000-0000-0000B4470000}"/>
    <cellStyle name="Normal 4 3 4 3 3" xfId="18359" xr:uid="{00000000-0005-0000-0000-0000B5470000}"/>
    <cellStyle name="Normal 4 3 4 3 4" xfId="18360" xr:uid="{00000000-0005-0000-0000-0000B6470000}"/>
    <cellStyle name="Normal 4 3 4 4" xfId="18361" xr:uid="{00000000-0005-0000-0000-0000B7470000}"/>
    <cellStyle name="Normal 4 3 4 4 2" xfId="18362" xr:uid="{00000000-0005-0000-0000-0000B8470000}"/>
    <cellStyle name="Normal 4 3 4 4 3" xfId="18363" xr:uid="{00000000-0005-0000-0000-0000B9470000}"/>
    <cellStyle name="Normal 4 3 4 4 4" xfId="18364" xr:uid="{00000000-0005-0000-0000-0000BA470000}"/>
    <cellStyle name="Normal 4 3 4 5" xfId="18365" xr:uid="{00000000-0005-0000-0000-0000BB470000}"/>
    <cellStyle name="Normal 4 3 4 6" xfId="18366" xr:uid="{00000000-0005-0000-0000-0000BC470000}"/>
    <cellStyle name="Normal 4 3 4 7" xfId="18367" xr:uid="{00000000-0005-0000-0000-0000BD470000}"/>
    <cellStyle name="Normal 4 3 5" xfId="18368" xr:uid="{00000000-0005-0000-0000-0000BE470000}"/>
    <cellStyle name="Normal 4 3 5 2" xfId="18369" xr:uid="{00000000-0005-0000-0000-0000BF470000}"/>
    <cellStyle name="Normal 4 3 5 2 2" xfId="18370" xr:uid="{00000000-0005-0000-0000-0000C0470000}"/>
    <cellStyle name="Normal 4 3 5 2 2 2" xfId="18371" xr:uid="{00000000-0005-0000-0000-0000C1470000}"/>
    <cellStyle name="Normal 4 3 5 2 2 3" xfId="18372" xr:uid="{00000000-0005-0000-0000-0000C2470000}"/>
    <cellStyle name="Normal 4 3 5 2 2 4" xfId="18373" xr:uid="{00000000-0005-0000-0000-0000C3470000}"/>
    <cellStyle name="Normal 4 3 5 2 3" xfId="18374" xr:uid="{00000000-0005-0000-0000-0000C4470000}"/>
    <cellStyle name="Normal 4 3 5 2 3 2" xfId="18375" xr:uid="{00000000-0005-0000-0000-0000C5470000}"/>
    <cellStyle name="Normal 4 3 5 2 3 3" xfId="18376" xr:uid="{00000000-0005-0000-0000-0000C6470000}"/>
    <cellStyle name="Normal 4 3 5 2 3 4" xfId="18377" xr:uid="{00000000-0005-0000-0000-0000C7470000}"/>
    <cellStyle name="Normal 4 3 5 2 4" xfId="18378" xr:uid="{00000000-0005-0000-0000-0000C8470000}"/>
    <cellStyle name="Normal 4 3 5 2 4 2" xfId="18379" xr:uid="{00000000-0005-0000-0000-0000C9470000}"/>
    <cellStyle name="Normal 4 3 5 2 4 3" xfId="18380" xr:uid="{00000000-0005-0000-0000-0000CA470000}"/>
    <cellStyle name="Normal 4 3 5 2 4 4" xfId="18381" xr:uid="{00000000-0005-0000-0000-0000CB470000}"/>
    <cellStyle name="Normal 4 3 5 2 5" xfId="18382" xr:uid="{00000000-0005-0000-0000-0000CC470000}"/>
    <cellStyle name="Normal 4 3 5 2 6" xfId="18383" xr:uid="{00000000-0005-0000-0000-0000CD470000}"/>
    <cellStyle name="Normal 4 3 5 2 7" xfId="18384" xr:uid="{00000000-0005-0000-0000-0000CE470000}"/>
    <cellStyle name="Normal 4 3 5 3" xfId="18385" xr:uid="{00000000-0005-0000-0000-0000CF470000}"/>
    <cellStyle name="Normal 4 3 5 3 2" xfId="18386" xr:uid="{00000000-0005-0000-0000-0000D0470000}"/>
    <cellStyle name="Normal 4 3 5 3 3" xfId="18387" xr:uid="{00000000-0005-0000-0000-0000D1470000}"/>
    <cellStyle name="Normal 4 3 5 3 4" xfId="18388" xr:uid="{00000000-0005-0000-0000-0000D2470000}"/>
    <cellStyle name="Normal 4 3 5 4" xfId="18389" xr:uid="{00000000-0005-0000-0000-0000D3470000}"/>
    <cellStyle name="Normal 4 3 5 4 2" xfId="18390" xr:uid="{00000000-0005-0000-0000-0000D4470000}"/>
    <cellStyle name="Normal 4 3 5 4 3" xfId="18391" xr:uid="{00000000-0005-0000-0000-0000D5470000}"/>
    <cellStyle name="Normal 4 3 5 4 4" xfId="18392" xr:uid="{00000000-0005-0000-0000-0000D6470000}"/>
    <cellStyle name="Normal 4 3 5 5" xfId="18393" xr:uid="{00000000-0005-0000-0000-0000D7470000}"/>
    <cellStyle name="Normal 4 3 5 5 2" xfId="18394" xr:uid="{00000000-0005-0000-0000-0000D8470000}"/>
    <cellStyle name="Normal 4 3 5 5 3" xfId="18395" xr:uid="{00000000-0005-0000-0000-0000D9470000}"/>
    <cellStyle name="Normal 4 3 5 5 4" xfId="18396" xr:uid="{00000000-0005-0000-0000-0000DA470000}"/>
    <cellStyle name="Normal 4 3 5 6" xfId="18397" xr:uid="{00000000-0005-0000-0000-0000DB470000}"/>
    <cellStyle name="Normal 4 3 5 7" xfId="18398" xr:uid="{00000000-0005-0000-0000-0000DC470000}"/>
    <cellStyle name="Normal 4 3 5 8" xfId="18399" xr:uid="{00000000-0005-0000-0000-0000DD470000}"/>
    <cellStyle name="Normal 4 3 6" xfId="18400" xr:uid="{00000000-0005-0000-0000-0000DE470000}"/>
    <cellStyle name="Normal 4 3 6 2" xfId="18401" xr:uid="{00000000-0005-0000-0000-0000DF470000}"/>
    <cellStyle name="Normal 4 3 6 2 2" xfId="18402" xr:uid="{00000000-0005-0000-0000-0000E0470000}"/>
    <cellStyle name="Normal 4 3 6 2 3" xfId="18403" xr:uid="{00000000-0005-0000-0000-0000E1470000}"/>
    <cellStyle name="Normal 4 3 6 2 4" xfId="18404" xr:uid="{00000000-0005-0000-0000-0000E2470000}"/>
    <cellStyle name="Normal 4 3 6 3" xfId="18405" xr:uid="{00000000-0005-0000-0000-0000E3470000}"/>
    <cellStyle name="Normal 4 3 6 3 2" xfId="18406" xr:uid="{00000000-0005-0000-0000-0000E4470000}"/>
    <cellStyle name="Normal 4 3 6 3 3" xfId="18407" xr:uid="{00000000-0005-0000-0000-0000E5470000}"/>
    <cellStyle name="Normal 4 3 6 3 4" xfId="18408" xr:uid="{00000000-0005-0000-0000-0000E6470000}"/>
    <cellStyle name="Normal 4 3 6 4" xfId="18409" xr:uid="{00000000-0005-0000-0000-0000E7470000}"/>
    <cellStyle name="Normal 4 3 6 5" xfId="18410" xr:uid="{00000000-0005-0000-0000-0000E8470000}"/>
    <cellStyle name="Normal 4 3 6 6" xfId="18411" xr:uid="{00000000-0005-0000-0000-0000E9470000}"/>
    <cellStyle name="Normal 4 3 7" xfId="18412" xr:uid="{00000000-0005-0000-0000-0000EA470000}"/>
    <cellStyle name="Normal 4 3 7 2" xfId="18413" xr:uid="{00000000-0005-0000-0000-0000EB470000}"/>
    <cellStyle name="Normal 4 3 7 3" xfId="18414" xr:uid="{00000000-0005-0000-0000-0000EC470000}"/>
    <cellStyle name="Normal 4 3 7 4" xfId="18415" xr:uid="{00000000-0005-0000-0000-0000ED470000}"/>
    <cellStyle name="Normal 4 3 8" xfId="18416" xr:uid="{00000000-0005-0000-0000-0000EE470000}"/>
    <cellStyle name="Normal 4 3 8 2" xfId="18417" xr:uid="{00000000-0005-0000-0000-0000EF470000}"/>
    <cellStyle name="Normal 4 3 8 3" xfId="18418" xr:uid="{00000000-0005-0000-0000-0000F0470000}"/>
    <cellStyle name="Normal 4 3 8 4" xfId="18419" xr:uid="{00000000-0005-0000-0000-0000F1470000}"/>
    <cellStyle name="Normal 4 3 9" xfId="18420" xr:uid="{00000000-0005-0000-0000-0000F2470000}"/>
    <cellStyle name="Normal 4 4" xfId="18421" xr:uid="{00000000-0005-0000-0000-0000F3470000}"/>
    <cellStyle name="Normal 4 4 2" xfId="18422" xr:uid="{00000000-0005-0000-0000-0000F4470000}"/>
    <cellStyle name="Normal 4 4 2 2" xfId="18423" xr:uid="{00000000-0005-0000-0000-0000F5470000}"/>
    <cellStyle name="Normal 4 4 2 2 2" xfId="18424" xr:uid="{00000000-0005-0000-0000-0000F6470000}"/>
    <cellStyle name="Normal 4 4 2 2 2 2" xfId="18425" xr:uid="{00000000-0005-0000-0000-0000F7470000}"/>
    <cellStyle name="Normal 4 4 2 2 2 3" xfId="18426" xr:uid="{00000000-0005-0000-0000-0000F8470000}"/>
    <cellStyle name="Normal 4 4 2 2 2 4" xfId="18427" xr:uid="{00000000-0005-0000-0000-0000F9470000}"/>
    <cellStyle name="Normal 4 4 2 2 3" xfId="18428" xr:uid="{00000000-0005-0000-0000-0000FA470000}"/>
    <cellStyle name="Normal 4 4 2 2 3 2" xfId="18429" xr:uid="{00000000-0005-0000-0000-0000FB470000}"/>
    <cellStyle name="Normal 4 4 2 2 3 3" xfId="18430" xr:uid="{00000000-0005-0000-0000-0000FC470000}"/>
    <cellStyle name="Normal 4 4 2 2 3 4" xfId="18431" xr:uid="{00000000-0005-0000-0000-0000FD470000}"/>
    <cellStyle name="Normal 4 4 2 2 4" xfId="18432" xr:uid="{00000000-0005-0000-0000-0000FE470000}"/>
    <cellStyle name="Normal 4 4 2 2 5" xfId="18433" xr:uid="{00000000-0005-0000-0000-0000FF470000}"/>
    <cellStyle name="Normal 4 4 2 2 6" xfId="18434" xr:uid="{00000000-0005-0000-0000-000000480000}"/>
    <cellStyle name="Normal 4 4 2 3" xfId="18435" xr:uid="{00000000-0005-0000-0000-000001480000}"/>
    <cellStyle name="Normal 4 4 2 3 2" xfId="18436" xr:uid="{00000000-0005-0000-0000-000002480000}"/>
    <cellStyle name="Normal 4 4 2 3 3" xfId="18437" xr:uid="{00000000-0005-0000-0000-000003480000}"/>
    <cellStyle name="Normal 4 4 2 3 4" xfId="18438" xr:uid="{00000000-0005-0000-0000-000004480000}"/>
    <cellStyle name="Normal 4 4 2 4" xfId="18439" xr:uid="{00000000-0005-0000-0000-000005480000}"/>
    <cellStyle name="Normal 4 4 2 4 2" xfId="18440" xr:uid="{00000000-0005-0000-0000-000006480000}"/>
    <cellStyle name="Normal 4 4 2 4 3" xfId="18441" xr:uid="{00000000-0005-0000-0000-000007480000}"/>
    <cellStyle name="Normal 4 4 2 4 4" xfId="18442" xr:uid="{00000000-0005-0000-0000-000008480000}"/>
    <cellStyle name="Normal 4 4 2 5" xfId="18443" xr:uid="{00000000-0005-0000-0000-000009480000}"/>
    <cellStyle name="Normal 4 4 2 6" xfId="18444" xr:uid="{00000000-0005-0000-0000-00000A480000}"/>
    <cellStyle name="Normal 4 4 2 7" xfId="18445" xr:uid="{00000000-0005-0000-0000-00000B480000}"/>
    <cellStyle name="Normal 4 4 2 8" xfId="18446" xr:uid="{00000000-0005-0000-0000-00000C480000}"/>
    <cellStyle name="Normal 4 4 3" xfId="18447" xr:uid="{00000000-0005-0000-0000-00000D480000}"/>
    <cellStyle name="Normal 4 4 3 2" xfId="18448" xr:uid="{00000000-0005-0000-0000-00000E480000}"/>
    <cellStyle name="Normal 4 4 3 2 2" xfId="18449" xr:uid="{00000000-0005-0000-0000-00000F480000}"/>
    <cellStyle name="Normal 4 4 3 2 2 2" xfId="18450" xr:uid="{00000000-0005-0000-0000-000010480000}"/>
    <cellStyle name="Normal 4 4 3 2 2 3" xfId="18451" xr:uid="{00000000-0005-0000-0000-000011480000}"/>
    <cellStyle name="Normal 4 4 3 2 2 4" xfId="18452" xr:uid="{00000000-0005-0000-0000-000012480000}"/>
    <cellStyle name="Normal 4 4 3 2 3" xfId="18453" xr:uid="{00000000-0005-0000-0000-000013480000}"/>
    <cellStyle name="Normal 4 4 3 2 4" xfId="18454" xr:uid="{00000000-0005-0000-0000-000014480000}"/>
    <cellStyle name="Normal 4 4 3 2 5" xfId="18455" xr:uid="{00000000-0005-0000-0000-000015480000}"/>
    <cellStyle name="Normal 4 4 3 3" xfId="18456" xr:uid="{00000000-0005-0000-0000-000016480000}"/>
    <cellStyle name="Normal 4 4 3 3 2" xfId="18457" xr:uid="{00000000-0005-0000-0000-000017480000}"/>
    <cellStyle name="Normal 4 4 3 3 3" xfId="18458" xr:uid="{00000000-0005-0000-0000-000018480000}"/>
    <cellStyle name="Normal 4 4 3 3 4" xfId="18459" xr:uid="{00000000-0005-0000-0000-000019480000}"/>
    <cellStyle name="Normal 4 4 3 4" xfId="18460" xr:uid="{00000000-0005-0000-0000-00001A480000}"/>
    <cellStyle name="Normal 4 4 3 5" xfId="18461" xr:uid="{00000000-0005-0000-0000-00001B480000}"/>
    <cellStyle name="Normal 4 4 3 6" xfId="18462" xr:uid="{00000000-0005-0000-0000-00001C480000}"/>
    <cellStyle name="Normal 4 4 4" xfId="18463" xr:uid="{00000000-0005-0000-0000-00001D480000}"/>
    <cellStyle name="Normal 4 4 4 2" xfId="18464" xr:uid="{00000000-0005-0000-0000-00001E480000}"/>
    <cellStyle name="Normal 4 4 4 2 2" xfId="18465" xr:uid="{00000000-0005-0000-0000-00001F480000}"/>
    <cellStyle name="Normal 4 4 4 2 3" xfId="18466" xr:uid="{00000000-0005-0000-0000-000020480000}"/>
    <cellStyle name="Normal 4 4 4 2 4" xfId="18467" xr:uid="{00000000-0005-0000-0000-000021480000}"/>
    <cellStyle name="Normal 4 4 4 3" xfId="18468" xr:uid="{00000000-0005-0000-0000-000022480000}"/>
    <cellStyle name="Normal 4 4 4 4" xfId="18469" xr:uid="{00000000-0005-0000-0000-000023480000}"/>
    <cellStyle name="Normal 4 4 4 5" xfId="18470" xr:uid="{00000000-0005-0000-0000-000024480000}"/>
    <cellStyle name="Normal 4 4 5" xfId="18471" xr:uid="{00000000-0005-0000-0000-000025480000}"/>
    <cellStyle name="Normal 4 4 5 2" xfId="18472" xr:uid="{00000000-0005-0000-0000-000026480000}"/>
    <cellStyle name="Normal 4 4 5 3" xfId="18473" xr:uid="{00000000-0005-0000-0000-000027480000}"/>
    <cellStyle name="Normal 4 4 5 4" xfId="18474" xr:uid="{00000000-0005-0000-0000-000028480000}"/>
    <cellStyle name="Normal 4 4 6" xfId="18475" xr:uid="{00000000-0005-0000-0000-000029480000}"/>
    <cellStyle name="Normal 4 4 6 2" xfId="18476" xr:uid="{00000000-0005-0000-0000-00002A480000}"/>
    <cellStyle name="Normal 4 4 6 3" xfId="18477" xr:uid="{00000000-0005-0000-0000-00002B480000}"/>
    <cellStyle name="Normal 4 4 6 4" xfId="18478" xr:uid="{00000000-0005-0000-0000-00002C480000}"/>
    <cellStyle name="Normal 4 5" xfId="18479" xr:uid="{00000000-0005-0000-0000-00002D480000}"/>
    <cellStyle name="Normal 4 5 10" xfId="18480" xr:uid="{00000000-0005-0000-0000-00002E480000}"/>
    <cellStyle name="Normal 4 5 11" xfId="18481" xr:uid="{00000000-0005-0000-0000-00002F480000}"/>
    <cellStyle name="Normal 4 5 12" xfId="18482" xr:uid="{00000000-0005-0000-0000-000030480000}"/>
    <cellStyle name="Normal 4 5 13" xfId="18483" xr:uid="{00000000-0005-0000-0000-000031480000}"/>
    <cellStyle name="Normal 4 5 14" xfId="18484" xr:uid="{00000000-0005-0000-0000-000032480000}"/>
    <cellStyle name="Normal 4 5 15" xfId="18485" xr:uid="{00000000-0005-0000-0000-000033480000}"/>
    <cellStyle name="Normal 4 5 16" xfId="18486" xr:uid="{00000000-0005-0000-0000-000034480000}"/>
    <cellStyle name="Normal 4 5 17" xfId="18487" xr:uid="{00000000-0005-0000-0000-000035480000}"/>
    <cellStyle name="Normal 4 5 18" xfId="18488" xr:uid="{00000000-0005-0000-0000-000036480000}"/>
    <cellStyle name="Normal 4 5 19" xfId="18489" xr:uid="{00000000-0005-0000-0000-000037480000}"/>
    <cellStyle name="Normal 4 5 2" xfId="18490" xr:uid="{00000000-0005-0000-0000-000038480000}"/>
    <cellStyle name="Normal 4 5 2 2" xfId="18491" xr:uid="{00000000-0005-0000-0000-000039480000}"/>
    <cellStyle name="Normal 4 5 2 2 2" xfId="18492" xr:uid="{00000000-0005-0000-0000-00003A480000}"/>
    <cellStyle name="Normal 4 5 2 2 2 2" xfId="18493" xr:uid="{00000000-0005-0000-0000-00003B480000}"/>
    <cellStyle name="Normal 4 5 2 2 2 3" xfId="18494" xr:uid="{00000000-0005-0000-0000-00003C480000}"/>
    <cellStyle name="Normal 4 5 2 2 2 4" xfId="18495" xr:uid="{00000000-0005-0000-0000-00003D480000}"/>
    <cellStyle name="Normal 4 5 2 2 3" xfId="18496" xr:uid="{00000000-0005-0000-0000-00003E480000}"/>
    <cellStyle name="Normal 4 5 2 2 4" xfId="18497" xr:uid="{00000000-0005-0000-0000-00003F480000}"/>
    <cellStyle name="Normal 4 5 2 2 5" xfId="18498" xr:uid="{00000000-0005-0000-0000-000040480000}"/>
    <cellStyle name="Normal 4 5 2 3" xfId="18499" xr:uid="{00000000-0005-0000-0000-000041480000}"/>
    <cellStyle name="Normal 4 5 2 3 2" xfId="18500" xr:uid="{00000000-0005-0000-0000-000042480000}"/>
    <cellStyle name="Normal 4 5 2 3 3" xfId="18501" xr:uid="{00000000-0005-0000-0000-000043480000}"/>
    <cellStyle name="Normal 4 5 2 3 4" xfId="18502" xr:uid="{00000000-0005-0000-0000-000044480000}"/>
    <cellStyle name="Normal 4 5 2 4" xfId="18503" xr:uid="{00000000-0005-0000-0000-000045480000}"/>
    <cellStyle name="Normal 4 5 2 4 2" xfId="18504" xr:uid="{00000000-0005-0000-0000-000046480000}"/>
    <cellStyle name="Normal 4 5 2 4 3" xfId="18505" xr:uid="{00000000-0005-0000-0000-000047480000}"/>
    <cellStyle name="Normal 4 5 2 4 4" xfId="18506" xr:uid="{00000000-0005-0000-0000-000048480000}"/>
    <cellStyle name="Normal 4 5 20" xfId="18507" xr:uid="{00000000-0005-0000-0000-000049480000}"/>
    <cellStyle name="Normal 4 5 21" xfId="18508" xr:uid="{00000000-0005-0000-0000-00004A480000}"/>
    <cellStyle name="Normal 4 5 22" xfId="18509" xr:uid="{00000000-0005-0000-0000-00004B480000}"/>
    <cellStyle name="Normal 4 5 23" xfId="18510" xr:uid="{00000000-0005-0000-0000-00004C480000}"/>
    <cellStyle name="Normal 4 5 24" xfId="18511" xr:uid="{00000000-0005-0000-0000-00004D480000}"/>
    <cellStyle name="Normal 4 5 25" xfId="18512" xr:uid="{00000000-0005-0000-0000-00004E480000}"/>
    <cellStyle name="Normal 4 5 26" xfId="18513" xr:uid="{00000000-0005-0000-0000-00004F480000}"/>
    <cellStyle name="Normal 4 5 27" xfId="18514" xr:uid="{00000000-0005-0000-0000-000050480000}"/>
    <cellStyle name="Normal 4 5 28" xfId="18515" xr:uid="{00000000-0005-0000-0000-000051480000}"/>
    <cellStyle name="Normal 4 5 29" xfId="18516" xr:uid="{00000000-0005-0000-0000-000052480000}"/>
    <cellStyle name="Normal 4 5 3" xfId="18517" xr:uid="{00000000-0005-0000-0000-000053480000}"/>
    <cellStyle name="Normal 4 5 3 2" xfId="18518" xr:uid="{00000000-0005-0000-0000-000054480000}"/>
    <cellStyle name="Normal 4 5 3 2 2" xfId="18519" xr:uid="{00000000-0005-0000-0000-000055480000}"/>
    <cellStyle name="Normal 4 5 3 2 2 2" xfId="18520" xr:uid="{00000000-0005-0000-0000-000056480000}"/>
    <cellStyle name="Normal 4 5 3 2 2 3" xfId="18521" xr:uid="{00000000-0005-0000-0000-000057480000}"/>
    <cellStyle name="Normal 4 5 3 2 2 4" xfId="18522" xr:uid="{00000000-0005-0000-0000-000058480000}"/>
    <cellStyle name="Normal 4 5 3 2 3" xfId="18523" xr:uid="{00000000-0005-0000-0000-000059480000}"/>
    <cellStyle name="Normal 4 5 3 2 4" xfId="18524" xr:uid="{00000000-0005-0000-0000-00005A480000}"/>
    <cellStyle name="Normal 4 5 3 2 5" xfId="18525" xr:uid="{00000000-0005-0000-0000-00005B480000}"/>
    <cellStyle name="Normal 4 5 3 3" xfId="18526" xr:uid="{00000000-0005-0000-0000-00005C480000}"/>
    <cellStyle name="Normal 4 5 3 3 2" xfId="18527" xr:uid="{00000000-0005-0000-0000-00005D480000}"/>
    <cellStyle name="Normal 4 5 3 3 3" xfId="18528" xr:uid="{00000000-0005-0000-0000-00005E480000}"/>
    <cellStyle name="Normal 4 5 3 3 4" xfId="18529" xr:uid="{00000000-0005-0000-0000-00005F480000}"/>
    <cellStyle name="Normal 4 5 3 4" xfId="18530" xr:uid="{00000000-0005-0000-0000-000060480000}"/>
    <cellStyle name="Normal 4 5 3 4 2" xfId="18531" xr:uid="{00000000-0005-0000-0000-000061480000}"/>
    <cellStyle name="Normal 4 5 3 4 3" xfId="18532" xr:uid="{00000000-0005-0000-0000-000062480000}"/>
    <cellStyle name="Normal 4 5 3 4 4" xfId="18533" xr:uid="{00000000-0005-0000-0000-000063480000}"/>
    <cellStyle name="Normal 4 5 30" xfId="18534" xr:uid="{00000000-0005-0000-0000-000064480000}"/>
    <cellStyle name="Normal 4 5 31" xfId="18535" xr:uid="{00000000-0005-0000-0000-000065480000}"/>
    <cellStyle name="Normal 4 5 32" xfId="18536" xr:uid="{00000000-0005-0000-0000-000066480000}"/>
    <cellStyle name="Normal 4 5 33" xfId="18537" xr:uid="{00000000-0005-0000-0000-000067480000}"/>
    <cellStyle name="Normal 4 5 34" xfId="18538" xr:uid="{00000000-0005-0000-0000-000068480000}"/>
    <cellStyle name="Normal 4 5 35" xfId="18539" xr:uid="{00000000-0005-0000-0000-000069480000}"/>
    <cellStyle name="Normal 4 5 36" xfId="18540" xr:uid="{00000000-0005-0000-0000-00006A480000}"/>
    <cellStyle name="Normal 4 5 37" xfId="18541" xr:uid="{00000000-0005-0000-0000-00006B480000}"/>
    <cellStyle name="Normal 4 5 38" xfId="18542" xr:uid="{00000000-0005-0000-0000-00006C480000}"/>
    <cellStyle name="Normal 4 5 39" xfId="18543" xr:uid="{00000000-0005-0000-0000-00006D480000}"/>
    <cellStyle name="Normal 4 5 4" xfId="18544" xr:uid="{00000000-0005-0000-0000-00006E480000}"/>
    <cellStyle name="Normal 4 5 4 2" xfId="18545" xr:uid="{00000000-0005-0000-0000-00006F480000}"/>
    <cellStyle name="Normal 4 5 4 2 2" xfId="18546" xr:uid="{00000000-0005-0000-0000-000070480000}"/>
    <cellStyle name="Normal 4 5 4 2 3" xfId="18547" xr:uid="{00000000-0005-0000-0000-000071480000}"/>
    <cellStyle name="Normal 4 5 4 2 4" xfId="18548" xr:uid="{00000000-0005-0000-0000-000072480000}"/>
    <cellStyle name="Normal 4 5 4 3" xfId="18549" xr:uid="{00000000-0005-0000-0000-000073480000}"/>
    <cellStyle name="Normal 4 5 4 3 2" xfId="18550" xr:uid="{00000000-0005-0000-0000-000074480000}"/>
    <cellStyle name="Normal 4 5 4 3 3" xfId="18551" xr:uid="{00000000-0005-0000-0000-000075480000}"/>
    <cellStyle name="Normal 4 5 4 3 4" xfId="18552" xr:uid="{00000000-0005-0000-0000-000076480000}"/>
    <cellStyle name="Normal 4 5 40" xfId="18553" xr:uid="{00000000-0005-0000-0000-000077480000}"/>
    <cellStyle name="Normal 4 5 41" xfId="18554" xr:uid="{00000000-0005-0000-0000-000078480000}"/>
    <cellStyle name="Normal 4 5 42" xfId="18555" xr:uid="{00000000-0005-0000-0000-000079480000}"/>
    <cellStyle name="Normal 4 5 43" xfId="18556" xr:uid="{00000000-0005-0000-0000-00007A480000}"/>
    <cellStyle name="Normal 4 5 44" xfId="18557" xr:uid="{00000000-0005-0000-0000-00007B480000}"/>
    <cellStyle name="Normal 4 5 45" xfId="18558" xr:uid="{00000000-0005-0000-0000-00007C480000}"/>
    <cellStyle name="Normal 4 5 46" xfId="18559" xr:uid="{00000000-0005-0000-0000-00007D480000}"/>
    <cellStyle name="Normal 4 5 47" xfId="18560" xr:uid="{00000000-0005-0000-0000-00007E480000}"/>
    <cellStyle name="Normal 4 5 48" xfId="18561" xr:uid="{00000000-0005-0000-0000-00007F480000}"/>
    <cellStyle name="Normal 4 5 49" xfId="18562" xr:uid="{00000000-0005-0000-0000-000080480000}"/>
    <cellStyle name="Normal 4 5 5" xfId="18563" xr:uid="{00000000-0005-0000-0000-000081480000}"/>
    <cellStyle name="Normal 4 5 5 2" xfId="18564" xr:uid="{00000000-0005-0000-0000-000082480000}"/>
    <cellStyle name="Normal 4 5 5 2 2" xfId="18565" xr:uid="{00000000-0005-0000-0000-000083480000}"/>
    <cellStyle name="Normal 4 5 5 2 3" xfId="18566" xr:uid="{00000000-0005-0000-0000-000084480000}"/>
    <cellStyle name="Normal 4 5 5 2 4" xfId="18567" xr:uid="{00000000-0005-0000-0000-000085480000}"/>
    <cellStyle name="Normal 4 5 50" xfId="18568" xr:uid="{00000000-0005-0000-0000-000086480000}"/>
    <cellStyle name="Normal 4 5 51" xfId="18569" xr:uid="{00000000-0005-0000-0000-000087480000}"/>
    <cellStyle name="Normal 4 5 52" xfId="18570" xr:uid="{00000000-0005-0000-0000-000088480000}"/>
    <cellStyle name="Normal 4 5 53" xfId="18571" xr:uid="{00000000-0005-0000-0000-000089480000}"/>
    <cellStyle name="Normal 4 5 54" xfId="18572" xr:uid="{00000000-0005-0000-0000-00008A480000}"/>
    <cellStyle name="Normal 4 5 55" xfId="18573" xr:uid="{00000000-0005-0000-0000-00008B480000}"/>
    <cellStyle name="Normal 4 5 56" xfId="18574" xr:uid="{00000000-0005-0000-0000-00008C480000}"/>
    <cellStyle name="Normal 4 5 57" xfId="18575" xr:uid="{00000000-0005-0000-0000-00008D480000}"/>
    <cellStyle name="Normal 4 5 58" xfId="18576" xr:uid="{00000000-0005-0000-0000-00008E480000}"/>
    <cellStyle name="Normal 4 5 59" xfId="18577" xr:uid="{00000000-0005-0000-0000-00008F480000}"/>
    <cellStyle name="Normal 4 5 6" xfId="18578" xr:uid="{00000000-0005-0000-0000-000090480000}"/>
    <cellStyle name="Normal 4 5 60" xfId="18579" xr:uid="{00000000-0005-0000-0000-000091480000}"/>
    <cellStyle name="Normal 4 5 61" xfId="18580" xr:uid="{00000000-0005-0000-0000-000092480000}"/>
    <cellStyle name="Normal 4 5 62" xfId="18581" xr:uid="{00000000-0005-0000-0000-000093480000}"/>
    <cellStyle name="Normal 4 5 63" xfId="18582" xr:uid="{00000000-0005-0000-0000-000094480000}"/>
    <cellStyle name="Normal 4 5 64" xfId="18583" xr:uid="{00000000-0005-0000-0000-000095480000}"/>
    <cellStyle name="Normal 4 5 65" xfId="18584" xr:uid="{00000000-0005-0000-0000-000096480000}"/>
    <cellStyle name="Normal 4 5 66" xfId="18585" xr:uid="{00000000-0005-0000-0000-000097480000}"/>
    <cellStyle name="Normal 4 5 67" xfId="18586" xr:uid="{00000000-0005-0000-0000-000098480000}"/>
    <cellStyle name="Normal 4 5 68" xfId="18587" xr:uid="{00000000-0005-0000-0000-000099480000}"/>
    <cellStyle name="Normal 4 5 69" xfId="18588" xr:uid="{00000000-0005-0000-0000-00009A480000}"/>
    <cellStyle name="Normal 4 5 7" xfId="18589" xr:uid="{00000000-0005-0000-0000-00009B480000}"/>
    <cellStyle name="Normal 4 5 70" xfId="18590" xr:uid="{00000000-0005-0000-0000-00009C480000}"/>
    <cellStyle name="Normal 4 5 71" xfId="18591" xr:uid="{00000000-0005-0000-0000-00009D480000}"/>
    <cellStyle name="Normal 4 5 72" xfId="18592" xr:uid="{00000000-0005-0000-0000-00009E480000}"/>
    <cellStyle name="Normal 4 5 73" xfId="18593" xr:uid="{00000000-0005-0000-0000-00009F480000}"/>
    <cellStyle name="Normal 4 5 74" xfId="18594" xr:uid="{00000000-0005-0000-0000-0000A0480000}"/>
    <cellStyle name="Normal 4 5 75" xfId="18595" xr:uid="{00000000-0005-0000-0000-0000A1480000}"/>
    <cellStyle name="Normal 4 5 76" xfId="18596" xr:uid="{00000000-0005-0000-0000-0000A2480000}"/>
    <cellStyle name="Normal 4 5 77" xfId="18597" xr:uid="{00000000-0005-0000-0000-0000A3480000}"/>
    <cellStyle name="Normal 4 5 78" xfId="18598" xr:uid="{00000000-0005-0000-0000-0000A4480000}"/>
    <cellStyle name="Normal 4 5 79" xfId="18599" xr:uid="{00000000-0005-0000-0000-0000A5480000}"/>
    <cellStyle name="Normal 4 5 8" xfId="18600" xr:uid="{00000000-0005-0000-0000-0000A6480000}"/>
    <cellStyle name="Normal 4 5 80" xfId="18601" xr:uid="{00000000-0005-0000-0000-0000A7480000}"/>
    <cellStyle name="Normal 4 5 81" xfId="18602" xr:uid="{00000000-0005-0000-0000-0000A8480000}"/>
    <cellStyle name="Normal 4 5 82" xfId="18603" xr:uid="{00000000-0005-0000-0000-0000A9480000}"/>
    <cellStyle name="Normal 4 5 83" xfId="18604" xr:uid="{00000000-0005-0000-0000-0000AA480000}"/>
    <cellStyle name="Normal 4 5 84" xfId="18605" xr:uid="{00000000-0005-0000-0000-0000AB480000}"/>
    <cellStyle name="Normal 4 5 85" xfId="18606" xr:uid="{00000000-0005-0000-0000-0000AC480000}"/>
    <cellStyle name="Normal 4 5 86" xfId="18607" xr:uid="{00000000-0005-0000-0000-0000AD480000}"/>
    <cellStyle name="Normal 4 5 87" xfId="18608" xr:uid="{00000000-0005-0000-0000-0000AE480000}"/>
    <cellStyle name="Normal 4 5 88" xfId="18609" xr:uid="{00000000-0005-0000-0000-0000AF480000}"/>
    <cellStyle name="Normal 4 5 89" xfId="18610" xr:uid="{00000000-0005-0000-0000-0000B0480000}"/>
    <cellStyle name="Normal 4 5 9" xfId="18611" xr:uid="{00000000-0005-0000-0000-0000B1480000}"/>
    <cellStyle name="Normal 4 5 90" xfId="18612" xr:uid="{00000000-0005-0000-0000-0000B2480000}"/>
    <cellStyle name="Normal 4 5 91" xfId="18613" xr:uid="{00000000-0005-0000-0000-0000B3480000}"/>
    <cellStyle name="Normal 4 5 92" xfId="18614" xr:uid="{00000000-0005-0000-0000-0000B4480000}"/>
    <cellStyle name="Normal 4 5 93" xfId="18615" xr:uid="{00000000-0005-0000-0000-0000B5480000}"/>
    <cellStyle name="Normal 4 5 94" xfId="18616" xr:uid="{00000000-0005-0000-0000-0000B6480000}"/>
    <cellStyle name="Normal 4 5 94 2" xfId="18617" xr:uid="{00000000-0005-0000-0000-0000B7480000}"/>
    <cellStyle name="Normal 4 5 94 3" xfId="18618" xr:uid="{00000000-0005-0000-0000-0000B8480000}"/>
    <cellStyle name="Normal 4 5 94 4" xfId="18619" xr:uid="{00000000-0005-0000-0000-0000B9480000}"/>
    <cellStyle name="Normal 4 6" xfId="18620" xr:uid="{00000000-0005-0000-0000-0000BA480000}"/>
    <cellStyle name="Normal 4 6 2" xfId="18621" xr:uid="{00000000-0005-0000-0000-0000BB480000}"/>
    <cellStyle name="Normal 4 6 2 2" xfId="18622" xr:uid="{00000000-0005-0000-0000-0000BC480000}"/>
    <cellStyle name="Normal 4 6 2 2 2" xfId="18623" xr:uid="{00000000-0005-0000-0000-0000BD480000}"/>
    <cellStyle name="Normal 4 6 2 2 3" xfId="18624" xr:uid="{00000000-0005-0000-0000-0000BE480000}"/>
    <cellStyle name="Normal 4 6 2 2 4" xfId="18625" xr:uid="{00000000-0005-0000-0000-0000BF480000}"/>
    <cellStyle name="Normal 4 6 2 3" xfId="18626" xr:uid="{00000000-0005-0000-0000-0000C0480000}"/>
    <cellStyle name="Normal 4 6 2 3 2" xfId="18627" xr:uid="{00000000-0005-0000-0000-0000C1480000}"/>
    <cellStyle name="Normal 4 6 2 3 3" xfId="18628" xr:uid="{00000000-0005-0000-0000-0000C2480000}"/>
    <cellStyle name="Normal 4 6 2 3 4" xfId="18629" xr:uid="{00000000-0005-0000-0000-0000C3480000}"/>
    <cellStyle name="Normal 4 6 3" xfId="18630" xr:uid="{00000000-0005-0000-0000-0000C4480000}"/>
    <cellStyle name="Normal 4 6 3 2" xfId="18631" xr:uid="{00000000-0005-0000-0000-0000C5480000}"/>
    <cellStyle name="Normal 4 6 3 3" xfId="18632" xr:uid="{00000000-0005-0000-0000-0000C6480000}"/>
    <cellStyle name="Normal 4 6 3 4" xfId="18633" xr:uid="{00000000-0005-0000-0000-0000C7480000}"/>
    <cellStyle name="Normal 4 6 4" xfId="18634" xr:uid="{00000000-0005-0000-0000-0000C8480000}"/>
    <cellStyle name="Normal 4 6 4 2" xfId="18635" xr:uid="{00000000-0005-0000-0000-0000C9480000}"/>
    <cellStyle name="Normal 4 6 4 3" xfId="18636" xr:uid="{00000000-0005-0000-0000-0000CA480000}"/>
    <cellStyle name="Normal 4 6 4 4" xfId="18637" xr:uid="{00000000-0005-0000-0000-0000CB480000}"/>
    <cellStyle name="Normal 4 7" xfId="18638" xr:uid="{00000000-0005-0000-0000-0000CC480000}"/>
    <cellStyle name="Normal 4 7 2" xfId="18639" xr:uid="{00000000-0005-0000-0000-0000CD480000}"/>
    <cellStyle name="Normal 4 7 2 2" xfId="18640" xr:uid="{00000000-0005-0000-0000-0000CE480000}"/>
    <cellStyle name="Normal 4 7 2 2 2" xfId="18641" xr:uid="{00000000-0005-0000-0000-0000CF480000}"/>
    <cellStyle name="Normal 4 7 2 2 3" xfId="18642" xr:uid="{00000000-0005-0000-0000-0000D0480000}"/>
    <cellStyle name="Normal 4 7 2 2 4" xfId="18643" xr:uid="{00000000-0005-0000-0000-0000D1480000}"/>
    <cellStyle name="Normal 4 7 2 3" xfId="18644" xr:uid="{00000000-0005-0000-0000-0000D2480000}"/>
    <cellStyle name="Normal 4 7 2 3 2" xfId="18645" xr:uid="{00000000-0005-0000-0000-0000D3480000}"/>
    <cellStyle name="Normal 4 7 2 3 3" xfId="18646" xr:uid="{00000000-0005-0000-0000-0000D4480000}"/>
    <cellStyle name="Normal 4 7 2 3 4" xfId="18647" xr:uid="{00000000-0005-0000-0000-0000D5480000}"/>
    <cellStyle name="Normal 4 7 3" xfId="18648" xr:uid="{00000000-0005-0000-0000-0000D6480000}"/>
    <cellStyle name="Normal 4 7 3 2" xfId="18649" xr:uid="{00000000-0005-0000-0000-0000D7480000}"/>
    <cellStyle name="Normal 4 7 3 3" xfId="18650" xr:uid="{00000000-0005-0000-0000-0000D8480000}"/>
    <cellStyle name="Normal 4 7 3 4" xfId="18651" xr:uid="{00000000-0005-0000-0000-0000D9480000}"/>
    <cellStyle name="Normal 4 7 4" xfId="18652" xr:uid="{00000000-0005-0000-0000-0000DA480000}"/>
    <cellStyle name="Normal 4 7 4 2" xfId="18653" xr:uid="{00000000-0005-0000-0000-0000DB480000}"/>
    <cellStyle name="Normal 4 7 4 3" xfId="18654" xr:uid="{00000000-0005-0000-0000-0000DC480000}"/>
    <cellStyle name="Normal 4 7 4 4" xfId="18655" xr:uid="{00000000-0005-0000-0000-0000DD480000}"/>
    <cellStyle name="Normal 4 8" xfId="18656" xr:uid="{00000000-0005-0000-0000-0000DE480000}"/>
    <cellStyle name="Normal 4 8 2" xfId="18657" xr:uid="{00000000-0005-0000-0000-0000DF480000}"/>
    <cellStyle name="Normal 4 8 2 2" xfId="18658" xr:uid="{00000000-0005-0000-0000-0000E0480000}"/>
    <cellStyle name="Normal 4 8 2 2 2" xfId="18659" xr:uid="{00000000-0005-0000-0000-0000E1480000}"/>
    <cellStyle name="Normal 4 8 2 2 3" xfId="18660" xr:uid="{00000000-0005-0000-0000-0000E2480000}"/>
    <cellStyle name="Normal 4 8 2 2 4" xfId="18661" xr:uid="{00000000-0005-0000-0000-0000E3480000}"/>
    <cellStyle name="Normal 4 8 3" xfId="18662" xr:uid="{00000000-0005-0000-0000-0000E4480000}"/>
    <cellStyle name="Normal 4 8 3 2" xfId="18663" xr:uid="{00000000-0005-0000-0000-0000E5480000}"/>
    <cellStyle name="Normal 4 8 3 3" xfId="18664" xr:uid="{00000000-0005-0000-0000-0000E6480000}"/>
    <cellStyle name="Normal 4 8 3 4" xfId="18665" xr:uid="{00000000-0005-0000-0000-0000E7480000}"/>
    <cellStyle name="Normal 4 9" xfId="18666" xr:uid="{00000000-0005-0000-0000-0000E8480000}"/>
    <cellStyle name="Normal 4 9 2" xfId="18667" xr:uid="{00000000-0005-0000-0000-0000E9480000}"/>
    <cellStyle name="Normal 4 9 2 2" xfId="18668" xr:uid="{00000000-0005-0000-0000-0000EA480000}"/>
    <cellStyle name="Normal 4 9 2 3" xfId="18669" xr:uid="{00000000-0005-0000-0000-0000EB480000}"/>
    <cellStyle name="Normal 4 9 2 4" xfId="18670" xr:uid="{00000000-0005-0000-0000-0000EC480000}"/>
    <cellStyle name="Normal 4 9 3" xfId="18671" xr:uid="{00000000-0005-0000-0000-0000ED480000}"/>
    <cellStyle name="Normal 40" xfId="18672" xr:uid="{00000000-0005-0000-0000-0000EE480000}"/>
    <cellStyle name="Normal 40 2" xfId="18673" xr:uid="{00000000-0005-0000-0000-0000EF480000}"/>
    <cellStyle name="Normal 40 3" xfId="18674" xr:uid="{00000000-0005-0000-0000-0000F0480000}"/>
    <cellStyle name="Normal 40 3 2" xfId="18675" xr:uid="{00000000-0005-0000-0000-0000F1480000}"/>
    <cellStyle name="Normal 40 3 2 2" xfId="18676" xr:uid="{00000000-0005-0000-0000-0000F2480000}"/>
    <cellStyle name="Normal 40 3 2 2 2" xfId="18677" xr:uid="{00000000-0005-0000-0000-0000F3480000}"/>
    <cellStyle name="Normal 40 3 2 2 3" xfId="18678" xr:uid="{00000000-0005-0000-0000-0000F4480000}"/>
    <cellStyle name="Normal 40 3 2 2 4" xfId="18679" xr:uid="{00000000-0005-0000-0000-0000F5480000}"/>
    <cellStyle name="Normal 40 3 2 3" xfId="18680" xr:uid="{00000000-0005-0000-0000-0000F6480000}"/>
    <cellStyle name="Normal 40 3 2 4" xfId="18681" xr:uid="{00000000-0005-0000-0000-0000F7480000}"/>
    <cellStyle name="Normal 40 3 2 5" xfId="18682" xr:uid="{00000000-0005-0000-0000-0000F8480000}"/>
    <cellStyle name="Normal 40 3 3" xfId="18683" xr:uid="{00000000-0005-0000-0000-0000F9480000}"/>
    <cellStyle name="Normal 40 3 3 2" xfId="18684" xr:uid="{00000000-0005-0000-0000-0000FA480000}"/>
    <cellStyle name="Normal 40 3 3 3" xfId="18685" xr:uid="{00000000-0005-0000-0000-0000FB480000}"/>
    <cellStyle name="Normal 40 3 3 4" xfId="18686" xr:uid="{00000000-0005-0000-0000-0000FC480000}"/>
    <cellStyle name="Normal 40 3 4" xfId="18687" xr:uid="{00000000-0005-0000-0000-0000FD480000}"/>
    <cellStyle name="Normal 40 3 5" xfId="18688" xr:uid="{00000000-0005-0000-0000-0000FE480000}"/>
    <cellStyle name="Normal 40 3 6" xfId="18689" xr:uid="{00000000-0005-0000-0000-0000FF480000}"/>
    <cellStyle name="Normal 40 4" xfId="23972" xr:uid="{9D9AB713-9CF7-4C2E-90AC-DCAD4C3993CC}"/>
    <cellStyle name="Normal 400" xfId="24331" xr:uid="{1A911C99-8921-4E53-8224-85249EE2FA73}"/>
    <cellStyle name="Normal 401" xfId="24332" xr:uid="{82C51127-1AEE-4B49-94BF-D5BE4173E356}"/>
    <cellStyle name="Normal 402" xfId="24333" xr:uid="{3681EEA5-5B7A-4B3D-9C61-E44B013B6FCD}"/>
    <cellStyle name="Normal 403" xfId="24334" xr:uid="{823DF638-B115-421C-A746-B49B0126C564}"/>
    <cellStyle name="Normal 404" xfId="24335" xr:uid="{6C7A36BB-0923-4C99-8B5B-ACCA545C0D93}"/>
    <cellStyle name="Normal 405" xfId="24336" xr:uid="{A9B08EF9-5904-4711-9FE3-7D34982509F2}"/>
    <cellStyle name="Normal 406" xfId="24337" xr:uid="{9A657C19-4ED0-4085-B037-CF237335867A}"/>
    <cellStyle name="Normal 407" xfId="24338" xr:uid="{7DF8829F-A392-4193-9A9E-DA776E68766C}"/>
    <cellStyle name="Normal 408" xfId="24339" xr:uid="{7BC53395-65FD-4063-94E0-B8C4BCC1EC80}"/>
    <cellStyle name="Normal 409" xfId="24340" xr:uid="{A181C438-D794-4E4D-8B12-0DA37DE3F5CE}"/>
    <cellStyle name="Normal 41" xfId="18690" xr:uid="{00000000-0005-0000-0000-000000490000}"/>
    <cellStyle name="Normal 41 2" xfId="18691" xr:uid="{00000000-0005-0000-0000-000001490000}"/>
    <cellStyle name="Normal 41 3" xfId="18692" xr:uid="{00000000-0005-0000-0000-000002490000}"/>
    <cellStyle name="Normal 41 3 2" xfId="18693" xr:uid="{00000000-0005-0000-0000-000003490000}"/>
    <cellStyle name="Normal 41 3 2 2" xfId="18694" xr:uid="{00000000-0005-0000-0000-000004490000}"/>
    <cellStyle name="Normal 41 3 2 2 2" xfId="18695" xr:uid="{00000000-0005-0000-0000-000005490000}"/>
    <cellStyle name="Normal 41 3 2 2 3" xfId="18696" xr:uid="{00000000-0005-0000-0000-000006490000}"/>
    <cellStyle name="Normal 41 3 2 2 4" xfId="18697" xr:uid="{00000000-0005-0000-0000-000007490000}"/>
    <cellStyle name="Normal 41 3 2 3" xfId="18698" xr:uid="{00000000-0005-0000-0000-000008490000}"/>
    <cellStyle name="Normal 41 3 2 4" xfId="18699" xr:uid="{00000000-0005-0000-0000-000009490000}"/>
    <cellStyle name="Normal 41 3 2 5" xfId="18700" xr:uid="{00000000-0005-0000-0000-00000A490000}"/>
    <cellStyle name="Normal 41 3 3" xfId="18701" xr:uid="{00000000-0005-0000-0000-00000B490000}"/>
    <cellStyle name="Normal 41 3 3 2" xfId="18702" xr:uid="{00000000-0005-0000-0000-00000C490000}"/>
    <cellStyle name="Normal 41 3 3 3" xfId="18703" xr:uid="{00000000-0005-0000-0000-00000D490000}"/>
    <cellStyle name="Normal 41 3 3 4" xfId="18704" xr:uid="{00000000-0005-0000-0000-00000E490000}"/>
    <cellStyle name="Normal 41 3 4" xfId="18705" xr:uid="{00000000-0005-0000-0000-00000F490000}"/>
    <cellStyle name="Normal 41 3 5" xfId="18706" xr:uid="{00000000-0005-0000-0000-000010490000}"/>
    <cellStyle name="Normal 41 3 6" xfId="18707" xr:uid="{00000000-0005-0000-0000-000011490000}"/>
    <cellStyle name="Normal 41 4" xfId="23973" xr:uid="{9883D0E0-AA2E-4E96-A5D8-A0F210EF6EF2}"/>
    <cellStyle name="Normal 410" xfId="24341" xr:uid="{1398497A-9F8F-403C-86D7-5528C3AF6165}"/>
    <cellStyle name="Normal 411" xfId="24342" xr:uid="{C1CD5CF8-ABB7-44D5-879F-21CB3E8962C1}"/>
    <cellStyle name="Normal 412" xfId="24343" xr:uid="{C8E73E6A-A33D-4F62-9433-8E7FBE889C10}"/>
    <cellStyle name="Normal 413" xfId="24344" xr:uid="{B11E7005-53B0-4CF7-88B4-4B67C4089474}"/>
    <cellStyle name="Normal 414" xfId="24345" xr:uid="{B3ED6E2A-A1E2-48A9-8CFA-C24A8B78C360}"/>
    <cellStyle name="Normal 415" xfId="24346" xr:uid="{9EAD026E-53A9-41B9-96B7-5024085371DE}"/>
    <cellStyle name="Normal 416" xfId="24347" xr:uid="{D3266A58-56A7-49A3-873A-67F3FEBE33FC}"/>
    <cellStyle name="Normal 417" xfId="24348" xr:uid="{C476504C-639F-4F62-9F47-105F00DD82F7}"/>
    <cellStyle name="Normal 418" xfId="24349" xr:uid="{BF167A49-0380-4428-9100-60DAB7CE7192}"/>
    <cellStyle name="Normal 419" xfId="24350" xr:uid="{A145AEBD-19E9-4089-B51D-3AB9CC0FC7A8}"/>
    <cellStyle name="Normal 42" xfId="18708" xr:uid="{00000000-0005-0000-0000-000012490000}"/>
    <cellStyle name="Normal 42 2" xfId="18709" xr:uid="{00000000-0005-0000-0000-000013490000}"/>
    <cellStyle name="Normal 42 3" xfId="18710" xr:uid="{00000000-0005-0000-0000-000014490000}"/>
    <cellStyle name="Normal 42 3 2" xfId="18711" xr:uid="{00000000-0005-0000-0000-000015490000}"/>
    <cellStyle name="Normal 42 3 2 2" xfId="18712" xr:uid="{00000000-0005-0000-0000-000016490000}"/>
    <cellStyle name="Normal 42 3 2 2 2" xfId="18713" xr:uid="{00000000-0005-0000-0000-000017490000}"/>
    <cellStyle name="Normal 42 3 2 2 3" xfId="18714" xr:uid="{00000000-0005-0000-0000-000018490000}"/>
    <cellStyle name="Normal 42 3 2 2 4" xfId="18715" xr:uid="{00000000-0005-0000-0000-000019490000}"/>
    <cellStyle name="Normal 42 3 2 3" xfId="18716" xr:uid="{00000000-0005-0000-0000-00001A490000}"/>
    <cellStyle name="Normal 42 3 2 4" xfId="18717" xr:uid="{00000000-0005-0000-0000-00001B490000}"/>
    <cellStyle name="Normal 42 3 2 5" xfId="18718" xr:uid="{00000000-0005-0000-0000-00001C490000}"/>
    <cellStyle name="Normal 42 3 3" xfId="18719" xr:uid="{00000000-0005-0000-0000-00001D490000}"/>
    <cellStyle name="Normal 42 3 3 2" xfId="18720" xr:uid="{00000000-0005-0000-0000-00001E490000}"/>
    <cellStyle name="Normal 42 3 3 3" xfId="18721" xr:uid="{00000000-0005-0000-0000-00001F490000}"/>
    <cellStyle name="Normal 42 3 3 4" xfId="18722" xr:uid="{00000000-0005-0000-0000-000020490000}"/>
    <cellStyle name="Normal 42 3 4" xfId="18723" xr:uid="{00000000-0005-0000-0000-000021490000}"/>
    <cellStyle name="Normal 42 3 5" xfId="18724" xr:uid="{00000000-0005-0000-0000-000022490000}"/>
    <cellStyle name="Normal 42 3 6" xfId="18725" xr:uid="{00000000-0005-0000-0000-000023490000}"/>
    <cellStyle name="Normal 42 4" xfId="23974" xr:uid="{BD882F4F-9846-4561-8B34-16F1C398EBBA}"/>
    <cellStyle name="Normal 420" xfId="24351" xr:uid="{71B18DE2-87C0-4FAC-9A5F-A43D9D0F6AEC}"/>
    <cellStyle name="Normal 43" xfId="18726" xr:uid="{00000000-0005-0000-0000-000024490000}"/>
    <cellStyle name="Normal 43 2" xfId="18727" xr:uid="{00000000-0005-0000-0000-000025490000}"/>
    <cellStyle name="Normal 43 3" xfId="18728" xr:uid="{00000000-0005-0000-0000-000026490000}"/>
    <cellStyle name="Normal 43 3 2" xfId="18729" xr:uid="{00000000-0005-0000-0000-000027490000}"/>
    <cellStyle name="Normal 43 3 2 2" xfId="18730" xr:uid="{00000000-0005-0000-0000-000028490000}"/>
    <cellStyle name="Normal 43 3 2 2 2" xfId="18731" xr:uid="{00000000-0005-0000-0000-000029490000}"/>
    <cellStyle name="Normal 43 3 2 2 3" xfId="18732" xr:uid="{00000000-0005-0000-0000-00002A490000}"/>
    <cellStyle name="Normal 43 3 2 2 4" xfId="18733" xr:uid="{00000000-0005-0000-0000-00002B490000}"/>
    <cellStyle name="Normal 43 3 2 3" xfId="18734" xr:uid="{00000000-0005-0000-0000-00002C490000}"/>
    <cellStyle name="Normal 43 3 2 4" xfId="18735" xr:uid="{00000000-0005-0000-0000-00002D490000}"/>
    <cellStyle name="Normal 43 3 2 5" xfId="18736" xr:uid="{00000000-0005-0000-0000-00002E490000}"/>
    <cellStyle name="Normal 43 3 3" xfId="18737" xr:uid="{00000000-0005-0000-0000-00002F490000}"/>
    <cellStyle name="Normal 43 3 3 2" xfId="18738" xr:uid="{00000000-0005-0000-0000-000030490000}"/>
    <cellStyle name="Normal 43 3 3 3" xfId="18739" xr:uid="{00000000-0005-0000-0000-000031490000}"/>
    <cellStyle name="Normal 43 3 3 4" xfId="18740" xr:uid="{00000000-0005-0000-0000-000032490000}"/>
    <cellStyle name="Normal 43 3 4" xfId="18741" xr:uid="{00000000-0005-0000-0000-000033490000}"/>
    <cellStyle name="Normal 43 3 5" xfId="18742" xr:uid="{00000000-0005-0000-0000-000034490000}"/>
    <cellStyle name="Normal 43 3 6" xfId="18743" xr:uid="{00000000-0005-0000-0000-000035490000}"/>
    <cellStyle name="Normal 43 4" xfId="23975" xr:uid="{DA5AB379-25F7-4C7D-9942-2871132992A6}"/>
    <cellStyle name="Normal 44" xfId="18744" xr:uid="{00000000-0005-0000-0000-000036490000}"/>
    <cellStyle name="Normal 44 2" xfId="18745" xr:uid="{00000000-0005-0000-0000-000037490000}"/>
    <cellStyle name="Normal 44 2 2" xfId="18746" xr:uid="{00000000-0005-0000-0000-000038490000}"/>
    <cellStyle name="Normal 44 2 2 2" xfId="18747" xr:uid="{00000000-0005-0000-0000-000039490000}"/>
    <cellStyle name="Normal 44 2 2 2 2" xfId="18748" xr:uid="{00000000-0005-0000-0000-00003A490000}"/>
    <cellStyle name="Normal 44 2 2 2 2 2" xfId="18749" xr:uid="{00000000-0005-0000-0000-00003B490000}"/>
    <cellStyle name="Normal 44 2 2 2 2 3" xfId="18750" xr:uid="{00000000-0005-0000-0000-00003C490000}"/>
    <cellStyle name="Normal 44 2 2 2 2 4" xfId="18751" xr:uid="{00000000-0005-0000-0000-00003D490000}"/>
    <cellStyle name="Normal 44 2 2 2 3" xfId="18752" xr:uid="{00000000-0005-0000-0000-00003E490000}"/>
    <cellStyle name="Normal 44 2 2 2 4" xfId="18753" xr:uid="{00000000-0005-0000-0000-00003F490000}"/>
    <cellStyle name="Normal 44 2 2 2 5" xfId="18754" xr:uid="{00000000-0005-0000-0000-000040490000}"/>
    <cellStyle name="Normal 44 2 2 3" xfId="18755" xr:uid="{00000000-0005-0000-0000-000041490000}"/>
    <cellStyle name="Normal 44 2 2 3 2" xfId="18756" xr:uid="{00000000-0005-0000-0000-000042490000}"/>
    <cellStyle name="Normal 44 2 2 3 3" xfId="18757" xr:uid="{00000000-0005-0000-0000-000043490000}"/>
    <cellStyle name="Normal 44 2 2 3 4" xfId="18758" xr:uid="{00000000-0005-0000-0000-000044490000}"/>
    <cellStyle name="Normal 44 2 2 4" xfId="18759" xr:uid="{00000000-0005-0000-0000-000045490000}"/>
    <cellStyle name="Normal 44 2 2 5" xfId="18760" xr:uid="{00000000-0005-0000-0000-000046490000}"/>
    <cellStyle name="Normal 44 2 2 6" xfId="18761" xr:uid="{00000000-0005-0000-0000-000047490000}"/>
    <cellStyle name="Normal 44 3" xfId="18762" xr:uid="{00000000-0005-0000-0000-000048490000}"/>
    <cellStyle name="Normal 44 3 2" xfId="18763" xr:uid="{00000000-0005-0000-0000-000049490000}"/>
    <cellStyle name="Normal 44 3 2 2" xfId="18764" xr:uid="{00000000-0005-0000-0000-00004A490000}"/>
    <cellStyle name="Normal 44 3 2 2 2" xfId="18765" xr:uid="{00000000-0005-0000-0000-00004B490000}"/>
    <cellStyle name="Normal 44 3 2 2 3" xfId="18766" xr:uid="{00000000-0005-0000-0000-00004C490000}"/>
    <cellStyle name="Normal 44 3 2 2 4" xfId="18767" xr:uid="{00000000-0005-0000-0000-00004D490000}"/>
    <cellStyle name="Normal 44 3 2 3" xfId="18768" xr:uid="{00000000-0005-0000-0000-00004E490000}"/>
    <cellStyle name="Normal 44 3 2 4" xfId="18769" xr:uid="{00000000-0005-0000-0000-00004F490000}"/>
    <cellStyle name="Normal 44 3 2 5" xfId="18770" xr:uid="{00000000-0005-0000-0000-000050490000}"/>
    <cellStyle name="Normal 44 3 3" xfId="18771" xr:uid="{00000000-0005-0000-0000-000051490000}"/>
    <cellStyle name="Normal 44 3 3 2" xfId="18772" xr:uid="{00000000-0005-0000-0000-000052490000}"/>
    <cellStyle name="Normal 44 3 3 3" xfId="18773" xr:uid="{00000000-0005-0000-0000-000053490000}"/>
    <cellStyle name="Normal 44 3 3 4" xfId="18774" xr:uid="{00000000-0005-0000-0000-000054490000}"/>
    <cellStyle name="Normal 44 3 4" xfId="18775" xr:uid="{00000000-0005-0000-0000-000055490000}"/>
    <cellStyle name="Normal 44 3 5" xfId="18776" xr:uid="{00000000-0005-0000-0000-000056490000}"/>
    <cellStyle name="Normal 44 3 6" xfId="18777" xr:uid="{00000000-0005-0000-0000-000057490000}"/>
    <cellStyle name="Normal 44 4" xfId="18778" xr:uid="{00000000-0005-0000-0000-000058490000}"/>
    <cellStyle name="Normal 44 4 2" xfId="18779" xr:uid="{00000000-0005-0000-0000-000059490000}"/>
    <cellStyle name="Normal 44 4 2 2" xfId="18780" xr:uid="{00000000-0005-0000-0000-00005A490000}"/>
    <cellStyle name="Normal 44 4 2 2 2" xfId="18781" xr:uid="{00000000-0005-0000-0000-00005B490000}"/>
    <cellStyle name="Normal 44 4 2 2 3" xfId="18782" xr:uid="{00000000-0005-0000-0000-00005C490000}"/>
    <cellStyle name="Normal 44 4 2 2 4" xfId="18783" xr:uid="{00000000-0005-0000-0000-00005D490000}"/>
    <cellStyle name="Normal 44 4 2 3" xfId="18784" xr:uid="{00000000-0005-0000-0000-00005E490000}"/>
    <cellStyle name="Normal 44 4 2 4" xfId="18785" xr:uid="{00000000-0005-0000-0000-00005F490000}"/>
    <cellStyle name="Normal 44 4 2 5" xfId="18786" xr:uid="{00000000-0005-0000-0000-000060490000}"/>
    <cellStyle name="Normal 44 4 3" xfId="18787" xr:uid="{00000000-0005-0000-0000-000061490000}"/>
    <cellStyle name="Normal 44 4 3 2" xfId="18788" xr:uid="{00000000-0005-0000-0000-000062490000}"/>
    <cellStyle name="Normal 44 4 3 3" xfId="18789" xr:uid="{00000000-0005-0000-0000-000063490000}"/>
    <cellStyle name="Normal 44 4 3 4" xfId="18790" xr:uid="{00000000-0005-0000-0000-000064490000}"/>
    <cellStyle name="Normal 44 4 4" xfId="18791" xr:uid="{00000000-0005-0000-0000-000065490000}"/>
    <cellStyle name="Normal 44 4 5" xfId="18792" xr:uid="{00000000-0005-0000-0000-000066490000}"/>
    <cellStyle name="Normal 44 4 6" xfId="18793" xr:uid="{00000000-0005-0000-0000-000067490000}"/>
    <cellStyle name="Normal 44 5" xfId="18794" xr:uid="{00000000-0005-0000-0000-000068490000}"/>
    <cellStyle name="Normal 44 5 2" xfId="18795" xr:uid="{00000000-0005-0000-0000-000069490000}"/>
    <cellStyle name="Normal 44 5 2 2" xfId="18796" xr:uid="{00000000-0005-0000-0000-00006A490000}"/>
    <cellStyle name="Normal 44 5 2 2 2" xfId="18797" xr:uid="{00000000-0005-0000-0000-00006B490000}"/>
    <cellStyle name="Normal 44 5 2 2 3" xfId="18798" xr:uid="{00000000-0005-0000-0000-00006C490000}"/>
    <cellStyle name="Normal 44 5 2 2 4" xfId="18799" xr:uid="{00000000-0005-0000-0000-00006D490000}"/>
    <cellStyle name="Normal 44 5 2 3" xfId="18800" xr:uid="{00000000-0005-0000-0000-00006E490000}"/>
    <cellStyle name="Normal 44 5 2 4" xfId="18801" xr:uid="{00000000-0005-0000-0000-00006F490000}"/>
    <cellStyle name="Normal 44 5 2 5" xfId="18802" xr:uid="{00000000-0005-0000-0000-000070490000}"/>
    <cellStyle name="Normal 44 5 3" xfId="18803" xr:uid="{00000000-0005-0000-0000-000071490000}"/>
    <cellStyle name="Normal 44 5 3 2" xfId="18804" xr:uid="{00000000-0005-0000-0000-000072490000}"/>
    <cellStyle name="Normal 44 5 3 3" xfId="18805" xr:uid="{00000000-0005-0000-0000-000073490000}"/>
    <cellStyle name="Normal 44 5 3 4" xfId="18806" xr:uid="{00000000-0005-0000-0000-000074490000}"/>
    <cellStyle name="Normal 44 5 4" xfId="18807" xr:uid="{00000000-0005-0000-0000-000075490000}"/>
    <cellStyle name="Normal 44 5 5" xfId="18808" xr:uid="{00000000-0005-0000-0000-000076490000}"/>
    <cellStyle name="Normal 44 5 6" xfId="18809" xr:uid="{00000000-0005-0000-0000-000077490000}"/>
    <cellStyle name="Normal 44 6" xfId="23976" xr:uid="{E5FC70ED-B411-4FFC-9265-86FBB4F82F2F}"/>
    <cellStyle name="Normal 45" xfId="18810" xr:uid="{00000000-0005-0000-0000-000078490000}"/>
    <cellStyle name="Normal 45 2" xfId="18811" xr:uid="{00000000-0005-0000-0000-000079490000}"/>
    <cellStyle name="Normal 45 2 2" xfId="18812" xr:uid="{00000000-0005-0000-0000-00007A490000}"/>
    <cellStyle name="Normal 45 2 2 2" xfId="18813" xr:uid="{00000000-0005-0000-0000-00007B490000}"/>
    <cellStyle name="Normal 45 2 2 3" xfId="18814" xr:uid="{00000000-0005-0000-0000-00007C490000}"/>
    <cellStyle name="Normal 45 2 2 4" xfId="18815" xr:uid="{00000000-0005-0000-0000-00007D490000}"/>
    <cellStyle name="Normal 45 2 3" xfId="18816" xr:uid="{00000000-0005-0000-0000-00007E490000}"/>
    <cellStyle name="Normal 45 2 4" xfId="18817" xr:uid="{00000000-0005-0000-0000-00007F490000}"/>
    <cellStyle name="Normal 45 2 5" xfId="18818" xr:uid="{00000000-0005-0000-0000-000080490000}"/>
    <cellStyle name="Normal 45 3" xfId="18819" xr:uid="{00000000-0005-0000-0000-000081490000}"/>
    <cellStyle name="Normal 45 4" xfId="18820" xr:uid="{00000000-0005-0000-0000-000082490000}"/>
    <cellStyle name="Normal 45 4 2" xfId="18821" xr:uid="{00000000-0005-0000-0000-000083490000}"/>
    <cellStyle name="Normal 45 4 3" xfId="18822" xr:uid="{00000000-0005-0000-0000-000084490000}"/>
    <cellStyle name="Normal 45 4 4" xfId="18823" xr:uid="{00000000-0005-0000-0000-000085490000}"/>
    <cellStyle name="Normal 45 5" xfId="18824" xr:uid="{00000000-0005-0000-0000-000086490000}"/>
    <cellStyle name="Normal 45 6" xfId="18825" xr:uid="{00000000-0005-0000-0000-000087490000}"/>
    <cellStyle name="Normal 45 7" xfId="18826" xr:uid="{00000000-0005-0000-0000-000088490000}"/>
    <cellStyle name="Normal 45 8" xfId="23977" xr:uid="{ED4534C9-D9B1-4A69-8FB8-ADE4DE4505C9}"/>
    <cellStyle name="Normal 46" xfId="18827" xr:uid="{00000000-0005-0000-0000-000089490000}"/>
    <cellStyle name="Normal 46 2" xfId="18828" xr:uid="{00000000-0005-0000-0000-00008A490000}"/>
    <cellStyle name="Normal 46 2 2" xfId="18829" xr:uid="{00000000-0005-0000-0000-00008B490000}"/>
    <cellStyle name="Normal 46 2 2 2" xfId="18830" xr:uid="{00000000-0005-0000-0000-00008C490000}"/>
    <cellStyle name="Normal 46 2 2 3" xfId="18831" xr:uid="{00000000-0005-0000-0000-00008D490000}"/>
    <cellStyle name="Normal 46 2 2 4" xfId="18832" xr:uid="{00000000-0005-0000-0000-00008E490000}"/>
    <cellStyle name="Normal 46 2 3" xfId="18833" xr:uid="{00000000-0005-0000-0000-00008F490000}"/>
    <cellStyle name="Normal 46 2 4" xfId="18834" xr:uid="{00000000-0005-0000-0000-000090490000}"/>
    <cellStyle name="Normal 46 2 5" xfId="18835" xr:uid="{00000000-0005-0000-0000-000091490000}"/>
    <cellStyle name="Normal 46 3" xfId="18836" xr:uid="{00000000-0005-0000-0000-000092490000}"/>
    <cellStyle name="Normal 46 4" xfId="18837" xr:uid="{00000000-0005-0000-0000-000093490000}"/>
    <cellStyle name="Normal 46 4 2" xfId="18838" xr:uid="{00000000-0005-0000-0000-000094490000}"/>
    <cellStyle name="Normal 46 4 3" xfId="18839" xr:uid="{00000000-0005-0000-0000-000095490000}"/>
    <cellStyle name="Normal 46 4 4" xfId="18840" xr:uid="{00000000-0005-0000-0000-000096490000}"/>
    <cellStyle name="Normal 46 5" xfId="18841" xr:uid="{00000000-0005-0000-0000-000097490000}"/>
    <cellStyle name="Normal 46 6" xfId="18842" xr:uid="{00000000-0005-0000-0000-000098490000}"/>
    <cellStyle name="Normal 46 7" xfId="18843" xr:uid="{00000000-0005-0000-0000-000099490000}"/>
    <cellStyle name="Normal 46 8" xfId="23978" xr:uid="{01F1FDAC-8563-4D5A-AC45-430310FAE4FA}"/>
    <cellStyle name="Normal 47" xfId="18844" xr:uid="{00000000-0005-0000-0000-00009A490000}"/>
    <cellStyle name="Normal 47 2" xfId="18845" xr:uid="{00000000-0005-0000-0000-00009B490000}"/>
    <cellStyle name="Normal 47 2 2" xfId="18846" xr:uid="{00000000-0005-0000-0000-00009C490000}"/>
    <cellStyle name="Normal 47 2 2 2" xfId="18847" xr:uid="{00000000-0005-0000-0000-00009D490000}"/>
    <cellStyle name="Normal 47 2 2 3" xfId="18848" xr:uid="{00000000-0005-0000-0000-00009E490000}"/>
    <cellStyle name="Normal 47 2 2 4" xfId="18849" xr:uid="{00000000-0005-0000-0000-00009F490000}"/>
    <cellStyle name="Normal 47 2 3" xfId="18850" xr:uid="{00000000-0005-0000-0000-0000A0490000}"/>
    <cellStyle name="Normal 47 2 4" xfId="18851" xr:uid="{00000000-0005-0000-0000-0000A1490000}"/>
    <cellStyle name="Normal 47 2 5" xfId="18852" xr:uid="{00000000-0005-0000-0000-0000A2490000}"/>
    <cellStyle name="Normal 47 3" xfId="18853" xr:uid="{00000000-0005-0000-0000-0000A3490000}"/>
    <cellStyle name="Normal 47 4" xfId="18854" xr:uid="{00000000-0005-0000-0000-0000A4490000}"/>
    <cellStyle name="Normal 47 4 2" xfId="18855" xr:uid="{00000000-0005-0000-0000-0000A5490000}"/>
    <cellStyle name="Normal 47 4 3" xfId="18856" xr:uid="{00000000-0005-0000-0000-0000A6490000}"/>
    <cellStyle name="Normal 47 4 4" xfId="18857" xr:uid="{00000000-0005-0000-0000-0000A7490000}"/>
    <cellStyle name="Normal 47 5" xfId="18858" xr:uid="{00000000-0005-0000-0000-0000A8490000}"/>
    <cellStyle name="Normal 47 6" xfId="18859" xr:uid="{00000000-0005-0000-0000-0000A9490000}"/>
    <cellStyle name="Normal 47 7" xfId="18860" xr:uid="{00000000-0005-0000-0000-0000AA490000}"/>
    <cellStyle name="Normal 47 8" xfId="23979" xr:uid="{29BC4E1B-BC7F-4CB7-9A16-34D8A8988EC9}"/>
    <cellStyle name="Normal 48" xfId="18861" xr:uid="{00000000-0005-0000-0000-0000AB490000}"/>
    <cellStyle name="Normal 48 2" xfId="18862" xr:uid="{00000000-0005-0000-0000-0000AC490000}"/>
    <cellStyle name="Normal 48 2 2" xfId="18863" xr:uid="{00000000-0005-0000-0000-0000AD490000}"/>
    <cellStyle name="Normal 48 2 2 2" xfId="18864" xr:uid="{00000000-0005-0000-0000-0000AE490000}"/>
    <cellStyle name="Normal 48 2 2 3" xfId="18865" xr:uid="{00000000-0005-0000-0000-0000AF490000}"/>
    <cellStyle name="Normal 48 2 2 4" xfId="18866" xr:uid="{00000000-0005-0000-0000-0000B0490000}"/>
    <cellStyle name="Normal 48 2 3" xfId="18867" xr:uid="{00000000-0005-0000-0000-0000B1490000}"/>
    <cellStyle name="Normal 48 2 4" xfId="18868" xr:uid="{00000000-0005-0000-0000-0000B2490000}"/>
    <cellStyle name="Normal 48 2 5" xfId="18869" xr:uid="{00000000-0005-0000-0000-0000B3490000}"/>
    <cellStyle name="Normal 48 3" xfId="18870" xr:uid="{00000000-0005-0000-0000-0000B4490000}"/>
    <cellStyle name="Normal 48 4" xfId="18871" xr:uid="{00000000-0005-0000-0000-0000B5490000}"/>
    <cellStyle name="Normal 48 4 2" xfId="18872" xr:uid="{00000000-0005-0000-0000-0000B6490000}"/>
    <cellStyle name="Normal 48 4 3" xfId="18873" xr:uid="{00000000-0005-0000-0000-0000B7490000}"/>
    <cellStyle name="Normal 48 4 4" xfId="18874" xr:uid="{00000000-0005-0000-0000-0000B8490000}"/>
    <cellStyle name="Normal 48 5" xfId="18875" xr:uid="{00000000-0005-0000-0000-0000B9490000}"/>
    <cellStyle name="Normal 48 6" xfId="18876" xr:uid="{00000000-0005-0000-0000-0000BA490000}"/>
    <cellStyle name="Normal 48 7" xfId="18877" xr:uid="{00000000-0005-0000-0000-0000BB490000}"/>
    <cellStyle name="Normal 48 8" xfId="23980" xr:uid="{543EEEDC-FAAC-4843-924A-D83A09705AC2}"/>
    <cellStyle name="Normal 49" xfId="18878" xr:uid="{00000000-0005-0000-0000-0000BC490000}"/>
    <cellStyle name="Normal 49 2" xfId="18879" xr:uid="{00000000-0005-0000-0000-0000BD490000}"/>
    <cellStyle name="Normal 49 2 2" xfId="18880" xr:uid="{00000000-0005-0000-0000-0000BE490000}"/>
    <cellStyle name="Normal 49 2 2 2" xfId="18881" xr:uid="{00000000-0005-0000-0000-0000BF490000}"/>
    <cellStyle name="Normal 49 2 2 3" xfId="18882" xr:uid="{00000000-0005-0000-0000-0000C0490000}"/>
    <cellStyle name="Normal 49 2 2 4" xfId="18883" xr:uid="{00000000-0005-0000-0000-0000C1490000}"/>
    <cellStyle name="Normal 49 2 3" xfId="18884" xr:uid="{00000000-0005-0000-0000-0000C2490000}"/>
    <cellStyle name="Normal 49 2 4" xfId="18885" xr:uid="{00000000-0005-0000-0000-0000C3490000}"/>
    <cellStyle name="Normal 49 2 5" xfId="18886" xr:uid="{00000000-0005-0000-0000-0000C4490000}"/>
    <cellStyle name="Normal 49 3" xfId="18887" xr:uid="{00000000-0005-0000-0000-0000C5490000}"/>
    <cellStyle name="Normal 49 4" xfId="18888" xr:uid="{00000000-0005-0000-0000-0000C6490000}"/>
    <cellStyle name="Normal 49 4 2" xfId="18889" xr:uid="{00000000-0005-0000-0000-0000C7490000}"/>
    <cellStyle name="Normal 49 4 3" xfId="18890" xr:uid="{00000000-0005-0000-0000-0000C8490000}"/>
    <cellStyle name="Normal 49 4 4" xfId="18891" xr:uid="{00000000-0005-0000-0000-0000C9490000}"/>
    <cellStyle name="Normal 49 5" xfId="18892" xr:uid="{00000000-0005-0000-0000-0000CA490000}"/>
    <cellStyle name="Normal 49 6" xfId="18893" xr:uid="{00000000-0005-0000-0000-0000CB490000}"/>
    <cellStyle name="Normal 49 7" xfId="18894" xr:uid="{00000000-0005-0000-0000-0000CC490000}"/>
    <cellStyle name="Normal 49 8" xfId="23981" xr:uid="{8D5B7B9A-F2A2-4675-AA6B-486C711E949E}"/>
    <cellStyle name="Normal 5" xfId="18895" xr:uid="{00000000-0005-0000-0000-0000CD490000}"/>
    <cellStyle name="Normal 5 10" xfId="18896" xr:uid="{00000000-0005-0000-0000-0000CE490000}"/>
    <cellStyle name="Normal 5 10 2" xfId="18897" xr:uid="{00000000-0005-0000-0000-0000CF490000}"/>
    <cellStyle name="Normal 5 100" xfId="18898" xr:uid="{00000000-0005-0000-0000-0000D0490000}"/>
    <cellStyle name="Normal 5 101" xfId="18899" xr:uid="{00000000-0005-0000-0000-0000D1490000}"/>
    <cellStyle name="Normal 5 102" xfId="18900" xr:uid="{00000000-0005-0000-0000-0000D2490000}"/>
    <cellStyle name="Normal 5 103" xfId="18901" xr:uid="{00000000-0005-0000-0000-0000D3490000}"/>
    <cellStyle name="Normal 5 104" xfId="18902" xr:uid="{00000000-0005-0000-0000-0000D4490000}"/>
    <cellStyle name="Normal 5 105" xfId="18903" xr:uid="{00000000-0005-0000-0000-0000D5490000}"/>
    <cellStyle name="Normal 5 106" xfId="18904" xr:uid="{00000000-0005-0000-0000-0000D6490000}"/>
    <cellStyle name="Normal 5 107" xfId="18905" xr:uid="{00000000-0005-0000-0000-0000D7490000}"/>
    <cellStyle name="Normal 5 108" xfId="18906" xr:uid="{00000000-0005-0000-0000-0000D8490000}"/>
    <cellStyle name="Normal 5 109" xfId="18907" xr:uid="{00000000-0005-0000-0000-0000D9490000}"/>
    <cellStyle name="Normal 5 11" xfId="18908" xr:uid="{00000000-0005-0000-0000-0000DA490000}"/>
    <cellStyle name="Normal 5 11 2" xfId="18909" xr:uid="{00000000-0005-0000-0000-0000DB490000}"/>
    <cellStyle name="Normal 5 11 3" xfId="18910" xr:uid="{00000000-0005-0000-0000-0000DC490000}"/>
    <cellStyle name="Normal 5 11 3 2" xfId="18911" xr:uid="{00000000-0005-0000-0000-0000DD490000}"/>
    <cellStyle name="Normal 5 11 3 3" xfId="18912" xr:uid="{00000000-0005-0000-0000-0000DE490000}"/>
    <cellStyle name="Normal 5 11 3 4" xfId="18913" xr:uid="{00000000-0005-0000-0000-0000DF490000}"/>
    <cellStyle name="Normal 5 110" xfId="18914" xr:uid="{00000000-0005-0000-0000-0000E0490000}"/>
    <cellStyle name="Normal 5 111" xfId="18915" xr:uid="{00000000-0005-0000-0000-0000E1490000}"/>
    <cellStyle name="Normal 5 112" xfId="18916" xr:uid="{00000000-0005-0000-0000-0000E2490000}"/>
    <cellStyle name="Normal 5 113" xfId="18917" xr:uid="{00000000-0005-0000-0000-0000E3490000}"/>
    <cellStyle name="Normal 5 114" xfId="23894" xr:uid="{4DA03971-54C7-4676-8252-9B2A211EEC1B}"/>
    <cellStyle name="Normal 5 12" xfId="18918" xr:uid="{00000000-0005-0000-0000-0000E4490000}"/>
    <cellStyle name="Normal 5 12 2" xfId="18919" xr:uid="{00000000-0005-0000-0000-0000E5490000}"/>
    <cellStyle name="Normal 5 12 3" xfId="18920" xr:uid="{00000000-0005-0000-0000-0000E6490000}"/>
    <cellStyle name="Normal 5 12 3 2" xfId="18921" xr:uid="{00000000-0005-0000-0000-0000E7490000}"/>
    <cellStyle name="Normal 5 12 3 3" xfId="18922" xr:uid="{00000000-0005-0000-0000-0000E8490000}"/>
    <cellStyle name="Normal 5 12 3 4" xfId="18923" xr:uid="{00000000-0005-0000-0000-0000E9490000}"/>
    <cellStyle name="Normal 5 13" xfId="18924" xr:uid="{00000000-0005-0000-0000-0000EA490000}"/>
    <cellStyle name="Normal 5 13 2" xfId="18925" xr:uid="{00000000-0005-0000-0000-0000EB490000}"/>
    <cellStyle name="Normal 5 13 3" xfId="18926" xr:uid="{00000000-0005-0000-0000-0000EC490000}"/>
    <cellStyle name="Normal 5 13 4" xfId="18927" xr:uid="{00000000-0005-0000-0000-0000ED490000}"/>
    <cellStyle name="Normal 5 13 5" xfId="18928" xr:uid="{00000000-0005-0000-0000-0000EE490000}"/>
    <cellStyle name="Normal 5 14" xfId="18929" xr:uid="{00000000-0005-0000-0000-0000EF490000}"/>
    <cellStyle name="Normal 5 14 2" xfId="18930" xr:uid="{00000000-0005-0000-0000-0000F0490000}"/>
    <cellStyle name="Normal 5 15" xfId="18931" xr:uid="{00000000-0005-0000-0000-0000F1490000}"/>
    <cellStyle name="Normal 5 15 2" xfId="18932" xr:uid="{00000000-0005-0000-0000-0000F2490000}"/>
    <cellStyle name="Normal 5 16" xfId="18933" xr:uid="{00000000-0005-0000-0000-0000F3490000}"/>
    <cellStyle name="Normal 5 16 2" xfId="18934" xr:uid="{00000000-0005-0000-0000-0000F4490000}"/>
    <cellStyle name="Normal 5 17" xfId="18935" xr:uid="{00000000-0005-0000-0000-0000F5490000}"/>
    <cellStyle name="Normal 5 17 2" xfId="18936" xr:uid="{00000000-0005-0000-0000-0000F6490000}"/>
    <cellStyle name="Normal 5 18" xfId="18937" xr:uid="{00000000-0005-0000-0000-0000F7490000}"/>
    <cellStyle name="Normal 5 18 2" xfId="18938" xr:uid="{00000000-0005-0000-0000-0000F8490000}"/>
    <cellStyle name="Normal 5 19" xfId="18939" xr:uid="{00000000-0005-0000-0000-0000F9490000}"/>
    <cellStyle name="Normal 5 19 2" xfId="18940" xr:uid="{00000000-0005-0000-0000-0000FA490000}"/>
    <cellStyle name="Normal 5 2" xfId="18941" xr:uid="{00000000-0005-0000-0000-0000FB490000}"/>
    <cellStyle name="Normal 5 2 2" xfId="18942" xr:uid="{00000000-0005-0000-0000-0000FC490000}"/>
    <cellStyle name="Normal 5 2 2 2" xfId="18943" xr:uid="{00000000-0005-0000-0000-0000FD490000}"/>
    <cellStyle name="Normal 5 2 2 3" xfId="18944" xr:uid="{00000000-0005-0000-0000-0000FE490000}"/>
    <cellStyle name="Normal 5 2 3" xfId="18945" xr:uid="{00000000-0005-0000-0000-0000FF490000}"/>
    <cellStyle name="Normal 5 2 3 2" xfId="18946" xr:uid="{00000000-0005-0000-0000-0000004A0000}"/>
    <cellStyle name="Normal 5 2 4" xfId="18947" xr:uid="{00000000-0005-0000-0000-0000014A0000}"/>
    <cellStyle name="Normal 5 20" xfId="18948" xr:uid="{00000000-0005-0000-0000-0000024A0000}"/>
    <cellStyle name="Normal 5 20 2" xfId="18949" xr:uid="{00000000-0005-0000-0000-0000034A0000}"/>
    <cellStyle name="Normal 5 21" xfId="18950" xr:uid="{00000000-0005-0000-0000-0000044A0000}"/>
    <cellStyle name="Normal 5 21 2" xfId="18951" xr:uid="{00000000-0005-0000-0000-0000054A0000}"/>
    <cellStyle name="Normal 5 22" xfId="18952" xr:uid="{00000000-0005-0000-0000-0000064A0000}"/>
    <cellStyle name="Normal 5 22 2" xfId="18953" xr:uid="{00000000-0005-0000-0000-0000074A0000}"/>
    <cellStyle name="Normal 5 23" xfId="18954" xr:uid="{00000000-0005-0000-0000-0000084A0000}"/>
    <cellStyle name="Normal 5 23 2" xfId="18955" xr:uid="{00000000-0005-0000-0000-0000094A0000}"/>
    <cellStyle name="Normal 5 24" xfId="18956" xr:uid="{00000000-0005-0000-0000-00000A4A0000}"/>
    <cellStyle name="Normal 5 24 2" xfId="18957" xr:uid="{00000000-0005-0000-0000-00000B4A0000}"/>
    <cellStyle name="Normal 5 25" xfId="18958" xr:uid="{00000000-0005-0000-0000-00000C4A0000}"/>
    <cellStyle name="Normal 5 25 2" xfId="18959" xr:uid="{00000000-0005-0000-0000-00000D4A0000}"/>
    <cellStyle name="Normal 5 26" xfId="18960" xr:uid="{00000000-0005-0000-0000-00000E4A0000}"/>
    <cellStyle name="Normal 5 26 2" xfId="18961" xr:uid="{00000000-0005-0000-0000-00000F4A0000}"/>
    <cellStyle name="Normal 5 27" xfId="18962" xr:uid="{00000000-0005-0000-0000-0000104A0000}"/>
    <cellStyle name="Normal 5 27 2" xfId="18963" xr:uid="{00000000-0005-0000-0000-0000114A0000}"/>
    <cellStyle name="Normal 5 28" xfId="18964" xr:uid="{00000000-0005-0000-0000-0000124A0000}"/>
    <cellStyle name="Normal 5 28 2" xfId="18965" xr:uid="{00000000-0005-0000-0000-0000134A0000}"/>
    <cellStyle name="Normal 5 29" xfId="18966" xr:uid="{00000000-0005-0000-0000-0000144A0000}"/>
    <cellStyle name="Normal 5 29 2" xfId="18967" xr:uid="{00000000-0005-0000-0000-0000154A0000}"/>
    <cellStyle name="Normal 5 3" xfId="18968" xr:uid="{00000000-0005-0000-0000-0000164A0000}"/>
    <cellStyle name="Normal 5 3 2" xfId="18969" xr:uid="{00000000-0005-0000-0000-0000174A0000}"/>
    <cellStyle name="Normal 5 3 2 2" xfId="18970" xr:uid="{00000000-0005-0000-0000-0000184A0000}"/>
    <cellStyle name="Normal 5 3 2 2 2" xfId="18971" xr:uid="{00000000-0005-0000-0000-0000194A0000}"/>
    <cellStyle name="Normal 5 3 2 2 3" xfId="18972" xr:uid="{00000000-0005-0000-0000-00001A4A0000}"/>
    <cellStyle name="Normal 5 3 2 2 3 2" xfId="18973" xr:uid="{00000000-0005-0000-0000-00001B4A0000}"/>
    <cellStyle name="Normal 5 3 2 2 3 3" xfId="18974" xr:uid="{00000000-0005-0000-0000-00001C4A0000}"/>
    <cellStyle name="Normal 5 3 2 2 3 4" xfId="18975" xr:uid="{00000000-0005-0000-0000-00001D4A0000}"/>
    <cellStyle name="Normal 5 3 2 2 4" xfId="18976" xr:uid="{00000000-0005-0000-0000-00001E4A0000}"/>
    <cellStyle name="Normal 5 3 2 2 5" xfId="18977" xr:uid="{00000000-0005-0000-0000-00001F4A0000}"/>
    <cellStyle name="Normal 5 3 2 2 6" xfId="18978" xr:uid="{00000000-0005-0000-0000-0000204A0000}"/>
    <cellStyle name="Normal 5 3 2 3" xfId="18979" xr:uid="{00000000-0005-0000-0000-0000214A0000}"/>
    <cellStyle name="Normal 5 3 2 4" xfId="18980" xr:uid="{00000000-0005-0000-0000-0000224A0000}"/>
    <cellStyle name="Normal 5 3 2 4 2" xfId="18981" xr:uid="{00000000-0005-0000-0000-0000234A0000}"/>
    <cellStyle name="Normal 5 3 2 4 3" xfId="18982" xr:uid="{00000000-0005-0000-0000-0000244A0000}"/>
    <cellStyle name="Normal 5 3 2 4 4" xfId="18983" xr:uid="{00000000-0005-0000-0000-0000254A0000}"/>
    <cellStyle name="Normal 5 3 2 5" xfId="18984" xr:uid="{00000000-0005-0000-0000-0000264A0000}"/>
    <cellStyle name="Normal 5 3 2 6" xfId="18985" xr:uid="{00000000-0005-0000-0000-0000274A0000}"/>
    <cellStyle name="Normal 5 3 2 7" xfId="18986" xr:uid="{00000000-0005-0000-0000-0000284A0000}"/>
    <cellStyle name="Normal 5 3 3" xfId="18987" xr:uid="{00000000-0005-0000-0000-0000294A0000}"/>
    <cellStyle name="Normal 5 3 3 2" xfId="18988" xr:uid="{00000000-0005-0000-0000-00002A4A0000}"/>
    <cellStyle name="Normal 5 3 3 2 2" xfId="18989" xr:uid="{00000000-0005-0000-0000-00002B4A0000}"/>
    <cellStyle name="Normal 5 3 3 2 2 2" xfId="18990" xr:uid="{00000000-0005-0000-0000-00002C4A0000}"/>
    <cellStyle name="Normal 5 3 3 2 2 3" xfId="18991" xr:uid="{00000000-0005-0000-0000-00002D4A0000}"/>
    <cellStyle name="Normal 5 3 3 2 2 4" xfId="18992" xr:uid="{00000000-0005-0000-0000-00002E4A0000}"/>
    <cellStyle name="Normal 5 3 3 2 3" xfId="18993" xr:uid="{00000000-0005-0000-0000-00002F4A0000}"/>
    <cellStyle name="Normal 5 3 3 2 4" xfId="18994" xr:uid="{00000000-0005-0000-0000-0000304A0000}"/>
    <cellStyle name="Normal 5 3 3 2 5" xfId="18995" xr:uid="{00000000-0005-0000-0000-0000314A0000}"/>
    <cellStyle name="Normal 5 3 3 3" xfId="18996" xr:uid="{00000000-0005-0000-0000-0000324A0000}"/>
    <cellStyle name="Normal 5 3 3 4" xfId="18997" xr:uid="{00000000-0005-0000-0000-0000334A0000}"/>
    <cellStyle name="Normal 5 3 3 4 2" xfId="18998" xr:uid="{00000000-0005-0000-0000-0000344A0000}"/>
    <cellStyle name="Normal 5 3 3 4 3" xfId="18999" xr:uid="{00000000-0005-0000-0000-0000354A0000}"/>
    <cellStyle name="Normal 5 3 3 4 4" xfId="19000" xr:uid="{00000000-0005-0000-0000-0000364A0000}"/>
    <cellStyle name="Normal 5 3 3 5" xfId="19001" xr:uid="{00000000-0005-0000-0000-0000374A0000}"/>
    <cellStyle name="Normal 5 3 3 6" xfId="19002" xr:uid="{00000000-0005-0000-0000-0000384A0000}"/>
    <cellStyle name="Normal 5 3 3 7" xfId="19003" xr:uid="{00000000-0005-0000-0000-0000394A0000}"/>
    <cellStyle name="Normal 5 3 4" xfId="19004" xr:uid="{00000000-0005-0000-0000-00003A4A0000}"/>
    <cellStyle name="Normal 5 30" xfId="19005" xr:uid="{00000000-0005-0000-0000-00003B4A0000}"/>
    <cellStyle name="Normal 5 30 2" xfId="19006" xr:uid="{00000000-0005-0000-0000-00003C4A0000}"/>
    <cellStyle name="Normal 5 31" xfId="19007" xr:uid="{00000000-0005-0000-0000-00003D4A0000}"/>
    <cellStyle name="Normal 5 31 2" xfId="19008" xr:uid="{00000000-0005-0000-0000-00003E4A0000}"/>
    <cellStyle name="Normal 5 32" xfId="19009" xr:uid="{00000000-0005-0000-0000-00003F4A0000}"/>
    <cellStyle name="Normal 5 32 2" xfId="19010" xr:uid="{00000000-0005-0000-0000-0000404A0000}"/>
    <cellStyle name="Normal 5 33" xfId="19011" xr:uid="{00000000-0005-0000-0000-0000414A0000}"/>
    <cellStyle name="Normal 5 33 2" xfId="19012" xr:uid="{00000000-0005-0000-0000-0000424A0000}"/>
    <cellStyle name="Normal 5 34" xfId="19013" xr:uid="{00000000-0005-0000-0000-0000434A0000}"/>
    <cellStyle name="Normal 5 34 2" xfId="19014" xr:uid="{00000000-0005-0000-0000-0000444A0000}"/>
    <cellStyle name="Normal 5 35" xfId="19015" xr:uid="{00000000-0005-0000-0000-0000454A0000}"/>
    <cellStyle name="Normal 5 35 2" xfId="19016" xr:uid="{00000000-0005-0000-0000-0000464A0000}"/>
    <cellStyle name="Normal 5 36" xfId="19017" xr:uid="{00000000-0005-0000-0000-0000474A0000}"/>
    <cellStyle name="Normal 5 36 2" xfId="19018" xr:uid="{00000000-0005-0000-0000-0000484A0000}"/>
    <cellStyle name="Normal 5 37" xfId="19019" xr:uid="{00000000-0005-0000-0000-0000494A0000}"/>
    <cellStyle name="Normal 5 37 2" xfId="19020" xr:uid="{00000000-0005-0000-0000-00004A4A0000}"/>
    <cellStyle name="Normal 5 38" xfId="19021" xr:uid="{00000000-0005-0000-0000-00004B4A0000}"/>
    <cellStyle name="Normal 5 38 2" xfId="19022" xr:uid="{00000000-0005-0000-0000-00004C4A0000}"/>
    <cellStyle name="Normal 5 39" xfId="19023" xr:uid="{00000000-0005-0000-0000-00004D4A0000}"/>
    <cellStyle name="Normal 5 39 2" xfId="19024" xr:uid="{00000000-0005-0000-0000-00004E4A0000}"/>
    <cellStyle name="Normal 5 4" xfId="19025" xr:uid="{00000000-0005-0000-0000-00004F4A0000}"/>
    <cellStyle name="Normal 5 4 2" xfId="19026" xr:uid="{00000000-0005-0000-0000-0000504A0000}"/>
    <cellStyle name="Normal 5 4 2 2" xfId="19027" xr:uid="{00000000-0005-0000-0000-0000514A0000}"/>
    <cellStyle name="Normal 5 4 2 2 2" xfId="19028" xr:uid="{00000000-0005-0000-0000-0000524A0000}"/>
    <cellStyle name="Normal 5 4 2 2 2 2" xfId="19029" xr:uid="{00000000-0005-0000-0000-0000534A0000}"/>
    <cellStyle name="Normal 5 4 2 2 2 3" xfId="19030" xr:uid="{00000000-0005-0000-0000-0000544A0000}"/>
    <cellStyle name="Normal 5 4 2 2 2 4" xfId="19031" xr:uid="{00000000-0005-0000-0000-0000554A0000}"/>
    <cellStyle name="Normal 5 4 2 2 3" xfId="19032" xr:uid="{00000000-0005-0000-0000-0000564A0000}"/>
    <cellStyle name="Normal 5 4 2 2 4" xfId="19033" xr:uid="{00000000-0005-0000-0000-0000574A0000}"/>
    <cellStyle name="Normal 5 4 2 2 5" xfId="19034" xr:uid="{00000000-0005-0000-0000-0000584A0000}"/>
    <cellStyle name="Normal 5 4 2 3" xfId="19035" xr:uid="{00000000-0005-0000-0000-0000594A0000}"/>
    <cellStyle name="Normal 5 4 2 4" xfId="19036" xr:uid="{00000000-0005-0000-0000-00005A4A0000}"/>
    <cellStyle name="Normal 5 4 2 4 2" xfId="19037" xr:uid="{00000000-0005-0000-0000-00005B4A0000}"/>
    <cellStyle name="Normal 5 4 2 4 3" xfId="19038" xr:uid="{00000000-0005-0000-0000-00005C4A0000}"/>
    <cellStyle name="Normal 5 4 2 4 4" xfId="19039" xr:uid="{00000000-0005-0000-0000-00005D4A0000}"/>
    <cellStyle name="Normal 5 4 2 5" xfId="19040" xr:uid="{00000000-0005-0000-0000-00005E4A0000}"/>
    <cellStyle name="Normal 5 4 2 6" xfId="19041" xr:uid="{00000000-0005-0000-0000-00005F4A0000}"/>
    <cellStyle name="Normal 5 4 2 7" xfId="19042" xr:uid="{00000000-0005-0000-0000-0000604A0000}"/>
    <cellStyle name="Normal 5 4 3" xfId="19043" xr:uid="{00000000-0005-0000-0000-0000614A0000}"/>
    <cellStyle name="Normal 5 4 3 2" xfId="19044" xr:uid="{00000000-0005-0000-0000-0000624A0000}"/>
    <cellStyle name="Normal 5 4 3 3" xfId="19045" xr:uid="{00000000-0005-0000-0000-0000634A0000}"/>
    <cellStyle name="Normal 5 4 3 3 2" xfId="19046" xr:uid="{00000000-0005-0000-0000-0000644A0000}"/>
    <cellStyle name="Normal 5 4 3 3 3" xfId="19047" xr:uid="{00000000-0005-0000-0000-0000654A0000}"/>
    <cellStyle name="Normal 5 4 3 3 4" xfId="19048" xr:uid="{00000000-0005-0000-0000-0000664A0000}"/>
    <cellStyle name="Normal 5 4 3 4" xfId="19049" xr:uid="{00000000-0005-0000-0000-0000674A0000}"/>
    <cellStyle name="Normal 5 4 3 5" xfId="19050" xr:uid="{00000000-0005-0000-0000-0000684A0000}"/>
    <cellStyle name="Normal 5 4 3 6" xfId="19051" xr:uid="{00000000-0005-0000-0000-0000694A0000}"/>
    <cellStyle name="Normal 5 4 4" xfId="19052" xr:uid="{00000000-0005-0000-0000-00006A4A0000}"/>
    <cellStyle name="Normal 5 4 5" xfId="19053" xr:uid="{00000000-0005-0000-0000-00006B4A0000}"/>
    <cellStyle name="Normal 5 4 5 2" xfId="19054" xr:uid="{00000000-0005-0000-0000-00006C4A0000}"/>
    <cellStyle name="Normal 5 4 5 3" xfId="19055" xr:uid="{00000000-0005-0000-0000-00006D4A0000}"/>
    <cellStyle name="Normal 5 4 5 4" xfId="19056" xr:uid="{00000000-0005-0000-0000-00006E4A0000}"/>
    <cellStyle name="Normal 5 4 6" xfId="19057" xr:uid="{00000000-0005-0000-0000-00006F4A0000}"/>
    <cellStyle name="Normal 5 4 7" xfId="19058" xr:uid="{00000000-0005-0000-0000-0000704A0000}"/>
    <cellStyle name="Normal 5 4 8" xfId="19059" xr:uid="{00000000-0005-0000-0000-0000714A0000}"/>
    <cellStyle name="Normal 5 40" xfId="19060" xr:uid="{00000000-0005-0000-0000-0000724A0000}"/>
    <cellStyle name="Normal 5 40 2" xfId="19061" xr:uid="{00000000-0005-0000-0000-0000734A0000}"/>
    <cellStyle name="Normal 5 41" xfId="19062" xr:uid="{00000000-0005-0000-0000-0000744A0000}"/>
    <cellStyle name="Normal 5 41 2" xfId="19063" xr:uid="{00000000-0005-0000-0000-0000754A0000}"/>
    <cellStyle name="Normal 5 42" xfId="19064" xr:uid="{00000000-0005-0000-0000-0000764A0000}"/>
    <cellStyle name="Normal 5 42 2" xfId="19065" xr:uid="{00000000-0005-0000-0000-0000774A0000}"/>
    <cellStyle name="Normal 5 43" xfId="19066" xr:uid="{00000000-0005-0000-0000-0000784A0000}"/>
    <cellStyle name="Normal 5 43 2" xfId="19067" xr:uid="{00000000-0005-0000-0000-0000794A0000}"/>
    <cellStyle name="Normal 5 44" xfId="19068" xr:uid="{00000000-0005-0000-0000-00007A4A0000}"/>
    <cellStyle name="Normal 5 44 2" xfId="19069" xr:uid="{00000000-0005-0000-0000-00007B4A0000}"/>
    <cellStyle name="Normal 5 45" xfId="19070" xr:uid="{00000000-0005-0000-0000-00007C4A0000}"/>
    <cellStyle name="Normal 5 45 2" xfId="19071" xr:uid="{00000000-0005-0000-0000-00007D4A0000}"/>
    <cellStyle name="Normal 5 46" xfId="19072" xr:uid="{00000000-0005-0000-0000-00007E4A0000}"/>
    <cellStyle name="Normal 5 46 2" xfId="19073" xr:uid="{00000000-0005-0000-0000-00007F4A0000}"/>
    <cellStyle name="Normal 5 47" xfId="19074" xr:uid="{00000000-0005-0000-0000-0000804A0000}"/>
    <cellStyle name="Normal 5 48" xfId="19075" xr:uid="{00000000-0005-0000-0000-0000814A0000}"/>
    <cellStyle name="Normal 5 49" xfId="19076" xr:uid="{00000000-0005-0000-0000-0000824A0000}"/>
    <cellStyle name="Normal 5 5" xfId="19077" xr:uid="{00000000-0005-0000-0000-0000834A0000}"/>
    <cellStyle name="Normal 5 5 10" xfId="19078" xr:uid="{00000000-0005-0000-0000-0000844A0000}"/>
    <cellStyle name="Normal 5 5 11" xfId="19079" xr:uid="{00000000-0005-0000-0000-0000854A0000}"/>
    <cellStyle name="Normal 5 5 12" xfId="19080" xr:uid="{00000000-0005-0000-0000-0000864A0000}"/>
    <cellStyle name="Normal 5 5 13" xfId="19081" xr:uid="{00000000-0005-0000-0000-0000874A0000}"/>
    <cellStyle name="Normal 5 5 14" xfId="19082" xr:uid="{00000000-0005-0000-0000-0000884A0000}"/>
    <cellStyle name="Normal 5 5 15" xfId="19083" xr:uid="{00000000-0005-0000-0000-0000894A0000}"/>
    <cellStyle name="Normal 5 5 16" xfId="19084" xr:uid="{00000000-0005-0000-0000-00008A4A0000}"/>
    <cellStyle name="Normal 5 5 17" xfId="19085" xr:uid="{00000000-0005-0000-0000-00008B4A0000}"/>
    <cellStyle name="Normal 5 5 18" xfId="19086" xr:uid="{00000000-0005-0000-0000-00008C4A0000}"/>
    <cellStyle name="Normal 5 5 19" xfId="19087" xr:uid="{00000000-0005-0000-0000-00008D4A0000}"/>
    <cellStyle name="Normal 5 5 2" xfId="19088" xr:uid="{00000000-0005-0000-0000-00008E4A0000}"/>
    <cellStyle name="Normal 5 5 20" xfId="19089" xr:uid="{00000000-0005-0000-0000-00008F4A0000}"/>
    <cellStyle name="Normal 5 5 21" xfId="19090" xr:uid="{00000000-0005-0000-0000-0000904A0000}"/>
    <cellStyle name="Normal 5 5 22" xfId="19091" xr:uid="{00000000-0005-0000-0000-0000914A0000}"/>
    <cellStyle name="Normal 5 5 23" xfId="19092" xr:uid="{00000000-0005-0000-0000-0000924A0000}"/>
    <cellStyle name="Normal 5 5 24" xfId="19093" xr:uid="{00000000-0005-0000-0000-0000934A0000}"/>
    <cellStyle name="Normal 5 5 25" xfId="19094" xr:uid="{00000000-0005-0000-0000-0000944A0000}"/>
    <cellStyle name="Normal 5 5 26" xfId="19095" xr:uid="{00000000-0005-0000-0000-0000954A0000}"/>
    <cellStyle name="Normal 5 5 27" xfId="19096" xr:uid="{00000000-0005-0000-0000-0000964A0000}"/>
    <cellStyle name="Normal 5 5 28" xfId="19097" xr:uid="{00000000-0005-0000-0000-0000974A0000}"/>
    <cellStyle name="Normal 5 5 29" xfId="19098" xr:uid="{00000000-0005-0000-0000-0000984A0000}"/>
    <cellStyle name="Normal 5 5 3" xfId="19099" xr:uid="{00000000-0005-0000-0000-0000994A0000}"/>
    <cellStyle name="Normal 5 5 30" xfId="19100" xr:uid="{00000000-0005-0000-0000-00009A4A0000}"/>
    <cellStyle name="Normal 5 5 31" xfId="19101" xr:uid="{00000000-0005-0000-0000-00009B4A0000}"/>
    <cellStyle name="Normal 5 5 32" xfId="19102" xr:uid="{00000000-0005-0000-0000-00009C4A0000}"/>
    <cellStyle name="Normal 5 5 33" xfId="19103" xr:uid="{00000000-0005-0000-0000-00009D4A0000}"/>
    <cellStyle name="Normal 5 5 34" xfId="19104" xr:uid="{00000000-0005-0000-0000-00009E4A0000}"/>
    <cellStyle name="Normal 5 5 35" xfId="19105" xr:uid="{00000000-0005-0000-0000-00009F4A0000}"/>
    <cellStyle name="Normal 5 5 36" xfId="19106" xr:uid="{00000000-0005-0000-0000-0000A04A0000}"/>
    <cellStyle name="Normal 5 5 37" xfId="19107" xr:uid="{00000000-0005-0000-0000-0000A14A0000}"/>
    <cellStyle name="Normal 5 5 38" xfId="19108" xr:uid="{00000000-0005-0000-0000-0000A24A0000}"/>
    <cellStyle name="Normal 5 5 39" xfId="19109" xr:uid="{00000000-0005-0000-0000-0000A34A0000}"/>
    <cellStyle name="Normal 5 5 4" xfId="19110" xr:uid="{00000000-0005-0000-0000-0000A44A0000}"/>
    <cellStyle name="Normal 5 5 40" xfId="19111" xr:uid="{00000000-0005-0000-0000-0000A54A0000}"/>
    <cellStyle name="Normal 5 5 41" xfId="19112" xr:uid="{00000000-0005-0000-0000-0000A64A0000}"/>
    <cellStyle name="Normal 5 5 42" xfId="19113" xr:uid="{00000000-0005-0000-0000-0000A74A0000}"/>
    <cellStyle name="Normal 5 5 43" xfId="19114" xr:uid="{00000000-0005-0000-0000-0000A84A0000}"/>
    <cellStyle name="Normal 5 5 44" xfId="19115" xr:uid="{00000000-0005-0000-0000-0000A94A0000}"/>
    <cellStyle name="Normal 5 5 45" xfId="19116" xr:uid="{00000000-0005-0000-0000-0000AA4A0000}"/>
    <cellStyle name="Normal 5 5 46" xfId="19117" xr:uid="{00000000-0005-0000-0000-0000AB4A0000}"/>
    <cellStyle name="Normal 5 5 47" xfId="19118" xr:uid="{00000000-0005-0000-0000-0000AC4A0000}"/>
    <cellStyle name="Normal 5 5 48" xfId="19119" xr:uid="{00000000-0005-0000-0000-0000AD4A0000}"/>
    <cellStyle name="Normal 5 5 49" xfId="19120" xr:uid="{00000000-0005-0000-0000-0000AE4A0000}"/>
    <cellStyle name="Normal 5 5 5" xfId="19121" xr:uid="{00000000-0005-0000-0000-0000AF4A0000}"/>
    <cellStyle name="Normal 5 5 50" xfId="19122" xr:uid="{00000000-0005-0000-0000-0000B04A0000}"/>
    <cellStyle name="Normal 5 5 51" xfId="19123" xr:uid="{00000000-0005-0000-0000-0000B14A0000}"/>
    <cellStyle name="Normal 5 5 52" xfId="19124" xr:uid="{00000000-0005-0000-0000-0000B24A0000}"/>
    <cellStyle name="Normal 5 5 53" xfId="19125" xr:uid="{00000000-0005-0000-0000-0000B34A0000}"/>
    <cellStyle name="Normal 5 5 54" xfId="19126" xr:uid="{00000000-0005-0000-0000-0000B44A0000}"/>
    <cellStyle name="Normal 5 5 55" xfId="19127" xr:uid="{00000000-0005-0000-0000-0000B54A0000}"/>
    <cellStyle name="Normal 5 5 56" xfId="19128" xr:uid="{00000000-0005-0000-0000-0000B64A0000}"/>
    <cellStyle name="Normal 5 5 57" xfId="19129" xr:uid="{00000000-0005-0000-0000-0000B74A0000}"/>
    <cellStyle name="Normal 5 5 58" xfId="19130" xr:uid="{00000000-0005-0000-0000-0000B84A0000}"/>
    <cellStyle name="Normal 5 5 59" xfId="19131" xr:uid="{00000000-0005-0000-0000-0000B94A0000}"/>
    <cellStyle name="Normal 5 5 6" xfId="19132" xr:uid="{00000000-0005-0000-0000-0000BA4A0000}"/>
    <cellStyle name="Normal 5 5 60" xfId="19133" xr:uid="{00000000-0005-0000-0000-0000BB4A0000}"/>
    <cellStyle name="Normal 5 5 61" xfId="19134" xr:uid="{00000000-0005-0000-0000-0000BC4A0000}"/>
    <cellStyle name="Normal 5 5 62" xfId="19135" xr:uid="{00000000-0005-0000-0000-0000BD4A0000}"/>
    <cellStyle name="Normal 5 5 63" xfId="19136" xr:uid="{00000000-0005-0000-0000-0000BE4A0000}"/>
    <cellStyle name="Normal 5 5 64" xfId="19137" xr:uid="{00000000-0005-0000-0000-0000BF4A0000}"/>
    <cellStyle name="Normal 5 5 65" xfId="19138" xr:uid="{00000000-0005-0000-0000-0000C04A0000}"/>
    <cellStyle name="Normal 5 5 66" xfId="19139" xr:uid="{00000000-0005-0000-0000-0000C14A0000}"/>
    <cellStyle name="Normal 5 5 67" xfId="19140" xr:uid="{00000000-0005-0000-0000-0000C24A0000}"/>
    <cellStyle name="Normal 5 5 68" xfId="19141" xr:uid="{00000000-0005-0000-0000-0000C34A0000}"/>
    <cellStyle name="Normal 5 5 69" xfId="19142" xr:uid="{00000000-0005-0000-0000-0000C44A0000}"/>
    <cellStyle name="Normal 5 5 7" xfId="19143" xr:uid="{00000000-0005-0000-0000-0000C54A0000}"/>
    <cellStyle name="Normal 5 5 70" xfId="19144" xr:uid="{00000000-0005-0000-0000-0000C64A0000}"/>
    <cellStyle name="Normal 5 5 71" xfId="19145" xr:uid="{00000000-0005-0000-0000-0000C74A0000}"/>
    <cellStyle name="Normal 5 5 72" xfId="19146" xr:uid="{00000000-0005-0000-0000-0000C84A0000}"/>
    <cellStyle name="Normal 5 5 73" xfId="19147" xr:uid="{00000000-0005-0000-0000-0000C94A0000}"/>
    <cellStyle name="Normal 5 5 74" xfId="19148" xr:uid="{00000000-0005-0000-0000-0000CA4A0000}"/>
    <cellStyle name="Normal 5 5 75" xfId="19149" xr:uid="{00000000-0005-0000-0000-0000CB4A0000}"/>
    <cellStyle name="Normal 5 5 76" xfId="19150" xr:uid="{00000000-0005-0000-0000-0000CC4A0000}"/>
    <cellStyle name="Normal 5 5 77" xfId="19151" xr:uid="{00000000-0005-0000-0000-0000CD4A0000}"/>
    <cellStyle name="Normal 5 5 78" xfId="19152" xr:uid="{00000000-0005-0000-0000-0000CE4A0000}"/>
    <cellStyle name="Normal 5 5 79" xfId="19153" xr:uid="{00000000-0005-0000-0000-0000CF4A0000}"/>
    <cellStyle name="Normal 5 5 8" xfId="19154" xr:uid="{00000000-0005-0000-0000-0000D04A0000}"/>
    <cellStyle name="Normal 5 5 80" xfId="19155" xr:uid="{00000000-0005-0000-0000-0000D14A0000}"/>
    <cellStyle name="Normal 5 5 81" xfId="19156" xr:uid="{00000000-0005-0000-0000-0000D24A0000}"/>
    <cellStyle name="Normal 5 5 82" xfId="19157" xr:uid="{00000000-0005-0000-0000-0000D34A0000}"/>
    <cellStyle name="Normal 5 5 83" xfId="19158" xr:uid="{00000000-0005-0000-0000-0000D44A0000}"/>
    <cellStyle name="Normal 5 5 84" xfId="19159" xr:uid="{00000000-0005-0000-0000-0000D54A0000}"/>
    <cellStyle name="Normal 5 5 85" xfId="19160" xr:uid="{00000000-0005-0000-0000-0000D64A0000}"/>
    <cellStyle name="Normal 5 5 86" xfId="19161" xr:uid="{00000000-0005-0000-0000-0000D74A0000}"/>
    <cellStyle name="Normal 5 5 87" xfId="19162" xr:uid="{00000000-0005-0000-0000-0000D84A0000}"/>
    <cellStyle name="Normal 5 5 88" xfId="19163" xr:uid="{00000000-0005-0000-0000-0000D94A0000}"/>
    <cellStyle name="Normal 5 5 89" xfId="19164" xr:uid="{00000000-0005-0000-0000-0000DA4A0000}"/>
    <cellStyle name="Normal 5 5 9" xfId="19165" xr:uid="{00000000-0005-0000-0000-0000DB4A0000}"/>
    <cellStyle name="Normal 5 5 90" xfId="19166" xr:uid="{00000000-0005-0000-0000-0000DC4A0000}"/>
    <cellStyle name="Normal 5 5 91" xfId="19167" xr:uid="{00000000-0005-0000-0000-0000DD4A0000}"/>
    <cellStyle name="Normal 5 5 92" xfId="19168" xr:uid="{00000000-0005-0000-0000-0000DE4A0000}"/>
    <cellStyle name="Normal 5 5 93" xfId="19169" xr:uid="{00000000-0005-0000-0000-0000DF4A0000}"/>
    <cellStyle name="Normal 5 50" xfId="19170" xr:uid="{00000000-0005-0000-0000-0000E04A0000}"/>
    <cellStyle name="Normal 5 51" xfId="19171" xr:uid="{00000000-0005-0000-0000-0000E14A0000}"/>
    <cellStyle name="Normal 5 52" xfId="19172" xr:uid="{00000000-0005-0000-0000-0000E24A0000}"/>
    <cellStyle name="Normal 5 53" xfId="19173" xr:uid="{00000000-0005-0000-0000-0000E34A0000}"/>
    <cellStyle name="Normal 5 54" xfId="19174" xr:uid="{00000000-0005-0000-0000-0000E44A0000}"/>
    <cellStyle name="Normal 5 55" xfId="19175" xr:uid="{00000000-0005-0000-0000-0000E54A0000}"/>
    <cellStyle name="Normal 5 56" xfId="19176" xr:uid="{00000000-0005-0000-0000-0000E64A0000}"/>
    <cellStyle name="Normal 5 57" xfId="19177" xr:uid="{00000000-0005-0000-0000-0000E74A0000}"/>
    <cellStyle name="Normal 5 58" xfId="19178" xr:uid="{00000000-0005-0000-0000-0000E84A0000}"/>
    <cellStyle name="Normal 5 59" xfId="19179" xr:uid="{00000000-0005-0000-0000-0000E94A0000}"/>
    <cellStyle name="Normal 5 6" xfId="19180" xr:uid="{00000000-0005-0000-0000-0000EA4A0000}"/>
    <cellStyle name="Normal 5 6 2" xfId="19181" xr:uid="{00000000-0005-0000-0000-0000EB4A0000}"/>
    <cellStyle name="Normal 5 60" xfId="19182" xr:uid="{00000000-0005-0000-0000-0000EC4A0000}"/>
    <cellStyle name="Normal 5 61" xfId="19183" xr:uid="{00000000-0005-0000-0000-0000ED4A0000}"/>
    <cellStyle name="Normal 5 62" xfId="19184" xr:uid="{00000000-0005-0000-0000-0000EE4A0000}"/>
    <cellStyle name="Normal 5 63" xfId="19185" xr:uid="{00000000-0005-0000-0000-0000EF4A0000}"/>
    <cellStyle name="Normal 5 64" xfId="19186" xr:uid="{00000000-0005-0000-0000-0000F04A0000}"/>
    <cellStyle name="Normal 5 65" xfId="19187" xr:uid="{00000000-0005-0000-0000-0000F14A0000}"/>
    <cellStyle name="Normal 5 66" xfId="19188" xr:uid="{00000000-0005-0000-0000-0000F24A0000}"/>
    <cellStyle name="Normal 5 67" xfId="19189" xr:uid="{00000000-0005-0000-0000-0000F34A0000}"/>
    <cellStyle name="Normal 5 68" xfId="19190" xr:uid="{00000000-0005-0000-0000-0000F44A0000}"/>
    <cellStyle name="Normal 5 69" xfId="19191" xr:uid="{00000000-0005-0000-0000-0000F54A0000}"/>
    <cellStyle name="Normal 5 7" xfId="19192" xr:uid="{00000000-0005-0000-0000-0000F64A0000}"/>
    <cellStyle name="Normal 5 7 2" xfId="19193" xr:uid="{00000000-0005-0000-0000-0000F74A0000}"/>
    <cellStyle name="Normal 5 70" xfId="19194" xr:uid="{00000000-0005-0000-0000-0000F84A0000}"/>
    <cellStyle name="Normal 5 71" xfId="19195" xr:uid="{00000000-0005-0000-0000-0000F94A0000}"/>
    <cellStyle name="Normal 5 72" xfId="19196" xr:uid="{00000000-0005-0000-0000-0000FA4A0000}"/>
    <cellStyle name="Normal 5 73" xfId="19197" xr:uid="{00000000-0005-0000-0000-0000FB4A0000}"/>
    <cellStyle name="Normal 5 74" xfId="19198" xr:uid="{00000000-0005-0000-0000-0000FC4A0000}"/>
    <cellStyle name="Normal 5 75" xfId="19199" xr:uid="{00000000-0005-0000-0000-0000FD4A0000}"/>
    <cellStyle name="Normal 5 76" xfId="19200" xr:uid="{00000000-0005-0000-0000-0000FE4A0000}"/>
    <cellStyle name="Normal 5 77" xfId="19201" xr:uid="{00000000-0005-0000-0000-0000FF4A0000}"/>
    <cellStyle name="Normal 5 78" xfId="19202" xr:uid="{00000000-0005-0000-0000-0000004B0000}"/>
    <cellStyle name="Normal 5 79" xfId="19203" xr:uid="{00000000-0005-0000-0000-0000014B0000}"/>
    <cellStyle name="Normal 5 8" xfId="19204" xr:uid="{00000000-0005-0000-0000-0000024B0000}"/>
    <cellStyle name="Normal 5 8 2" xfId="19205" xr:uid="{00000000-0005-0000-0000-0000034B0000}"/>
    <cellStyle name="Normal 5 80" xfId="19206" xr:uid="{00000000-0005-0000-0000-0000044B0000}"/>
    <cellStyle name="Normal 5 81" xfId="19207" xr:uid="{00000000-0005-0000-0000-0000054B0000}"/>
    <cellStyle name="Normal 5 82" xfId="19208" xr:uid="{00000000-0005-0000-0000-0000064B0000}"/>
    <cellStyle name="Normal 5 83" xfId="19209" xr:uid="{00000000-0005-0000-0000-0000074B0000}"/>
    <cellStyle name="Normal 5 84" xfId="19210" xr:uid="{00000000-0005-0000-0000-0000084B0000}"/>
    <cellStyle name="Normal 5 85" xfId="19211" xr:uid="{00000000-0005-0000-0000-0000094B0000}"/>
    <cellStyle name="Normal 5 86" xfId="19212" xr:uid="{00000000-0005-0000-0000-00000A4B0000}"/>
    <cellStyle name="Normal 5 87" xfId="19213" xr:uid="{00000000-0005-0000-0000-00000B4B0000}"/>
    <cellStyle name="Normal 5 88" xfId="19214" xr:uid="{00000000-0005-0000-0000-00000C4B0000}"/>
    <cellStyle name="Normal 5 89" xfId="19215" xr:uid="{00000000-0005-0000-0000-00000D4B0000}"/>
    <cellStyle name="Normal 5 9" xfId="19216" xr:uid="{00000000-0005-0000-0000-00000E4B0000}"/>
    <cellStyle name="Normal 5 9 2" xfId="19217" xr:uid="{00000000-0005-0000-0000-00000F4B0000}"/>
    <cellStyle name="Normal 5 90" xfId="19218" xr:uid="{00000000-0005-0000-0000-0000104B0000}"/>
    <cellStyle name="Normal 5 91" xfId="19219" xr:uid="{00000000-0005-0000-0000-0000114B0000}"/>
    <cellStyle name="Normal 5 92" xfId="19220" xr:uid="{00000000-0005-0000-0000-0000124B0000}"/>
    <cellStyle name="Normal 5 93" xfId="19221" xr:uid="{00000000-0005-0000-0000-0000134B0000}"/>
    <cellStyle name="Normal 5 94" xfId="19222" xr:uid="{00000000-0005-0000-0000-0000144B0000}"/>
    <cellStyle name="Normal 5 95" xfId="19223" xr:uid="{00000000-0005-0000-0000-0000154B0000}"/>
    <cellStyle name="Normal 5 96" xfId="19224" xr:uid="{00000000-0005-0000-0000-0000164B0000}"/>
    <cellStyle name="Normal 5 97" xfId="19225" xr:uid="{00000000-0005-0000-0000-0000174B0000}"/>
    <cellStyle name="Normal 5 98" xfId="19226" xr:uid="{00000000-0005-0000-0000-0000184B0000}"/>
    <cellStyle name="Normal 5 99" xfId="19227" xr:uid="{00000000-0005-0000-0000-0000194B0000}"/>
    <cellStyle name="Normal 50" xfId="19228" xr:uid="{00000000-0005-0000-0000-00001A4B0000}"/>
    <cellStyle name="Normal 50 2" xfId="19229" xr:uid="{00000000-0005-0000-0000-00001B4B0000}"/>
    <cellStyle name="Normal 50 2 2" xfId="19230" xr:uid="{00000000-0005-0000-0000-00001C4B0000}"/>
    <cellStyle name="Normal 50 2 2 2" xfId="19231" xr:uid="{00000000-0005-0000-0000-00001D4B0000}"/>
    <cellStyle name="Normal 50 2 2 3" xfId="19232" xr:uid="{00000000-0005-0000-0000-00001E4B0000}"/>
    <cellStyle name="Normal 50 2 2 4" xfId="19233" xr:uid="{00000000-0005-0000-0000-00001F4B0000}"/>
    <cellStyle name="Normal 50 2 3" xfId="19234" xr:uid="{00000000-0005-0000-0000-0000204B0000}"/>
    <cellStyle name="Normal 50 2 4" xfId="19235" xr:uid="{00000000-0005-0000-0000-0000214B0000}"/>
    <cellStyle name="Normal 50 2 5" xfId="19236" xr:uid="{00000000-0005-0000-0000-0000224B0000}"/>
    <cellStyle name="Normal 50 3" xfId="19237" xr:uid="{00000000-0005-0000-0000-0000234B0000}"/>
    <cellStyle name="Normal 50 4" xfId="19238" xr:uid="{00000000-0005-0000-0000-0000244B0000}"/>
    <cellStyle name="Normal 50 4 2" xfId="19239" xr:uid="{00000000-0005-0000-0000-0000254B0000}"/>
    <cellStyle name="Normal 50 4 3" xfId="19240" xr:uid="{00000000-0005-0000-0000-0000264B0000}"/>
    <cellStyle name="Normal 50 4 4" xfId="19241" xr:uid="{00000000-0005-0000-0000-0000274B0000}"/>
    <cellStyle name="Normal 50 5" xfId="19242" xr:uid="{00000000-0005-0000-0000-0000284B0000}"/>
    <cellStyle name="Normal 50 6" xfId="19243" xr:uid="{00000000-0005-0000-0000-0000294B0000}"/>
    <cellStyle name="Normal 50 7" xfId="19244" xr:uid="{00000000-0005-0000-0000-00002A4B0000}"/>
    <cellStyle name="Normal 50 8" xfId="23982" xr:uid="{E3E9C621-983B-4284-A4B0-CFFEE02FA2CF}"/>
    <cellStyle name="Normal 51" xfId="19245" xr:uid="{00000000-0005-0000-0000-00002B4B0000}"/>
    <cellStyle name="Normal 51 2" xfId="19246" xr:uid="{00000000-0005-0000-0000-00002C4B0000}"/>
    <cellStyle name="Normal 51 2 2" xfId="19247" xr:uid="{00000000-0005-0000-0000-00002D4B0000}"/>
    <cellStyle name="Normal 51 2 2 2" xfId="19248" xr:uid="{00000000-0005-0000-0000-00002E4B0000}"/>
    <cellStyle name="Normal 51 2 2 3" xfId="19249" xr:uid="{00000000-0005-0000-0000-00002F4B0000}"/>
    <cellStyle name="Normal 51 2 2 4" xfId="19250" xr:uid="{00000000-0005-0000-0000-0000304B0000}"/>
    <cellStyle name="Normal 51 2 3" xfId="19251" xr:uid="{00000000-0005-0000-0000-0000314B0000}"/>
    <cellStyle name="Normal 51 2 4" xfId="19252" xr:uid="{00000000-0005-0000-0000-0000324B0000}"/>
    <cellStyle name="Normal 51 2 5" xfId="19253" xr:uid="{00000000-0005-0000-0000-0000334B0000}"/>
    <cellStyle name="Normal 51 3" xfId="19254" xr:uid="{00000000-0005-0000-0000-0000344B0000}"/>
    <cellStyle name="Normal 51 4" xfId="19255" xr:uid="{00000000-0005-0000-0000-0000354B0000}"/>
    <cellStyle name="Normal 51 4 2" xfId="19256" xr:uid="{00000000-0005-0000-0000-0000364B0000}"/>
    <cellStyle name="Normal 51 4 3" xfId="19257" xr:uid="{00000000-0005-0000-0000-0000374B0000}"/>
    <cellStyle name="Normal 51 4 4" xfId="19258" xr:uid="{00000000-0005-0000-0000-0000384B0000}"/>
    <cellStyle name="Normal 51 5" xfId="19259" xr:uid="{00000000-0005-0000-0000-0000394B0000}"/>
    <cellStyle name="Normal 51 6" xfId="19260" xr:uid="{00000000-0005-0000-0000-00003A4B0000}"/>
    <cellStyle name="Normal 51 7" xfId="19261" xr:uid="{00000000-0005-0000-0000-00003B4B0000}"/>
    <cellStyle name="Normal 51 8" xfId="23983" xr:uid="{FA42C4DB-E971-4A34-BB1B-3408490303A9}"/>
    <cellStyle name="Normal 52" xfId="19262" xr:uid="{00000000-0005-0000-0000-00003C4B0000}"/>
    <cellStyle name="Normal 52 2" xfId="23984" xr:uid="{FAB2330C-3984-418B-A312-734B5BC1E3A2}"/>
    <cellStyle name="Normal 53" xfId="19263" xr:uid="{00000000-0005-0000-0000-00003D4B0000}"/>
    <cellStyle name="Normal 53 2" xfId="23985" xr:uid="{597D2800-6D03-4213-AEFE-5936CD292DED}"/>
    <cellStyle name="Normal 54" xfId="19264" xr:uid="{00000000-0005-0000-0000-00003E4B0000}"/>
    <cellStyle name="Normal 54 2" xfId="23986" xr:uid="{419078C6-70D4-4678-A3FA-FAC85E771C1F}"/>
    <cellStyle name="Normal 55" xfId="19265" xr:uid="{00000000-0005-0000-0000-00003F4B0000}"/>
    <cellStyle name="Normal 55 2" xfId="19266" xr:uid="{00000000-0005-0000-0000-0000404B0000}"/>
    <cellStyle name="Normal 55 2 2" xfId="19267" xr:uid="{00000000-0005-0000-0000-0000414B0000}"/>
    <cellStyle name="Normal 55 2 2 2" xfId="19268" xr:uid="{00000000-0005-0000-0000-0000424B0000}"/>
    <cellStyle name="Normal 55 2 2 3" xfId="19269" xr:uid="{00000000-0005-0000-0000-0000434B0000}"/>
    <cellStyle name="Normal 55 2 2 4" xfId="19270" xr:uid="{00000000-0005-0000-0000-0000444B0000}"/>
    <cellStyle name="Normal 55 2 3" xfId="19271" xr:uid="{00000000-0005-0000-0000-0000454B0000}"/>
    <cellStyle name="Normal 55 2 4" xfId="19272" xr:uid="{00000000-0005-0000-0000-0000464B0000}"/>
    <cellStyle name="Normal 55 2 5" xfId="19273" xr:uid="{00000000-0005-0000-0000-0000474B0000}"/>
    <cellStyle name="Normal 55 3" xfId="19274" xr:uid="{00000000-0005-0000-0000-0000484B0000}"/>
    <cellStyle name="Normal 55 4" xfId="19275" xr:uid="{00000000-0005-0000-0000-0000494B0000}"/>
    <cellStyle name="Normal 55 4 2" xfId="19276" xr:uid="{00000000-0005-0000-0000-00004A4B0000}"/>
    <cellStyle name="Normal 55 4 3" xfId="19277" xr:uid="{00000000-0005-0000-0000-00004B4B0000}"/>
    <cellStyle name="Normal 55 4 4" xfId="19278" xr:uid="{00000000-0005-0000-0000-00004C4B0000}"/>
    <cellStyle name="Normal 55 5" xfId="19279" xr:uid="{00000000-0005-0000-0000-00004D4B0000}"/>
    <cellStyle name="Normal 55 6" xfId="19280" xr:uid="{00000000-0005-0000-0000-00004E4B0000}"/>
    <cellStyle name="Normal 55 7" xfId="19281" xr:uid="{00000000-0005-0000-0000-00004F4B0000}"/>
    <cellStyle name="Normal 55 8" xfId="23987" xr:uid="{74E525CD-09C4-456D-B3BE-68583813A358}"/>
    <cellStyle name="Normal 56" xfId="19282" xr:uid="{00000000-0005-0000-0000-0000504B0000}"/>
    <cellStyle name="Normal 56 2" xfId="19283" xr:uid="{00000000-0005-0000-0000-0000514B0000}"/>
    <cellStyle name="Normal 56 2 2" xfId="19284" xr:uid="{00000000-0005-0000-0000-0000524B0000}"/>
    <cellStyle name="Normal 56 2 2 2" xfId="19285" xr:uid="{00000000-0005-0000-0000-0000534B0000}"/>
    <cellStyle name="Normal 56 2 2 3" xfId="19286" xr:uid="{00000000-0005-0000-0000-0000544B0000}"/>
    <cellStyle name="Normal 56 2 2 4" xfId="19287" xr:uid="{00000000-0005-0000-0000-0000554B0000}"/>
    <cellStyle name="Normal 56 2 3" xfId="19288" xr:uid="{00000000-0005-0000-0000-0000564B0000}"/>
    <cellStyle name="Normal 56 2 4" xfId="19289" xr:uid="{00000000-0005-0000-0000-0000574B0000}"/>
    <cellStyle name="Normal 56 2 5" xfId="19290" xr:uid="{00000000-0005-0000-0000-0000584B0000}"/>
    <cellStyle name="Normal 56 3" xfId="19291" xr:uid="{00000000-0005-0000-0000-0000594B0000}"/>
    <cellStyle name="Normal 56 4" xfId="19292" xr:uid="{00000000-0005-0000-0000-00005A4B0000}"/>
    <cellStyle name="Normal 56 4 2" xfId="19293" xr:uid="{00000000-0005-0000-0000-00005B4B0000}"/>
    <cellStyle name="Normal 56 4 3" xfId="19294" xr:uid="{00000000-0005-0000-0000-00005C4B0000}"/>
    <cellStyle name="Normal 56 4 4" xfId="19295" xr:uid="{00000000-0005-0000-0000-00005D4B0000}"/>
    <cellStyle name="Normal 56 5" xfId="19296" xr:uid="{00000000-0005-0000-0000-00005E4B0000}"/>
    <cellStyle name="Normal 56 6" xfId="19297" xr:uid="{00000000-0005-0000-0000-00005F4B0000}"/>
    <cellStyle name="Normal 56 7" xfId="19298" xr:uid="{00000000-0005-0000-0000-0000604B0000}"/>
    <cellStyle name="Normal 56 8" xfId="23988" xr:uid="{976EF361-AA91-405E-A20A-29D2BB24B8EB}"/>
    <cellStyle name="Normal 57" xfId="19299" xr:uid="{00000000-0005-0000-0000-0000614B0000}"/>
    <cellStyle name="Normal 57 2" xfId="19300" xr:uid="{00000000-0005-0000-0000-0000624B0000}"/>
    <cellStyle name="Normal 57 3" xfId="23989" xr:uid="{142AE41C-8C85-489E-88B0-232479659F2F}"/>
    <cellStyle name="Normal 58" xfId="19301" xr:uid="{00000000-0005-0000-0000-0000634B0000}"/>
    <cellStyle name="Normal 58 2" xfId="19302" xr:uid="{00000000-0005-0000-0000-0000644B0000}"/>
    <cellStyle name="Normal 58 3" xfId="19303" xr:uid="{00000000-0005-0000-0000-0000654B0000}"/>
    <cellStyle name="Normal 58 4" xfId="19304" xr:uid="{00000000-0005-0000-0000-0000664B0000}"/>
    <cellStyle name="Normal 58 5" xfId="23990" xr:uid="{1148697F-B108-4C87-A768-A616E0BA32A1}"/>
    <cellStyle name="Normal 59" xfId="19305" xr:uid="{00000000-0005-0000-0000-0000674B0000}"/>
    <cellStyle name="Normal 59 2" xfId="19306" xr:uid="{00000000-0005-0000-0000-0000684B0000}"/>
    <cellStyle name="Normal 59 3" xfId="19307" xr:uid="{00000000-0005-0000-0000-0000694B0000}"/>
    <cellStyle name="Normal 59 4" xfId="19308" xr:uid="{00000000-0005-0000-0000-00006A4B0000}"/>
    <cellStyle name="Normal 59 5" xfId="23991" xr:uid="{78B17F4A-2FCA-4DB5-9F2F-31C335AF1E2F}"/>
    <cellStyle name="Normal 6" xfId="19309" xr:uid="{00000000-0005-0000-0000-00006B4B0000}"/>
    <cellStyle name="Normal 6 2" xfId="19310" xr:uid="{00000000-0005-0000-0000-00006C4B0000}"/>
    <cellStyle name="Normal 6 2 10" xfId="19311" xr:uid="{00000000-0005-0000-0000-00006D4B0000}"/>
    <cellStyle name="Normal 6 2 11" xfId="19312" xr:uid="{00000000-0005-0000-0000-00006E4B0000}"/>
    <cellStyle name="Normal 6 2 12" xfId="19313" xr:uid="{00000000-0005-0000-0000-00006F4B0000}"/>
    <cellStyle name="Normal 6 2 13" xfId="19314" xr:uid="{00000000-0005-0000-0000-0000704B0000}"/>
    <cellStyle name="Normal 6 2 14" xfId="19315" xr:uid="{00000000-0005-0000-0000-0000714B0000}"/>
    <cellStyle name="Normal 6 2 15" xfId="19316" xr:uid="{00000000-0005-0000-0000-0000724B0000}"/>
    <cellStyle name="Normal 6 2 16" xfId="19317" xr:uid="{00000000-0005-0000-0000-0000734B0000}"/>
    <cellStyle name="Normal 6 2 17" xfId="19318" xr:uid="{00000000-0005-0000-0000-0000744B0000}"/>
    <cellStyle name="Normal 6 2 18" xfId="19319" xr:uid="{00000000-0005-0000-0000-0000754B0000}"/>
    <cellStyle name="Normal 6 2 19" xfId="19320" xr:uid="{00000000-0005-0000-0000-0000764B0000}"/>
    <cellStyle name="Normal 6 2 2" xfId="19321" xr:uid="{00000000-0005-0000-0000-0000774B0000}"/>
    <cellStyle name="Normal 6 2 2 2" xfId="19322" xr:uid="{00000000-0005-0000-0000-0000784B0000}"/>
    <cellStyle name="Normal 6 2 2 3" xfId="19323" xr:uid="{00000000-0005-0000-0000-0000794B0000}"/>
    <cellStyle name="Normal 6 2 20" xfId="19324" xr:uid="{00000000-0005-0000-0000-00007A4B0000}"/>
    <cellStyle name="Normal 6 2 21" xfId="19325" xr:uid="{00000000-0005-0000-0000-00007B4B0000}"/>
    <cellStyle name="Normal 6 2 22" xfId="19326" xr:uid="{00000000-0005-0000-0000-00007C4B0000}"/>
    <cellStyle name="Normal 6 2 23" xfId="19327" xr:uid="{00000000-0005-0000-0000-00007D4B0000}"/>
    <cellStyle name="Normal 6 2 24" xfId="19328" xr:uid="{00000000-0005-0000-0000-00007E4B0000}"/>
    <cellStyle name="Normal 6 2 25" xfId="19329" xr:uid="{00000000-0005-0000-0000-00007F4B0000}"/>
    <cellStyle name="Normal 6 2 26" xfId="19330" xr:uid="{00000000-0005-0000-0000-0000804B0000}"/>
    <cellStyle name="Normal 6 2 27" xfId="19331" xr:uid="{00000000-0005-0000-0000-0000814B0000}"/>
    <cellStyle name="Normal 6 2 28" xfId="19332" xr:uid="{00000000-0005-0000-0000-0000824B0000}"/>
    <cellStyle name="Normal 6 2 29" xfId="19333" xr:uid="{00000000-0005-0000-0000-0000834B0000}"/>
    <cellStyle name="Normal 6 2 3" xfId="19334" xr:uid="{00000000-0005-0000-0000-0000844B0000}"/>
    <cellStyle name="Normal 6 2 3 2" xfId="19335" xr:uid="{00000000-0005-0000-0000-0000854B0000}"/>
    <cellStyle name="Normal 6 2 3 2 2" xfId="19336" xr:uid="{00000000-0005-0000-0000-0000864B0000}"/>
    <cellStyle name="Normal 6 2 3 2 2 2" xfId="19337" xr:uid="{00000000-0005-0000-0000-0000874B0000}"/>
    <cellStyle name="Normal 6 2 3 2 2 3" xfId="19338" xr:uid="{00000000-0005-0000-0000-0000884B0000}"/>
    <cellStyle name="Normal 6 2 3 2 2 4" xfId="19339" xr:uid="{00000000-0005-0000-0000-0000894B0000}"/>
    <cellStyle name="Normal 6 2 3 2 3" xfId="19340" xr:uid="{00000000-0005-0000-0000-00008A4B0000}"/>
    <cellStyle name="Normal 6 2 3 2 4" xfId="19341" xr:uid="{00000000-0005-0000-0000-00008B4B0000}"/>
    <cellStyle name="Normal 6 2 3 2 5" xfId="19342" xr:uid="{00000000-0005-0000-0000-00008C4B0000}"/>
    <cellStyle name="Normal 6 2 3 3" xfId="19343" xr:uid="{00000000-0005-0000-0000-00008D4B0000}"/>
    <cellStyle name="Normal 6 2 3 4" xfId="19344" xr:uid="{00000000-0005-0000-0000-00008E4B0000}"/>
    <cellStyle name="Normal 6 2 3 4 2" xfId="19345" xr:uid="{00000000-0005-0000-0000-00008F4B0000}"/>
    <cellStyle name="Normal 6 2 3 4 3" xfId="19346" xr:uid="{00000000-0005-0000-0000-0000904B0000}"/>
    <cellStyle name="Normal 6 2 3 4 4" xfId="19347" xr:uid="{00000000-0005-0000-0000-0000914B0000}"/>
    <cellStyle name="Normal 6 2 3 5" xfId="19348" xr:uid="{00000000-0005-0000-0000-0000924B0000}"/>
    <cellStyle name="Normal 6 2 3 6" xfId="19349" xr:uid="{00000000-0005-0000-0000-0000934B0000}"/>
    <cellStyle name="Normal 6 2 3 7" xfId="19350" xr:uid="{00000000-0005-0000-0000-0000944B0000}"/>
    <cellStyle name="Normal 6 2 30" xfId="19351" xr:uid="{00000000-0005-0000-0000-0000954B0000}"/>
    <cellStyle name="Normal 6 2 31" xfId="19352" xr:uid="{00000000-0005-0000-0000-0000964B0000}"/>
    <cellStyle name="Normal 6 2 32" xfId="19353" xr:uid="{00000000-0005-0000-0000-0000974B0000}"/>
    <cellStyle name="Normal 6 2 33" xfId="19354" xr:uid="{00000000-0005-0000-0000-0000984B0000}"/>
    <cellStyle name="Normal 6 2 34" xfId="19355" xr:uid="{00000000-0005-0000-0000-0000994B0000}"/>
    <cellStyle name="Normal 6 2 35" xfId="19356" xr:uid="{00000000-0005-0000-0000-00009A4B0000}"/>
    <cellStyle name="Normal 6 2 36" xfId="19357" xr:uid="{00000000-0005-0000-0000-00009B4B0000}"/>
    <cellStyle name="Normal 6 2 37" xfId="19358" xr:uid="{00000000-0005-0000-0000-00009C4B0000}"/>
    <cellStyle name="Normal 6 2 38" xfId="19359" xr:uid="{00000000-0005-0000-0000-00009D4B0000}"/>
    <cellStyle name="Normal 6 2 39" xfId="19360" xr:uid="{00000000-0005-0000-0000-00009E4B0000}"/>
    <cellStyle name="Normal 6 2 4" xfId="19361" xr:uid="{00000000-0005-0000-0000-00009F4B0000}"/>
    <cellStyle name="Normal 6 2 40" xfId="19362" xr:uid="{00000000-0005-0000-0000-0000A04B0000}"/>
    <cellStyle name="Normal 6 2 41" xfId="19363" xr:uid="{00000000-0005-0000-0000-0000A14B0000}"/>
    <cellStyle name="Normal 6 2 42" xfId="19364" xr:uid="{00000000-0005-0000-0000-0000A24B0000}"/>
    <cellStyle name="Normal 6 2 43" xfId="19365" xr:uid="{00000000-0005-0000-0000-0000A34B0000}"/>
    <cellStyle name="Normal 6 2 44" xfId="19366" xr:uid="{00000000-0005-0000-0000-0000A44B0000}"/>
    <cellStyle name="Normal 6 2 45" xfId="19367" xr:uid="{00000000-0005-0000-0000-0000A54B0000}"/>
    <cellStyle name="Normal 6 2 46" xfId="19368" xr:uid="{00000000-0005-0000-0000-0000A64B0000}"/>
    <cellStyle name="Normal 6 2 47" xfId="19369" xr:uid="{00000000-0005-0000-0000-0000A74B0000}"/>
    <cellStyle name="Normal 6 2 48" xfId="19370" xr:uid="{00000000-0005-0000-0000-0000A84B0000}"/>
    <cellStyle name="Normal 6 2 49" xfId="19371" xr:uid="{00000000-0005-0000-0000-0000A94B0000}"/>
    <cellStyle name="Normal 6 2 5" xfId="19372" xr:uid="{00000000-0005-0000-0000-0000AA4B0000}"/>
    <cellStyle name="Normal 6 2 50" xfId="19373" xr:uid="{00000000-0005-0000-0000-0000AB4B0000}"/>
    <cellStyle name="Normal 6 2 51" xfId="19374" xr:uid="{00000000-0005-0000-0000-0000AC4B0000}"/>
    <cellStyle name="Normal 6 2 52" xfId="19375" xr:uid="{00000000-0005-0000-0000-0000AD4B0000}"/>
    <cellStyle name="Normal 6 2 53" xfId="19376" xr:uid="{00000000-0005-0000-0000-0000AE4B0000}"/>
    <cellStyle name="Normal 6 2 54" xfId="19377" xr:uid="{00000000-0005-0000-0000-0000AF4B0000}"/>
    <cellStyle name="Normal 6 2 55" xfId="19378" xr:uid="{00000000-0005-0000-0000-0000B04B0000}"/>
    <cellStyle name="Normal 6 2 56" xfId="19379" xr:uid="{00000000-0005-0000-0000-0000B14B0000}"/>
    <cellStyle name="Normal 6 2 57" xfId="19380" xr:uid="{00000000-0005-0000-0000-0000B24B0000}"/>
    <cellStyle name="Normal 6 2 58" xfId="19381" xr:uid="{00000000-0005-0000-0000-0000B34B0000}"/>
    <cellStyle name="Normal 6 2 59" xfId="19382" xr:uid="{00000000-0005-0000-0000-0000B44B0000}"/>
    <cellStyle name="Normal 6 2 6" xfId="19383" xr:uid="{00000000-0005-0000-0000-0000B54B0000}"/>
    <cellStyle name="Normal 6 2 60" xfId="19384" xr:uid="{00000000-0005-0000-0000-0000B64B0000}"/>
    <cellStyle name="Normal 6 2 61" xfId="19385" xr:uid="{00000000-0005-0000-0000-0000B74B0000}"/>
    <cellStyle name="Normal 6 2 62" xfId="19386" xr:uid="{00000000-0005-0000-0000-0000B84B0000}"/>
    <cellStyle name="Normal 6 2 63" xfId="19387" xr:uid="{00000000-0005-0000-0000-0000B94B0000}"/>
    <cellStyle name="Normal 6 2 64" xfId="19388" xr:uid="{00000000-0005-0000-0000-0000BA4B0000}"/>
    <cellStyle name="Normal 6 2 65" xfId="19389" xr:uid="{00000000-0005-0000-0000-0000BB4B0000}"/>
    <cellStyle name="Normal 6 2 66" xfId="19390" xr:uid="{00000000-0005-0000-0000-0000BC4B0000}"/>
    <cellStyle name="Normal 6 2 67" xfId="19391" xr:uid="{00000000-0005-0000-0000-0000BD4B0000}"/>
    <cellStyle name="Normal 6 2 68" xfId="19392" xr:uid="{00000000-0005-0000-0000-0000BE4B0000}"/>
    <cellStyle name="Normal 6 2 69" xfId="19393" xr:uid="{00000000-0005-0000-0000-0000BF4B0000}"/>
    <cellStyle name="Normal 6 2 7" xfId="19394" xr:uid="{00000000-0005-0000-0000-0000C04B0000}"/>
    <cellStyle name="Normal 6 2 70" xfId="19395" xr:uid="{00000000-0005-0000-0000-0000C14B0000}"/>
    <cellStyle name="Normal 6 2 71" xfId="19396" xr:uid="{00000000-0005-0000-0000-0000C24B0000}"/>
    <cellStyle name="Normal 6 2 72" xfId="19397" xr:uid="{00000000-0005-0000-0000-0000C34B0000}"/>
    <cellStyle name="Normal 6 2 73" xfId="19398" xr:uid="{00000000-0005-0000-0000-0000C44B0000}"/>
    <cellStyle name="Normal 6 2 74" xfId="19399" xr:uid="{00000000-0005-0000-0000-0000C54B0000}"/>
    <cellStyle name="Normal 6 2 75" xfId="19400" xr:uid="{00000000-0005-0000-0000-0000C64B0000}"/>
    <cellStyle name="Normal 6 2 76" xfId="19401" xr:uid="{00000000-0005-0000-0000-0000C74B0000}"/>
    <cellStyle name="Normal 6 2 77" xfId="19402" xr:uid="{00000000-0005-0000-0000-0000C84B0000}"/>
    <cellStyle name="Normal 6 2 78" xfId="19403" xr:uid="{00000000-0005-0000-0000-0000C94B0000}"/>
    <cellStyle name="Normal 6 2 79" xfId="19404" xr:uid="{00000000-0005-0000-0000-0000CA4B0000}"/>
    <cellStyle name="Normal 6 2 8" xfId="19405" xr:uid="{00000000-0005-0000-0000-0000CB4B0000}"/>
    <cellStyle name="Normal 6 2 80" xfId="19406" xr:uid="{00000000-0005-0000-0000-0000CC4B0000}"/>
    <cellStyle name="Normal 6 2 81" xfId="19407" xr:uid="{00000000-0005-0000-0000-0000CD4B0000}"/>
    <cellStyle name="Normal 6 2 82" xfId="19408" xr:uid="{00000000-0005-0000-0000-0000CE4B0000}"/>
    <cellStyle name="Normal 6 2 83" xfId="19409" xr:uid="{00000000-0005-0000-0000-0000CF4B0000}"/>
    <cellStyle name="Normal 6 2 84" xfId="19410" xr:uid="{00000000-0005-0000-0000-0000D04B0000}"/>
    <cellStyle name="Normal 6 2 85" xfId="19411" xr:uid="{00000000-0005-0000-0000-0000D14B0000}"/>
    <cellStyle name="Normal 6 2 86" xfId="19412" xr:uid="{00000000-0005-0000-0000-0000D24B0000}"/>
    <cellStyle name="Normal 6 2 87" xfId="19413" xr:uid="{00000000-0005-0000-0000-0000D34B0000}"/>
    <cellStyle name="Normal 6 2 88" xfId="19414" xr:uid="{00000000-0005-0000-0000-0000D44B0000}"/>
    <cellStyle name="Normal 6 2 89" xfId="19415" xr:uid="{00000000-0005-0000-0000-0000D54B0000}"/>
    <cellStyle name="Normal 6 2 9" xfId="19416" xr:uid="{00000000-0005-0000-0000-0000D64B0000}"/>
    <cellStyle name="Normal 6 2 90" xfId="19417" xr:uid="{00000000-0005-0000-0000-0000D74B0000}"/>
    <cellStyle name="Normal 6 2 91" xfId="19418" xr:uid="{00000000-0005-0000-0000-0000D84B0000}"/>
    <cellStyle name="Normal 6 2 92" xfId="19419" xr:uid="{00000000-0005-0000-0000-0000D94B0000}"/>
    <cellStyle name="Normal 6 2 93" xfId="19420" xr:uid="{00000000-0005-0000-0000-0000DA4B0000}"/>
    <cellStyle name="Normal 6 2 94" xfId="19421" xr:uid="{00000000-0005-0000-0000-0000DB4B0000}"/>
    <cellStyle name="Normal 6 2 95" xfId="19422" xr:uid="{00000000-0005-0000-0000-0000DC4B0000}"/>
    <cellStyle name="Normal 6 2 95 2" xfId="19423" xr:uid="{00000000-0005-0000-0000-0000DD4B0000}"/>
    <cellStyle name="Normal 6 2 95 3" xfId="19424" xr:uid="{00000000-0005-0000-0000-0000DE4B0000}"/>
    <cellStyle name="Normal 6 2 95 4" xfId="19425" xr:uid="{00000000-0005-0000-0000-0000DF4B0000}"/>
    <cellStyle name="Normal 6 3" xfId="19426" xr:uid="{00000000-0005-0000-0000-0000E04B0000}"/>
    <cellStyle name="Normal 6 3 2" xfId="19427" xr:uid="{00000000-0005-0000-0000-0000E14B0000}"/>
    <cellStyle name="Normal 6 3 3" xfId="19428" xr:uid="{00000000-0005-0000-0000-0000E24B0000}"/>
    <cellStyle name="Normal 6 3 3 2" xfId="19429" xr:uid="{00000000-0005-0000-0000-0000E34B0000}"/>
    <cellStyle name="Normal 6 3 3 2 2" xfId="19430" xr:uid="{00000000-0005-0000-0000-0000E44B0000}"/>
    <cellStyle name="Normal 6 3 3 2 2 2" xfId="19431" xr:uid="{00000000-0005-0000-0000-0000E54B0000}"/>
    <cellStyle name="Normal 6 3 3 2 2 3" xfId="19432" xr:uid="{00000000-0005-0000-0000-0000E64B0000}"/>
    <cellStyle name="Normal 6 3 3 2 2 4" xfId="19433" xr:uid="{00000000-0005-0000-0000-0000E74B0000}"/>
    <cellStyle name="Normal 6 3 3 2 3" xfId="19434" xr:uid="{00000000-0005-0000-0000-0000E84B0000}"/>
    <cellStyle name="Normal 6 3 3 2 4" xfId="19435" xr:uid="{00000000-0005-0000-0000-0000E94B0000}"/>
    <cellStyle name="Normal 6 3 3 2 5" xfId="19436" xr:uid="{00000000-0005-0000-0000-0000EA4B0000}"/>
    <cellStyle name="Normal 6 3 3 3" xfId="19437" xr:uid="{00000000-0005-0000-0000-0000EB4B0000}"/>
    <cellStyle name="Normal 6 3 3 4" xfId="19438" xr:uid="{00000000-0005-0000-0000-0000EC4B0000}"/>
    <cellStyle name="Normal 6 3 3 4 2" xfId="19439" xr:uid="{00000000-0005-0000-0000-0000ED4B0000}"/>
    <cellStyle name="Normal 6 3 3 4 3" xfId="19440" xr:uid="{00000000-0005-0000-0000-0000EE4B0000}"/>
    <cellStyle name="Normal 6 3 3 4 4" xfId="19441" xr:uid="{00000000-0005-0000-0000-0000EF4B0000}"/>
    <cellStyle name="Normal 6 3 3 5" xfId="19442" xr:uid="{00000000-0005-0000-0000-0000F04B0000}"/>
    <cellStyle name="Normal 6 3 3 6" xfId="19443" xr:uid="{00000000-0005-0000-0000-0000F14B0000}"/>
    <cellStyle name="Normal 6 3 3 7" xfId="19444" xr:uid="{00000000-0005-0000-0000-0000F24B0000}"/>
    <cellStyle name="Normal 6 3 4" xfId="19445" xr:uid="{00000000-0005-0000-0000-0000F34B0000}"/>
    <cellStyle name="Normal 6 4" xfId="19446" xr:uid="{00000000-0005-0000-0000-0000F44B0000}"/>
    <cellStyle name="Normal 6 4 2" xfId="19447" xr:uid="{00000000-0005-0000-0000-0000F54B0000}"/>
    <cellStyle name="Normal 6 4 3" xfId="19448" xr:uid="{00000000-0005-0000-0000-0000F64B0000}"/>
    <cellStyle name="Normal 6 4 3 2" xfId="19449" xr:uid="{00000000-0005-0000-0000-0000F74B0000}"/>
    <cellStyle name="Normal 6 4 3 2 2" xfId="19450" xr:uid="{00000000-0005-0000-0000-0000F84B0000}"/>
    <cellStyle name="Normal 6 4 3 2 2 2" xfId="19451" xr:uid="{00000000-0005-0000-0000-0000F94B0000}"/>
    <cellStyle name="Normal 6 4 3 2 2 3" xfId="19452" xr:uid="{00000000-0005-0000-0000-0000FA4B0000}"/>
    <cellStyle name="Normal 6 4 3 2 2 4" xfId="19453" xr:uid="{00000000-0005-0000-0000-0000FB4B0000}"/>
    <cellStyle name="Normal 6 4 3 2 3" xfId="19454" xr:uid="{00000000-0005-0000-0000-0000FC4B0000}"/>
    <cellStyle name="Normal 6 4 3 2 4" xfId="19455" xr:uid="{00000000-0005-0000-0000-0000FD4B0000}"/>
    <cellStyle name="Normal 6 4 3 2 5" xfId="19456" xr:uid="{00000000-0005-0000-0000-0000FE4B0000}"/>
    <cellStyle name="Normal 6 4 3 3" xfId="19457" xr:uid="{00000000-0005-0000-0000-0000FF4B0000}"/>
    <cellStyle name="Normal 6 4 3 3 2" xfId="19458" xr:uid="{00000000-0005-0000-0000-0000004C0000}"/>
    <cellStyle name="Normal 6 4 3 3 3" xfId="19459" xr:uid="{00000000-0005-0000-0000-0000014C0000}"/>
    <cellStyle name="Normal 6 4 3 3 4" xfId="19460" xr:uid="{00000000-0005-0000-0000-0000024C0000}"/>
    <cellStyle name="Normal 6 4 3 4" xfId="19461" xr:uid="{00000000-0005-0000-0000-0000034C0000}"/>
    <cellStyle name="Normal 6 4 3 5" xfId="19462" xr:uid="{00000000-0005-0000-0000-0000044C0000}"/>
    <cellStyle name="Normal 6 4 3 6" xfId="19463" xr:uid="{00000000-0005-0000-0000-0000054C0000}"/>
    <cellStyle name="Normal 6 5" xfId="19464" xr:uid="{00000000-0005-0000-0000-0000064C0000}"/>
    <cellStyle name="Normal 6 5 2" xfId="19465" xr:uid="{00000000-0005-0000-0000-0000074C0000}"/>
    <cellStyle name="Normal 6 5 2 2" xfId="19466" xr:uid="{00000000-0005-0000-0000-0000084C0000}"/>
    <cellStyle name="Normal 6 5 2 2 2" xfId="19467" xr:uid="{00000000-0005-0000-0000-0000094C0000}"/>
    <cellStyle name="Normal 6 5 2 2 3" xfId="19468" xr:uid="{00000000-0005-0000-0000-00000A4C0000}"/>
    <cellStyle name="Normal 6 5 2 2 4" xfId="19469" xr:uid="{00000000-0005-0000-0000-00000B4C0000}"/>
    <cellStyle name="Normal 6 5 2 3" xfId="19470" xr:uid="{00000000-0005-0000-0000-00000C4C0000}"/>
    <cellStyle name="Normal 6 5 2 4" xfId="19471" xr:uid="{00000000-0005-0000-0000-00000D4C0000}"/>
    <cellStyle name="Normal 6 5 2 5" xfId="19472" xr:uid="{00000000-0005-0000-0000-00000E4C0000}"/>
    <cellStyle name="Normal 6 5 3" xfId="19473" xr:uid="{00000000-0005-0000-0000-00000F4C0000}"/>
    <cellStyle name="Normal 6 5 4" xfId="19474" xr:uid="{00000000-0005-0000-0000-0000104C0000}"/>
    <cellStyle name="Normal 6 5 4 2" xfId="19475" xr:uid="{00000000-0005-0000-0000-0000114C0000}"/>
    <cellStyle name="Normal 6 5 4 3" xfId="19476" xr:uid="{00000000-0005-0000-0000-0000124C0000}"/>
    <cellStyle name="Normal 6 5 4 4" xfId="19477" xr:uid="{00000000-0005-0000-0000-0000134C0000}"/>
    <cellStyle name="Normal 6 5 5" xfId="19478" xr:uid="{00000000-0005-0000-0000-0000144C0000}"/>
    <cellStyle name="Normal 6 5 6" xfId="19479" xr:uid="{00000000-0005-0000-0000-0000154C0000}"/>
    <cellStyle name="Normal 6 5 7" xfId="19480" xr:uid="{00000000-0005-0000-0000-0000164C0000}"/>
    <cellStyle name="Normal 6 6" xfId="19481" xr:uid="{00000000-0005-0000-0000-0000174C0000}"/>
    <cellStyle name="Normal 6 6 2" xfId="19482" xr:uid="{00000000-0005-0000-0000-0000184C0000}"/>
    <cellStyle name="Normal 6 6 3" xfId="19483" xr:uid="{00000000-0005-0000-0000-0000194C0000}"/>
    <cellStyle name="Normal 6 6 4" xfId="19484" xr:uid="{00000000-0005-0000-0000-00001A4C0000}"/>
    <cellStyle name="Normal 6 7" xfId="23895" xr:uid="{BB28D4D8-59E7-4846-8482-6ADC0D2B80C8}"/>
    <cellStyle name="Normal 6 8" xfId="23938" xr:uid="{4789306E-20DD-45CD-A622-7422F3386AB0}"/>
    <cellStyle name="Normal 60" xfId="19485" xr:uid="{00000000-0005-0000-0000-00001B4C0000}"/>
    <cellStyle name="Normal 60 2" xfId="19486" xr:uid="{00000000-0005-0000-0000-00001C4C0000}"/>
    <cellStyle name="Normal 60 3" xfId="19487" xr:uid="{00000000-0005-0000-0000-00001D4C0000}"/>
    <cellStyle name="Normal 60 4" xfId="19488" xr:uid="{00000000-0005-0000-0000-00001E4C0000}"/>
    <cellStyle name="Normal 60 5" xfId="23992" xr:uid="{005665C0-B1D4-4D11-AD0B-27BB6AA64A83}"/>
    <cellStyle name="Normal 61" xfId="19489" xr:uid="{00000000-0005-0000-0000-00001F4C0000}"/>
    <cellStyle name="Normal 61 2" xfId="19490" xr:uid="{00000000-0005-0000-0000-0000204C0000}"/>
    <cellStyle name="Normal 61 3" xfId="19491" xr:uid="{00000000-0005-0000-0000-0000214C0000}"/>
    <cellStyle name="Normal 61 4" xfId="19492" xr:uid="{00000000-0005-0000-0000-0000224C0000}"/>
    <cellStyle name="Normal 61 5" xfId="23993" xr:uid="{C18829E2-7352-43AA-9E6E-13A9F873F3B9}"/>
    <cellStyle name="Normal 62" xfId="19493" xr:uid="{00000000-0005-0000-0000-0000234C0000}"/>
    <cellStyle name="Normal 62 2" xfId="19494" xr:uid="{00000000-0005-0000-0000-0000244C0000}"/>
    <cellStyle name="Normal 62 3" xfId="19495" xr:uid="{00000000-0005-0000-0000-0000254C0000}"/>
    <cellStyle name="Normal 62 4" xfId="19496" xr:uid="{00000000-0005-0000-0000-0000264C0000}"/>
    <cellStyle name="Normal 62 5" xfId="23994" xr:uid="{03E8C46A-8473-47B5-9892-7C7B8EB53592}"/>
    <cellStyle name="Normal 63" xfId="19497" xr:uid="{00000000-0005-0000-0000-0000274C0000}"/>
    <cellStyle name="Normal 63 2" xfId="19498" xr:uid="{00000000-0005-0000-0000-0000284C0000}"/>
    <cellStyle name="Normal 63 3" xfId="19499" xr:uid="{00000000-0005-0000-0000-0000294C0000}"/>
    <cellStyle name="Normal 63 4" xfId="19500" xr:uid="{00000000-0005-0000-0000-00002A4C0000}"/>
    <cellStyle name="Normal 63 5" xfId="23995" xr:uid="{1FC45B8F-D90A-445E-9674-CF0F7C1A99E2}"/>
    <cellStyle name="Normal 64" xfId="19501" xr:uid="{00000000-0005-0000-0000-00002B4C0000}"/>
    <cellStyle name="Normal 64 2" xfId="19502" xr:uid="{00000000-0005-0000-0000-00002C4C0000}"/>
    <cellStyle name="Normal 64 3" xfId="19503" xr:uid="{00000000-0005-0000-0000-00002D4C0000}"/>
    <cellStyle name="Normal 64 4" xfId="19504" xr:uid="{00000000-0005-0000-0000-00002E4C0000}"/>
    <cellStyle name="Normal 64 5" xfId="23996" xr:uid="{4EA7F34F-E49D-4898-8C48-129E44F0A7CD}"/>
    <cellStyle name="Normal 65" xfId="19505" xr:uid="{00000000-0005-0000-0000-00002F4C0000}"/>
    <cellStyle name="Normal 65 2" xfId="19506" xr:uid="{00000000-0005-0000-0000-0000304C0000}"/>
    <cellStyle name="Normal 65 3" xfId="19507" xr:uid="{00000000-0005-0000-0000-0000314C0000}"/>
    <cellStyle name="Normal 65 4" xfId="19508" xr:uid="{00000000-0005-0000-0000-0000324C0000}"/>
    <cellStyle name="Normal 65 5" xfId="23997" xr:uid="{AA4FF2DD-1EA3-4571-992F-877A778F3B68}"/>
    <cellStyle name="Normal 66" xfId="19509" xr:uid="{00000000-0005-0000-0000-0000334C0000}"/>
    <cellStyle name="Normal 66 2" xfId="19510" xr:uid="{00000000-0005-0000-0000-0000344C0000}"/>
    <cellStyle name="Normal 66 3" xfId="19511" xr:uid="{00000000-0005-0000-0000-0000354C0000}"/>
    <cellStyle name="Normal 66 4" xfId="19512" xr:uid="{00000000-0005-0000-0000-0000364C0000}"/>
    <cellStyle name="Normal 66 5" xfId="23998" xr:uid="{E0E4EA91-3970-4CBA-9329-991A4FEAB010}"/>
    <cellStyle name="Normal 67" xfId="19513" xr:uid="{00000000-0005-0000-0000-0000374C0000}"/>
    <cellStyle name="Normal 67 2" xfId="19514" xr:uid="{00000000-0005-0000-0000-0000384C0000}"/>
    <cellStyle name="Normal 67 3" xfId="19515" xr:uid="{00000000-0005-0000-0000-0000394C0000}"/>
    <cellStyle name="Normal 67 4" xfId="19516" xr:uid="{00000000-0005-0000-0000-00003A4C0000}"/>
    <cellStyle name="Normal 67 5" xfId="23999" xr:uid="{914F3456-9C01-4374-9D72-813995A73DAF}"/>
    <cellStyle name="Normal 68" xfId="19517" xr:uid="{00000000-0005-0000-0000-00003B4C0000}"/>
    <cellStyle name="Normal 68 2" xfId="19518" xr:uid="{00000000-0005-0000-0000-00003C4C0000}"/>
    <cellStyle name="Normal 68 3" xfId="19519" xr:uid="{00000000-0005-0000-0000-00003D4C0000}"/>
    <cellStyle name="Normal 68 4" xfId="19520" xr:uid="{00000000-0005-0000-0000-00003E4C0000}"/>
    <cellStyle name="Normal 68 5" xfId="24000" xr:uid="{FFF9A73F-9981-4A44-851E-9C55275F94B5}"/>
    <cellStyle name="Normal 69" xfId="19521" xr:uid="{00000000-0005-0000-0000-00003F4C0000}"/>
    <cellStyle name="Normal 69 2" xfId="19522" xr:uid="{00000000-0005-0000-0000-0000404C0000}"/>
    <cellStyle name="Normal 69 3" xfId="19523" xr:uid="{00000000-0005-0000-0000-0000414C0000}"/>
    <cellStyle name="Normal 69 4" xfId="19524" xr:uid="{00000000-0005-0000-0000-0000424C0000}"/>
    <cellStyle name="Normal 69 5" xfId="24001" xr:uid="{8F742C06-A7DA-45C8-A23E-1D78326D72DF}"/>
    <cellStyle name="Normal 7" xfId="19525" xr:uid="{00000000-0005-0000-0000-0000434C0000}"/>
    <cellStyle name="Normal 7 10" xfId="19526" xr:uid="{00000000-0005-0000-0000-0000444C0000}"/>
    <cellStyle name="Normal 7 10 2" xfId="19527" xr:uid="{00000000-0005-0000-0000-0000454C0000}"/>
    <cellStyle name="Normal 7 10 2 2" xfId="19528" xr:uid="{00000000-0005-0000-0000-0000464C0000}"/>
    <cellStyle name="Normal 7 10 2 2 2" xfId="19529" xr:uid="{00000000-0005-0000-0000-0000474C0000}"/>
    <cellStyle name="Normal 7 10 2 2 3" xfId="19530" xr:uid="{00000000-0005-0000-0000-0000484C0000}"/>
    <cellStyle name="Normal 7 10 2 2 4" xfId="19531" xr:uid="{00000000-0005-0000-0000-0000494C0000}"/>
    <cellStyle name="Normal 7 10 2 3" xfId="19532" xr:uid="{00000000-0005-0000-0000-00004A4C0000}"/>
    <cellStyle name="Normal 7 10 2 4" xfId="19533" xr:uid="{00000000-0005-0000-0000-00004B4C0000}"/>
    <cellStyle name="Normal 7 10 2 5" xfId="19534" xr:uid="{00000000-0005-0000-0000-00004C4C0000}"/>
    <cellStyle name="Normal 7 10 3" xfId="19535" xr:uid="{00000000-0005-0000-0000-00004D4C0000}"/>
    <cellStyle name="Normal 7 10 3 2" xfId="19536" xr:uid="{00000000-0005-0000-0000-00004E4C0000}"/>
    <cellStyle name="Normal 7 10 3 3" xfId="19537" xr:uid="{00000000-0005-0000-0000-00004F4C0000}"/>
    <cellStyle name="Normal 7 10 3 4" xfId="19538" xr:uid="{00000000-0005-0000-0000-0000504C0000}"/>
    <cellStyle name="Normal 7 10 4" xfId="19539" xr:uid="{00000000-0005-0000-0000-0000514C0000}"/>
    <cellStyle name="Normal 7 10 5" xfId="19540" xr:uid="{00000000-0005-0000-0000-0000524C0000}"/>
    <cellStyle name="Normal 7 10 6" xfId="19541" xr:uid="{00000000-0005-0000-0000-0000534C0000}"/>
    <cellStyle name="Normal 7 11" xfId="19542" xr:uid="{00000000-0005-0000-0000-0000544C0000}"/>
    <cellStyle name="Normal 7 11 2" xfId="19543" xr:uid="{00000000-0005-0000-0000-0000554C0000}"/>
    <cellStyle name="Normal 7 11 2 2" xfId="19544" xr:uid="{00000000-0005-0000-0000-0000564C0000}"/>
    <cellStyle name="Normal 7 11 2 2 2" xfId="19545" xr:uid="{00000000-0005-0000-0000-0000574C0000}"/>
    <cellStyle name="Normal 7 11 2 2 3" xfId="19546" xr:uid="{00000000-0005-0000-0000-0000584C0000}"/>
    <cellStyle name="Normal 7 11 2 2 4" xfId="19547" xr:uid="{00000000-0005-0000-0000-0000594C0000}"/>
    <cellStyle name="Normal 7 11 2 3" xfId="19548" xr:uid="{00000000-0005-0000-0000-00005A4C0000}"/>
    <cellStyle name="Normal 7 11 2 4" xfId="19549" xr:uid="{00000000-0005-0000-0000-00005B4C0000}"/>
    <cellStyle name="Normal 7 11 2 5" xfId="19550" xr:uid="{00000000-0005-0000-0000-00005C4C0000}"/>
    <cellStyle name="Normal 7 11 3" xfId="19551" xr:uid="{00000000-0005-0000-0000-00005D4C0000}"/>
    <cellStyle name="Normal 7 11 3 2" xfId="19552" xr:uid="{00000000-0005-0000-0000-00005E4C0000}"/>
    <cellStyle name="Normal 7 11 3 3" xfId="19553" xr:uid="{00000000-0005-0000-0000-00005F4C0000}"/>
    <cellStyle name="Normal 7 11 3 4" xfId="19554" xr:uid="{00000000-0005-0000-0000-0000604C0000}"/>
    <cellStyle name="Normal 7 11 4" xfId="19555" xr:uid="{00000000-0005-0000-0000-0000614C0000}"/>
    <cellStyle name="Normal 7 11 5" xfId="19556" xr:uid="{00000000-0005-0000-0000-0000624C0000}"/>
    <cellStyle name="Normal 7 11 6" xfId="19557" xr:uid="{00000000-0005-0000-0000-0000634C0000}"/>
    <cellStyle name="Normal 7 12" xfId="19558" xr:uid="{00000000-0005-0000-0000-0000644C0000}"/>
    <cellStyle name="Normal 7 12 2" xfId="19559" xr:uid="{00000000-0005-0000-0000-0000654C0000}"/>
    <cellStyle name="Normal 7 12 2 2" xfId="19560" xr:uid="{00000000-0005-0000-0000-0000664C0000}"/>
    <cellStyle name="Normal 7 12 2 2 2" xfId="19561" xr:uid="{00000000-0005-0000-0000-0000674C0000}"/>
    <cellStyle name="Normal 7 12 2 2 3" xfId="19562" xr:uid="{00000000-0005-0000-0000-0000684C0000}"/>
    <cellStyle name="Normal 7 12 2 2 4" xfId="19563" xr:uid="{00000000-0005-0000-0000-0000694C0000}"/>
    <cellStyle name="Normal 7 12 2 3" xfId="19564" xr:uid="{00000000-0005-0000-0000-00006A4C0000}"/>
    <cellStyle name="Normal 7 12 2 4" xfId="19565" xr:uid="{00000000-0005-0000-0000-00006B4C0000}"/>
    <cellStyle name="Normal 7 12 2 5" xfId="19566" xr:uid="{00000000-0005-0000-0000-00006C4C0000}"/>
    <cellStyle name="Normal 7 12 3" xfId="19567" xr:uid="{00000000-0005-0000-0000-00006D4C0000}"/>
    <cellStyle name="Normal 7 12 3 2" xfId="19568" xr:uid="{00000000-0005-0000-0000-00006E4C0000}"/>
    <cellStyle name="Normal 7 12 3 3" xfId="19569" xr:uid="{00000000-0005-0000-0000-00006F4C0000}"/>
    <cellStyle name="Normal 7 12 3 4" xfId="19570" xr:uid="{00000000-0005-0000-0000-0000704C0000}"/>
    <cellStyle name="Normal 7 12 4" xfId="19571" xr:uid="{00000000-0005-0000-0000-0000714C0000}"/>
    <cellStyle name="Normal 7 12 5" xfId="19572" xr:uid="{00000000-0005-0000-0000-0000724C0000}"/>
    <cellStyle name="Normal 7 12 6" xfId="19573" xr:uid="{00000000-0005-0000-0000-0000734C0000}"/>
    <cellStyle name="Normal 7 13" xfId="23896" xr:uid="{120349F5-84A5-4B05-8336-4A2C3B1B77F8}"/>
    <cellStyle name="Normal 7 14" xfId="23939" xr:uid="{21B4C0FC-ED74-407F-A8C5-C3A5467DEDE8}"/>
    <cellStyle name="Normal 7 2" xfId="19574" xr:uid="{00000000-0005-0000-0000-0000744C0000}"/>
    <cellStyle name="Normal 7 2 10" xfId="19575" xr:uid="{00000000-0005-0000-0000-0000754C0000}"/>
    <cellStyle name="Normal 7 2 11" xfId="19576" xr:uid="{00000000-0005-0000-0000-0000764C0000}"/>
    <cellStyle name="Normal 7 2 12" xfId="19577" xr:uid="{00000000-0005-0000-0000-0000774C0000}"/>
    <cellStyle name="Normal 7 2 13" xfId="19578" xr:uid="{00000000-0005-0000-0000-0000784C0000}"/>
    <cellStyle name="Normal 7 2 14" xfId="19579" xr:uid="{00000000-0005-0000-0000-0000794C0000}"/>
    <cellStyle name="Normal 7 2 15" xfId="19580" xr:uid="{00000000-0005-0000-0000-00007A4C0000}"/>
    <cellStyle name="Normal 7 2 16" xfId="19581" xr:uid="{00000000-0005-0000-0000-00007B4C0000}"/>
    <cellStyle name="Normal 7 2 17" xfId="19582" xr:uid="{00000000-0005-0000-0000-00007C4C0000}"/>
    <cellStyle name="Normal 7 2 18" xfId="19583" xr:uid="{00000000-0005-0000-0000-00007D4C0000}"/>
    <cellStyle name="Normal 7 2 19" xfId="19584" xr:uid="{00000000-0005-0000-0000-00007E4C0000}"/>
    <cellStyle name="Normal 7 2 2" xfId="19585" xr:uid="{00000000-0005-0000-0000-00007F4C0000}"/>
    <cellStyle name="Normal 7 2 2 2" xfId="19586" xr:uid="{00000000-0005-0000-0000-0000804C0000}"/>
    <cellStyle name="Normal 7 2 2 3" xfId="19587" xr:uid="{00000000-0005-0000-0000-0000814C0000}"/>
    <cellStyle name="Normal 7 2 20" xfId="19588" xr:uid="{00000000-0005-0000-0000-0000824C0000}"/>
    <cellStyle name="Normal 7 2 21" xfId="19589" xr:uid="{00000000-0005-0000-0000-0000834C0000}"/>
    <cellStyle name="Normal 7 2 22" xfId="19590" xr:uid="{00000000-0005-0000-0000-0000844C0000}"/>
    <cellStyle name="Normal 7 2 23" xfId="19591" xr:uid="{00000000-0005-0000-0000-0000854C0000}"/>
    <cellStyle name="Normal 7 2 24" xfId="19592" xr:uid="{00000000-0005-0000-0000-0000864C0000}"/>
    <cellStyle name="Normal 7 2 25" xfId="19593" xr:uid="{00000000-0005-0000-0000-0000874C0000}"/>
    <cellStyle name="Normal 7 2 26" xfId="19594" xr:uid="{00000000-0005-0000-0000-0000884C0000}"/>
    <cellStyle name="Normal 7 2 27" xfId="19595" xr:uid="{00000000-0005-0000-0000-0000894C0000}"/>
    <cellStyle name="Normal 7 2 28" xfId="19596" xr:uid="{00000000-0005-0000-0000-00008A4C0000}"/>
    <cellStyle name="Normal 7 2 29" xfId="19597" xr:uid="{00000000-0005-0000-0000-00008B4C0000}"/>
    <cellStyle name="Normal 7 2 3" xfId="19598" xr:uid="{00000000-0005-0000-0000-00008C4C0000}"/>
    <cellStyle name="Normal 7 2 3 2" xfId="19599" xr:uid="{00000000-0005-0000-0000-00008D4C0000}"/>
    <cellStyle name="Normal 7 2 3 2 2" xfId="19600" xr:uid="{00000000-0005-0000-0000-00008E4C0000}"/>
    <cellStyle name="Normal 7 2 3 2 3" xfId="19601" xr:uid="{00000000-0005-0000-0000-00008F4C0000}"/>
    <cellStyle name="Normal 7 2 3 2 3 2" xfId="19602" xr:uid="{00000000-0005-0000-0000-0000904C0000}"/>
    <cellStyle name="Normal 7 2 3 2 3 3" xfId="19603" xr:uid="{00000000-0005-0000-0000-0000914C0000}"/>
    <cellStyle name="Normal 7 2 3 2 3 4" xfId="19604" xr:uid="{00000000-0005-0000-0000-0000924C0000}"/>
    <cellStyle name="Normal 7 2 3 2 4" xfId="19605" xr:uid="{00000000-0005-0000-0000-0000934C0000}"/>
    <cellStyle name="Normal 7 2 3 2 5" xfId="19606" xr:uid="{00000000-0005-0000-0000-0000944C0000}"/>
    <cellStyle name="Normal 7 2 3 2 6" xfId="19607" xr:uid="{00000000-0005-0000-0000-0000954C0000}"/>
    <cellStyle name="Normal 7 2 3 3" xfId="19608" xr:uid="{00000000-0005-0000-0000-0000964C0000}"/>
    <cellStyle name="Normal 7 2 3 3 2" xfId="19609" xr:uid="{00000000-0005-0000-0000-0000974C0000}"/>
    <cellStyle name="Normal 7 2 3 3 3" xfId="19610" xr:uid="{00000000-0005-0000-0000-0000984C0000}"/>
    <cellStyle name="Normal 7 2 3 3 4" xfId="19611" xr:uid="{00000000-0005-0000-0000-0000994C0000}"/>
    <cellStyle name="Normal 7 2 3 4" xfId="19612" xr:uid="{00000000-0005-0000-0000-00009A4C0000}"/>
    <cellStyle name="Normal 7 2 3 5" xfId="19613" xr:uid="{00000000-0005-0000-0000-00009B4C0000}"/>
    <cellStyle name="Normal 7 2 3 6" xfId="19614" xr:uid="{00000000-0005-0000-0000-00009C4C0000}"/>
    <cellStyle name="Normal 7 2 30" xfId="19615" xr:uid="{00000000-0005-0000-0000-00009D4C0000}"/>
    <cellStyle name="Normal 7 2 31" xfId="19616" xr:uid="{00000000-0005-0000-0000-00009E4C0000}"/>
    <cellStyle name="Normal 7 2 32" xfId="19617" xr:uid="{00000000-0005-0000-0000-00009F4C0000}"/>
    <cellStyle name="Normal 7 2 33" xfId="19618" xr:uid="{00000000-0005-0000-0000-0000A04C0000}"/>
    <cellStyle name="Normal 7 2 34" xfId="19619" xr:uid="{00000000-0005-0000-0000-0000A14C0000}"/>
    <cellStyle name="Normal 7 2 35" xfId="19620" xr:uid="{00000000-0005-0000-0000-0000A24C0000}"/>
    <cellStyle name="Normal 7 2 36" xfId="19621" xr:uid="{00000000-0005-0000-0000-0000A34C0000}"/>
    <cellStyle name="Normal 7 2 37" xfId="19622" xr:uid="{00000000-0005-0000-0000-0000A44C0000}"/>
    <cellStyle name="Normal 7 2 38" xfId="19623" xr:uid="{00000000-0005-0000-0000-0000A54C0000}"/>
    <cellStyle name="Normal 7 2 39" xfId="19624" xr:uid="{00000000-0005-0000-0000-0000A64C0000}"/>
    <cellStyle name="Normal 7 2 4" xfId="19625" xr:uid="{00000000-0005-0000-0000-0000A74C0000}"/>
    <cellStyle name="Normal 7 2 40" xfId="19626" xr:uid="{00000000-0005-0000-0000-0000A84C0000}"/>
    <cellStyle name="Normal 7 2 41" xfId="19627" xr:uid="{00000000-0005-0000-0000-0000A94C0000}"/>
    <cellStyle name="Normal 7 2 42" xfId="19628" xr:uid="{00000000-0005-0000-0000-0000AA4C0000}"/>
    <cellStyle name="Normal 7 2 43" xfId="19629" xr:uid="{00000000-0005-0000-0000-0000AB4C0000}"/>
    <cellStyle name="Normal 7 2 44" xfId="19630" xr:uid="{00000000-0005-0000-0000-0000AC4C0000}"/>
    <cellStyle name="Normal 7 2 45" xfId="19631" xr:uid="{00000000-0005-0000-0000-0000AD4C0000}"/>
    <cellStyle name="Normal 7 2 46" xfId="19632" xr:uid="{00000000-0005-0000-0000-0000AE4C0000}"/>
    <cellStyle name="Normal 7 2 47" xfId="19633" xr:uid="{00000000-0005-0000-0000-0000AF4C0000}"/>
    <cellStyle name="Normal 7 2 48" xfId="19634" xr:uid="{00000000-0005-0000-0000-0000B04C0000}"/>
    <cellStyle name="Normal 7 2 49" xfId="19635" xr:uid="{00000000-0005-0000-0000-0000B14C0000}"/>
    <cellStyle name="Normal 7 2 5" xfId="19636" xr:uid="{00000000-0005-0000-0000-0000B24C0000}"/>
    <cellStyle name="Normal 7 2 50" xfId="19637" xr:uid="{00000000-0005-0000-0000-0000B34C0000}"/>
    <cellStyle name="Normal 7 2 51" xfId="19638" xr:uid="{00000000-0005-0000-0000-0000B44C0000}"/>
    <cellStyle name="Normal 7 2 52" xfId="19639" xr:uid="{00000000-0005-0000-0000-0000B54C0000}"/>
    <cellStyle name="Normal 7 2 53" xfId="19640" xr:uid="{00000000-0005-0000-0000-0000B64C0000}"/>
    <cellStyle name="Normal 7 2 54" xfId="19641" xr:uid="{00000000-0005-0000-0000-0000B74C0000}"/>
    <cellStyle name="Normal 7 2 55" xfId="19642" xr:uid="{00000000-0005-0000-0000-0000B84C0000}"/>
    <cellStyle name="Normal 7 2 56" xfId="19643" xr:uid="{00000000-0005-0000-0000-0000B94C0000}"/>
    <cellStyle name="Normal 7 2 57" xfId="19644" xr:uid="{00000000-0005-0000-0000-0000BA4C0000}"/>
    <cellStyle name="Normal 7 2 58" xfId="19645" xr:uid="{00000000-0005-0000-0000-0000BB4C0000}"/>
    <cellStyle name="Normal 7 2 59" xfId="19646" xr:uid="{00000000-0005-0000-0000-0000BC4C0000}"/>
    <cellStyle name="Normal 7 2 6" xfId="19647" xr:uid="{00000000-0005-0000-0000-0000BD4C0000}"/>
    <cellStyle name="Normal 7 2 60" xfId="19648" xr:uid="{00000000-0005-0000-0000-0000BE4C0000}"/>
    <cellStyle name="Normal 7 2 61" xfId="19649" xr:uid="{00000000-0005-0000-0000-0000BF4C0000}"/>
    <cellStyle name="Normal 7 2 62" xfId="19650" xr:uid="{00000000-0005-0000-0000-0000C04C0000}"/>
    <cellStyle name="Normal 7 2 63" xfId="19651" xr:uid="{00000000-0005-0000-0000-0000C14C0000}"/>
    <cellStyle name="Normal 7 2 64" xfId="19652" xr:uid="{00000000-0005-0000-0000-0000C24C0000}"/>
    <cellStyle name="Normal 7 2 65" xfId="19653" xr:uid="{00000000-0005-0000-0000-0000C34C0000}"/>
    <cellStyle name="Normal 7 2 66" xfId="19654" xr:uid="{00000000-0005-0000-0000-0000C44C0000}"/>
    <cellStyle name="Normal 7 2 67" xfId="19655" xr:uid="{00000000-0005-0000-0000-0000C54C0000}"/>
    <cellStyle name="Normal 7 2 68" xfId="19656" xr:uid="{00000000-0005-0000-0000-0000C64C0000}"/>
    <cellStyle name="Normal 7 2 69" xfId="19657" xr:uid="{00000000-0005-0000-0000-0000C74C0000}"/>
    <cellStyle name="Normal 7 2 7" xfId="19658" xr:uid="{00000000-0005-0000-0000-0000C84C0000}"/>
    <cellStyle name="Normal 7 2 70" xfId="19659" xr:uid="{00000000-0005-0000-0000-0000C94C0000}"/>
    <cellStyle name="Normal 7 2 71" xfId="19660" xr:uid="{00000000-0005-0000-0000-0000CA4C0000}"/>
    <cellStyle name="Normal 7 2 72" xfId="19661" xr:uid="{00000000-0005-0000-0000-0000CB4C0000}"/>
    <cellStyle name="Normal 7 2 73" xfId="19662" xr:uid="{00000000-0005-0000-0000-0000CC4C0000}"/>
    <cellStyle name="Normal 7 2 74" xfId="19663" xr:uid="{00000000-0005-0000-0000-0000CD4C0000}"/>
    <cellStyle name="Normal 7 2 75" xfId="19664" xr:uid="{00000000-0005-0000-0000-0000CE4C0000}"/>
    <cellStyle name="Normal 7 2 76" xfId="19665" xr:uid="{00000000-0005-0000-0000-0000CF4C0000}"/>
    <cellStyle name="Normal 7 2 77" xfId="19666" xr:uid="{00000000-0005-0000-0000-0000D04C0000}"/>
    <cellStyle name="Normal 7 2 78" xfId="19667" xr:uid="{00000000-0005-0000-0000-0000D14C0000}"/>
    <cellStyle name="Normal 7 2 79" xfId="19668" xr:uid="{00000000-0005-0000-0000-0000D24C0000}"/>
    <cellStyle name="Normal 7 2 8" xfId="19669" xr:uid="{00000000-0005-0000-0000-0000D34C0000}"/>
    <cellStyle name="Normal 7 2 80" xfId="19670" xr:uid="{00000000-0005-0000-0000-0000D44C0000}"/>
    <cellStyle name="Normal 7 2 81" xfId="19671" xr:uid="{00000000-0005-0000-0000-0000D54C0000}"/>
    <cellStyle name="Normal 7 2 82" xfId="19672" xr:uid="{00000000-0005-0000-0000-0000D64C0000}"/>
    <cellStyle name="Normal 7 2 83" xfId="19673" xr:uid="{00000000-0005-0000-0000-0000D74C0000}"/>
    <cellStyle name="Normal 7 2 84" xfId="19674" xr:uid="{00000000-0005-0000-0000-0000D84C0000}"/>
    <cellStyle name="Normal 7 2 85" xfId="19675" xr:uid="{00000000-0005-0000-0000-0000D94C0000}"/>
    <cellStyle name="Normal 7 2 86" xfId="19676" xr:uid="{00000000-0005-0000-0000-0000DA4C0000}"/>
    <cellStyle name="Normal 7 2 87" xfId="19677" xr:uid="{00000000-0005-0000-0000-0000DB4C0000}"/>
    <cellStyle name="Normal 7 2 88" xfId="19678" xr:uid="{00000000-0005-0000-0000-0000DC4C0000}"/>
    <cellStyle name="Normal 7 2 89" xfId="19679" xr:uid="{00000000-0005-0000-0000-0000DD4C0000}"/>
    <cellStyle name="Normal 7 2 9" xfId="19680" xr:uid="{00000000-0005-0000-0000-0000DE4C0000}"/>
    <cellStyle name="Normal 7 2 90" xfId="19681" xr:uid="{00000000-0005-0000-0000-0000DF4C0000}"/>
    <cellStyle name="Normal 7 2 91" xfId="19682" xr:uid="{00000000-0005-0000-0000-0000E04C0000}"/>
    <cellStyle name="Normal 7 2 92" xfId="19683" xr:uid="{00000000-0005-0000-0000-0000E14C0000}"/>
    <cellStyle name="Normal 7 2 93" xfId="19684" xr:uid="{00000000-0005-0000-0000-0000E24C0000}"/>
    <cellStyle name="Normal 7 3" xfId="19685" xr:uid="{00000000-0005-0000-0000-0000E34C0000}"/>
    <cellStyle name="Normal 7 3 2" xfId="19686" xr:uid="{00000000-0005-0000-0000-0000E44C0000}"/>
    <cellStyle name="Normal 7 3 3" xfId="19687" xr:uid="{00000000-0005-0000-0000-0000E54C0000}"/>
    <cellStyle name="Normal 7 3 3 2" xfId="19688" xr:uid="{00000000-0005-0000-0000-0000E64C0000}"/>
    <cellStyle name="Normal 7 4" xfId="19689" xr:uid="{00000000-0005-0000-0000-0000E74C0000}"/>
    <cellStyle name="Normal 7 4 2" xfId="19690" xr:uid="{00000000-0005-0000-0000-0000E84C0000}"/>
    <cellStyle name="Normal 7 4 2 2" xfId="19691" xr:uid="{00000000-0005-0000-0000-0000E94C0000}"/>
    <cellStyle name="Normal 7 5" xfId="19692" xr:uid="{00000000-0005-0000-0000-0000EA4C0000}"/>
    <cellStyle name="Normal 7 6" xfId="19693" xr:uid="{00000000-0005-0000-0000-0000EB4C0000}"/>
    <cellStyle name="Normal 7 7" xfId="19694" xr:uid="{00000000-0005-0000-0000-0000EC4C0000}"/>
    <cellStyle name="Normal 7 8" xfId="19695" xr:uid="{00000000-0005-0000-0000-0000ED4C0000}"/>
    <cellStyle name="Normal 7 9" xfId="19696" xr:uid="{00000000-0005-0000-0000-0000EE4C0000}"/>
    <cellStyle name="Normal 7 9 2" xfId="19697" xr:uid="{00000000-0005-0000-0000-0000EF4C0000}"/>
    <cellStyle name="Normal 70" xfId="19698" xr:uid="{00000000-0005-0000-0000-0000F04C0000}"/>
    <cellStyle name="Normal 70 2" xfId="19699" xr:uid="{00000000-0005-0000-0000-0000F14C0000}"/>
    <cellStyle name="Normal 70 3" xfId="19700" xr:uid="{00000000-0005-0000-0000-0000F24C0000}"/>
    <cellStyle name="Normal 70 4" xfId="19701" xr:uid="{00000000-0005-0000-0000-0000F34C0000}"/>
    <cellStyle name="Normal 70 5" xfId="24002" xr:uid="{3AAFC8F3-2A98-46DD-8579-4BE3C3604172}"/>
    <cellStyle name="Normal 71" xfId="19702" xr:uid="{00000000-0005-0000-0000-0000F44C0000}"/>
    <cellStyle name="Normal 71 2" xfId="19703" xr:uid="{00000000-0005-0000-0000-0000F54C0000}"/>
    <cellStyle name="Normal 71 3" xfId="19704" xr:uid="{00000000-0005-0000-0000-0000F64C0000}"/>
    <cellStyle name="Normal 71 4" xfId="19705" xr:uid="{00000000-0005-0000-0000-0000F74C0000}"/>
    <cellStyle name="Normal 71 5" xfId="24003" xr:uid="{3C3A25F6-1904-4B31-8EBC-D03D0673888E}"/>
    <cellStyle name="Normal 72" xfId="19706" xr:uid="{00000000-0005-0000-0000-0000F84C0000}"/>
    <cellStyle name="Normal 72 2" xfId="19707" xr:uid="{00000000-0005-0000-0000-0000F94C0000}"/>
    <cellStyle name="Normal 72 3" xfId="19708" xr:uid="{00000000-0005-0000-0000-0000FA4C0000}"/>
    <cellStyle name="Normal 72 4" xfId="19709" xr:uid="{00000000-0005-0000-0000-0000FB4C0000}"/>
    <cellStyle name="Normal 72 5" xfId="24004" xr:uid="{BE1E905B-FBC4-4228-B578-4E2B7151B8B5}"/>
    <cellStyle name="Normal 73" xfId="19710" xr:uid="{00000000-0005-0000-0000-0000FC4C0000}"/>
    <cellStyle name="Normal 73 2" xfId="19711" xr:uid="{00000000-0005-0000-0000-0000FD4C0000}"/>
    <cellStyle name="Normal 73 3" xfId="19712" xr:uid="{00000000-0005-0000-0000-0000FE4C0000}"/>
    <cellStyle name="Normal 73 4" xfId="19713" xr:uid="{00000000-0005-0000-0000-0000FF4C0000}"/>
    <cellStyle name="Normal 73 5" xfId="24005" xr:uid="{B83C421B-20F6-4C09-8FB0-DABBB40CEEA0}"/>
    <cellStyle name="Normal 74" xfId="19714" xr:uid="{00000000-0005-0000-0000-0000004D0000}"/>
    <cellStyle name="Normal 74 2" xfId="19715" xr:uid="{00000000-0005-0000-0000-0000014D0000}"/>
    <cellStyle name="Normal 74 3" xfId="19716" xr:uid="{00000000-0005-0000-0000-0000024D0000}"/>
    <cellStyle name="Normal 74 4" xfId="19717" xr:uid="{00000000-0005-0000-0000-0000034D0000}"/>
    <cellStyle name="Normal 74 5" xfId="24006" xr:uid="{86C1E04A-3C8F-4B3F-886C-A2E02D3A1B33}"/>
    <cellStyle name="Normal 75" xfId="19718" xr:uid="{00000000-0005-0000-0000-0000044D0000}"/>
    <cellStyle name="Normal 75 2" xfId="19719" xr:uid="{00000000-0005-0000-0000-0000054D0000}"/>
    <cellStyle name="Normal 75 3" xfId="19720" xr:uid="{00000000-0005-0000-0000-0000064D0000}"/>
    <cellStyle name="Normal 75 4" xfId="19721" xr:uid="{00000000-0005-0000-0000-0000074D0000}"/>
    <cellStyle name="Normal 75 5" xfId="24007" xr:uid="{6A2DA9FB-4516-430B-8C43-85CBBE11E313}"/>
    <cellStyle name="Normal 76" xfId="19722" xr:uid="{00000000-0005-0000-0000-0000084D0000}"/>
    <cellStyle name="Normal 76 2" xfId="19723" xr:uid="{00000000-0005-0000-0000-0000094D0000}"/>
    <cellStyle name="Normal 76 3" xfId="19724" xr:uid="{00000000-0005-0000-0000-00000A4D0000}"/>
    <cellStyle name="Normal 76 4" xfId="19725" xr:uid="{00000000-0005-0000-0000-00000B4D0000}"/>
    <cellStyle name="Normal 76 5" xfId="24008" xr:uid="{7D3D0EC0-49C6-48FE-9E51-4B3AF6DCB382}"/>
    <cellStyle name="Normal 77" xfId="19726" xr:uid="{00000000-0005-0000-0000-00000C4D0000}"/>
    <cellStyle name="Normal 77 2" xfId="19727" xr:uid="{00000000-0005-0000-0000-00000D4D0000}"/>
    <cellStyle name="Normal 77 3" xfId="19728" xr:uid="{00000000-0005-0000-0000-00000E4D0000}"/>
    <cellStyle name="Normal 77 4" xfId="19729" xr:uid="{00000000-0005-0000-0000-00000F4D0000}"/>
    <cellStyle name="Normal 77 5" xfId="24009" xr:uid="{FE1C1164-399D-4B65-A0B8-C27C6048FD0A}"/>
    <cellStyle name="Normal 78" xfId="19730" xr:uid="{00000000-0005-0000-0000-0000104D0000}"/>
    <cellStyle name="Normal 78 2" xfId="19731" xr:uid="{00000000-0005-0000-0000-0000114D0000}"/>
    <cellStyle name="Normal 78 3" xfId="19732" xr:uid="{00000000-0005-0000-0000-0000124D0000}"/>
    <cellStyle name="Normal 78 4" xfId="19733" xr:uid="{00000000-0005-0000-0000-0000134D0000}"/>
    <cellStyle name="Normal 78 5" xfId="24010" xr:uid="{55EF1DB2-F021-448D-A794-8AC8E3C577F8}"/>
    <cellStyle name="Normal 79" xfId="19734" xr:uid="{00000000-0005-0000-0000-0000144D0000}"/>
    <cellStyle name="Normal 79 2" xfId="19735" xr:uid="{00000000-0005-0000-0000-0000154D0000}"/>
    <cellStyle name="Normal 79 3" xfId="19736" xr:uid="{00000000-0005-0000-0000-0000164D0000}"/>
    <cellStyle name="Normal 79 4" xfId="19737" xr:uid="{00000000-0005-0000-0000-0000174D0000}"/>
    <cellStyle name="Normal 79 5" xfId="24011" xr:uid="{780E38A4-6851-4FAE-87A5-86083B3E92F6}"/>
    <cellStyle name="Normal 8" xfId="19738" xr:uid="{00000000-0005-0000-0000-0000184D0000}"/>
    <cellStyle name="Normal 8 10" xfId="19739" xr:uid="{00000000-0005-0000-0000-0000194D0000}"/>
    <cellStyle name="Normal 8 10 2" xfId="19740" xr:uid="{00000000-0005-0000-0000-00001A4D0000}"/>
    <cellStyle name="Normal 8 11" xfId="19741" xr:uid="{00000000-0005-0000-0000-00001B4D0000}"/>
    <cellStyle name="Normal 8 11 2" xfId="19742" xr:uid="{00000000-0005-0000-0000-00001C4D0000}"/>
    <cellStyle name="Normal 8 11 2 2" xfId="19743" xr:uid="{00000000-0005-0000-0000-00001D4D0000}"/>
    <cellStyle name="Normal 8 11 2 2 2" xfId="19744" xr:uid="{00000000-0005-0000-0000-00001E4D0000}"/>
    <cellStyle name="Normal 8 11 2 2 3" xfId="19745" xr:uid="{00000000-0005-0000-0000-00001F4D0000}"/>
    <cellStyle name="Normal 8 11 2 2 4" xfId="19746" xr:uid="{00000000-0005-0000-0000-0000204D0000}"/>
    <cellStyle name="Normal 8 11 2 3" xfId="19747" xr:uid="{00000000-0005-0000-0000-0000214D0000}"/>
    <cellStyle name="Normal 8 11 2 4" xfId="19748" xr:uid="{00000000-0005-0000-0000-0000224D0000}"/>
    <cellStyle name="Normal 8 11 2 5" xfId="19749" xr:uid="{00000000-0005-0000-0000-0000234D0000}"/>
    <cellStyle name="Normal 8 11 3" xfId="19750" xr:uid="{00000000-0005-0000-0000-0000244D0000}"/>
    <cellStyle name="Normal 8 11 4" xfId="19751" xr:uid="{00000000-0005-0000-0000-0000254D0000}"/>
    <cellStyle name="Normal 8 11 4 2" xfId="19752" xr:uid="{00000000-0005-0000-0000-0000264D0000}"/>
    <cellStyle name="Normal 8 11 4 3" xfId="19753" xr:uid="{00000000-0005-0000-0000-0000274D0000}"/>
    <cellStyle name="Normal 8 11 4 4" xfId="19754" xr:uid="{00000000-0005-0000-0000-0000284D0000}"/>
    <cellStyle name="Normal 8 11 5" xfId="19755" xr:uid="{00000000-0005-0000-0000-0000294D0000}"/>
    <cellStyle name="Normal 8 11 6" xfId="19756" xr:uid="{00000000-0005-0000-0000-00002A4D0000}"/>
    <cellStyle name="Normal 8 11 7" xfId="19757" xr:uid="{00000000-0005-0000-0000-00002B4D0000}"/>
    <cellStyle name="Normal 8 12" xfId="19758" xr:uid="{00000000-0005-0000-0000-00002C4D0000}"/>
    <cellStyle name="Normal 8 13" xfId="19759" xr:uid="{00000000-0005-0000-0000-00002D4D0000}"/>
    <cellStyle name="Normal 8 14" xfId="19760" xr:uid="{00000000-0005-0000-0000-00002E4D0000}"/>
    <cellStyle name="Normal 8 15" xfId="19761" xr:uid="{00000000-0005-0000-0000-00002F4D0000}"/>
    <cellStyle name="Normal 8 16" xfId="19762" xr:uid="{00000000-0005-0000-0000-0000304D0000}"/>
    <cellStyle name="Normal 8 17" xfId="19763" xr:uid="{00000000-0005-0000-0000-0000314D0000}"/>
    <cellStyle name="Normal 8 18" xfId="19764" xr:uid="{00000000-0005-0000-0000-0000324D0000}"/>
    <cellStyle name="Normal 8 19" xfId="19765" xr:uid="{00000000-0005-0000-0000-0000334D0000}"/>
    <cellStyle name="Normal 8 2" xfId="19766" xr:uid="{00000000-0005-0000-0000-0000344D0000}"/>
    <cellStyle name="Normal 8 2 2" xfId="19767" xr:uid="{00000000-0005-0000-0000-0000354D0000}"/>
    <cellStyle name="Normal 8 2 2 2" xfId="19768" xr:uid="{00000000-0005-0000-0000-0000364D0000}"/>
    <cellStyle name="Normal 8 2 2 2 2" xfId="19769" xr:uid="{00000000-0005-0000-0000-0000374D0000}"/>
    <cellStyle name="Normal 8 2 2 2 2 2" xfId="19770" xr:uid="{00000000-0005-0000-0000-0000384D0000}"/>
    <cellStyle name="Normal 8 2 2 2 2 3" xfId="19771" xr:uid="{00000000-0005-0000-0000-0000394D0000}"/>
    <cellStyle name="Normal 8 2 2 2 2 4" xfId="19772" xr:uid="{00000000-0005-0000-0000-00003A4D0000}"/>
    <cellStyle name="Normal 8 2 2 2 3" xfId="19773" xr:uid="{00000000-0005-0000-0000-00003B4D0000}"/>
    <cellStyle name="Normal 8 2 2 2 4" xfId="19774" xr:uid="{00000000-0005-0000-0000-00003C4D0000}"/>
    <cellStyle name="Normal 8 2 2 2 5" xfId="19775" xr:uid="{00000000-0005-0000-0000-00003D4D0000}"/>
    <cellStyle name="Normal 8 2 2 3" xfId="19776" xr:uid="{00000000-0005-0000-0000-00003E4D0000}"/>
    <cellStyle name="Normal 8 2 2 4" xfId="19777" xr:uid="{00000000-0005-0000-0000-00003F4D0000}"/>
    <cellStyle name="Normal 8 2 2 4 2" xfId="19778" xr:uid="{00000000-0005-0000-0000-0000404D0000}"/>
    <cellStyle name="Normal 8 2 2 4 3" xfId="19779" xr:uid="{00000000-0005-0000-0000-0000414D0000}"/>
    <cellStyle name="Normal 8 2 2 4 4" xfId="19780" xr:uid="{00000000-0005-0000-0000-0000424D0000}"/>
    <cellStyle name="Normal 8 2 2 5" xfId="19781" xr:uid="{00000000-0005-0000-0000-0000434D0000}"/>
    <cellStyle name="Normal 8 2 2 6" xfId="19782" xr:uid="{00000000-0005-0000-0000-0000444D0000}"/>
    <cellStyle name="Normal 8 2 2 7" xfId="19783" xr:uid="{00000000-0005-0000-0000-0000454D0000}"/>
    <cellStyle name="Normal 8 2 3" xfId="19784" xr:uid="{00000000-0005-0000-0000-0000464D0000}"/>
    <cellStyle name="Normal 8 2 3 2" xfId="19785" xr:uid="{00000000-0005-0000-0000-0000474D0000}"/>
    <cellStyle name="Normal 8 2 3 2 2" xfId="19786" xr:uid="{00000000-0005-0000-0000-0000484D0000}"/>
    <cellStyle name="Normal 8 2 3 2 2 2" xfId="19787" xr:uid="{00000000-0005-0000-0000-0000494D0000}"/>
    <cellStyle name="Normal 8 2 3 2 2 3" xfId="19788" xr:uid="{00000000-0005-0000-0000-00004A4D0000}"/>
    <cellStyle name="Normal 8 2 3 2 2 4" xfId="19789" xr:uid="{00000000-0005-0000-0000-00004B4D0000}"/>
    <cellStyle name="Normal 8 2 3 2 3" xfId="19790" xr:uid="{00000000-0005-0000-0000-00004C4D0000}"/>
    <cellStyle name="Normal 8 2 3 2 4" xfId="19791" xr:uid="{00000000-0005-0000-0000-00004D4D0000}"/>
    <cellStyle name="Normal 8 2 3 2 5" xfId="19792" xr:uid="{00000000-0005-0000-0000-00004E4D0000}"/>
    <cellStyle name="Normal 8 2 3 3" xfId="19793" xr:uid="{00000000-0005-0000-0000-00004F4D0000}"/>
    <cellStyle name="Normal 8 2 3 4" xfId="19794" xr:uid="{00000000-0005-0000-0000-0000504D0000}"/>
    <cellStyle name="Normal 8 2 3 4 2" xfId="19795" xr:uid="{00000000-0005-0000-0000-0000514D0000}"/>
    <cellStyle name="Normal 8 2 3 4 3" xfId="19796" xr:uid="{00000000-0005-0000-0000-0000524D0000}"/>
    <cellStyle name="Normal 8 2 3 4 4" xfId="19797" xr:uid="{00000000-0005-0000-0000-0000534D0000}"/>
    <cellStyle name="Normal 8 2 3 5" xfId="19798" xr:uid="{00000000-0005-0000-0000-0000544D0000}"/>
    <cellStyle name="Normal 8 2 3 6" xfId="19799" xr:uid="{00000000-0005-0000-0000-0000554D0000}"/>
    <cellStyle name="Normal 8 2 3 7" xfId="19800" xr:uid="{00000000-0005-0000-0000-0000564D0000}"/>
    <cellStyle name="Normal 8 2 4" xfId="19801" xr:uid="{00000000-0005-0000-0000-0000574D0000}"/>
    <cellStyle name="Normal 8 20" xfId="19802" xr:uid="{00000000-0005-0000-0000-0000584D0000}"/>
    <cellStyle name="Normal 8 21" xfId="19803" xr:uid="{00000000-0005-0000-0000-0000594D0000}"/>
    <cellStyle name="Normal 8 22" xfId="19804" xr:uid="{00000000-0005-0000-0000-00005A4D0000}"/>
    <cellStyle name="Normal 8 23" xfId="19805" xr:uid="{00000000-0005-0000-0000-00005B4D0000}"/>
    <cellStyle name="Normal 8 24" xfId="19806" xr:uid="{00000000-0005-0000-0000-00005C4D0000}"/>
    <cellStyle name="Normal 8 25" xfId="19807" xr:uid="{00000000-0005-0000-0000-00005D4D0000}"/>
    <cellStyle name="Normal 8 26" xfId="19808" xr:uid="{00000000-0005-0000-0000-00005E4D0000}"/>
    <cellStyle name="Normal 8 27" xfId="19809" xr:uid="{00000000-0005-0000-0000-00005F4D0000}"/>
    <cellStyle name="Normal 8 28" xfId="19810" xr:uid="{00000000-0005-0000-0000-0000604D0000}"/>
    <cellStyle name="Normal 8 29" xfId="19811" xr:uid="{00000000-0005-0000-0000-0000614D0000}"/>
    <cellStyle name="Normal 8 3" xfId="19812" xr:uid="{00000000-0005-0000-0000-0000624D0000}"/>
    <cellStyle name="Normal 8 3 2" xfId="19813" xr:uid="{00000000-0005-0000-0000-0000634D0000}"/>
    <cellStyle name="Normal 8 3 3" xfId="19814" xr:uid="{00000000-0005-0000-0000-0000644D0000}"/>
    <cellStyle name="Normal 8 3 3 2" xfId="19815" xr:uid="{00000000-0005-0000-0000-0000654D0000}"/>
    <cellStyle name="Normal 8 3 4" xfId="19816" xr:uid="{00000000-0005-0000-0000-0000664D0000}"/>
    <cellStyle name="Normal 8 30" xfId="19817" xr:uid="{00000000-0005-0000-0000-0000674D0000}"/>
    <cellStyle name="Normal 8 31" xfId="19818" xr:uid="{00000000-0005-0000-0000-0000684D0000}"/>
    <cellStyle name="Normal 8 32" xfId="19819" xr:uid="{00000000-0005-0000-0000-0000694D0000}"/>
    <cellStyle name="Normal 8 33" xfId="19820" xr:uid="{00000000-0005-0000-0000-00006A4D0000}"/>
    <cellStyle name="Normal 8 34" xfId="19821" xr:uid="{00000000-0005-0000-0000-00006B4D0000}"/>
    <cellStyle name="Normal 8 35" xfId="19822" xr:uid="{00000000-0005-0000-0000-00006C4D0000}"/>
    <cellStyle name="Normal 8 36" xfId="19823" xr:uid="{00000000-0005-0000-0000-00006D4D0000}"/>
    <cellStyle name="Normal 8 37" xfId="19824" xr:uid="{00000000-0005-0000-0000-00006E4D0000}"/>
    <cellStyle name="Normal 8 38" xfId="19825" xr:uid="{00000000-0005-0000-0000-00006F4D0000}"/>
    <cellStyle name="Normal 8 39" xfId="19826" xr:uid="{00000000-0005-0000-0000-0000704D0000}"/>
    <cellStyle name="Normal 8 4" xfId="19827" xr:uid="{00000000-0005-0000-0000-0000714D0000}"/>
    <cellStyle name="Normal 8 4 2" xfId="19828" xr:uid="{00000000-0005-0000-0000-0000724D0000}"/>
    <cellStyle name="Normal 8 4 2 2" xfId="19829" xr:uid="{00000000-0005-0000-0000-0000734D0000}"/>
    <cellStyle name="Normal 8 4 2 2 2" xfId="19830" xr:uid="{00000000-0005-0000-0000-0000744D0000}"/>
    <cellStyle name="Normal 8 4 2 2 2 2" xfId="19831" xr:uid="{00000000-0005-0000-0000-0000754D0000}"/>
    <cellStyle name="Normal 8 4 2 2 2 3" xfId="19832" xr:uid="{00000000-0005-0000-0000-0000764D0000}"/>
    <cellStyle name="Normal 8 4 2 2 2 4" xfId="19833" xr:uid="{00000000-0005-0000-0000-0000774D0000}"/>
    <cellStyle name="Normal 8 4 2 2 3" xfId="19834" xr:uid="{00000000-0005-0000-0000-0000784D0000}"/>
    <cellStyle name="Normal 8 4 2 2 4" xfId="19835" xr:uid="{00000000-0005-0000-0000-0000794D0000}"/>
    <cellStyle name="Normal 8 4 2 2 5" xfId="19836" xr:uid="{00000000-0005-0000-0000-00007A4D0000}"/>
    <cellStyle name="Normal 8 4 2 3" xfId="19837" xr:uid="{00000000-0005-0000-0000-00007B4D0000}"/>
    <cellStyle name="Normal 8 4 2 4" xfId="19838" xr:uid="{00000000-0005-0000-0000-00007C4D0000}"/>
    <cellStyle name="Normal 8 4 2 4 2" xfId="19839" xr:uid="{00000000-0005-0000-0000-00007D4D0000}"/>
    <cellStyle name="Normal 8 4 2 4 3" xfId="19840" xr:uid="{00000000-0005-0000-0000-00007E4D0000}"/>
    <cellStyle name="Normal 8 4 2 4 4" xfId="19841" xr:uid="{00000000-0005-0000-0000-00007F4D0000}"/>
    <cellStyle name="Normal 8 4 2 5" xfId="19842" xr:uid="{00000000-0005-0000-0000-0000804D0000}"/>
    <cellStyle name="Normal 8 4 2 6" xfId="19843" xr:uid="{00000000-0005-0000-0000-0000814D0000}"/>
    <cellStyle name="Normal 8 4 2 7" xfId="19844" xr:uid="{00000000-0005-0000-0000-0000824D0000}"/>
    <cellStyle name="Normal 8 4 3" xfId="19845" xr:uid="{00000000-0005-0000-0000-0000834D0000}"/>
    <cellStyle name="Normal 8 40" xfId="19846" xr:uid="{00000000-0005-0000-0000-0000844D0000}"/>
    <cellStyle name="Normal 8 41" xfId="19847" xr:uid="{00000000-0005-0000-0000-0000854D0000}"/>
    <cellStyle name="Normal 8 42" xfId="19848" xr:uid="{00000000-0005-0000-0000-0000864D0000}"/>
    <cellStyle name="Normal 8 43" xfId="19849" xr:uid="{00000000-0005-0000-0000-0000874D0000}"/>
    <cellStyle name="Normal 8 44" xfId="19850" xr:uid="{00000000-0005-0000-0000-0000884D0000}"/>
    <cellStyle name="Normal 8 45" xfId="19851" xr:uid="{00000000-0005-0000-0000-0000894D0000}"/>
    <cellStyle name="Normal 8 46" xfId="19852" xr:uid="{00000000-0005-0000-0000-00008A4D0000}"/>
    <cellStyle name="Normal 8 47" xfId="19853" xr:uid="{00000000-0005-0000-0000-00008B4D0000}"/>
    <cellStyle name="Normal 8 48" xfId="19854" xr:uid="{00000000-0005-0000-0000-00008C4D0000}"/>
    <cellStyle name="Normal 8 49" xfId="19855" xr:uid="{00000000-0005-0000-0000-00008D4D0000}"/>
    <cellStyle name="Normal 8 5" xfId="19856" xr:uid="{00000000-0005-0000-0000-00008E4D0000}"/>
    <cellStyle name="Normal 8 5 2" xfId="19857" xr:uid="{00000000-0005-0000-0000-00008F4D0000}"/>
    <cellStyle name="Normal 8 5 2 2" xfId="19858" xr:uid="{00000000-0005-0000-0000-0000904D0000}"/>
    <cellStyle name="Normal 8 5 2 2 2" xfId="19859" xr:uid="{00000000-0005-0000-0000-0000914D0000}"/>
    <cellStyle name="Normal 8 5 2 2 3" xfId="19860" xr:uid="{00000000-0005-0000-0000-0000924D0000}"/>
    <cellStyle name="Normal 8 5 2 2 4" xfId="19861" xr:uid="{00000000-0005-0000-0000-0000934D0000}"/>
    <cellStyle name="Normal 8 5 2 3" xfId="19862" xr:uid="{00000000-0005-0000-0000-0000944D0000}"/>
    <cellStyle name="Normal 8 5 2 4" xfId="19863" xr:uid="{00000000-0005-0000-0000-0000954D0000}"/>
    <cellStyle name="Normal 8 5 2 5" xfId="19864" xr:uid="{00000000-0005-0000-0000-0000964D0000}"/>
    <cellStyle name="Normal 8 5 3" xfId="19865" xr:uid="{00000000-0005-0000-0000-0000974D0000}"/>
    <cellStyle name="Normal 8 5 4" xfId="19866" xr:uid="{00000000-0005-0000-0000-0000984D0000}"/>
    <cellStyle name="Normal 8 5 4 2" xfId="19867" xr:uid="{00000000-0005-0000-0000-0000994D0000}"/>
    <cellStyle name="Normal 8 5 4 3" xfId="19868" xr:uid="{00000000-0005-0000-0000-00009A4D0000}"/>
    <cellStyle name="Normal 8 5 4 4" xfId="19869" xr:uid="{00000000-0005-0000-0000-00009B4D0000}"/>
    <cellStyle name="Normal 8 5 5" xfId="19870" xr:uid="{00000000-0005-0000-0000-00009C4D0000}"/>
    <cellStyle name="Normal 8 5 6" xfId="19871" xr:uid="{00000000-0005-0000-0000-00009D4D0000}"/>
    <cellStyle name="Normal 8 5 7" xfId="19872" xr:uid="{00000000-0005-0000-0000-00009E4D0000}"/>
    <cellStyle name="Normal 8 50" xfId="19873" xr:uid="{00000000-0005-0000-0000-00009F4D0000}"/>
    <cellStyle name="Normal 8 51" xfId="19874" xr:uid="{00000000-0005-0000-0000-0000A04D0000}"/>
    <cellStyle name="Normal 8 52" xfId="19875" xr:uid="{00000000-0005-0000-0000-0000A14D0000}"/>
    <cellStyle name="Normal 8 53" xfId="19876" xr:uid="{00000000-0005-0000-0000-0000A24D0000}"/>
    <cellStyle name="Normal 8 54" xfId="19877" xr:uid="{00000000-0005-0000-0000-0000A34D0000}"/>
    <cellStyle name="Normal 8 55" xfId="19878" xr:uid="{00000000-0005-0000-0000-0000A44D0000}"/>
    <cellStyle name="Normal 8 56" xfId="19879" xr:uid="{00000000-0005-0000-0000-0000A54D0000}"/>
    <cellStyle name="Normal 8 57" xfId="19880" xr:uid="{00000000-0005-0000-0000-0000A64D0000}"/>
    <cellStyle name="Normal 8 58" xfId="19881" xr:uid="{00000000-0005-0000-0000-0000A74D0000}"/>
    <cellStyle name="Normal 8 59" xfId="19882" xr:uid="{00000000-0005-0000-0000-0000A84D0000}"/>
    <cellStyle name="Normal 8 6" xfId="19883" xr:uid="{00000000-0005-0000-0000-0000A94D0000}"/>
    <cellStyle name="Normal 8 6 2" xfId="19884" xr:uid="{00000000-0005-0000-0000-0000AA4D0000}"/>
    <cellStyle name="Normal 8 6 2 2" xfId="19885" xr:uid="{00000000-0005-0000-0000-0000AB4D0000}"/>
    <cellStyle name="Normal 8 6 2 2 2" xfId="19886" xr:uid="{00000000-0005-0000-0000-0000AC4D0000}"/>
    <cellStyle name="Normal 8 6 2 2 3" xfId="19887" xr:uid="{00000000-0005-0000-0000-0000AD4D0000}"/>
    <cellStyle name="Normal 8 6 2 2 4" xfId="19888" xr:uid="{00000000-0005-0000-0000-0000AE4D0000}"/>
    <cellStyle name="Normal 8 6 2 3" xfId="19889" xr:uid="{00000000-0005-0000-0000-0000AF4D0000}"/>
    <cellStyle name="Normal 8 6 2 4" xfId="19890" xr:uid="{00000000-0005-0000-0000-0000B04D0000}"/>
    <cellStyle name="Normal 8 6 2 5" xfId="19891" xr:uid="{00000000-0005-0000-0000-0000B14D0000}"/>
    <cellStyle name="Normal 8 6 3" xfId="19892" xr:uid="{00000000-0005-0000-0000-0000B24D0000}"/>
    <cellStyle name="Normal 8 6 4" xfId="19893" xr:uid="{00000000-0005-0000-0000-0000B34D0000}"/>
    <cellStyle name="Normal 8 6 4 2" xfId="19894" xr:uid="{00000000-0005-0000-0000-0000B44D0000}"/>
    <cellStyle name="Normal 8 6 4 3" xfId="19895" xr:uid="{00000000-0005-0000-0000-0000B54D0000}"/>
    <cellStyle name="Normal 8 6 4 4" xfId="19896" xr:uid="{00000000-0005-0000-0000-0000B64D0000}"/>
    <cellStyle name="Normal 8 6 5" xfId="19897" xr:uid="{00000000-0005-0000-0000-0000B74D0000}"/>
    <cellStyle name="Normal 8 6 6" xfId="19898" xr:uid="{00000000-0005-0000-0000-0000B84D0000}"/>
    <cellStyle name="Normal 8 6 7" xfId="19899" xr:uid="{00000000-0005-0000-0000-0000B94D0000}"/>
    <cellStyle name="Normal 8 60" xfId="19900" xr:uid="{00000000-0005-0000-0000-0000BA4D0000}"/>
    <cellStyle name="Normal 8 61" xfId="19901" xr:uid="{00000000-0005-0000-0000-0000BB4D0000}"/>
    <cellStyle name="Normal 8 62" xfId="19902" xr:uid="{00000000-0005-0000-0000-0000BC4D0000}"/>
    <cellStyle name="Normal 8 63" xfId="19903" xr:uid="{00000000-0005-0000-0000-0000BD4D0000}"/>
    <cellStyle name="Normal 8 64" xfId="19904" xr:uid="{00000000-0005-0000-0000-0000BE4D0000}"/>
    <cellStyle name="Normal 8 65" xfId="19905" xr:uid="{00000000-0005-0000-0000-0000BF4D0000}"/>
    <cellStyle name="Normal 8 66" xfId="19906" xr:uid="{00000000-0005-0000-0000-0000C04D0000}"/>
    <cellStyle name="Normal 8 67" xfId="19907" xr:uid="{00000000-0005-0000-0000-0000C14D0000}"/>
    <cellStyle name="Normal 8 68" xfId="19908" xr:uid="{00000000-0005-0000-0000-0000C24D0000}"/>
    <cellStyle name="Normal 8 69" xfId="19909" xr:uid="{00000000-0005-0000-0000-0000C34D0000}"/>
    <cellStyle name="Normal 8 7" xfId="19910" xr:uid="{00000000-0005-0000-0000-0000C44D0000}"/>
    <cellStyle name="Normal 8 7 2" xfId="19911" xr:uid="{00000000-0005-0000-0000-0000C54D0000}"/>
    <cellStyle name="Normal 8 7 2 2" xfId="19912" xr:uid="{00000000-0005-0000-0000-0000C64D0000}"/>
    <cellStyle name="Normal 8 7 2 2 2" xfId="19913" xr:uid="{00000000-0005-0000-0000-0000C74D0000}"/>
    <cellStyle name="Normal 8 7 2 2 3" xfId="19914" xr:uid="{00000000-0005-0000-0000-0000C84D0000}"/>
    <cellStyle name="Normal 8 7 2 2 4" xfId="19915" xr:uid="{00000000-0005-0000-0000-0000C94D0000}"/>
    <cellStyle name="Normal 8 7 2 3" xfId="19916" xr:uid="{00000000-0005-0000-0000-0000CA4D0000}"/>
    <cellStyle name="Normal 8 7 2 4" xfId="19917" xr:uid="{00000000-0005-0000-0000-0000CB4D0000}"/>
    <cellStyle name="Normal 8 7 2 5" xfId="19918" xr:uid="{00000000-0005-0000-0000-0000CC4D0000}"/>
    <cellStyle name="Normal 8 7 3" xfId="19919" xr:uid="{00000000-0005-0000-0000-0000CD4D0000}"/>
    <cellStyle name="Normal 8 7 4" xfId="19920" xr:uid="{00000000-0005-0000-0000-0000CE4D0000}"/>
    <cellStyle name="Normal 8 7 4 2" xfId="19921" xr:uid="{00000000-0005-0000-0000-0000CF4D0000}"/>
    <cellStyle name="Normal 8 7 4 3" xfId="19922" xr:uid="{00000000-0005-0000-0000-0000D04D0000}"/>
    <cellStyle name="Normal 8 7 4 4" xfId="19923" xr:uid="{00000000-0005-0000-0000-0000D14D0000}"/>
    <cellStyle name="Normal 8 7 5" xfId="19924" xr:uid="{00000000-0005-0000-0000-0000D24D0000}"/>
    <cellStyle name="Normal 8 7 6" xfId="19925" xr:uid="{00000000-0005-0000-0000-0000D34D0000}"/>
    <cellStyle name="Normal 8 7 7" xfId="19926" xr:uid="{00000000-0005-0000-0000-0000D44D0000}"/>
    <cellStyle name="Normal 8 70" xfId="19927" xr:uid="{00000000-0005-0000-0000-0000D54D0000}"/>
    <cellStyle name="Normal 8 71" xfId="19928" xr:uid="{00000000-0005-0000-0000-0000D64D0000}"/>
    <cellStyle name="Normal 8 72" xfId="19929" xr:uid="{00000000-0005-0000-0000-0000D74D0000}"/>
    <cellStyle name="Normal 8 73" xfId="19930" xr:uid="{00000000-0005-0000-0000-0000D84D0000}"/>
    <cellStyle name="Normal 8 74" xfId="19931" xr:uid="{00000000-0005-0000-0000-0000D94D0000}"/>
    <cellStyle name="Normal 8 75" xfId="19932" xr:uid="{00000000-0005-0000-0000-0000DA4D0000}"/>
    <cellStyle name="Normal 8 76" xfId="19933" xr:uid="{00000000-0005-0000-0000-0000DB4D0000}"/>
    <cellStyle name="Normal 8 77" xfId="19934" xr:uid="{00000000-0005-0000-0000-0000DC4D0000}"/>
    <cellStyle name="Normal 8 78" xfId="19935" xr:uid="{00000000-0005-0000-0000-0000DD4D0000}"/>
    <cellStyle name="Normal 8 79" xfId="19936" xr:uid="{00000000-0005-0000-0000-0000DE4D0000}"/>
    <cellStyle name="Normal 8 8" xfId="19937" xr:uid="{00000000-0005-0000-0000-0000DF4D0000}"/>
    <cellStyle name="Normal 8 8 2" xfId="19938" xr:uid="{00000000-0005-0000-0000-0000E04D0000}"/>
    <cellStyle name="Normal 8 8 2 2" xfId="19939" xr:uid="{00000000-0005-0000-0000-0000E14D0000}"/>
    <cellStyle name="Normal 8 8 2 2 2" xfId="19940" xr:uid="{00000000-0005-0000-0000-0000E24D0000}"/>
    <cellStyle name="Normal 8 8 2 2 3" xfId="19941" xr:uid="{00000000-0005-0000-0000-0000E34D0000}"/>
    <cellStyle name="Normal 8 8 2 2 4" xfId="19942" xr:uid="{00000000-0005-0000-0000-0000E44D0000}"/>
    <cellStyle name="Normal 8 8 2 3" xfId="19943" xr:uid="{00000000-0005-0000-0000-0000E54D0000}"/>
    <cellStyle name="Normal 8 8 2 4" xfId="19944" xr:uid="{00000000-0005-0000-0000-0000E64D0000}"/>
    <cellStyle name="Normal 8 8 2 5" xfId="19945" xr:uid="{00000000-0005-0000-0000-0000E74D0000}"/>
    <cellStyle name="Normal 8 8 3" xfId="19946" xr:uid="{00000000-0005-0000-0000-0000E84D0000}"/>
    <cellStyle name="Normal 8 8 4" xfId="19947" xr:uid="{00000000-0005-0000-0000-0000E94D0000}"/>
    <cellStyle name="Normal 8 8 4 2" xfId="19948" xr:uid="{00000000-0005-0000-0000-0000EA4D0000}"/>
    <cellStyle name="Normal 8 8 4 3" xfId="19949" xr:uid="{00000000-0005-0000-0000-0000EB4D0000}"/>
    <cellStyle name="Normal 8 8 4 4" xfId="19950" xr:uid="{00000000-0005-0000-0000-0000EC4D0000}"/>
    <cellStyle name="Normal 8 8 5" xfId="19951" xr:uid="{00000000-0005-0000-0000-0000ED4D0000}"/>
    <cellStyle name="Normal 8 8 6" xfId="19952" xr:uid="{00000000-0005-0000-0000-0000EE4D0000}"/>
    <cellStyle name="Normal 8 8 7" xfId="19953" xr:uid="{00000000-0005-0000-0000-0000EF4D0000}"/>
    <cellStyle name="Normal 8 80" xfId="19954" xr:uid="{00000000-0005-0000-0000-0000F04D0000}"/>
    <cellStyle name="Normal 8 81" xfId="19955" xr:uid="{00000000-0005-0000-0000-0000F14D0000}"/>
    <cellStyle name="Normal 8 82" xfId="19956" xr:uid="{00000000-0005-0000-0000-0000F24D0000}"/>
    <cellStyle name="Normal 8 83" xfId="19957" xr:uid="{00000000-0005-0000-0000-0000F34D0000}"/>
    <cellStyle name="Normal 8 84" xfId="19958" xr:uid="{00000000-0005-0000-0000-0000F44D0000}"/>
    <cellStyle name="Normal 8 85" xfId="19959" xr:uid="{00000000-0005-0000-0000-0000F54D0000}"/>
    <cellStyle name="Normal 8 86" xfId="19960" xr:uid="{00000000-0005-0000-0000-0000F64D0000}"/>
    <cellStyle name="Normal 8 87" xfId="19961" xr:uid="{00000000-0005-0000-0000-0000F74D0000}"/>
    <cellStyle name="Normal 8 88" xfId="19962" xr:uid="{00000000-0005-0000-0000-0000F84D0000}"/>
    <cellStyle name="Normal 8 89" xfId="19963" xr:uid="{00000000-0005-0000-0000-0000F94D0000}"/>
    <cellStyle name="Normal 8 9" xfId="19964" xr:uid="{00000000-0005-0000-0000-0000FA4D0000}"/>
    <cellStyle name="Normal 8 9 2" xfId="19965" xr:uid="{00000000-0005-0000-0000-0000FB4D0000}"/>
    <cellStyle name="Normal 8 90" xfId="19966" xr:uid="{00000000-0005-0000-0000-0000FC4D0000}"/>
    <cellStyle name="Normal 8 91" xfId="19967" xr:uid="{00000000-0005-0000-0000-0000FD4D0000}"/>
    <cellStyle name="Normal 8 92" xfId="19968" xr:uid="{00000000-0005-0000-0000-0000FE4D0000}"/>
    <cellStyle name="Normal 8 93" xfId="19969" xr:uid="{00000000-0005-0000-0000-0000FF4D0000}"/>
    <cellStyle name="Normal 8 94" xfId="19970" xr:uid="{00000000-0005-0000-0000-0000004E0000}"/>
    <cellStyle name="Normal 8 95" xfId="19971" xr:uid="{00000000-0005-0000-0000-0000014E0000}"/>
    <cellStyle name="Normal 8 95 2" xfId="19972" xr:uid="{00000000-0005-0000-0000-0000024E0000}"/>
    <cellStyle name="Normal 8 95 3" xfId="19973" xr:uid="{00000000-0005-0000-0000-0000034E0000}"/>
    <cellStyle name="Normal 8 95 4" xfId="19974" xr:uid="{00000000-0005-0000-0000-0000044E0000}"/>
    <cellStyle name="Normal 8 96" xfId="23897" xr:uid="{35C1AF6E-44A4-403A-8232-5BC27490D184}"/>
    <cellStyle name="Normal 8 97" xfId="23940" xr:uid="{515BBB45-7A98-4A3B-A799-5C5524E4CFFF}"/>
    <cellStyle name="Normal 80" xfId="19975" xr:uid="{00000000-0005-0000-0000-0000054E0000}"/>
    <cellStyle name="Normal 80 2" xfId="19976" xr:uid="{00000000-0005-0000-0000-0000064E0000}"/>
    <cellStyle name="Normal 80 3" xfId="19977" xr:uid="{00000000-0005-0000-0000-0000074E0000}"/>
    <cellStyle name="Normal 80 4" xfId="19978" xr:uid="{00000000-0005-0000-0000-0000084E0000}"/>
    <cellStyle name="Normal 80 5" xfId="24012" xr:uid="{B692834F-403D-4C49-92ED-78C30576F41A}"/>
    <cellStyle name="Normal 81" xfId="19979" xr:uid="{00000000-0005-0000-0000-0000094E0000}"/>
    <cellStyle name="Normal 81 2" xfId="19980" xr:uid="{00000000-0005-0000-0000-00000A4E0000}"/>
    <cellStyle name="Normal 81 3" xfId="19981" xr:uid="{00000000-0005-0000-0000-00000B4E0000}"/>
    <cellStyle name="Normal 81 4" xfId="19982" xr:uid="{00000000-0005-0000-0000-00000C4E0000}"/>
    <cellStyle name="Normal 81 5" xfId="24013" xr:uid="{D578BEAD-8A78-4CBF-81FD-DF149B29884D}"/>
    <cellStyle name="Normal 82" xfId="19983" xr:uid="{00000000-0005-0000-0000-00000D4E0000}"/>
    <cellStyle name="Normal 82 2" xfId="19984" xr:uid="{00000000-0005-0000-0000-00000E4E0000}"/>
    <cellStyle name="Normal 82 3" xfId="19985" xr:uid="{00000000-0005-0000-0000-00000F4E0000}"/>
    <cellStyle name="Normal 82 4" xfId="19986" xr:uid="{00000000-0005-0000-0000-0000104E0000}"/>
    <cellStyle name="Normal 82 5" xfId="24014" xr:uid="{FBE87EE9-EEF7-49CC-A39F-18A7B8EDBD59}"/>
    <cellStyle name="Normal 83" xfId="19987" xr:uid="{00000000-0005-0000-0000-0000114E0000}"/>
    <cellStyle name="Normal 83 2" xfId="19988" xr:uid="{00000000-0005-0000-0000-0000124E0000}"/>
    <cellStyle name="Normal 83 3" xfId="19989" xr:uid="{00000000-0005-0000-0000-0000134E0000}"/>
    <cellStyle name="Normal 83 4" xfId="19990" xr:uid="{00000000-0005-0000-0000-0000144E0000}"/>
    <cellStyle name="Normal 83 5" xfId="24015" xr:uid="{E1EE505E-04FD-439F-869A-7D9A36270199}"/>
    <cellStyle name="Normal 84" xfId="19991" xr:uid="{00000000-0005-0000-0000-0000154E0000}"/>
    <cellStyle name="Normal 84 2" xfId="19992" xr:uid="{00000000-0005-0000-0000-0000164E0000}"/>
    <cellStyle name="Normal 84 3" xfId="19993" xr:uid="{00000000-0005-0000-0000-0000174E0000}"/>
    <cellStyle name="Normal 84 4" xfId="19994" xr:uid="{00000000-0005-0000-0000-0000184E0000}"/>
    <cellStyle name="Normal 84 5" xfId="24016" xr:uid="{8AD1A54E-66C1-4714-A979-3417865168F6}"/>
    <cellStyle name="Normal 85" xfId="19995" xr:uid="{00000000-0005-0000-0000-0000194E0000}"/>
    <cellStyle name="Normal 85 2" xfId="19996" xr:uid="{00000000-0005-0000-0000-00001A4E0000}"/>
    <cellStyle name="Normal 85 3" xfId="19997" xr:uid="{00000000-0005-0000-0000-00001B4E0000}"/>
    <cellStyle name="Normal 85 4" xfId="19998" xr:uid="{00000000-0005-0000-0000-00001C4E0000}"/>
    <cellStyle name="Normal 85 5" xfId="24017" xr:uid="{E901D35F-5E1F-4F09-A27D-CC21CB391979}"/>
    <cellStyle name="Normal 86" xfId="19999" xr:uid="{00000000-0005-0000-0000-00001D4E0000}"/>
    <cellStyle name="Normal 86 2" xfId="20000" xr:uid="{00000000-0005-0000-0000-00001E4E0000}"/>
    <cellStyle name="Normal 86 3" xfId="20001" xr:uid="{00000000-0005-0000-0000-00001F4E0000}"/>
    <cellStyle name="Normal 86 4" xfId="20002" xr:uid="{00000000-0005-0000-0000-0000204E0000}"/>
    <cellStyle name="Normal 86 5" xfId="24018" xr:uid="{5DDACAD4-3388-40E8-89F5-DD795F960A5F}"/>
    <cellStyle name="Normal 87" xfId="20003" xr:uid="{00000000-0005-0000-0000-0000214E0000}"/>
    <cellStyle name="Normal 87 2" xfId="20004" xr:uid="{00000000-0005-0000-0000-0000224E0000}"/>
    <cellStyle name="Normal 87 3" xfId="20005" xr:uid="{00000000-0005-0000-0000-0000234E0000}"/>
    <cellStyle name="Normal 87 4" xfId="20006" xr:uid="{00000000-0005-0000-0000-0000244E0000}"/>
    <cellStyle name="Normal 87 5" xfId="24019" xr:uid="{CAACDE59-73BC-41B3-AB28-678C5571A7A8}"/>
    <cellStyle name="Normal 88" xfId="20007" xr:uid="{00000000-0005-0000-0000-0000254E0000}"/>
    <cellStyle name="Normal 88 2" xfId="20008" xr:uid="{00000000-0005-0000-0000-0000264E0000}"/>
    <cellStyle name="Normal 88 3" xfId="20009" xr:uid="{00000000-0005-0000-0000-0000274E0000}"/>
    <cellStyle name="Normal 88 4" xfId="20010" xr:uid="{00000000-0005-0000-0000-0000284E0000}"/>
    <cellStyle name="Normal 88 5" xfId="24020" xr:uid="{50ED2658-B35A-4942-BCCF-7184FB8F7444}"/>
    <cellStyle name="Normal 89" xfId="20011" xr:uid="{00000000-0005-0000-0000-0000294E0000}"/>
    <cellStyle name="Normal 89 2" xfId="20012" xr:uid="{00000000-0005-0000-0000-00002A4E0000}"/>
    <cellStyle name="Normal 89 3" xfId="20013" xr:uid="{00000000-0005-0000-0000-00002B4E0000}"/>
    <cellStyle name="Normal 89 4" xfId="20014" xr:uid="{00000000-0005-0000-0000-00002C4E0000}"/>
    <cellStyle name="Normal 89 5" xfId="24021" xr:uid="{54887D2A-AAE5-455F-AC4D-780D8DEA63D9}"/>
    <cellStyle name="Normal 9" xfId="20015" xr:uid="{00000000-0005-0000-0000-00002D4E0000}"/>
    <cellStyle name="Normal 9 10" xfId="20016" xr:uid="{00000000-0005-0000-0000-00002E4E0000}"/>
    <cellStyle name="Normal 9 10 2" xfId="20017" xr:uid="{00000000-0005-0000-0000-00002F4E0000}"/>
    <cellStyle name="Normal 9 100" xfId="23941" xr:uid="{92AAF85B-20BF-4D94-8EF7-F8E90ABC977B}"/>
    <cellStyle name="Normal 9 11" xfId="20018" xr:uid="{00000000-0005-0000-0000-0000304E0000}"/>
    <cellStyle name="Normal 9 11 2" xfId="20019" xr:uid="{00000000-0005-0000-0000-0000314E0000}"/>
    <cellStyle name="Normal 9 11 3" xfId="20020" xr:uid="{00000000-0005-0000-0000-0000324E0000}"/>
    <cellStyle name="Normal 9 11 3 2" xfId="20021" xr:uid="{00000000-0005-0000-0000-0000334E0000}"/>
    <cellStyle name="Normal 9 11 3 3" xfId="20022" xr:uid="{00000000-0005-0000-0000-0000344E0000}"/>
    <cellStyle name="Normal 9 11 3 4" xfId="20023" xr:uid="{00000000-0005-0000-0000-0000354E0000}"/>
    <cellStyle name="Normal 9 11 4" xfId="20024" xr:uid="{00000000-0005-0000-0000-0000364E0000}"/>
    <cellStyle name="Normal 9 11 5" xfId="20025" xr:uid="{00000000-0005-0000-0000-0000374E0000}"/>
    <cellStyle name="Normal 9 11 6" xfId="20026" xr:uid="{00000000-0005-0000-0000-0000384E0000}"/>
    <cellStyle name="Normal 9 12" xfId="20027" xr:uid="{00000000-0005-0000-0000-0000394E0000}"/>
    <cellStyle name="Normal 9 13" xfId="20028" xr:uid="{00000000-0005-0000-0000-00003A4E0000}"/>
    <cellStyle name="Normal 9 14" xfId="20029" xr:uid="{00000000-0005-0000-0000-00003B4E0000}"/>
    <cellStyle name="Normal 9 15" xfId="20030" xr:uid="{00000000-0005-0000-0000-00003C4E0000}"/>
    <cellStyle name="Normal 9 16" xfId="20031" xr:uid="{00000000-0005-0000-0000-00003D4E0000}"/>
    <cellStyle name="Normal 9 17" xfId="20032" xr:uid="{00000000-0005-0000-0000-00003E4E0000}"/>
    <cellStyle name="Normal 9 18" xfId="20033" xr:uid="{00000000-0005-0000-0000-00003F4E0000}"/>
    <cellStyle name="Normal 9 19" xfId="20034" xr:uid="{00000000-0005-0000-0000-0000404E0000}"/>
    <cellStyle name="Normal 9 2" xfId="20035" xr:uid="{00000000-0005-0000-0000-0000414E0000}"/>
    <cellStyle name="Normal 9 2 2" xfId="20036" xr:uid="{00000000-0005-0000-0000-0000424E0000}"/>
    <cellStyle name="Normal 9 2 3" xfId="20037" xr:uid="{00000000-0005-0000-0000-0000434E0000}"/>
    <cellStyle name="Normal 9 2 3 2" xfId="20038" xr:uid="{00000000-0005-0000-0000-0000444E0000}"/>
    <cellStyle name="Normal 9 2 3 2 2" xfId="20039" xr:uid="{00000000-0005-0000-0000-0000454E0000}"/>
    <cellStyle name="Normal 9 2 3 2 2 2" xfId="20040" xr:uid="{00000000-0005-0000-0000-0000464E0000}"/>
    <cellStyle name="Normal 9 2 3 2 2 3" xfId="20041" xr:uid="{00000000-0005-0000-0000-0000474E0000}"/>
    <cellStyle name="Normal 9 2 3 2 2 4" xfId="20042" xr:uid="{00000000-0005-0000-0000-0000484E0000}"/>
    <cellStyle name="Normal 9 2 3 2 3" xfId="20043" xr:uid="{00000000-0005-0000-0000-0000494E0000}"/>
    <cellStyle name="Normal 9 2 3 2 4" xfId="20044" xr:uid="{00000000-0005-0000-0000-00004A4E0000}"/>
    <cellStyle name="Normal 9 2 3 2 5" xfId="20045" xr:uid="{00000000-0005-0000-0000-00004B4E0000}"/>
    <cellStyle name="Normal 9 2 3 3" xfId="20046" xr:uid="{00000000-0005-0000-0000-00004C4E0000}"/>
    <cellStyle name="Normal 9 2 3 4" xfId="20047" xr:uid="{00000000-0005-0000-0000-00004D4E0000}"/>
    <cellStyle name="Normal 9 2 3 4 2" xfId="20048" xr:uid="{00000000-0005-0000-0000-00004E4E0000}"/>
    <cellStyle name="Normal 9 2 3 4 3" xfId="20049" xr:uid="{00000000-0005-0000-0000-00004F4E0000}"/>
    <cellStyle name="Normal 9 2 3 4 4" xfId="20050" xr:uid="{00000000-0005-0000-0000-0000504E0000}"/>
    <cellStyle name="Normal 9 2 3 5" xfId="20051" xr:uid="{00000000-0005-0000-0000-0000514E0000}"/>
    <cellStyle name="Normal 9 2 3 6" xfId="20052" xr:uid="{00000000-0005-0000-0000-0000524E0000}"/>
    <cellStyle name="Normal 9 2 3 7" xfId="20053" xr:uid="{00000000-0005-0000-0000-0000534E0000}"/>
    <cellStyle name="Normal 9 2 4" xfId="20054" xr:uid="{00000000-0005-0000-0000-0000544E0000}"/>
    <cellStyle name="Normal 9 20" xfId="20055" xr:uid="{00000000-0005-0000-0000-0000554E0000}"/>
    <cellStyle name="Normal 9 21" xfId="20056" xr:uid="{00000000-0005-0000-0000-0000564E0000}"/>
    <cellStyle name="Normal 9 22" xfId="20057" xr:uid="{00000000-0005-0000-0000-0000574E0000}"/>
    <cellStyle name="Normal 9 23" xfId="20058" xr:uid="{00000000-0005-0000-0000-0000584E0000}"/>
    <cellStyle name="Normal 9 24" xfId="20059" xr:uid="{00000000-0005-0000-0000-0000594E0000}"/>
    <cellStyle name="Normal 9 25" xfId="20060" xr:uid="{00000000-0005-0000-0000-00005A4E0000}"/>
    <cellStyle name="Normal 9 26" xfId="20061" xr:uid="{00000000-0005-0000-0000-00005B4E0000}"/>
    <cellStyle name="Normal 9 27" xfId="20062" xr:uid="{00000000-0005-0000-0000-00005C4E0000}"/>
    <cellStyle name="Normal 9 28" xfId="20063" xr:uid="{00000000-0005-0000-0000-00005D4E0000}"/>
    <cellStyle name="Normal 9 29" xfId="20064" xr:uid="{00000000-0005-0000-0000-00005E4E0000}"/>
    <cellStyle name="Normal 9 3" xfId="20065" xr:uid="{00000000-0005-0000-0000-00005F4E0000}"/>
    <cellStyle name="Normal 9 3 2" xfId="20066" xr:uid="{00000000-0005-0000-0000-0000604E0000}"/>
    <cellStyle name="Normal 9 3 2 2" xfId="20067" xr:uid="{00000000-0005-0000-0000-0000614E0000}"/>
    <cellStyle name="Normal 9 3 2 2 2" xfId="20068" xr:uid="{00000000-0005-0000-0000-0000624E0000}"/>
    <cellStyle name="Normal 9 3 2 2 2 2" xfId="20069" xr:uid="{00000000-0005-0000-0000-0000634E0000}"/>
    <cellStyle name="Normal 9 3 2 2 2 3" xfId="20070" xr:uid="{00000000-0005-0000-0000-0000644E0000}"/>
    <cellStyle name="Normal 9 3 2 2 2 4" xfId="20071" xr:uid="{00000000-0005-0000-0000-0000654E0000}"/>
    <cellStyle name="Normal 9 3 2 2 3" xfId="20072" xr:uid="{00000000-0005-0000-0000-0000664E0000}"/>
    <cellStyle name="Normal 9 3 2 2 4" xfId="20073" xr:uid="{00000000-0005-0000-0000-0000674E0000}"/>
    <cellStyle name="Normal 9 3 2 2 5" xfId="20074" xr:uid="{00000000-0005-0000-0000-0000684E0000}"/>
    <cellStyle name="Normal 9 3 2 3" xfId="20075" xr:uid="{00000000-0005-0000-0000-0000694E0000}"/>
    <cellStyle name="Normal 9 3 2 4" xfId="20076" xr:uid="{00000000-0005-0000-0000-00006A4E0000}"/>
    <cellStyle name="Normal 9 3 2 4 2" xfId="20077" xr:uid="{00000000-0005-0000-0000-00006B4E0000}"/>
    <cellStyle name="Normal 9 3 2 4 3" xfId="20078" xr:uid="{00000000-0005-0000-0000-00006C4E0000}"/>
    <cellStyle name="Normal 9 3 2 4 4" xfId="20079" xr:uid="{00000000-0005-0000-0000-00006D4E0000}"/>
    <cellStyle name="Normal 9 3 2 5" xfId="20080" xr:uid="{00000000-0005-0000-0000-00006E4E0000}"/>
    <cellStyle name="Normal 9 3 2 6" xfId="20081" xr:uid="{00000000-0005-0000-0000-00006F4E0000}"/>
    <cellStyle name="Normal 9 3 2 7" xfId="20082" xr:uid="{00000000-0005-0000-0000-0000704E0000}"/>
    <cellStyle name="Normal 9 3 3" xfId="20083" xr:uid="{00000000-0005-0000-0000-0000714E0000}"/>
    <cellStyle name="Normal 9 3 4" xfId="20084" xr:uid="{00000000-0005-0000-0000-0000724E0000}"/>
    <cellStyle name="Normal 9 30" xfId="20085" xr:uid="{00000000-0005-0000-0000-0000734E0000}"/>
    <cellStyle name="Normal 9 31" xfId="20086" xr:uid="{00000000-0005-0000-0000-0000744E0000}"/>
    <cellStyle name="Normal 9 32" xfId="20087" xr:uid="{00000000-0005-0000-0000-0000754E0000}"/>
    <cellStyle name="Normal 9 33" xfId="20088" xr:uid="{00000000-0005-0000-0000-0000764E0000}"/>
    <cellStyle name="Normal 9 34" xfId="20089" xr:uid="{00000000-0005-0000-0000-0000774E0000}"/>
    <cellStyle name="Normal 9 35" xfId="20090" xr:uid="{00000000-0005-0000-0000-0000784E0000}"/>
    <cellStyle name="Normal 9 36" xfId="20091" xr:uid="{00000000-0005-0000-0000-0000794E0000}"/>
    <cellStyle name="Normal 9 37" xfId="20092" xr:uid="{00000000-0005-0000-0000-00007A4E0000}"/>
    <cellStyle name="Normal 9 38" xfId="20093" xr:uid="{00000000-0005-0000-0000-00007B4E0000}"/>
    <cellStyle name="Normal 9 39" xfId="20094" xr:uid="{00000000-0005-0000-0000-00007C4E0000}"/>
    <cellStyle name="Normal 9 4" xfId="20095" xr:uid="{00000000-0005-0000-0000-00007D4E0000}"/>
    <cellStyle name="Normal 9 4 2" xfId="20096" xr:uid="{00000000-0005-0000-0000-00007E4E0000}"/>
    <cellStyle name="Normal 9 4 3" xfId="20097" xr:uid="{00000000-0005-0000-0000-00007F4E0000}"/>
    <cellStyle name="Normal 9 4 3 2" xfId="20098" xr:uid="{00000000-0005-0000-0000-0000804E0000}"/>
    <cellStyle name="Normal 9 4 3 2 2" xfId="20099" xr:uid="{00000000-0005-0000-0000-0000814E0000}"/>
    <cellStyle name="Normal 9 4 3 2 2 2" xfId="20100" xr:uid="{00000000-0005-0000-0000-0000824E0000}"/>
    <cellStyle name="Normal 9 4 3 2 2 3" xfId="20101" xr:uid="{00000000-0005-0000-0000-0000834E0000}"/>
    <cellStyle name="Normal 9 4 3 2 2 4" xfId="20102" xr:uid="{00000000-0005-0000-0000-0000844E0000}"/>
    <cellStyle name="Normal 9 4 3 2 3" xfId="20103" xr:uid="{00000000-0005-0000-0000-0000854E0000}"/>
    <cellStyle name="Normal 9 4 3 2 4" xfId="20104" xr:uid="{00000000-0005-0000-0000-0000864E0000}"/>
    <cellStyle name="Normal 9 4 3 2 5" xfId="20105" xr:uid="{00000000-0005-0000-0000-0000874E0000}"/>
    <cellStyle name="Normal 9 4 3 3" xfId="20106" xr:uid="{00000000-0005-0000-0000-0000884E0000}"/>
    <cellStyle name="Normal 9 4 3 4" xfId="20107" xr:uid="{00000000-0005-0000-0000-0000894E0000}"/>
    <cellStyle name="Normal 9 4 3 4 2" xfId="20108" xr:uid="{00000000-0005-0000-0000-00008A4E0000}"/>
    <cellStyle name="Normal 9 4 3 4 3" xfId="20109" xr:uid="{00000000-0005-0000-0000-00008B4E0000}"/>
    <cellStyle name="Normal 9 4 3 4 4" xfId="20110" xr:uid="{00000000-0005-0000-0000-00008C4E0000}"/>
    <cellStyle name="Normal 9 4 3 5" xfId="20111" xr:uid="{00000000-0005-0000-0000-00008D4E0000}"/>
    <cellStyle name="Normal 9 4 3 6" xfId="20112" xr:uid="{00000000-0005-0000-0000-00008E4E0000}"/>
    <cellStyle name="Normal 9 4 3 7" xfId="20113" xr:uid="{00000000-0005-0000-0000-00008F4E0000}"/>
    <cellStyle name="Normal 9 4 4" xfId="20114" xr:uid="{00000000-0005-0000-0000-0000904E0000}"/>
    <cellStyle name="Normal 9 40" xfId="20115" xr:uid="{00000000-0005-0000-0000-0000914E0000}"/>
    <cellStyle name="Normal 9 41" xfId="20116" xr:uid="{00000000-0005-0000-0000-0000924E0000}"/>
    <cellStyle name="Normal 9 42" xfId="20117" xr:uid="{00000000-0005-0000-0000-0000934E0000}"/>
    <cellStyle name="Normal 9 43" xfId="20118" xr:uid="{00000000-0005-0000-0000-0000944E0000}"/>
    <cellStyle name="Normal 9 44" xfId="20119" xr:uid="{00000000-0005-0000-0000-0000954E0000}"/>
    <cellStyle name="Normal 9 45" xfId="20120" xr:uid="{00000000-0005-0000-0000-0000964E0000}"/>
    <cellStyle name="Normal 9 46" xfId="20121" xr:uid="{00000000-0005-0000-0000-0000974E0000}"/>
    <cellStyle name="Normal 9 47" xfId="20122" xr:uid="{00000000-0005-0000-0000-0000984E0000}"/>
    <cellStyle name="Normal 9 48" xfId="20123" xr:uid="{00000000-0005-0000-0000-0000994E0000}"/>
    <cellStyle name="Normal 9 49" xfId="20124" xr:uid="{00000000-0005-0000-0000-00009A4E0000}"/>
    <cellStyle name="Normal 9 5" xfId="20125" xr:uid="{00000000-0005-0000-0000-00009B4E0000}"/>
    <cellStyle name="Normal 9 5 10" xfId="20126" xr:uid="{00000000-0005-0000-0000-00009C4E0000}"/>
    <cellStyle name="Normal 9 5 2" xfId="20127" xr:uid="{00000000-0005-0000-0000-00009D4E0000}"/>
    <cellStyle name="Normal 9 5 2 2" xfId="20128" xr:uid="{00000000-0005-0000-0000-00009E4E0000}"/>
    <cellStyle name="Normal 9 5 2 2 2" xfId="20129" xr:uid="{00000000-0005-0000-0000-00009F4E0000}"/>
    <cellStyle name="Normal 9 5 2 2 2 2" xfId="20130" xr:uid="{00000000-0005-0000-0000-0000A04E0000}"/>
    <cellStyle name="Normal 9 5 2 2 2 3" xfId="20131" xr:uid="{00000000-0005-0000-0000-0000A14E0000}"/>
    <cellStyle name="Normal 9 5 2 2 2 4" xfId="20132" xr:uid="{00000000-0005-0000-0000-0000A24E0000}"/>
    <cellStyle name="Normal 9 5 2 2 3" xfId="20133" xr:uid="{00000000-0005-0000-0000-0000A34E0000}"/>
    <cellStyle name="Normal 9 5 2 2 4" xfId="20134" xr:uid="{00000000-0005-0000-0000-0000A44E0000}"/>
    <cellStyle name="Normal 9 5 2 2 5" xfId="20135" xr:uid="{00000000-0005-0000-0000-0000A54E0000}"/>
    <cellStyle name="Normal 9 5 2 3" xfId="20136" xr:uid="{00000000-0005-0000-0000-0000A64E0000}"/>
    <cellStyle name="Normal 9 5 2 4" xfId="20137" xr:uid="{00000000-0005-0000-0000-0000A74E0000}"/>
    <cellStyle name="Normal 9 5 2 4 2" xfId="20138" xr:uid="{00000000-0005-0000-0000-0000A84E0000}"/>
    <cellStyle name="Normal 9 5 2 4 3" xfId="20139" xr:uid="{00000000-0005-0000-0000-0000A94E0000}"/>
    <cellStyle name="Normal 9 5 2 4 4" xfId="20140" xr:uid="{00000000-0005-0000-0000-0000AA4E0000}"/>
    <cellStyle name="Normal 9 5 2 5" xfId="20141" xr:uid="{00000000-0005-0000-0000-0000AB4E0000}"/>
    <cellStyle name="Normal 9 5 2 6" xfId="20142" xr:uid="{00000000-0005-0000-0000-0000AC4E0000}"/>
    <cellStyle name="Normal 9 5 2 7" xfId="20143" xr:uid="{00000000-0005-0000-0000-0000AD4E0000}"/>
    <cellStyle name="Normal 9 5 3" xfId="20144" xr:uid="{00000000-0005-0000-0000-0000AE4E0000}"/>
    <cellStyle name="Normal 9 5 3 2" xfId="20145" xr:uid="{00000000-0005-0000-0000-0000AF4E0000}"/>
    <cellStyle name="Normal 9 5 3 2 2" xfId="20146" xr:uid="{00000000-0005-0000-0000-0000B04E0000}"/>
    <cellStyle name="Normal 9 5 3 2 2 2" xfId="20147" xr:uid="{00000000-0005-0000-0000-0000B14E0000}"/>
    <cellStyle name="Normal 9 5 3 2 2 3" xfId="20148" xr:uid="{00000000-0005-0000-0000-0000B24E0000}"/>
    <cellStyle name="Normal 9 5 3 2 2 4" xfId="20149" xr:uid="{00000000-0005-0000-0000-0000B34E0000}"/>
    <cellStyle name="Normal 9 5 3 2 3" xfId="20150" xr:uid="{00000000-0005-0000-0000-0000B44E0000}"/>
    <cellStyle name="Normal 9 5 3 2 4" xfId="20151" xr:uid="{00000000-0005-0000-0000-0000B54E0000}"/>
    <cellStyle name="Normal 9 5 3 2 5" xfId="20152" xr:uid="{00000000-0005-0000-0000-0000B64E0000}"/>
    <cellStyle name="Normal 9 5 3 3" xfId="20153" xr:uid="{00000000-0005-0000-0000-0000B74E0000}"/>
    <cellStyle name="Normal 9 5 3 3 2" xfId="20154" xr:uid="{00000000-0005-0000-0000-0000B84E0000}"/>
    <cellStyle name="Normal 9 5 3 3 3" xfId="20155" xr:uid="{00000000-0005-0000-0000-0000B94E0000}"/>
    <cellStyle name="Normal 9 5 3 3 4" xfId="20156" xr:uid="{00000000-0005-0000-0000-0000BA4E0000}"/>
    <cellStyle name="Normal 9 5 3 4" xfId="20157" xr:uid="{00000000-0005-0000-0000-0000BB4E0000}"/>
    <cellStyle name="Normal 9 5 3 5" xfId="20158" xr:uid="{00000000-0005-0000-0000-0000BC4E0000}"/>
    <cellStyle name="Normal 9 5 3 6" xfId="20159" xr:uid="{00000000-0005-0000-0000-0000BD4E0000}"/>
    <cellStyle name="Normal 9 5 4" xfId="20160" xr:uid="{00000000-0005-0000-0000-0000BE4E0000}"/>
    <cellStyle name="Normal 9 5 4 2" xfId="20161" xr:uid="{00000000-0005-0000-0000-0000BF4E0000}"/>
    <cellStyle name="Normal 9 5 4 2 2" xfId="20162" xr:uid="{00000000-0005-0000-0000-0000C04E0000}"/>
    <cellStyle name="Normal 9 5 4 2 2 2" xfId="20163" xr:uid="{00000000-0005-0000-0000-0000C14E0000}"/>
    <cellStyle name="Normal 9 5 4 2 2 3" xfId="20164" xr:uid="{00000000-0005-0000-0000-0000C24E0000}"/>
    <cellStyle name="Normal 9 5 4 2 2 4" xfId="20165" xr:uid="{00000000-0005-0000-0000-0000C34E0000}"/>
    <cellStyle name="Normal 9 5 4 2 3" xfId="20166" xr:uid="{00000000-0005-0000-0000-0000C44E0000}"/>
    <cellStyle name="Normal 9 5 4 2 4" xfId="20167" xr:uid="{00000000-0005-0000-0000-0000C54E0000}"/>
    <cellStyle name="Normal 9 5 4 2 5" xfId="20168" xr:uid="{00000000-0005-0000-0000-0000C64E0000}"/>
    <cellStyle name="Normal 9 5 4 3" xfId="20169" xr:uid="{00000000-0005-0000-0000-0000C74E0000}"/>
    <cellStyle name="Normal 9 5 4 3 2" xfId="20170" xr:uid="{00000000-0005-0000-0000-0000C84E0000}"/>
    <cellStyle name="Normal 9 5 4 3 3" xfId="20171" xr:uid="{00000000-0005-0000-0000-0000C94E0000}"/>
    <cellStyle name="Normal 9 5 4 3 4" xfId="20172" xr:uid="{00000000-0005-0000-0000-0000CA4E0000}"/>
    <cellStyle name="Normal 9 5 4 4" xfId="20173" xr:uid="{00000000-0005-0000-0000-0000CB4E0000}"/>
    <cellStyle name="Normal 9 5 4 5" xfId="20174" xr:uid="{00000000-0005-0000-0000-0000CC4E0000}"/>
    <cellStyle name="Normal 9 5 4 6" xfId="20175" xr:uid="{00000000-0005-0000-0000-0000CD4E0000}"/>
    <cellStyle name="Normal 9 5 5" xfId="20176" xr:uid="{00000000-0005-0000-0000-0000CE4E0000}"/>
    <cellStyle name="Normal 9 5 5 2" xfId="20177" xr:uid="{00000000-0005-0000-0000-0000CF4E0000}"/>
    <cellStyle name="Normal 9 5 5 2 2" xfId="20178" xr:uid="{00000000-0005-0000-0000-0000D04E0000}"/>
    <cellStyle name="Normal 9 5 5 2 3" xfId="20179" xr:uid="{00000000-0005-0000-0000-0000D14E0000}"/>
    <cellStyle name="Normal 9 5 5 2 4" xfId="20180" xr:uid="{00000000-0005-0000-0000-0000D24E0000}"/>
    <cellStyle name="Normal 9 5 5 3" xfId="20181" xr:uid="{00000000-0005-0000-0000-0000D34E0000}"/>
    <cellStyle name="Normal 9 5 5 4" xfId="20182" xr:uid="{00000000-0005-0000-0000-0000D44E0000}"/>
    <cellStyle name="Normal 9 5 5 5" xfId="20183" xr:uid="{00000000-0005-0000-0000-0000D54E0000}"/>
    <cellStyle name="Normal 9 5 6" xfId="20184" xr:uid="{00000000-0005-0000-0000-0000D64E0000}"/>
    <cellStyle name="Normal 9 5 7" xfId="20185" xr:uid="{00000000-0005-0000-0000-0000D74E0000}"/>
    <cellStyle name="Normal 9 5 7 2" xfId="20186" xr:uid="{00000000-0005-0000-0000-0000D84E0000}"/>
    <cellStyle name="Normal 9 5 7 3" xfId="20187" xr:uid="{00000000-0005-0000-0000-0000D94E0000}"/>
    <cellStyle name="Normal 9 5 7 4" xfId="20188" xr:uid="{00000000-0005-0000-0000-0000DA4E0000}"/>
    <cellStyle name="Normal 9 5 8" xfId="20189" xr:uid="{00000000-0005-0000-0000-0000DB4E0000}"/>
    <cellStyle name="Normal 9 5 9" xfId="20190" xr:uid="{00000000-0005-0000-0000-0000DC4E0000}"/>
    <cellStyle name="Normal 9 50" xfId="20191" xr:uid="{00000000-0005-0000-0000-0000DD4E0000}"/>
    <cellStyle name="Normal 9 51" xfId="20192" xr:uid="{00000000-0005-0000-0000-0000DE4E0000}"/>
    <cellStyle name="Normal 9 52" xfId="20193" xr:uid="{00000000-0005-0000-0000-0000DF4E0000}"/>
    <cellStyle name="Normal 9 53" xfId="20194" xr:uid="{00000000-0005-0000-0000-0000E04E0000}"/>
    <cellStyle name="Normal 9 54" xfId="20195" xr:uid="{00000000-0005-0000-0000-0000E14E0000}"/>
    <cellStyle name="Normal 9 55" xfId="20196" xr:uid="{00000000-0005-0000-0000-0000E24E0000}"/>
    <cellStyle name="Normal 9 56" xfId="20197" xr:uid="{00000000-0005-0000-0000-0000E34E0000}"/>
    <cellStyle name="Normal 9 57" xfId="20198" xr:uid="{00000000-0005-0000-0000-0000E44E0000}"/>
    <cellStyle name="Normal 9 58" xfId="20199" xr:uid="{00000000-0005-0000-0000-0000E54E0000}"/>
    <cellStyle name="Normal 9 59" xfId="20200" xr:uid="{00000000-0005-0000-0000-0000E64E0000}"/>
    <cellStyle name="Normal 9 6" xfId="20201" xr:uid="{00000000-0005-0000-0000-0000E74E0000}"/>
    <cellStyle name="Normal 9 6 2" xfId="20202" xr:uid="{00000000-0005-0000-0000-0000E84E0000}"/>
    <cellStyle name="Normal 9 6 2 2" xfId="20203" xr:uid="{00000000-0005-0000-0000-0000E94E0000}"/>
    <cellStyle name="Normal 9 6 2 2 2" xfId="20204" xr:uid="{00000000-0005-0000-0000-0000EA4E0000}"/>
    <cellStyle name="Normal 9 6 2 2 2 2" xfId="20205" xr:uid="{00000000-0005-0000-0000-0000EB4E0000}"/>
    <cellStyle name="Normal 9 6 2 2 2 3" xfId="20206" xr:uid="{00000000-0005-0000-0000-0000EC4E0000}"/>
    <cellStyle name="Normal 9 6 2 2 2 4" xfId="20207" xr:uid="{00000000-0005-0000-0000-0000ED4E0000}"/>
    <cellStyle name="Normal 9 6 2 2 3" xfId="20208" xr:uid="{00000000-0005-0000-0000-0000EE4E0000}"/>
    <cellStyle name="Normal 9 6 2 2 4" xfId="20209" xr:uid="{00000000-0005-0000-0000-0000EF4E0000}"/>
    <cellStyle name="Normal 9 6 2 2 5" xfId="20210" xr:uid="{00000000-0005-0000-0000-0000F04E0000}"/>
    <cellStyle name="Normal 9 6 2 3" xfId="20211" xr:uid="{00000000-0005-0000-0000-0000F14E0000}"/>
    <cellStyle name="Normal 9 6 2 3 2" xfId="20212" xr:uid="{00000000-0005-0000-0000-0000F24E0000}"/>
    <cellStyle name="Normal 9 6 2 3 3" xfId="20213" xr:uid="{00000000-0005-0000-0000-0000F34E0000}"/>
    <cellStyle name="Normal 9 6 2 3 4" xfId="20214" xr:uid="{00000000-0005-0000-0000-0000F44E0000}"/>
    <cellStyle name="Normal 9 6 2 4" xfId="20215" xr:uid="{00000000-0005-0000-0000-0000F54E0000}"/>
    <cellStyle name="Normal 9 6 2 5" xfId="20216" xr:uid="{00000000-0005-0000-0000-0000F64E0000}"/>
    <cellStyle name="Normal 9 6 2 6" xfId="20217" xr:uid="{00000000-0005-0000-0000-0000F74E0000}"/>
    <cellStyle name="Normal 9 6 3" xfId="20218" xr:uid="{00000000-0005-0000-0000-0000F84E0000}"/>
    <cellStyle name="Normal 9 6 3 2" xfId="20219" xr:uid="{00000000-0005-0000-0000-0000F94E0000}"/>
    <cellStyle name="Normal 9 6 3 2 2" xfId="20220" xr:uid="{00000000-0005-0000-0000-0000FA4E0000}"/>
    <cellStyle name="Normal 9 6 3 2 3" xfId="20221" xr:uid="{00000000-0005-0000-0000-0000FB4E0000}"/>
    <cellStyle name="Normal 9 6 3 2 4" xfId="20222" xr:uid="{00000000-0005-0000-0000-0000FC4E0000}"/>
    <cellStyle name="Normal 9 6 3 3" xfId="20223" xr:uid="{00000000-0005-0000-0000-0000FD4E0000}"/>
    <cellStyle name="Normal 9 6 3 4" xfId="20224" xr:uid="{00000000-0005-0000-0000-0000FE4E0000}"/>
    <cellStyle name="Normal 9 6 3 5" xfId="20225" xr:uid="{00000000-0005-0000-0000-0000FF4E0000}"/>
    <cellStyle name="Normal 9 6 4" xfId="20226" xr:uid="{00000000-0005-0000-0000-0000004F0000}"/>
    <cellStyle name="Normal 9 6 5" xfId="20227" xr:uid="{00000000-0005-0000-0000-0000014F0000}"/>
    <cellStyle name="Normal 9 6 5 2" xfId="20228" xr:uid="{00000000-0005-0000-0000-0000024F0000}"/>
    <cellStyle name="Normal 9 6 5 3" xfId="20229" xr:uid="{00000000-0005-0000-0000-0000034F0000}"/>
    <cellStyle name="Normal 9 6 5 4" xfId="20230" xr:uid="{00000000-0005-0000-0000-0000044F0000}"/>
    <cellStyle name="Normal 9 6 6" xfId="20231" xr:uid="{00000000-0005-0000-0000-0000054F0000}"/>
    <cellStyle name="Normal 9 6 7" xfId="20232" xr:uid="{00000000-0005-0000-0000-0000064F0000}"/>
    <cellStyle name="Normal 9 6 8" xfId="20233" xr:uid="{00000000-0005-0000-0000-0000074F0000}"/>
    <cellStyle name="Normal 9 60" xfId="20234" xr:uid="{00000000-0005-0000-0000-0000084F0000}"/>
    <cellStyle name="Normal 9 61" xfId="20235" xr:uid="{00000000-0005-0000-0000-0000094F0000}"/>
    <cellStyle name="Normal 9 62" xfId="20236" xr:uid="{00000000-0005-0000-0000-00000A4F0000}"/>
    <cellStyle name="Normal 9 63" xfId="20237" xr:uid="{00000000-0005-0000-0000-00000B4F0000}"/>
    <cellStyle name="Normal 9 64" xfId="20238" xr:uid="{00000000-0005-0000-0000-00000C4F0000}"/>
    <cellStyle name="Normal 9 65" xfId="20239" xr:uid="{00000000-0005-0000-0000-00000D4F0000}"/>
    <cellStyle name="Normal 9 66" xfId="20240" xr:uid="{00000000-0005-0000-0000-00000E4F0000}"/>
    <cellStyle name="Normal 9 67" xfId="20241" xr:uid="{00000000-0005-0000-0000-00000F4F0000}"/>
    <cellStyle name="Normal 9 68" xfId="20242" xr:uid="{00000000-0005-0000-0000-0000104F0000}"/>
    <cellStyle name="Normal 9 69" xfId="20243" xr:uid="{00000000-0005-0000-0000-0000114F0000}"/>
    <cellStyle name="Normal 9 7" xfId="20244" xr:uid="{00000000-0005-0000-0000-0000124F0000}"/>
    <cellStyle name="Normal 9 7 2" xfId="20245" xr:uid="{00000000-0005-0000-0000-0000134F0000}"/>
    <cellStyle name="Normal 9 7 2 2" xfId="20246" xr:uid="{00000000-0005-0000-0000-0000144F0000}"/>
    <cellStyle name="Normal 9 7 2 2 2" xfId="20247" xr:uid="{00000000-0005-0000-0000-0000154F0000}"/>
    <cellStyle name="Normal 9 7 2 2 2 2" xfId="20248" xr:uid="{00000000-0005-0000-0000-0000164F0000}"/>
    <cellStyle name="Normal 9 7 2 2 2 3" xfId="20249" xr:uid="{00000000-0005-0000-0000-0000174F0000}"/>
    <cellStyle name="Normal 9 7 2 2 2 4" xfId="20250" xr:uid="{00000000-0005-0000-0000-0000184F0000}"/>
    <cellStyle name="Normal 9 7 2 2 3" xfId="20251" xr:uid="{00000000-0005-0000-0000-0000194F0000}"/>
    <cellStyle name="Normal 9 7 2 2 4" xfId="20252" xr:uid="{00000000-0005-0000-0000-00001A4F0000}"/>
    <cellStyle name="Normal 9 7 2 2 5" xfId="20253" xr:uid="{00000000-0005-0000-0000-00001B4F0000}"/>
    <cellStyle name="Normal 9 7 2 3" xfId="20254" xr:uid="{00000000-0005-0000-0000-00001C4F0000}"/>
    <cellStyle name="Normal 9 7 2 3 2" xfId="20255" xr:uid="{00000000-0005-0000-0000-00001D4F0000}"/>
    <cellStyle name="Normal 9 7 2 3 3" xfId="20256" xr:uid="{00000000-0005-0000-0000-00001E4F0000}"/>
    <cellStyle name="Normal 9 7 2 3 4" xfId="20257" xr:uid="{00000000-0005-0000-0000-00001F4F0000}"/>
    <cellStyle name="Normal 9 7 2 4" xfId="20258" xr:uid="{00000000-0005-0000-0000-0000204F0000}"/>
    <cellStyle name="Normal 9 7 2 5" xfId="20259" xr:uid="{00000000-0005-0000-0000-0000214F0000}"/>
    <cellStyle name="Normal 9 7 2 6" xfId="20260" xr:uid="{00000000-0005-0000-0000-0000224F0000}"/>
    <cellStyle name="Normal 9 7 3" xfId="20261" xr:uid="{00000000-0005-0000-0000-0000234F0000}"/>
    <cellStyle name="Normal 9 7 3 2" xfId="20262" xr:uid="{00000000-0005-0000-0000-0000244F0000}"/>
    <cellStyle name="Normal 9 7 3 2 2" xfId="20263" xr:uid="{00000000-0005-0000-0000-0000254F0000}"/>
    <cellStyle name="Normal 9 7 3 2 3" xfId="20264" xr:uid="{00000000-0005-0000-0000-0000264F0000}"/>
    <cellStyle name="Normal 9 7 3 2 4" xfId="20265" xr:uid="{00000000-0005-0000-0000-0000274F0000}"/>
    <cellStyle name="Normal 9 7 3 3" xfId="20266" xr:uid="{00000000-0005-0000-0000-0000284F0000}"/>
    <cellStyle name="Normal 9 7 3 4" xfId="20267" xr:uid="{00000000-0005-0000-0000-0000294F0000}"/>
    <cellStyle name="Normal 9 7 3 5" xfId="20268" xr:uid="{00000000-0005-0000-0000-00002A4F0000}"/>
    <cellStyle name="Normal 9 7 4" xfId="20269" xr:uid="{00000000-0005-0000-0000-00002B4F0000}"/>
    <cellStyle name="Normal 9 7 5" xfId="20270" xr:uid="{00000000-0005-0000-0000-00002C4F0000}"/>
    <cellStyle name="Normal 9 7 5 2" xfId="20271" xr:uid="{00000000-0005-0000-0000-00002D4F0000}"/>
    <cellStyle name="Normal 9 7 5 3" xfId="20272" xr:uid="{00000000-0005-0000-0000-00002E4F0000}"/>
    <cellStyle name="Normal 9 7 5 4" xfId="20273" xr:uid="{00000000-0005-0000-0000-00002F4F0000}"/>
    <cellStyle name="Normal 9 7 6" xfId="20274" xr:uid="{00000000-0005-0000-0000-0000304F0000}"/>
    <cellStyle name="Normal 9 7 7" xfId="20275" xr:uid="{00000000-0005-0000-0000-0000314F0000}"/>
    <cellStyle name="Normal 9 7 8" xfId="20276" xr:uid="{00000000-0005-0000-0000-0000324F0000}"/>
    <cellStyle name="Normal 9 70" xfId="20277" xr:uid="{00000000-0005-0000-0000-0000334F0000}"/>
    <cellStyle name="Normal 9 71" xfId="20278" xr:uid="{00000000-0005-0000-0000-0000344F0000}"/>
    <cellStyle name="Normal 9 72" xfId="20279" xr:uid="{00000000-0005-0000-0000-0000354F0000}"/>
    <cellStyle name="Normal 9 73" xfId="20280" xr:uid="{00000000-0005-0000-0000-0000364F0000}"/>
    <cellStyle name="Normal 9 74" xfId="20281" xr:uid="{00000000-0005-0000-0000-0000374F0000}"/>
    <cellStyle name="Normal 9 75" xfId="20282" xr:uid="{00000000-0005-0000-0000-0000384F0000}"/>
    <cellStyle name="Normal 9 76" xfId="20283" xr:uid="{00000000-0005-0000-0000-0000394F0000}"/>
    <cellStyle name="Normal 9 77" xfId="20284" xr:uid="{00000000-0005-0000-0000-00003A4F0000}"/>
    <cellStyle name="Normal 9 78" xfId="20285" xr:uid="{00000000-0005-0000-0000-00003B4F0000}"/>
    <cellStyle name="Normal 9 79" xfId="20286" xr:uid="{00000000-0005-0000-0000-00003C4F0000}"/>
    <cellStyle name="Normal 9 8" xfId="20287" xr:uid="{00000000-0005-0000-0000-00003D4F0000}"/>
    <cellStyle name="Normal 9 8 2" xfId="20288" xr:uid="{00000000-0005-0000-0000-00003E4F0000}"/>
    <cellStyle name="Normal 9 8 2 2" xfId="20289" xr:uid="{00000000-0005-0000-0000-00003F4F0000}"/>
    <cellStyle name="Normal 9 8 2 2 2" xfId="20290" xr:uid="{00000000-0005-0000-0000-0000404F0000}"/>
    <cellStyle name="Normal 9 8 2 2 3" xfId="20291" xr:uid="{00000000-0005-0000-0000-0000414F0000}"/>
    <cellStyle name="Normal 9 8 2 2 4" xfId="20292" xr:uid="{00000000-0005-0000-0000-0000424F0000}"/>
    <cellStyle name="Normal 9 8 2 3" xfId="20293" xr:uid="{00000000-0005-0000-0000-0000434F0000}"/>
    <cellStyle name="Normal 9 8 2 4" xfId="20294" xr:uid="{00000000-0005-0000-0000-0000444F0000}"/>
    <cellStyle name="Normal 9 8 2 5" xfId="20295" xr:uid="{00000000-0005-0000-0000-0000454F0000}"/>
    <cellStyle name="Normal 9 8 3" xfId="20296" xr:uid="{00000000-0005-0000-0000-0000464F0000}"/>
    <cellStyle name="Normal 9 8 4" xfId="20297" xr:uid="{00000000-0005-0000-0000-0000474F0000}"/>
    <cellStyle name="Normal 9 8 4 2" xfId="20298" xr:uid="{00000000-0005-0000-0000-0000484F0000}"/>
    <cellStyle name="Normal 9 8 4 3" xfId="20299" xr:uid="{00000000-0005-0000-0000-0000494F0000}"/>
    <cellStyle name="Normal 9 8 4 4" xfId="20300" xr:uid="{00000000-0005-0000-0000-00004A4F0000}"/>
    <cellStyle name="Normal 9 8 5" xfId="20301" xr:uid="{00000000-0005-0000-0000-00004B4F0000}"/>
    <cellStyle name="Normal 9 8 6" xfId="20302" xr:uid="{00000000-0005-0000-0000-00004C4F0000}"/>
    <cellStyle name="Normal 9 8 7" xfId="20303" xr:uid="{00000000-0005-0000-0000-00004D4F0000}"/>
    <cellStyle name="Normal 9 80" xfId="20304" xr:uid="{00000000-0005-0000-0000-00004E4F0000}"/>
    <cellStyle name="Normal 9 81" xfId="20305" xr:uid="{00000000-0005-0000-0000-00004F4F0000}"/>
    <cellStyle name="Normal 9 82" xfId="20306" xr:uid="{00000000-0005-0000-0000-0000504F0000}"/>
    <cellStyle name="Normal 9 83" xfId="20307" xr:uid="{00000000-0005-0000-0000-0000514F0000}"/>
    <cellStyle name="Normal 9 84" xfId="20308" xr:uid="{00000000-0005-0000-0000-0000524F0000}"/>
    <cellStyle name="Normal 9 85" xfId="20309" xr:uid="{00000000-0005-0000-0000-0000534F0000}"/>
    <cellStyle name="Normal 9 86" xfId="20310" xr:uid="{00000000-0005-0000-0000-0000544F0000}"/>
    <cellStyle name="Normal 9 87" xfId="20311" xr:uid="{00000000-0005-0000-0000-0000554F0000}"/>
    <cellStyle name="Normal 9 88" xfId="20312" xr:uid="{00000000-0005-0000-0000-0000564F0000}"/>
    <cellStyle name="Normal 9 89" xfId="20313" xr:uid="{00000000-0005-0000-0000-0000574F0000}"/>
    <cellStyle name="Normal 9 9" xfId="20314" xr:uid="{00000000-0005-0000-0000-0000584F0000}"/>
    <cellStyle name="Normal 9 9 2" xfId="20315" xr:uid="{00000000-0005-0000-0000-0000594F0000}"/>
    <cellStyle name="Normal 9 90" xfId="20316" xr:uid="{00000000-0005-0000-0000-00005A4F0000}"/>
    <cellStyle name="Normal 9 91" xfId="20317" xr:uid="{00000000-0005-0000-0000-00005B4F0000}"/>
    <cellStyle name="Normal 9 92" xfId="20318" xr:uid="{00000000-0005-0000-0000-00005C4F0000}"/>
    <cellStyle name="Normal 9 93" xfId="20319" xr:uid="{00000000-0005-0000-0000-00005D4F0000}"/>
    <cellStyle name="Normal 9 94" xfId="20320" xr:uid="{00000000-0005-0000-0000-00005E4F0000}"/>
    <cellStyle name="Normal 9 95" xfId="20321" xr:uid="{00000000-0005-0000-0000-00005F4F0000}"/>
    <cellStyle name="Normal 9 95 2" xfId="20322" xr:uid="{00000000-0005-0000-0000-0000604F0000}"/>
    <cellStyle name="Normal 9 95 3" xfId="20323" xr:uid="{00000000-0005-0000-0000-0000614F0000}"/>
    <cellStyle name="Normal 9 95 4" xfId="20324" xr:uid="{00000000-0005-0000-0000-0000624F0000}"/>
    <cellStyle name="Normal 9 96" xfId="20325" xr:uid="{00000000-0005-0000-0000-0000634F0000}"/>
    <cellStyle name="Normal 9 97" xfId="20326" xr:uid="{00000000-0005-0000-0000-0000644F0000}"/>
    <cellStyle name="Normal 9 98" xfId="20327" xr:uid="{00000000-0005-0000-0000-0000654F0000}"/>
    <cellStyle name="Normal 9 99" xfId="23898" xr:uid="{DB7E2D0D-74C5-4ACB-AE5C-EDA37B71B92F}"/>
    <cellStyle name="Normal 90" xfId="20328" xr:uid="{00000000-0005-0000-0000-0000664F0000}"/>
    <cellStyle name="Normal 90 2" xfId="20329" xr:uid="{00000000-0005-0000-0000-0000674F0000}"/>
    <cellStyle name="Normal 90 3" xfId="20330" xr:uid="{00000000-0005-0000-0000-0000684F0000}"/>
    <cellStyle name="Normal 90 4" xfId="20331" xr:uid="{00000000-0005-0000-0000-0000694F0000}"/>
    <cellStyle name="Normal 90 5" xfId="24022" xr:uid="{F28C0123-7A78-4C78-9CEE-B5371D731039}"/>
    <cellStyle name="Normal 91" xfId="20332" xr:uid="{00000000-0005-0000-0000-00006A4F0000}"/>
    <cellStyle name="Normal 91 2" xfId="20333" xr:uid="{00000000-0005-0000-0000-00006B4F0000}"/>
    <cellStyle name="Normal 91 3" xfId="20334" xr:uid="{00000000-0005-0000-0000-00006C4F0000}"/>
    <cellStyle name="Normal 91 4" xfId="20335" xr:uid="{00000000-0005-0000-0000-00006D4F0000}"/>
    <cellStyle name="Normal 91 5" xfId="24023" xr:uid="{693E2B17-4A93-4267-A43E-0DD2490953DE}"/>
    <cellStyle name="Normal 92" xfId="20336" xr:uid="{00000000-0005-0000-0000-00006E4F0000}"/>
    <cellStyle name="Normal 92 2" xfId="20337" xr:uid="{00000000-0005-0000-0000-00006F4F0000}"/>
    <cellStyle name="Normal 92 3" xfId="20338" xr:uid="{00000000-0005-0000-0000-0000704F0000}"/>
    <cellStyle name="Normal 92 4" xfId="20339" xr:uid="{00000000-0005-0000-0000-0000714F0000}"/>
    <cellStyle name="Normal 92 5" xfId="24024" xr:uid="{0D5A40B8-9CE4-4418-B1B6-C08B1E66F2FF}"/>
    <cellStyle name="Normal 93" xfId="20340" xr:uid="{00000000-0005-0000-0000-0000724F0000}"/>
    <cellStyle name="Normal 93 2" xfId="20341" xr:uid="{00000000-0005-0000-0000-0000734F0000}"/>
    <cellStyle name="Normal 93 3" xfId="24025" xr:uid="{362DEA1C-7C8E-4CB1-9AED-02AEDA9320D0}"/>
    <cellStyle name="Normal 94" xfId="20342" xr:uid="{00000000-0005-0000-0000-0000744F0000}"/>
    <cellStyle name="Normal 94 2" xfId="20343" xr:uid="{00000000-0005-0000-0000-0000754F0000}"/>
    <cellStyle name="Normal 94 3" xfId="20344" xr:uid="{00000000-0005-0000-0000-0000764F0000}"/>
    <cellStyle name="Normal 94 4" xfId="20345" xr:uid="{00000000-0005-0000-0000-0000774F0000}"/>
    <cellStyle name="Normal 94 5" xfId="24026" xr:uid="{AE8F02AD-F6D9-4FDB-865E-7FED84F9DB57}"/>
    <cellStyle name="Normal 95" xfId="20346" xr:uid="{00000000-0005-0000-0000-0000784F0000}"/>
    <cellStyle name="Normal 95 2" xfId="20347" xr:uid="{00000000-0005-0000-0000-0000794F0000}"/>
    <cellStyle name="Normal 95 3" xfId="20348" xr:uid="{00000000-0005-0000-0000-00007A4F0000}"/>
    <cellStyle name="Normal 95 4" xfId="20349" xr:uid="{00000000-0005-0000-0000-00007B4F0000}"/>
    <cellStyle name="Normal 95 5" xfId="24027" xr:uid="{A6038478-4579-4339-87EB-F47E983D8932}"/>
    <cellStyle name="Normal 96" xfId="20350" xr:uid="{00000000-0005-0000-0000-00007C4F0000}"/>
    <cellStyle name="Normal 96 2" xfId="20351" xr:uid="{00000000-0005-0000-0000-00007D4F0000}"/>
    <cellStyle name="Normal 96 2 2" xfId="20352" xr:uid="{00000000-0005-0000-0000-00007E4F0000}"/>
    <cellStyle name="Normal 96 2 2 2" xfId="20353" xr:uid="{00000000-0005-0000-0000-00007F4F0000}"/>
    <cellStyle name="Normal 96 2 2 3" xfId="20354" xr:uid="{00000000-0005-0000-0000-0000804F0000}"/>
    <cellStyle name="Normal 96 2 2 4" xfId="20355" xr:uid="{00000000-0005-0000-0000-0000814F0000}"/>
    <cellStyle name="Normal 96 2 3" xfId="20356" xr:uid="{00000000-0005-0000-0000-0000824F0000}"/>
    <cellStyle name="Normal 96 2 4" xfId="20357" xr:uid="{00000000-0005-0000-0000-0000834F0000}"/>
    <cellStyle name="Normal 96 2 5" xfId="20358" xr:uid="{00000000-0005-0000-0000-0000844F0000}"/>
    <cellStyle name="Normal 96 3" xfId="20359" xr:uid="{00000000-0005-0000-0000-0000854F0000}"/>
    <cellStyle name="Normal 96 3 2" xfId="20360" xr:uid="{00000000-0005-0000-0000-0000864F0000}"/>
    <cellStyle name="Normal 96 3 3" xfId="20361" xr:uid="{00000000-0005-0000-0000-0000874F0000}"/>
    <cellStyle name="Normal 96 3 4" xfId="20362" xr:uid="{00000000-0005-0000-0000-0000884F0000}"/>
    <cellStyle name="Normal 96 4" xfId="20363" xr:uid="{00000000-0005-0000-0000-0000894F0000}"/>
    <cellStyle name="Normal 96 4 2" xfId="20364" xr:uid="{00000000-0005-0000-0000-00008A4F0000}"/>
    <cellStyle name="Normal 96 4 3" xfId="20365" xr:uid="{00000000-0005-0000-0000-00008B4F0000}"/>
    <cellStyle name="Normal 96 4 4" xfId="20366" xr:uid="{00000000-0005-0000-0000-00008C4F0000}"/>
    <cellStyle name="Normal 96 5" xfId="20367" xr:uid="{00000000-0005-0000-0000-00008D4F0000}"/>
    <cellStyle name="Normal 96 6" xfId="20368" xr:uid="{00000000-0005-0000-0000-00008E4F0000}"/>
    <cellStyle name="Normal 96 7" xfId="20369" xr:uid="{00000000-0005-0000-0000-00008F4F0000}"/>
    <cellStyle name="Normal 96 8" xfId="24028" xr:uid="{FF53C998-BDF6-4AAD-83F1-68F4DF994D82}"/>
    <cellStyle name="Normal 97" xfId="20370" xr:uid="{00000000-0005-0000-0000-0000904F0000}"/>
    <cellStyle name="Normal 97 2" xfId="20371" xr:uid="{00000000-0005-0000-0000-0000914F0000}"/>
    <cellStyle name="Normal 97 3" xfId="20372" xr:uid="{00000000-0005-0000-0000-0000924F0000}"/>
    <cellStyle name="Normal 97 4" xfId="20373" xr:uid="{00000000-0005-0000-0000-0000934F0000}"/>
    <cellStyle name="Normal 97 5" xfId="24029" xr:uid="{707359B8-AD81-468B-AAA8-61F35940367B}"/>
    <cellStyle name="Normal 98" xfId="20374" xr:uid="{00000000-0005-0000-0000-0000944F0000}"/>
    <cellStyle name="Normal 98 2" xfId="20375" xr:uid="{00000000-0005-0000-0000-0000954F0000}"/>
    <cellStyle name="Normal 98 3" xfId="20376" xr:uid="{00000000-0005-0000-0000-0000964F0000}"/>
    <cellStyle name="Normal 98 4" xfId="20377" xr:uid="{00000000-0005-0000-0000-0000974F0000}"/>
    <cellStyle name="Normal 98 5" xfId="24030" xr:uid="{2C8F287B-E3D9-43C5-A3BC-882ECC05DD02}"/>
    <cellStyle name="Normal 99" xfId="20378" xr:uid="{00000000-0005-0000-0000-0000984F0000}"/>
    <cellStyle name="Normal 99 2" xfId="20379" xr:uid="{00000000-0005-0000-0000-0000994F0000}"/>
    <cellStyle name="Normal 99 3" xfId="20380" xr:uid="{00000000-0005-0000-0000-00009A4F0000}"/>
    <cellStyle name="Normal 99 4" xfId="20381" xr:uid="{00000000-0005-0000-0000-00009B4F0000}"/>
    <cellStyle name="Normal 99 5" xfId="24031" xr:uid="{E925851C-6B95-441C-A84D-366ECDBE6A03}"/>
    <cellStyle name="Normal_Capital &amp; RWA N" xfId="8" xr:uid="{00000000-0005-0000-0000-00009C4F0000}"/>
    <cellStyle name="Normal_Capital &amp; RWA N 2" xfId="16" xr:uid="{00000000-0005-0000-0000-00009D4F0000}"/>
    <cellStyle name="Normal_Capital &amp; RWA N 2 2" xfId="20961" xr:uid="{00000000-0005-0000-0000-00009E4F0000}"/>
    <cellStyle name="Normal_Casestdy draft" xfId="15" xr:uid="{00000000-0005-0000-0000-00009F4F0000}"/>
    <cellStyle name="Normal_Casestdy draft 2" xfId="9" xr:uid="{00000000-0005-0000-0000-0000A04F0000}"/>
    <cellStyle name="Normalny_Eksport 2000 - F" xfId="20382" xr:uid="{00000000-0005-0000-0000-0000A14F0000}"/>
    <cellStyle name="Note 2" xfId="20383" xr:uid="{00000000-0005-0000-0000-0000A24F0000}"/>
    <cellStyle name="Note 2 10" xfId="20384" xr:uid="{00000000-0005-0000-0000-0000A34F0000}"/>
    <cellStyle name="Note 2 10 2" xfId="20385" xr:uid="{00000000-0005-0000-0000-0000A44F0000}"/>
    <cellStyle name="Note 2 10 2 2" xfId="21944" xr:uid="{CB59FF78-CA95-469F-84CD-45B8338B836D}"/>
    <cellStyle name="Note 2 10 2 2 2" xfId="23675" xr:uid="{0B4BDFFF-34FF-440C-BC8B-5C1EF628BCC4}"/>
    <cellStyle name="Note 2 10 2 2 2 2" xfId="26375" xr:uid="{7320759A-4ED8-4D72-B039-0F9309A5A399}"/>
    <cellStyle name="Note 2 10 2 2 2 2 2" xfId="31827" xr:uid="{A3489BBB-5DDB-4D28-89B4-83184511BC6F}"/>
    <cellStyle name="Note 2 10 2 2 2 2 3" xfId="37402" xr:uid="{E789B452-4444-4A9E-8CF6-A2AA113103EE}"/>
    <cellStyle name="Note 2 10 2 2 2 3" xfId="29615" xr:uid="{5BA7F8C4-B116-4AF0-9B68-FF854D5FBC42}"/>
    <cellStyle name="Note 2 10 2 2 2 4" xfId="35339" xr:uid="{14BC5D8C-B997-4395-90EA-E0167EFC2218}"/>
    <cellStyle name="Note 2 10 2 2 3" xfId="25059" xr:uid="{4033EB99-E370-4780-98F2-D5C0BAC438AC}"/>
    <cellStyle name="Note 2 10 2 2 3 2" xfId="27254" xr:uid="{651E14F3-CFA3-4A94-991A-B4C4A309C52D}"/>
    <cellStyle name="Note 2 10 2 2 3 2 2" xfId="32706" xr:uid="{A5ADE0AE-4238-4A96-A0E2-2E68DBDB8D3E}"/>
    <cellStyle name="Note 2 10 2 2 3 2 3" xfId="38088" xr:uid="{4C59B62E-7A1F-4CB8-AFA3-AC4980FC184A}"/>
    <cellStyle name="Note 2 10 2 2 3 3" xfId="30511" xr:uid="{90462D11-8742-4F50-B2F7-51DFC377A4F8}"/>
    <cellStyle name="Note 2 10 2 2 3 4" xfId="36205" xr:uid="{1984FB76-EEB7-4E5D-818E-057A32E4A213}"/>
    <cellStyle name="Note 2 10 2 2 4" xfId="22820" xr:uid="{D4A6BC6B-27BB-44C9-87DD-02CE0F6095C7}"/>
    <cellStyle name="Note 2 10 2 2 4 2" xfId="28760" xr:uid="{B8B5FD57-8B4A-42DB-99CD-9A6834333A7C}"/>
    <cellStyle name="Note 2 10 2 2 4 3" xfId="34487" xr:uid="{D03AAA02-AE8D-4458-BBD8-D85028D0363D}"/>
    <cellStyle name="Note 2 10 2 2 5" xfId="25520" xr:uid="{70045FB3-7153-476F-927C-9F3DE1B34719}"/>
    <cellStyle name="Note 2 10 2 2 5 2" xfId="30972" xr:uid="{D8BC7B15-B9A4-4CF4-93D2-1B084F5F84F5}"/>
    <cellStyle name="Note 2 10 2 2 5 3" xfId="36547" xr:uid="{03233A4A-2955-4FCA-8A65-83CE9163A231}"/>
    <cellStyle name="Note 2 10 2 2 6" xfId="27886" xr:uid="{ADE0C9F5-1448-4C5F-8FAE-D885432FD2A0}"/>
    <cellStyle name="Note 2 10 2 2 7" xfId="33613" xr:uid="{6867082A-1AEF-4EFB-81FB-62154C858C2F}"/>
    <cellStyle name="Note 2 10 2 3" xfId="23162" xr:uid="{F4C72A30-A334-4290-9592-4E6CBDDFDE62}"/>
    <cellStyle name="Note 2 10 2 3 2" xfId="25862" xr:uid="{F794B252-6806-4CFE-ACEC-1DB4A5DBDA36}"/>
    <cellStyle name="Note 2 10 2 3 2 2" xfId="31314" xr:uid="{C90DB0AA-47C7-4B92-B508-2C87998EEFDD}"/>
    <cellStyle name="Note 2 10 2 3 2 3" xfId="36889" xr:uid="{D0621799-BB94-4AC9-A9B6-6D4788F5DA55}"/>
    <cellStyle name="Note 2 10 2 3 3" xfId="29102" xr:uid="{C094CA4E-0EA9-4842-A9A2-D2D4B25C25C9}"/>
    <cellStyle name="Note 2 10 2 3 4" xfId="34826" xr:uid="{804A1BC2-7598-4234-A94E-7502A9164CC4}"/>
    <cellStyle name="Note 2 10 2 4" xfId="24540" xr:uid="{B335AD86-7A7F-4640-9182-2DCA88CD673C}"/>
    <cellStyle name="Note 2 10 2 4 2" xfId="26735" xr:uid="{A770C0E7-3442-4615-984B-496B3AE3562D}"/>
    <cellStyle name="Note 2 10 2 4 2 2" xfId="32187" xr:uid="{4EAE1073-8AE9-4772-BFD6-566AD0DEE414}"/>
    <cellStyle name="Note 2 10 2 4 2 3" xfId="37743" xr:uid="{BD410B6B-C750-476E-A924-D538B54D6900}"/>
    <cellStyle name="Note 2 10 2 4 3" xfId="29992" xr:uid="{13031A47-85D2-4A4E-A68B-C6FB19D22585}"/>
    <cellStyle name="Note 2 10 2 4 4" xfId="35692" xr:uid="{CF2833D3-7C60-4514-B2B3-C82BB45C3D74}"/>
    <cellStyle name="Note 2 10 2 5" xfId="22307" xr:uid="{6E1D09AA-C86F-4EA3-9AEF-EBE108322D57}"/>
    <cellStyle name="Note 2 10 2 5 2" xfId="28247" xr:uid="{28290A8C-ABFA-4C01-B693-4DD5FEDEFC97}"/>
    <cellStyle name="Note 2 10 2 5 3" xfId="33974" xr:uid="{3624E545-049A-4412-97A3-5B9C61A9BC46}"/>
    <cellStyle name="Note 2 10 2 6" xfId="21425" xr:uid="{42499C7B-C51C-4504-BA49-E3193D289ADC}"/>
    <cellStyle name="Note 2 10 2 7" xfId="21051" xr:uid="{19C1CAF4-DC4E-425A-9B1E-4D171BCDFC3E}"/>
    <cellStyle name="Note 2 10 2 8" xfId="33094" xr:uid="{534394BD-42BE-49FF-BA0A-E68EF600E418}"/>
    <cellStyle name="Note 2 10 3" xfId="20386" xr:uid="{00000000-0005-0000-0000-0000A54F0000}"/>
    <cellStyle name="Note 2 10 3 2" xfId="21943" xr:uid="{37FC84D9-D3CD-4673-8551-02711E37F3CB}"/>
    <cellStyle name="Note 2 10 3 2 2" xfId="23674" xr:uid="{47D11EF0-AFA3-4CD9-8E77-7D6FAC6257E5}"/>
    <cellStyle name="Note 2 10 3 2 2 2" xfId="26374" xr:uid="{904F88F5-287F-46CC-BDE5-0F5F5CF1ABD7}"/>
    <cellStyle name="Note 2 10 3 2 2 2 2" xfId="31826" xr:uid="{B17F8ABA-EFC3-498F-A6F7-44596C5BBF7F}"/>
    <cellStyle name="Note 2 10 3 2 2 2 3" xfId="37401" xr:uid="{B4D46062-076D-4C8E-9C62-36A33EB86CB7}"/>
    <cellStyle name="Note 2 10 3 2 2 3" xfId="29614" xr:uid="{D23369DF-CAB0-4C81-A45E-739F16877E0F}"/>
    <cellStyle name="Note 2 10 3 2 2 4" xfId="35338" xr:uid="{795DB997-4916-4E23-8F4F-BC6BB3605FFD}"/>
    <cellStyle name="Note 2 10 3 2 3" xfId="25058" xr:uid="{E3AC1797-4BE8-4184-9E82-62F1609362A2}"/>
    <cellStyle name="Note 2 10 3 2 3 2" xfId="27253" xr:uid="{5CAC42D5-8B34-4BF7-BF67-1880FDA3E6BD}"/>
    <cellStyle name="Note 2 10 3 2 3 2 2" xfId="32705" xr:uid="{64AC8667-729A-47A6-B0AA-A51D150AB944}"/>
    <cellStyle name="Note 2 10 3 2 3 2 3" xfId="38087" xr:uid="{E7D52D8C-7447-4498-AD91-56CA980729A1}"/>
    <cellStyle name="Note 2 10 3 2 3 3" xfId="30510" xr:uid="{BEE681BE-6C6D-4A2B-B8A2-8D13E37647D2}"/>
    <cellStyle name="Note 2 10 3 2 3 4" xfId="36204" xr:uid="{5D58D3EA-467F-4A5D-BD3A-670175BB4344}"/>
    <cellStyle name="Note 2 10 3 2 4" xfId="22819" xr:uid="{105478D6-4B86-4334-A615-474E3A63B33F}"/>
    <cellStyle name="Note 2 10 3 2 4 2" xfId="28759" xr:uid="{8A879366-511E-4E53-9A15-F09D39AD19CD}"/>
    <cellStyle name="Note 2 10 3 2 4 3" xfId="34486" xr:uid="{81705D2C-8A64-4FCE-AAC0-B2CCD631B27E}"/>
    <cellStyle name="Note 2 10 3 2 5" xfId="25519" xr:uid="{AE721607-BE71-4021-8B73-9CC3C3DF6B2E}"/>
    <cellStyle name="Note 2 10 3 2 5 2" xfId="30971" xr:uid="{0BBBA421-7C50-44DB-8F13-F4C1AB783F1A}"/>
    <cellStyle name="Note 2 10 3 2 5 3" xfId="36546" xr:uid="{8EA8A6AD-18C8-456D-A624-1AACF37FD272}"/>
    <cellStyle name="Note 2 10 3 2 6" xfId="27885" xr:uid="{1B7BDAF5-D200-43F9-A741-134E6C978C76}"/>
    <cellStyle name="Note 2 10 3 2 7" xfId="33612" xr:uid="{B085444A-21BC-416A-805E-2169D5C9AA30}"/>
    <cellStyle name="Note 2 10 3 3" xfId="23163" xr:uid="{881EDF34-A063-4FB1-A721-C0AF6B83D14D}"/>
    <cellStyle name="Note 2 10 3 3 2" xfId="25863" xr:uid="{91C2AEF3-3C2D-43FB-B083-2EE8AC06D92B}"/>
    <cellStyle name="Note 2 10 3 3 2 2" xfId="31315" xr:uid="{D342FAEE-A1C5-4BBC-8C9B-77D33FAD4478}"/>
    <cellStyle name="Note 2 10 3 3 2 3" xfId="36890" xr:uid="{3384EB1B-6479-48CA-BE6C-C8F5D5A87948}"/>
    <cellStyle name="Note 2 10 3 3 3" xfId="29103" xr:uid="{94C6D9B9-2F81-48D1-9A9C-18E175F59110}"/>
    <cellStyle name="Note 2 10 3 3 4" xfId="34827" xr:uid="{84284DBA-7FE5-4DA2-A3E5-4A1C2D14E0D8}"/>
    <cellStyle name="Note 2 10 3 4" xfId="24541" xr:uid="{C4428671-C87A-42AB-8C8A-3AAEC514312E}"/>
    <cellStyle name="Note 2 10 3 4 2" xfId="26736" xr:uid="{866036BE-60B7-47E4-B4C0-EFE1C81C8E9F}"/>
    <cellStyle name="Note 2 10 3 4 2 2" xfId="32188" xr:uid="{2BD9C555-82B0-4FF0-BAAD-8DA409CDE86A}"/>
    <cellStyle name="Note 2 10 3 4 2 3" xfId="37744" xr:uid="{9A0DF41D-2BBE-4C42-8DFA-D4E2CC5660DB}"/>
    <cellStyle name="Note 2 10 3 4 3" xfId="29993" xr:uid="{274B3737-579E-4087-A8F8-6E337E831D01}"/>
    <cellStyle name="Note 2 10 3 4 4" xfId="35693" xr:uid="{32AAD43F-6677-4E34-8603-F47528FC838B}"/>
    <cellStyle name="Note 2 10 3 5" xfId="22308" xr:uid="{25D1A021-2281-4083-94F7-03AF51E93BA1}"/>
    <cellStyle name="Note 2 10 3 5 2" xfId="28248" xr:uid="{BD5AC8E6-1744-4193-9093-8069142B04CD}"/>
    <cellStyle name="Note 2 10 3 5 3" xfId="33975" xr:uid="{1FE98B7D-0472-4FBE-A846-6F932E138013}"/>
    <cellStyle name="Note 2 10 3 6" xfId="21426" xr:uid="{3461B510-C30D-48FB-8450-7A278A95C788}"/>
    <cellStyle name="Note 2 10 3 7" xfId="21050" xr:uid="{DA9D755F-5389-4362-B3AB-6EF3B4966276}"/>
    <cellStyle name="Note 2 10 3 8" xfId="33095" xr:uid="{FBC8E81E-EFB3-4842-8717-55245AC76937}"/>
    <cellStyle name="Note 2 10 4" xfId="20387" xr:uid="{00000000-0005-0000-0000-0000A64F0000}"/>
    <cellStyle name="Note 2 10 4 2" xfId="21942" xr:uid="{514F0767-A011-4A28-9675-B783D3E4F907}"/>
    <cellStyle name="Note 2 10 4 2 2" xfId="23673" xr:uid="{75B74524-CE14-4D09-838F-FF24856A61AD}"/>
    <cellStyle name="Note 2 10 4 2 2 2" xfId="26373" xr:uid="{54960FE2-22B1-4274-8C1F-A021B81780AF}"/>
    <cellStyle name="Note 2 10 4 2 2 2 2" xfId="31825" xr:uid="{BB11272D-4C3A-4B65-8679-027F43030297}"/>
    <cellStyle name="Note 2 10 4 2 2 2 3" xfId="37400" xr:uid="{3C5CAD47-91E2-4E95-98E1-190EF1F00069}"/>
    <cellStyle name="Note 2 10 4 2 2 3" xfId="29613" xr:uid="{10314AC8-8DB3-46FE-8C5A-F8AC518EA4B4}"/>
    <cellStyle name="Note 2 10 4 2 2 4" xfId="35337" xr:uid="{E5232769-711A-4BEE-9CE3-C900A75E22A0}"/>
    <cellStyle name="Note 2 10 4 2 3" xfId="25057" xr:uid="{4505AF74-2DE4-44FD-BB56-70D406D8B03A}"/>
    <cellStyle name="Note 2 10 4 2 3 2" xfId="27252" xr:uid="{B17BF005-0AD1-4662-983B-1119A48D1169}"/>
    <cellStyle name="Note 2 10 4 2 3 2 2" xfId="32704" xr:uid="{DFA33396-8923-4355-AC81-BD5268F3A9E3}"/>
    <cellStyle name="Note 2 10 4 2 3 2 3" xfId="38086" xr:uid="{2D7763BF-2BDA-43E7-A023-5474799A616C}"/>
    <cellStyle name="Note 2 10 4 2 3 3" xfId="30509" xr:uid="{51FF9CEF-E647-42B6-A679-7E74A34129CD}"/>
    <cellStyle name="Note 2 10 4 2 3 4" xfId="36203" xr:uid="{F9F83333-BF8A-46FF-9F11-66C784E5A06A}"/>
    <cellStyle name="Note 2 10 4 2 4" xfId="22818" xr:uid="{28079281-28DC-4EB0-B1AE-35CA130C6335}"/>
    <cellStyle name="Note 2 10 4 2 4 2" xfId="28758" xr:uid="{6BB0D1E1-F971-49C1-82AE-F6F9ABCB7C01}"/>
    <cellStyle name="Note 2 10 4 2 4 3" xfId="34485" xr:uid="{175AF63C-55DC-4870-BA20-2BAB2B80E8B1}"/>
    <cellStyle name="Note 2 10 4 2 5" xfId="25518" xr:uid="{5548AA06-5997-4F57-A458-C8DF1394589D}"/>
    <cellStyle name="Note 2 10 4 2 5 2" xfId="30970" xr:uid="{FE23EA9B-F4A5-4A0F-AD7D-4FB4DE3E0E54}"/>
    <cellStyle name="Note 2 10 4 2 5 3" xfId="36545" xr:uid="{81F220AE-BE21-4162-8478-6BF8847FFC85}"/>
    <cellStyle name="Note 2 10 4 2 6" xfId="27884" xr:uid="{2D75866A-56C9-4BB8-B447-E504D3C4F304}"/>
    <cellStyle name="Note 2 10 4 2 7" xfId="33611" xr:uid="{6C31A83E-4D2D-4CC6-AD06-0CD58788DC45}"/>
    <cellStyle name="Note 2 10 4 3" xfId="23164" xr:uid="{55D76650-C55D-4DE3-AB6F-C2FC7FCEF95E}"/>
    <cellStyle name="Note 2 10 4 3 2" xfId="25864" xr:uid="{F189AD76-B34C-457C-980B-08AB792EA8A4}"/>
    <cellStyle name="Note 2 10 4 3 2 2" xfId="31316" xr:uid="{9289D383-99FC-466D-BF23-D9FF7DDF3491}"/>
    <cellStyle name="Note 2 10 4 3 2 3" xfId="36891" xr:uid="{099E9B0D-CA9F-408B-A315-2A01B7A284F0}"/>
    <cellStyle name="Note 2 10 4 3 3" xfId="29104" xr:uid="{65EE7B25-8981-40DD-8EE6-77F945443B7E}"/>
    <cellStyle name="Note 2 10 4 3 4" xfId="34828" xr:uid="{021BC0DD-3F28-40D4-AC72-A610C115FB24}"/>
    <cellStyle name="Note 2 10 4 4" xfId="24542" xr:uid="{45260E02-27F1-40D3-82E0-F2646268C029}"/>
    <cellStyle name="Note 2 10 4 4 2" xfId="26737" xr:uid="{4D86CCA0-21C6-4A06-92EB-26FB755DA13F}"/>
    <cellStyle name="Note 2 10 4 4 2 2" xfId="32189" xr:uid="{6EE8E27A-AFD1-447D-B42B-8E52B7F15D9E}"/>
    <cellStyle name="Note 2 10 4 4 2 3" xfId="37745" xr:uid="{2A0489F8-6072-4FE3-B3D6-A0636A174A68}"/>
    <cellStyle name="Note 2 10 4 4 3" xfId="29994" xr:uid="{A0612EE5-B18F-4778-9A60-D7461AFCED8F}"/>
    <cellStyle name="Note 2 10 4 4 4" xfId="35694" xr:uid="{00C91EDD-137B-467E-A291-73EDD34EFE5A}"/>
    <cellStyle name="Note 2 10 4 5" xfId="22309" xr:uid="{19F0E3EB-F770-4557-B902-DFE21C6B2063}"/>
    <cellStyle name="Note 2 10 4 5 2" xfId="28249" xr:uid="{5AD16B07-42CE-42F2-9A9C-1E3CB9293F0F}"/>
    <cellStyle name="Note 2 10 4 5 3" xfId="33976" xr:uid="{2ED5CEC5-ABFE-4909-A2B4-07F99BE904DC}"/>
    <cellStyle name="Note 2 10 4 6" xfId="21427" xr:uid="{98FA4FC4-445A-46DB-AF1E-42C0D54E693A}"/>
    <cellStyle name="Note 2 10 4 7" xfId="21049" xr:uid="{BA993D75-70A5-469B-83BE-E07FEE4FF8F7}"/>
    <cellStyle name="Note 2 10 4 8" xfId="33096" xr:uid="{C3ACB6B4-D90F-4420-85FD-827CD51685FB}"/>
    <cellStyle name="Note 2 10 5" xfId="20388" xr:uid="{00000000-0005-0000-0000-0000A74F0000}"/>
    <cellStyle name="Note 2 10 5 2" xfId="21941" xr:uid="{CD77E50E-22C1-4C70-86CD-37C63711F102}"/>
    <cellStyle name="Note 2 10 5 2 2" xfId="23672" xr:uid="{8318AF9B-77B8-402A-B4A1-EEF49E336D75}"/>
    <cellStyle name="Note 2 10 5 2 2 2" xfId="26372" xr:uid="{31507FBC-9363-46C0-826C-797D44C3010D}"/>
    <cellStyle name="Note 2 10 5 2 2 2 2" xfId="31824" xr:uid="{792D0C4D-DC3F-4226-AA4F-B6FAE008D764}"/>
    <cellStyle name="Note 2 10 5 2 2 2 3" xfId="37399" xr:uid="{B6B9DA17-3A61-4D0F-91F9-3F4B2CE7C96E}"/>
    <cellStyle name="Note 2 10 5 2 2 3" xfId="29612" xr:uid="{BFFDBD6E-4DF0-45A8-ACD4-69867E16ADF2}"/>
    <cellStyle name="Note 2 10 5 2 2 4" xfId="35336" xr:uid="{0EEFEF64-9092-4034-A514-5FF26219A0B3}"/>
    <cellStyle name="Note 2 10 5 2 3" xfId="25056" xr:uid="{29E68F1E-1499-437A-96E8-4D96E9AEA570}"/>
    <cellStyle name="Note 2 10 5 2 3 2" xfId="27251" xr:uid="{E7149F13-1D8B-42C0-937E-BABD8999AFF6}"/>
    <cellStyle name="Note 2 10 5 2 3 2 2" xfId="32703" xr:uid="{767C4A16-EA3A-4FF0-9829-4E1715702C79}"/>
    <cellStyle name="Note 2 10 5 2 3 2 3" xfId="38085" xr:uid="{FCCC76C7-8B30-43A0-AAC1-D57BB6EE0F80}"/>
    <cellStyle name="Note 2 10 5 2 3 3" xfId="30508" xr:uid="{8AF67A61-3A4C-4B87-B958-9DCA5187C243}"/>
    <cellStyle name="Note 2 10 5 2 3 4" xfId="36202" xr:uid="{F8DE9FD6-5632-4268-8D45-AE4ECA66FE3B}"/>
    <cellStyle name="Note 2 10 5 2 4" xfId="22817" xr:uid="{8447F6D1-FDFB-46E5-9813-10FFF1958D9A}"/>
    <cellStyle name="Note 2 10 5 2 4 2" xfId="28757" xr:uid="{3D3D0AA0-9980-4511-B9A7-6F879CD1031F}"/>
    <cellStyle name="Note 2 10 5 2 4 3" xfId="34484" xr:uid="{B737003D-25F9-4B6D-9BB3-7884A3A8AD55}"/>
    <cellStyle name="Note 2 10 5 2 5" xfId="25517" xr:uid="{BA02B1CB-F967-49C2-BD73-AF1379B35523}"/>
    <cellStyle name="Note 2 10 5 2 5 2" xfId="30969" xr:uid="{E842688A-D21F-45EF-B61D-8EB5F39DC574}"/>
    <cellStyle name="Note 2 10 5 2 5 3" xfId="36544" xr:uid="{1B39A02C-DBB9-4C82-BA2D-7C94EB6E973B}"/>
    <cellStyle name="Note 2 10 5 2 6" xfId="27883" xr:uid="{B562CFB6-50E2-4B62-B91B-A032044CCD1A}"/>
    <cellStyle name="Note 2 10 5 2 7" xfId="33610" xr:uid="{F2A36BE8-88A2-448A-A1A1-785DEDF5B7CF}"/>
    <cellStyle name="Note 2 10 5 3" xfId="23165" xr:uid="{35655CFD-A8BF-4760-96A0-D7B8EB5D2E4D}"/>
    <cellStyle name="Note 2 10 5 3 2" xfId="25865" xr:uid="{C402CFBA-37F7-47E1-B2EF-7E108874CF55}"/>
    <cellStyle name="Note 2 10 5 3 2 2" xfId="31317" xr:uid="{475BC411-46BC-4220-B379-53D6B7116543}"/>
    <cellStyle name="Note 2 10 5 3 2 3" xfId="36892" xr:uid="{774DF112-87ED-46E1-85CC-2A733E7F46BC}"/>
    <cellStyle name="Note 2 10 5 3 3" xfId="29105" xr:uid="{19C013CE-FF33-443D-81B9-983207E38C25}"/>
    <cellStyle name="Note 2 10 5 3 4" xfId="34829" xr:uid="{EA34352C-6F1A-4911-8330-506FF57AF751}"/>
    <cellStyle name="Note 2 10 5 4" xfId="24543" xr:uid="{6402056E-CF45-4606-B318-88E337684000}"/>
    <cellStyle name="Note 2 10 5 4 2" xfId="26738" xr:uid="{3158C398-F12F-4374-B54A-32E9983770FB}"/>
    <cellStyle name="Note 2 10 5 4 2 2" xfId="32190" xr:uid="{7BA5EF84-4249-483D-BA24-65AFB3876966}"/>
    <cellStyle name="Note 2 10 5 4 2 3" xfId="37746" xr:uid="{393C845C-55F0-40FC-8BD4-04A1D4CC882A}"/>
    <cellStyle name="Note 2 10 5 4 3" xfId="29995" xr:uid="{40191AFF-EBED-48C9-8F84-3EEAB6DF268C}"/>
    <cellStyle name="Note 2 10 5 4 4" xfId="35695" xr:uid="{C918F5D8-6A6F-45B4-8C09-5DF0DA31A670}"/>
    <cellStyle name="Note 2 10 5 5" xfId="22310" xr:uid="{BF0CB6EF-EC80-41DD-8878-EA8FA5C182C1}"/>
    <cellStyle name="Note 2 10 5 5 2" xfId="28250" xr:uid="{8447280A-22E7-443B-B608-CFDB9D653A58}"/>
    <cellStyle name="Note 2 10 5 5 3" xfId="33977" xr:uid="{9010EECA-23B5-4FCE-BD08-78D36B5E0A32}"/>
    <cellStyle name="Note 2 10 5 6" xfId="21428" xr:uid="{C9DD960F-A959-49B5-B787-ED1A51FDAECE}"/>
    <cellStyle name="Note 2 10 5 7" xfId="21048" xr:uid="{BC1ABF71-4C0A-4157-A760-C5D80A8B05BB}"/>
    <cellStyle name="Note 2 10 5 8" xfId="33097" xr:uid="{F455282F-FD72-4C02-868A-1730FF1DFE6A}"/>
    <cellStyle name="Note 2 11" xfId="20389" xr:uid="{00000000-0005-0000-0000-0000A84F0000}"/>
    <cellStyle name="Note 2 11 2" xfId="20390" xr:uid="{00000000-0005-0000-0000-0000A94F0000}"/>
    <cellStyle name="Note 2 11 2 2" xfId="21940" xr:uid="{18DCD056-A227-4D9C-8893-14B5F34D4E99}"/>
    <cellStyle name="Note 2 11 2 2 2" xfId="23671" xr:uid="{F1024687-5929-47AA-BA27-1572DF9F8EEB}"/>
    <cellStyle name="Note 2 11 2 2 2 2" xfId="26371" xr:uid="{44AB787F-9CEA-4F25-8791-D350175E84E2}"/>
    <cellStyle name="Note 2 11 2 2 2 2 2" xfId="31823" xr:uid="{19A7AC7C-A8FE-47DA-B960-954836DED615}"/>
    <cellStyle name="Note 2 11 2 2 2 2 3" xfId="37398" xr:uid="{F520D7FF-C9FD-4D33-8D6A-513B6C2C63F4}"/>
    <cellStyle name="Note 2 11 2 2 2 3" xfId="29611" xr:uid="{162A38D4-1548-4DF1-B9A6-E81438CB8AE4}"/>
    <cellStyle name="Note 2 11 2 2 2 4" xfId="35335" xr:uid="{09F2E926-2FA4-4F64-ACCB-76A96F5F4113}"/>
    <cellStyle name="Note 2 11 2 2 3" xfId="25055" xr:uid="{1F4A2339-83A7-4576-A7A1-A50CB4B0C870}"/>
    <cellStyle name="Note 2 11 2 2 3 2" xfId="27250" xr:uid="{776E2F88-E07F-412D-848B-9EEDFB018A6F}"/>
    <cellStyle name="Note 2 11 2 2 3 2 2" xfId="32702" xr:uid="{E1BE7615-20D4-4FBC-AB7D-E2735C768206}"/>
    <cellStyle name="Note 2 11 2 2 3 2 3" xfId="38084" xr:uid="{48AA5228-124B-4F95-872B-5A105FABC61E}"/>
    <cellStyle name="Note 2 11 2 2 3 3" xfId="30507" xr:uid="{6797A60A-5C9E-414A-A109-1BC81D6437B2}"/>
    <cellStyle name="Note 2 11 2 2 3 4" xfId="36201" xr:uid="{F43C7A26-7614-435B-AC14-B783A1D9C1FD}"/>
    <cellStyle name="Note 2 11 2 2 4" xfId="22816" xr:uid="{D21DFD97-9CBF-412E-A9E9-7EF394E4EAED}"/>
    <cellStyle name="Note 2 11 2 2 4 2" xfId="28756" xr:uid="{2DE34300-48A3-4DDE-BE98-97465640C03E}"/>
    <cellStyle name="Note 2 11 2 2 4 3" xfId="34483" xr:uid="{0D0C7ACC-3620-4752-B389-6A9A1E79EF71}"/>
    <cellStyle name="Note 2 11 2 2 5" xfId="25516" xr:uid="{A934650F-E8FD-4BF2-8244-6C392F1106D4}"/>
    <cellStyle name="Note 2 11 2 2 5 2" xfId="30968" xr:uid="{0BC588DA-7587-47C0-A26E-9E7A6D1F808A}"/>
    <cellStyle name="Note 2 11 2 2 5 3" xfId="36543" xr:uid="{D48E8696-0BBE-4949-8040-48C3E162AC18}"/>
    <cellStyle name="Note 2 11 2 2 6" xfId="27882" xr:uid="{FEC64FDE-4282-4D51-AEC2-903DA2CEA6AA}"/>
    <cellStyle name="Note 2 11 2 2 7" xfId="33609" xr:uid="{E0B75994-F28E-446E-BC9C-A94D30CAC178}"/>
    <cellStyle name="Note 2 11 2 3" xfId="23166" xr:uid="{7E689B17-0FA4-4CAD-A00C-BEF2AB14C014}"/>
    <cellStyle name="Note 2 11 2 3 2" xfId="25866" xr:uid="{95C55CA9-F321-48ED-8049-8D6EE9B6E415}"/>
    <cellStyle name="Note 2 11 2 3 2 2" xfId="31318" xr:uid="{9CCF9BF9-197C-4336-BC30-CEEBCADC3579}"/>
    <cellStyle name="Note 2 11 2 3 2 3" xfId="36893" xr:uid="{F97E6765-7386-4285-AA2A-7789D45A33F9}"/>
    <cellStyle name="Note 2 11 2 3 3" xfId="29106" xr:uid="{D2FE95B9-75B8-4578-AEEC-8566DF5A373E}"/>
    <cellStyle name="Note 2 11 2 3 4" xfId="34830" xr:uid="{0009674D-B8D0-4804-8159-9D349A20E6EC}"/>
    <cellStyle name="Note 2 11 2 4" xfId="24544" xr:uid="{7E9B1FFD-CB25-434B-9E5D-893F7E75D096}"/>
    <cellStyle name="Note 2 11 2 4 2" xfId="26739" xr:uid="{1ADBD382-DE77-4139-BABA-E43893044D28}"/>
    <cellStyle name="Note 2 11 2 4 2 2" xfId="32191" xr:uid="{26D7F353-7E1E-4175-99DB-195B2D20235A}"/>
    <cellStyle name="Note 2 11 2 4 2 3" xfId="37747" xr:uid="{F84B0170-FEBE-4BA0-8545-5D4295E7E6DF}"/>
    <cellStyle name="Note 2 11 2 4 3" xfId="29996" xr:uid="{30874D43-2459-4A43-A7DE-C90378EE8C39}"/>
    <cellStyle name="Note 2 11 2 4 4" xfId="35696" xr:uid="{E213B790-54AC-4D50-BB39-6A89C4A6D4D5}"/>
    <cellStyle name="Note 2 11 2 5" xfId="22311" xr:uid="{D41E4F41-F3FA-48F2-B7FC-C271EC304D73}"/>
    <cellStyle name="Note 2 11 2 5 2" xfId="28251" xr:uid="{E044192F-C49B-4C25-93F5-55EEF8DEEC3C}"/>
    <cellStyle name="Note 2 11 2 5 3" xfId="33978" xr:uid="{F405B540-0C57-4B75-AF94-0B54A0C5B5AE}"/>
    <cellStyle name="Note 2 11 2 6" xfId="21429" xr:uid="{7E82CE6E-D468-4EEC-AFEB-3327EFF86834}"/>
    <cellStyle name="Note 2 11 2 7" xfId="21047" xr:uid="{1FE2A119-01A0-4EEA-BFF0-93557161A5C8}"/>
    <cellStyle name="Note 2 11 2 8" xfId="33098" xr:uid="{6B9BD9B9-5579-4503-98F1-12FB80F3A427}"/>
    <cellStyle name="Note 2 11 3" xfId="20391" xr:uid="{00000000-0005-0000-0000-0000AA4F0000}"/>
    <cellStyle name="Note 2 11 3 2" xfId="21939" xr:uid="{998BF4F4-1D62-4E31-B752-CDEFAC22741B}"/>
    <cellStyle name="Note 2 11 3 2 2" xfId="23670" xr:uid="{80E819F6-B1C5-4F41-A176-CE723D766877}"/>
    <cellStyle name="Note 2 11 3 2 2 2" xfId="26370" xr:uid="{AFE6E692-8AF7-48DD-9174-55D65D9EF403}"/>
    <cellStyle name="Note 2 11 3 2 2 2 2" xfId="31822" xr:uid="{922BDA76-EDD9-4E28-9C39-F27C43FE3158}"/>
    <cellStyle name="Note 2 11 3 2 2 2 3" xfId="37397" xr:uid="{F4CD0E8E-BA22-4A3D-AEE9-180BBFC1538E}"/>
    <cellStyle name="Note 2 11 3 2 2 3" xfId="29610" xr:uid="{55A09F5F-8BCF-4740-BDE2-9005C74B9C00}"/>
    <cellStyle name="Note 2 11 3 2 2 4" xfId="35334" xr:uid="{40787A9A-DAC0-4B24-8771-4C880CB36DF4}"/>
    <cellStyle name="Note 2 11 3 2 3" xfId="25054" xr:uid="{66EF4561-39A8-488D-BE0D-AD0B93133B0C}"/>
    <cellStyle name="Note 2 11 3 2 3 2" xfId="27249" xr:uid="{312D3195-A9D1-4811-BF8A-2CE6E46F7E7C}"/>
    <cellStyle name="Note 2 11 3 2 3 2 2" xfId="32701" xr:uid="{66CABCBB-6097-4B5A-89DA-077186946FFB}"/>
    <cellStyle name="Note 2 11 3 2 3 2 3" xfId="38083" xr:uid="{4A3305A3-6011-42B0-AD2E-F3C2113F2AF9}"/>
    <cellStyle name="Note 2 11 3 2 3 3" xfId="30506" xr:uid="{74311282-6590-4E07-85EE-0131D9410F4C}"/>
    <cellStyle name="Note 2 11 3 2 3 4" xfId="36200" xr:uid="{9D925AD4-5492-4607-BFB2-09B454B9749F}"/>
    <cellStyle name="Note 2 11 3 2 4" xfId="22815" xr:uid="{D622DAB9-425F-4702-A499-17434565A939}"/>
    <cellStyle name="Note 2 11 3 2 4 2" xfId="28755" xr:uid="{FEE6823C-BA61-4AA9-9036-5AA42D20DCAE}"/>
    <cellStyle name="Note 2 11 3 2 4 3" xfId="34482" xr:uid="{87FCA119-2823-4B22-AA5C-15B395CA5CFD}"/>
    <cellStyle name="Note 2 11 3 2 5" xfId="25515" xr:uid="{8016AEA5-2822-4DCE-A858-F79BC0F5F839}"/>
    <cellStyle name="Note 2 11 3 2 5 2" xfId="30967" xr:uid="{1AD9DAF1-0B28-45B2-AAD4-EAC22C69E0BF}"/>
    <cellStyle name="Note 2 11 3 2 5 3" xfId="36542" xr:uid="{51453146-68D6-4C07-9B95-D019531652BB}"/>
    <cellStyle name="Note 2 11 3 2 6" xfId="27881" xr:uid="{8453C324-2527-4670-A588-C8A6881E4BE2}"/>
    <cellStyle name="Note 2 11 3 2 7" xfId="33608" xr:uid="{11D7484F-CADA-4926-BBD4-1AB2BE615160}"/>
    <cellStyle name="Note 2 11 3 3" xfId="23167" xr:uid="{3D53394D-AC85-4884-9173-0617A2B1BC4D}"/>
    <cellStyle name="Note 2 11 3 3 2" xfId="25867" xr:uid="{0B39CA81-511A-4FAC-A4E7-A27EA09E0F3B}"/>
    <cellStyle name="Note 2 11 3 3 2 2" xfId="31319" xr:uid="{67B28746-1636-406C-84C9-0957F8573289}"/>
    <cellStyle name="Note 2 11 3 3 2 3" xfId="36894" xr:uid="{AAC87972-26A9-471B-9A1F-9C58E55E94CA}"/>
    <cellStyle name="Note 2 11 3 3 3" xfId="29107" xr:uid="{4474C16F-87E1-4E9E-BB04-BD83FB7FEF42}"/>
    <cellStyle name="Note 2 11 3 3 4" xfId="34831" xr:uid="{8E115962-76DF-4CA2-A8C6-F03871BE4C5F}"/>
    <cellStyle name="Note 2 11 3 4" xfId="24545" xr:uid="{E755BAF3-73C5-44FC-B2B8-78E7203BD9B4}"/>
    <cellStyle name="Note 2 11 3 4 2" xfId="26740" xr:uid="{069810CB-318E-41AB-9915-19E9362E9D52}"/>
    <cellStyle name="Note 2 11 3 4 2 2" xfId="32192" xr:uid="{46CAEBF6-9EC8-438D-AEFF-682FDAB7EFDB}"/>
    <cellStyle name="Note 2 11 3 4 2 3" xfId="37748" xr:uid="{42B2931E-163A-4F58-A44F-1EEBE4E52FE4}"/>
    <cellStyle name="Note 2 11 3 4 3" xfId="29997" xr:uid="{81938606-EE70-4A9A-889F-464954BB3E17}"/>
    <cellStyle name="Note 2 11 3 4 4" xfId="35697" xr:uid="{4DF39B4D-2FB3-479B-9E44-8CD73B543843}"/>
    <cellStyle name="Note 2 11 3 5" xfId="22312" xr:uid="{A04F4C1A-44CF-4539-8481-3899B01CA470}"/>
    <cellStyle name="Note 2 11 3 5 2" xfId="28252" xr:uid="{F7B37AEF-2234-4D14-9B5C-ED4EFA5E2BE1}"/>
    <cellStyle name="Note 2 11 3 5 3" xfId="33979" xr:uid="{E23CD81F-0988-4152-A28E-D34B57E0314B}"/>
    <cellStyle name="Note 2 11 3 6" xfId="21430" xr:uid="{D838E2CD-A31B-4B5B-B1A4-5EAB05DAAB1C}"/>
    <cellStyle name="Note 2 11 3 7" xfId="21046" xr:uid="{DA42FB0A-438C-4BAD-9AF2-4AEE62B67175}"/>
    <cellStyle name="Note 2 11 3 8" xfId="33099" xr:uid="{782D4ED5-79EC-4A62-8DC6-4B20170D4EB3}"/>
    <cellStyle name="Note 2 11 4" xfId="20392" xr:uid="{00000000-0005-0000-0000-0000AB4F0000}"/>
    <cellStyle name="Note 2 11 4 2" xfId="21938" xr:uid="{A1E7FCA1-3F26-46E6-8BF1-22641FF0F8DC}"/>
    <cellStyle name="Note 2 11 4 2 2" xfId="23669" xr:uid="{8220A86E-B3B0-44E7-BB58-7201C40AA88E}"/>
    <cellStyle name="Note 2 11 4 2 2 2" xfId="26369" xr:uid="{37B06405-3105-4604-BC4A-46EF51362197}"/>
    <cellStyle name="Note 2 11 4 2 2 2 2" xfId="31821" xr:uid="{06DC165A-7C0D-4E88-A110-805BAFEE20C1}"/>
    <cellStyle name="Note 2 11 4 2 2 2 3" xfId="37396" xr:uid="{4B1F358E-6AE1-4B2F-B951-88B240F1723D}"/>
    <cellStyle name="Note 2 11 4 2 2 3" xfId="29609" xr:uid="{F2132B4D-33BA-4D3B-9D2D-E1E47349C196}"/>
    <cellStyle name="Note 2 11 4 2 2 4" xfId="35333" xr:uid="{5E12BB86-075B-4783-84DC-5BA96367AA69}"/>
    <cellStyle name="Note 2 11 4 2 3" xfId="25053" xr:uid="{69E83044-1800-43A8-B86B-013B53243D48}"/>
    <cellStyle name="Note 2 11 4 2 3 2" xfId="27248" xr:uid="{713C2571-15A6-4EA4-9F80-B1FE1A2DF605}"/>
    <cellStyle name="Note 2 11 4 2 3 2 2" xfId="32700" xr:uid="{A52AAE62-A0BC-4A35-AAF5-69468B6D3C18}"/>
    <cellStyle name="Note 2 11 4 2 3 2 3" xfId="38082" xr:uid="{12B9D948-B45B-48E9-884A-07AA6A57407A}"/>
    <cellStyle name="Note 2 11 4 2 3 3" xfId="30505" xr:uid="{AD68260A-A716-49F8-A36E-62FDF313AD61}"/>
    <cellStyle name="Note 2 11 4 2 3 4" xfId="36199" xr:uid="{91CFA80D-2ED2-4E00-9D5E-4330E7B90927}"/>
    <cellStyle name="Note 2 11 4 2 4" xfId="22814" xr:uid="{697B4DCF-5A9A-4A24-97DE-3784A516C2F6}"/>
    <cellStyle name="Note 2 11 4 2 4 2" xfId="28754" xr:uid="{6C3B2894-5297-4114-A784-2F6BE6570197}"/>
    <cellStyle name="Note 2 11 4 2 4 3" xfId="34481" xr:uid="{EA5DCFF8-8D0E-4785-AC15-368FE1C38464}"/>
    <cellStyle name="Note 2 11 4 2 5" xfId="25514" xr:uid="{5C1BDC23-8689-4E46-919B-BC7977A4AEDE}"/>
    <cellStyle name="Note 2 11 4 2 5 2" xfId="30966" xr:uid="{D5D471B3-8020-4735-BEBE-977BBBD495BB}"/>
    <cellStyle name="Note 2 11 4 2 5 3" xfId="36541" xr:uid="{BEE2644D-AE76-4E33-8409-B77FEE6DC36A}"/>
    <cellStyle name="Note 2 11 4 2 6" xfId="27880" xr:uid="{4AE6845A-9B37-4A50-AA47-65B2236ECE12}"/>
    <cellStyle name="Note 2 11 4 2 7" xfId="33607" xr:uid="{534FBF3A-505E-450C-8762-B7DD211A3CE4}"/>
    <cellStyle name="Note 2 11 4 3" xfId="23168" xr:uid="{B50AD6B4-EA54-470B-807E-88221A451948}"/>
    <cellStyle name="Note 2 11 4 3 2" xfId="25868" xr:uid="{B9139248-14A4-44B3-B4A5-9209D50B2130}"/>
    <cellStyle name="Note 2 11 4 3 2 2" xfId="31320" xr:uid="{9161F0EB-12F6-403E-B307-637753C27FD3}"/>
    <cellStyle name="Note 2 11 4 3 2 3" xfId="36895" xr:uid="{EDDDBDEA-573F-45FD-8893-C9824ADBAFED}"/>
    <cellStyle name="Note 2 11 4 3 3" xfId="29108" xr:uid="{8A38B416-7BD6-4FC4-A58E-B816DA9DD122}"/>
    <cellStyle name="Note 2 11 4 3 4" xfId="34832" xr:uid="{53FF6421-B53C-4D26-B025-294DEA2568E3}"/>
    <cellStyle name="Note 2 11 4 4" xfId="24546" xr:uid="{3022D40D-71DB-4E39-AE91-F03974B56DD8}"/>
    <cellStyle name="Note 2 11 4 4 2" xfId="26741" xr:uid="{277BDB91-1EC9-4EE5-883C-9844945638C6}"/>
    <cellStyle name="Note 2 11 4 4 2 2" xfId="32193" xr:uid="{76BC6EFA-C433-4C2F-AAB7-3A58A3CEEB9D}"/>
    <cellStyle name="Note 2 11 4 4 2 3" xfId="37749" xr:uid="{B8C85211-2118-4511-BD35-D2025ABA8D78}"/>
    <cellStyle name="Note 2 11 4 4 3" xfId="29998" xr:uid="{57FCF6C2-AD40-47BD-BE67-9650E9BE50FD}"/>
    <cellStyle name="Note 2 11 4 4 4" xfId="35698" xr:uid="{93172DC9-332C-4BF4-8BE3-BBD5B95699C7}"/>
    <cellStyle name="Note 2 11 4 5" xfId="22313" xr:uid="{5DD9A67C-8251-4E5E-9DBF-EC904D47349E}"/>
    <cellStyle name="Note 2 11 4 5 2" xfId="28253" xr:uid="{064E6ACB-49A6-4C2A-98F0-236B32F75B8C}"/>
    <cellStyle name="Note 2 11 4 5 3" xfId="33980" xr:uid="{88C79135-4963-4303-BF10-1C4AF150C440}"/>
    <cellStyle name="Note 2 11 4 6" xfId="21431" xr:uid="{63801FAF-A73C-4DE2-B92E-2F728479BDFE}"/>
    <cellStyle name="Note 2 11 4 7" xfId="21045" xr:uid="{DB0B727E-1ABC-46CF-B3F3-D6DB1DC2BE66}"/>
    <cellStyle name="Note 2 11 4 8" xfId="33100" xr:uid="{8D51D2B2-B0A8-4930-AEA6-47DC39DB3E98}"/>
    <cellStyle name="Note 2 11 5" xfId="20393" xr:uid="{00000000-0005-0000-0000-0000AC4F0000}"/>
    <cellStyle name="Note 2 11 5 2" xfId="21937" xr:uid="{C79CAD0A-CD12-4C62-8673-1A78089DD9F7}"/>
    <cellStyle name="Note 2 11 5 2 2" xfId="23668" xr:uid="{CAB068BF-376A-4B54-BF47-DF1A10414DBF}"/>
    <cellStyle name="Note 2 11 5 2 2 2" xfId="26368" xr:uid="{739A3019-A8DA-4247-B346-D41222E3517C}"/>
    <cellStyle name="Note 2 11 5 2 2 2 2" xfId="31820" xr:uid="{1D51A689-B3EA-44B8-88B8-3C01FFC1A05A}"/>
    <cellStyle name="Note 2 11 5 2 2 2 3" xfId="37395" xr:uid="{4121C08E-D4CC-4BC7-A612-DF9C233A7550}"/>
    <cellStyle name="Note 2 11 5 2 2 3" xfId="29608" xr:uid="{E03D7BF4-3E87-4619-8A7E-530B5DFC9EE3}"/>
    <cellStyle name="Note 2 11 5 2 2 4" xfId="35332" xr:uid="{FE8EFB80-5A94-470B-AB68-91BD5A753BB9}"/>
    <cellStyle name="Note 2 11 5 2 3" xfId="25052" xr:uid="{06F32CBD-45A0-4ACE-B2EE-9FE52DC70916}"/>
    <cellStyle name="Note 2 11 5 2 3 2" xfId="27247" xr:uid="{66BB4F8B-4087-4171-8B7A-E0A9734FDBB0}"/>
    <cellStyle name="Note 2 11 5 2 3 2 2" xfId="32699" xr:uid="{EB1DC824-E488-4D7E-B80A-8D485DF19DB1}"/>
    <cellStyle name="Note 2 11 5 2 3 2 3" xfId="38081" xr:uid="{33AE4667-8E66-4B1D-8BB1-EAEEA0C9696D}"/>
    <cellStyle name="Note 2 11 5 2 3 3" xfId="30504" xr:uid="{0146968F-0126-4CBD-B94E-F62307205FED}"/>
    <cellStyle name="Note 2 11 5 2 3 4" xfId="36198" xr:uid="{2E5596F5-6E96-4D09-A053-45C0314A7B45}"/>
    <cellStyle name="Note 2 11 5 2 4" xfId="22813" xr:uid="{421E6363-025C-47DA-894A-4EFCACC16E2A}"/>
    <cellStyle name="Note 2 11 5 2 4 2" xfId="28753" xr:uid="{37331839-7FDC-40DB-A2C9-E650EB30BEA5}"/>
    <cellStyle name="Note 2 11 5 2 4 3" xfId="34480" xr:uid="{3C5FA49C-5C3D-4544-BE0A-260B4CE285EC}"/>
    <cellStyle name="Note 2 11 5 2 5" xfId="25513" xr:uid="{6DC445C1-23D2-47A8-B350-8427AE604F5A}"/>
    <cellStyle name="Note 2 11 5 2 5 2" xfId="30965" xr:uid="{936B7C34-05FF-4F58-886F-4BC786CCEC57}"/>
    <cellStyle name="Note 2 11 5 2 5 3" xfId="36540" xr:uid="{C6EA25A3-1E42-4D79-85EB-E38AF946C124}"/>
    <cellStyle name="Note 2 11 5 2 6" xfId="27879" xr:uid="{42085858-5A8E-45A4-837E-BEFC280E519B}"/>
    <cellStyle name="Note 2 11 5 2 7" xfId="33606" xr:uid="{A0BBCA25-CF0E-4359-9872-840F688E0FB2}"/>
    <cellStyle name="Note 2 11 5 3" xfId="23169" xr:uid="{54C9151E-BC02-48C6-BB60-C009B9BAD92E}"/>
    <cellStyle name="Note 2 11 5 3 2" xfId="25869" xr:uid="{CE6CE506-62DA-4D53-8140-FE76E220C2B7}"/>
    <cellStyle name="Note 2 11 5 3 2 2" xfId="31321" xr:uid="{6905CEFC-605F-4B67-BE93-1664190F013C}"/>
    <cellStyle name="Note 2 11 5 3 2 3" xfId="36896" xr:uid="{DCB8CB8A-883D-4933-A1F2-810010B23D0A}"/>
    <cellStyle name="Note 2 11 5 3 3" xfId="29109" xr:uid="{F848755F-F499-4227-B1FD-AA346AC5A6A5}"/>
    <cellStyle name="Note 2 11 5 3 4" xfId="34833" xr:uid="{AB342EF6-8055-46F0-A11E-164BB49B5C46}"/>
    <cellStyle name="Note 2 11 5 4" xfId="24547" xr:uid="{68E79123-3171-4067-9AFB-107B6715BBED}"/>
    <cellStyle name="Note 2 11 5 4 2" xfId="26742" xr:uid="{814919A7-15B0-4D1D-A0D5-82361ACA31D3}"/>
    <cellStyle name="Note 2 11 5 4 2 2" xfId="32194" xr:uid="{C02EC95C-8171-46A0-B556-385A4D1A76AD}"/>
    <cellStyle name="Note 2 11 5 4 2 3" xfId="37750" xr:uid="{5CF79282-AFDB-4F88-A13B-8340C0219466}"/>
    <cellStyle name="Note 2 11 5 4 3" xfId="29999" xr:uid="{D813B7ED-6E28-4530-B0D4-992525BB625E}"/>
    <cellStyle name="Note 2 11 5 4 4" xfId="35699" xr:uid="{6255A4AF-35A7-454B-91B3-1C79F5024F07}"/>
    <cellStyle name="Note 2 11 5 5" xfId="22314" xr:uid="{324D6BC8-EADC-41C5-B633-645DE178F9E3}"/>
    <cellStyle name="Note 2 11 5 5 2" xfId="28254" xr:uid="{D2C27003-2B48-4ECD-A756-857E8F2082D9}"/>
    <cellStyle name="Note 2 11 5 5 3" xfId="33981" xr:uid="{9761E4CA-0B4F-4D80-AC9F-22722D994573}"/>
    <cellStyle name="Note 2 11 5 6" xfId="21432" xr:uid="{E7BDB5F2-18AE-45A3-A149-9F212F87685D}"/>
    <cellStyle name="Note 2 11 5 7" xfId="21044" xr:uid="{83558F91-A68D-469A-A06C-53F504BEBCC6}"/>
    <cellStyle name="Note 2 11 5 8" xfId="33101" xr:uid="{6C006705-FD47-4C73-A50A-5DAEBA056731}"/>
    <cellStyle name="Note 2 12" xfId="20394" xr:uid="{00000000-0005-0000-0000-0000AD4F0000}"/>
    <cellStyle name="Note 2 12 2" xfId="20395" xr:uid="{00000000-0005-0000-0000-0000AE4F0000}"/>
    <cellStyle name="Note 2 12 2 2" xfId="21936" xr:uid="{815F56B7-C394-45DE-941B-ADEC75A8745B}"/>
    <cellStyle name="Note 2 12 2 2 2" xfId="23667" xr:uid="{29FCCFFF-7392-4D6B-97F4-5EB4DAB8766A}"/>
    <cellStyle name="Note 2 12 2 2 2 2" xfId="26367" xr:uid="{F4A852F6-DF9B-46F6-B58F-EF29CB1189A7}"/>
    <cellStyle name="Note 2 12 2 2 2 2 2" xfId="31819" xr:uid="{B32B9CCA-8635-4B7C-BC72-68522C30160F}"/>
    <cellStyle name="Note 2 12 2 2 2 2 3" xfId="37394" xr:uid="{720C39E4-8139-4D74-9128-310113583CEB}"/>
    <cellStyle name="Note 2 12 2 2 2 3" xfId="29607" xr:uid="{A6488B52-6683-4DBF-9AC1-35B0C11E3D98}"/>
    <cellStyle name="Note 2 12 2 2 2 4" xfId="35331" xr:uid="{4885ECDB-9E88-4E4B-AD3F-D623F26A822A}"/>
    <cellStyle name="Note 2 12 2 2 3" xfId="25051" xr:uid="{7F4080B3-EA6A-4714-8BCE-529A31E12C4D}"/>
    <cellStyle name="Note 2 12 2 2 3 2" xfId="27246" xr:uid="{3B13E9AB-0930-4030-99F8-029093369892}"/>
    <cellStyle name="Note 2 12 2 2 3 2 2" xfId="32698" xr:uid="{6D0839BF-B831-4E03-8D41-837CC6EAF141}"/>
    <cellStyle name="Note 2 12 2 2 3 2 3" xfId="38080" xr:uid="{7C1F9917-BE84-4DFC-B700-96388E2CF77A}"/>
    <cellStyle name="Note 2 12 2 2 3 3" xfId="30503" xr:uid="{5315B221-DAAF-486B-9C5F-732420806D22}"/>
    <cellStyle name="Note 2 12 2 2 3 4" xfId="36197" xr:uid="{C42884A5-9FDD-4BDE-BD44-DA485751F2F8}"/>
    <cellStyle name="Note 2 12 2 2 4" xfId="22812" xr:uid="{1C61B034-6546-404D-8758-9D730BC09E6B}"/>
    <cellStyle name="Note 2 12 2 2 4 2" xfId="28752" xr:uid="{73A73D97-5D67-4494-9CAA-F69FFEAC1AFA}"/>
    <cellStyle name="Note 2 12 2 2 4 3" xfId="34479" xr:uid="{77DC2130-770E-4F44-AA31-B39CDEC0A38E}"/>
    <cellStyle name="Note 2 12 2 2 5" xfId="25512" xr:uid="{8330699A-3D55-44F8-8595-282B5C9C89F2}"/>
    <cellStyle name="Note 2 12 2 2 5 2" xfId="30964" xr:uid="{21A36F60-1030-409A-B47D-E77EA0EE6461}"/>
    <cellStyle name="Note 2 12 2 2 5 3" xfId="36539" xr:uid="{1090D068-896C-4116-BEA1-0F147C88AFED}"/>
    <cellStyle name="Note 2 12 2 2 6" xfId="27878" xr:uid="{C4F8F0FA-EA78-4DB9-97A2-3E36CAE012B8}"/>
    <cellStyle name="Note 2 12 2 2 7" xfId="33605" xr:uid="{C711DE72-7C95-48B6-9B80-E0D8FCD05C5B}"/>
    <cellStyle name="Note 2 12 2 3" xfId="23170" xr:uid="{05B6DA92-1EEA-411E-83E5-F7E6C623740A}"/>
    <cellStyle name="Note 2 12 2 3 2" xfId="25870" xr:uid="{48146A95-710D-488E-9377-489674DE86F9}"/>
    <cellStyle name="Note 2 12 2 3 2 2" xfId="31322" xr:uid="{AA4D3EAA-B571-4713-9F11-A37BBB81B6A7}"/>
    <cellStyle name="Note 2 12 2 3 2 3" xfId="36897" xr:uid="{E3F31E6E-309D-43F8-ACA5-9EDA1A270B29}"/>
    <cellStyle name="Note 2 12 2 3 3" xfId="29110" xr:uid="{3F7C046E-B0C0-4915-B8B1-CB82B08A3642}"/>
    <cellStyle name="Note 2 12 2 3 4" xfId="34834" xr:uid="{49B4D789-E6A2-45A7-B968-E2685996B872}"/>
    <cellStyle name="Note 2 12 2 4" xfId="24548" xr:uid="{E213FAAA-6038-4197-89AA-054CAC5FEA6B}"/>
    <cellStyle name="Note 2 12 2 4 2" xfId="26743" xr:uid="{E6FA17E5-0E28-4EE3-AAC9-F56FF5FB5D31}"/>
    <cellStyle name="Note 2 12 2 4 2 2" xfId="32195" xr:uid="{98812467-2AE8-4705-94D8-0D09AC342A05}"/>
    <cellStyle name="Note 2 12 2 4 2 3" xfId="37751" xr:uid="{77F64A58-9788-4472-8E09-D10C13857BDE}"/>
    <cellStyle name="Note 2 12 2 4 3" xfId="30000" xr:uid="{DD001C3B-F228-4F0A-9B35-8CB340DAC89D}"/>
    <cellStyle name="Note 2 12 2 4 4" xfId="35700" xr:uid="{60C04938-1567-4548-90B8-A44CC8FDC4F8}"/>
    <cellStyle name="Note 2 12 2 5" xfId="22315" xr:uid="{B4D22F29-199C-454F-A939-C756AD10A256}"/>
    <cellStyle name="Note 2 12 2 5 2" xfId="28255" xr:uid="{DEAAE5EF-4589-41A0-B803-B58B7B8EFC83}"/>
    <cellStyle name="Note 2 12 2 5 3" xfId="33982" xr:uid="{780D9541-99DE-43FB-AE27-9C1B87464975}"/>
    <cellStyle name="Note 2 12 2 6" xfId="21433" xr:uid="{4D8FD88B-8D0F-48DB-92EF-36D276BE0E0F}"/>
    <cellStyle name="Note 2 12 2 7" xfId="21043" xr:uid="{0D8C1385-3B22-4719-A2EF-F39CA4EE6ED7}"/>
    <cellStyle name="Note 2 12 2 8" xfId="33102" xr:uid="{C0B1E1A7-FE6A-4DAB-8373-D8F02F9B2CDD}"/>
    <cellStyle name="Note 2 12 3" xfId="20396" xr:uid="{00000000-0005-0000-0000-0000AF4F0000}"/>
    <cellStyle name="Note 2 12 3 2" xfId="21935" xr:uid="{1C8B813C-765E-4AF5-AC35-06556FB1B511}"/>
    <cellStyle name="Note 2 12 3 2 2" xfId="23666" xr:uid="{0FCAF4BA-5750-4557-9E0B-622A0FA19D1D}"/>
    <cellStyle name="Note 2 12 3 2 2 2" xfId="26366" xr:uid="{501DC227-49E3-4780-917A-C5CF2CC3D4F3}"/>
    <cellStyle name="Note 2 12 3 2 2 2 2" xfId="31818" xr:uid="{3E338F86-A157-431F-AD89-FFD351720435}"/>
    <cellStyle name="Note 2 12 3 2 2 2 3" xfId="37393" xr:uid="{4C5AABD1-0A21-4F1B-BC29-209521F2CDD5}"/>
    <cellStyle name="Note 2 12 3 2 2 3" xfId="29606" xr:uid="{4336C9AE-28A9-409D-8753-8F7551C1131A}"/>
    <cellStyle name="Note 2 12 3 2 2 4" xfId="35330" xr:uid="{2202CE44-0416-417B-9B0C-0E1D51CD1AB9}"/>
    <cellStyle name="Note 2 12 3 2 3" xfId="25050" xr:uid="{288E760F-6115-4B13-88AA-40D4D65C31E4}"/>
    <cellStyle name="Note 2 12 3 2 3 2" xfId="27245" xr:uid="{AAC5C525-385B-4C1C-80CA-42D9598EB1FE}"/>
    <cellStyle name="Note 2 12 3 2 3 2 2" xfId="32697" xr:uid="{8563E881-6F82-4786-9108-E3A4B1F0ACCC}"/>
    <cellStyle name="Note 2 12 3 2 3 2 3" xfId="38079" xr:uid="{B3D029C0-8356-452F-9355-C70F28479650}"/>
    <cellStyle name="Note 2 12 3 2 3 3" xfId="30502" xr:uid="{BBFDE1DA-0CBB-470C-9D76-28BACC6992C9}"/>
    <cellStyle name="Note 2 12 3 2 3 4" xfId="36196" xr:uid="{AFDEA2AC-EA63-40A2-B0DA-FFEC7248331F}"/>
    <cellStyle name="Note 2 12 3 2 4" xfId="22811" xr:uid="{B1DFBDE5-7843-43E6-9330-01372E3AC5F4}"/>
    <cellStyle name="Note 2 12 3 2 4 2" xfId="28751" xr:uid="{ED857998-836E-4858-B8CB-967EBC3FEBAA}"/>
    <cellStyle name="Note 2 12 3 2 4 3" xfId="34478" xr:uid="{D7D52FD9-78ED-41EB-AFF0-693272C6CFD4}"/>
    <cellStyle name="Note 2 12 3 2 5" xfId="25511" xr:uid="{999684E0-C4FD-4401-939A-52B984182C0F}"/>
    <cellStyle name="Note 2 12 3 2 5 2" xfId="30963" xr:uid="{9508AB2B-9172-4298-8C44-EBB3EED46C7A}"/>
    <cellStyle name="Note 2 12 3 2 5 3" xfId="36538" xr:uid="{EE243FA3-AA2E-41AF-9CDD-E055B8EDD4F8}"/>
    <cellStyle name="Note 2 12 3 2 6" xfId="27877" xr:uid="{EA795B05-AD8F-497E-85FC-7882B809DEF6}"/>
    <cellStyle name="Note 2 12 3 2 7" xfId="33604" xr:uid="{0C558414-6D17-41E2-A4AF-51E6C9DDEFBC}"/>
    <cellStyle name="Note 2 12 3 3" xfId="23171" xr:uid="{4B7F8172-DF31-4F09-9BB2-10B057AD9E53}"/>
    <cellStyle name="Note 2 12 3 3 2" xfId="25871" xr:uid="{412D73D3-0BFB-4192-9F9E-0BB8FC56A720}"/>
    <cellStyle name="Note 2 12 3 3 2 2" xfId="31323" xr:uid="{AE84BDD1-E4DB-4880-838B-860DED9D59FF}"/>
    <cellStyle name="Note 2 12 3 3 2 3" xfId="36898" xr:uid="{E6EE336F-EA77-4439-9EC1-73EA54BAA917}"/>
    <cellStyle name="Note 2 12 3 3 3" xfId="29111" xr:uid="{30EC77C9-5379-4DB3-841B-BD33F281959E}"/>
    <cellStyle name="Note 2 12 3 3 4" xfId="34835" xr:uid="{CD151450-6A75-46F5-BDB9-346109C634D2}"/>
    <cellStyle name="Note 2 12 3 4" xfId="24549" xr:uid="{A128AE00-FA4B-40B5-94EB-34655E577182}"/>
    <cellStyle name="Note 2 12 3 4 2" xfId="26744" xr:uid="{BC2B9A29-FA13-47CE-B610-1A4104429E44}"/>
    <cellStyle name="Note 2 12 3 4 2 2" xfId="32196" xr:uid="{B62461ED-E826-4E59-ABF9-734661EC92A6}"/>
    <cellStyle name="Note 2 12 3 4 2 3" xfId="37752" xr:uid="{A4FF1F3B-95B8-41CF-9BDF-0F12CA28118C}"/>
    <cellStyle name="Note 2 12 3 4 3" xfId="30001" xr:uid="{65E31694-FE0B-4A4C-A104-9200BED5C0CE}"/>
    <cellStyle name="Note 2 12 3 4 4" xfId="35701" xr:uid="{43167B2E-56FE-46A5-94D0-E1CC0F0C1371}"/>
    <cellStyle name="Note 2 12 3 5" xfId="22316" xr:uid="{2E791CE1-CA47-4385-A3E8-68035853C2CE}"/>
    <cellStyle name="Note 2 12 3 5 2" xfId="28256" xr:uid="{FBE301E7-E446-4D20-835A-5604DA598D66}"/>
    <cellStyle name="Note 2 12 3 5 3" xfId="33983" xr:uid="{B8FFC63D-B1A9-4B5B-9489-4EFB6CA5E64A}"/>
    <cellStyle name="Note 2 12 3 6" xfId="21434" xr:uid="{58320E95-1F93-4C56-A46D-31F4869AF080}"/>
    <cellStyle name="Note 2 12 3 7" xfId="21042" xr:uid="{33000A23-11B0-45FC-AD4C-81AD83B0841D}"/>
    <cellStyle name="Note 2 12 3 8" xfId="33103" xr:uid="{FD0D251D-FFDD-486A-8848-FFAED6B30B30}"/>
    <cellStyle name="Note 2 12 4" xfId="20397" xr:uid="{00000000-0005-0000-0000-0000B04F0000}"/>
    <cellStyle name="Note 2 12 4 2" xfId="21934" xr:uid="{6920ADC5-99F8-44BB-9487-F81A9990BD9B}"/>
    <cellStyle name="Note 2 12 4 2 2" xfId="23665" xr:uid="{386CD882-E3BA-4378-BDDE-228908365840}"/>
    <cellStyle name="Note 2 12 4 2 2 2" xfId="26365" xr:uid="{95CFDD30-3C43-4BF8-96B3-B184A86B9C14}"/>
    <cellStyle name="Note 2 12 4 2 2 2 2" xfId="31817" xr:uid="{8E3209C1-1A6C-4056-9C68-DEEBED4AC620}"/>
    <cellStyle name="Note 2 12 4 2 2 2 3" xfId="37392" xr:uid="{DB147866-0D8B-440E-BD7A-45C79D6E8905}"/>
    <cellStyle name="Note 2 12 4 2 2 3" xfId="29605" xr:uid="{8A0311D5-A300-45E2-A7C8-2C20457444B3}"/>
    <cellStyle name="Note 2 12 4 2 2 4" xfId="35329" xr:uid="{C085AE3B-E1E7-48F6-BF6B-5295D1670F59}"/>
    <cellStyle name="Note 2 12 4 2 3" xfId="25049" xr:uid="{ED49C8BA-8C9B-4364-BC10-06C02AD350D2}"/>
    <cellStyle name="Note 2 12 4 2 3 2" xfId="27244" xr:uid="{A2649E50-BCFE-45DC-B7EC-F007CD8E2185}"/>
    <cellStyle name="Note 2 12 4 2 3 2 2" xfId="32696" xr:uid="{79C78B1F-46A5-4D3A-8E41-4A302632F3D2}"/>
    <cellStyle name="Note 2 12 4 2 3 2 3" xfId="38078" xr:uid="{6CC43185-3D8B-4575-B4BC-36C6347046A1}"/>
    <cellStyle name="Note 2 12 4 2 3 3" xfId="30501" xr:uid="{D3BB82BD-29CC-423B-832D-79340E372E7C}"/>
    <cellStyle name="Note 2 12 4 2 3 4" xfId="36195" xr:uid="{6F72917F-A49A-4B05-B480-A68EED21841E}"/>
    <cellStyle name="Note 2 12 4 2 4" xfId="22810" xr:uid="{9B439F46-17DB-4232-9832-F5024741C831}"/>
    <cellStyle name="Note 2 12 4 2 4 2" xfId="28750" xr:uid="{2ADFD450-A93F-4D1E-A5B6-5E92A4937D87}"/>
    <cellStyle name="Note 2 12 4 2 4 3" xfId="34477" xr:uid="{D4941390-AC78-4DE6-B2BA-1CC9190CAEE4}"/>
    <cellStyle name="Note 2 12 4 2 5" xfId="25510" xr:uid="{1AFF58A5-0686-4F29-9660-1B1A547CE2F5}"/>
    <cellStyle name="Note 2 12 4 2 5 2" xfId="30962" xr:uid="{B90E4FFF-801C-4A76-9AB8-90B44C066D4C}"/>
    <cellStyle name="Note 2 12 4 2 5 3" xfId="36537" xr:uid="{17F5CFCF-5654-4C10-8C92-4E5F5BE3F236}"/>
    <cellStyle name="Note 2 12 4 2 6" xfId="27876" xr:uid="{D51640FF-F430-46E4-A101-7687EB2F973E}"/>
    <cellStyle name="Note 2 12 4 2 7" xfId="33603" xr:uid="{2D1F2B43-2001-4162-8AC9-5A75B6C6BA49}"/>
    <cellStyle name="Note 2 12 4 3" xfId="23172" xr:uid="{D30EE405-4074-48D9-995C-FE3C493959D3}"/>
    <cellStyle name="Note 2 12 4 3 2" xfId="25872" xr:uid="{5D3C58E4-9C4E-46E1-BBCE-BB3A994FAE28}"/>
    <cellStyle name="Note 2 12 4 3 2 2" xfId="31324" xr:uid="{44FFB9DC-302C-4D78-9EB9-77431B212B38}"/>
    <cellStyle name="Note 2 12 4 3 2 3" xfId="36899" xr:uid="{47AC04E5-64E7-46A0-B81A-DC39221C100E}"/>
    <cellStyle name="Note 2 12 4 3 3" xfId="29112" xr:uid="{3EB9DEAE-9D08-4D81-8AE6-0E08B146203F}"/>
    <cellStyle name="Note 2 12 4 3 4" xfId="34836" xr:uid="{5FC70B97-E243-4EFF-B3EE-6B44581D458D}"/>
    <cellStyle name="Note 2 12 4 4" xfId="24550" xr:uid="{11182302-D421-4FAD-9DBF-A8FB9CB72ED8}"/>
    <cellStyle name="Note 2 12 4 4 2" xfId="26745" xr:uid="{A78B84FB-BAC1-423E-8BF1-B234FA1D086C}"/>
    <cellStyle name="Note 2 12 4 4 2 2" xfId="32197" xr:uid="{ABB2637D-5210-4A0D-B83C-5311AFAF7646}"/>
    <cellStyle name="Note 2 12 4 4 2 3" xfId="37753" xr:uid="{A0EF37A2-D855-473C-BA49-0CDA6693923F}"/>
    <cellStyle name="Note 2 12 4 4 3" xfId="30002" xr:uid="{02C39367-D365-4B29-A5A2-6C300D801E66}"/>
    <cellStyle name="Note 2 12 4 4 4" xfId="35702" xr:uid="{0D09C1FE-DCBC-4F75-A65B-533DACF8CB41}"/>
    <cellStyle name="Note 2 12 4 5" xfId="22317" xr:uid="{32494A2C-40DA-4057-B0E5-5B9A21688019}"/>
    <cellStyle name="Note 2 12 4 5 2" xfId="28257" xr:uid="{1C73CE0E-A08B-40BD-991C-B7DB8D590B0B}"/>
    <cellStyle name="Note 2 12 4 5 3" xfId="33984" xr:uid="{600BD364-085D-4116-B38A-481E2B095F39}"/>
    <cellStyle name="Note 2 12 4 6" xfId="21435" xr:uid="{782BB33A-3822-4FB1-B935-81239815F067}"/>
    <cellStyle name="Note 2 12 4 7" xfId="21041" xr:uid="{D17BB236-1DA6-447E-A8A6-700D4706A9C4}"/>
    <cellStyle name="Note 2 12 4 8" xfId="33104" xr:uid="{FB161B7E-ABBF-46C3-90E9-42FF2E97B1B0}"/>
    <cellStyle name="Note 2 12 5" xfId="20398" xr:uid="{00000000-0005-0000-0000-0000B14F0000}"/>
    <cellStyle name="Note 2 12 5 2" xfId="21933" xr:uid="{E278E9D9-C995-4B3B-B4DB-4594FA8E53DF}"/>
    <cellStyle name="Note 2 12 5 2 2" xfId="23664" xr:uid="{9C131FE3-B1FD-4576-8E63-6548D9804F4D}"/>
    <cellStyle name="Note 2 12 5 2 2 2" xfId="26364" xr:uid="{68B91B61-F814-4FF5-BE90-FC5A46C825F1}"/>
    <cellStyle name="Note 2 12 5 2 2 2 2" xfId="31816" xr:uid="{A2A3C61F-AE34-4D05-85D5-F9B6F3A485FB}"/>
    <cellStyle name="Note 2 12 5 2 2 2 3" xfId="37391" xr:uid="{8AB2DA23-9C68-4A05-A570-4C1DF5C4B50B}"/>
    <cellStyle name="Note 2 12 5 2 2 3" xfId="29604" xr:uid="{590CCA55-7B12-4182-9551-48DAD373D7E1}"/>
    <cellStyle name="Note 2 12 5 2 2 4" xfId="35328" xr:uid="{64F10EFD-FC2E-405B-BE4C-5A8FC3A77028}"/>
    <cellStyle name="Note 2 12 5 2 3" xfId="25048" xr:uid="{91F5C85C-F784-4C4D-88F8-3A721011F8A7}"/>
    <cellStyle name="Note 2 12 5 2 3 2" xfId="27243" xr:uid="{78DC5712-D96F-45C0-99FD-85E6ABD124EA}"/>
    <cellStyle name="Note 2 12 5 2 3 2 2" xfId="32695" xr:uid="{06531338-9119-4DF7-BB1C-F16C50D2AB0C}"/>
    <cellStyle name="Note 2 12 5 2 3 2 3" xfId="38077" xr:uid="{EB3501FC-1856-46B6-B627-E4D535C0058C}"/>
    <cellStyle name="Note 2 12 5 2 3 3" xfId="30500" xr:uid="{9CC29C76-5B25-4D70-8EDB-B69A5D4821DA}"/>
    <cellStyle name="Note 2 12 5 2 3 4" xfId="36194" xr:uid="{3161C8C6-3762-4E25-B838-C1A9417DF0B8}"/>
    <cellStyle name="Note 2 12 5 2 4" xfId="22809" xr:uid="{30D5ECD6-9D36-4E02-BAC9-B4CF21E38F78}"/>
    <cellStyle name="Note 2 12 5 2 4 2" xfId="28749" xr:uid="{7D29D035-A568-4944-AAB4-9BAFD1EA19A8}"/>
    <cellStyle name="Note 2 12 5 2 4 3" xfId="34476" xr:uid="{EF78C7BB-1C45-4E24-8475-8E39101F9DE2}"/>
    <cellStyle name="Note 2 12 5 2 5" xfId="25509" xr:uid="{446AC70B-7474-4489-9782-0FED52E587B1}"/>
    <cellStyle name="Note 2 12 5 2 5 2" xfId="30961" xr:uid="{9B1B4032-089D-44A9-90A2-1B0F0C5CEE73}"/>
    <cellStyle name="Note 2 12 5 2 5 3" xfId="36536" xr:uid="{AA18033E-0E76-4A11-9816-20A6C4B27E38}"/>
    <cellStyle name="Note 2 12 5 2 6" xfId="27875" xr:uid="{232E77DC-1D94-41E8-B5B4-1E155AF933B2}"/>
    <cellStyle name="Note 2 12 5 2 7" xfId="33602" xr:uid="{922BA594-CAC0-4601-A8B9-BFF29972EADD}"/>
    <cellStyle name="Note 2 12 5 3" xfId="23173" xr:uid="{8B8338BE-8476-43D1-A3FD-9E56E3834331}"/>
    <cellStyle name="Note 2 12 5 3 2" xfId="25873" xr:uid="{2FF39F3F-DFA2-46C5-92CA-A2A7CED9C9C3}"/>
    <cellStyle name="Note 2 12 5 3 2 2" xfId="31325" xr:uid="{A32184DB-E00B-4CB1-9DDE-ECD6B428F049}"/>
    <cellStyle name="Note 2 12 5 3 2 3" xfId="36900" xr:uid="{D31DB4EF-B7A2-4285-B084-E35E8B61C28A}"/>
    <cellStyle name="Note 2 12 5 3 3" xfId="29113" xr:uid="{44791384-EAC0-47E0-81EA-4F9E7A5B0F5F}"/>
    <cellStyle name="Note 2 12 5 3 4" xfId="34837" xr:uid="{ACE31AE4-A227-4367-AE99-3CA445232071}"/>
    <cellStyle name="Note 2 12 5 4" xfId="24551" xr:uid="{86BE2A7D-E47B-4EBB-96E8-B2DC329C9F72}"/>
    <cellStyle name="Note 2 12 5 4 2" xfId="26746" xr:uid="{66B2420C-93A2-43BC-A45D-30463C6DB734}"/>
    <cellStyle name="Note 2 12 5 4 2 2" xfId="32198" xr:uid="{4048CF77-DBFA-4E52-88CC-82023E70877C}"/>
    <cellStyle name="Note 2 12 5 4 2 3" xfId="37754" xr:uid="{097C2F8D-A914-4D7A-8C1F-1D53B7BB495E}"/>
    <cellStyle name="Note 2 12 5 4 3" xfId="30003" xr:uid="{4CCAFE37-9307-425A-ABA0-8413A8E4028D}"/>
    <cellStyle name="Note 2 12 5 4 4" xfId="35703" xr:uid="{6D013983-F9C1-4F9F-911D-8CBABF722E18}"/>
    <cellStyle name="Note 2 12 5 5" xfId="22318" xr:uid="{C38F89DA-C39A-41B6-9648-60C90686E1C2}"/>
    <cellStyle name="Note 2 12 5 5 2" xfId="28258" xr:uid="{337F68F1-0264-4D26-9773-A4F1FEB0717C}"/>
    <cellStyle name="Note 2 12 5 5 3" xfId="33985" xr:uid="{AF00C205-766B-420F-92A5-5897B01233AC}"/>
    <cellStyle name="Note 2 12 5 6" xfId="21436" xr:uid="{B80CD549-34E5-4732-9CB6-AE6366B5E7A9}"/>
    <cellStyle name="Note 2 12 5 7" xfId="21040" xr:uid="{3057216F-9A1C-49BC-81EA-9414D24E967A}"/>
    <cellStyle name="Note 2 12 5 8" xfId="33105" xr:uid="{549F13C7-4029-47F7-ACEC-48E7022A581C}"/>
    <cellStyle name="Note 2 13" xfId="20399" xr:uid="{00000000-0005-0000-0000-0000B24F0000}"/>
    <cellStyle name="Note 2 13 2" xfId="20400" xr:uid="{00000000-0005-0000-0000-0000B34F0000}"/>
    <cellStyle name="Note 2 13 2 2" xfId="21932" xr:uid="{9BCD2B9C-F23A-4BEA-BAE8-26B47C5D563E}"/>
    <cellStyle name="Note 2 13 2 2 2" xfId="23663" xr:uid="{3187CD7A-B12A-43F5-B3E1-1E0EC07E3BFE}"/>
    <cellStyle name="Note 2 13 2 2 2 2" xfId="26363" xr:uid="{A1CCFE48-E25B-46AD-9CEA-1034A7C6F9B4}"/>
    <cellStyle name="Note 2 13 2 2 2 2 2" xfId="31815" xr:uid="{0EE298CE-5A8E-4947-ABDA-6E6B4105897B}"/>
    <cellStyle name="Note 2 13 2 2 2 2 3" xfId="37390" xr:uid="{54249756-6F59-4BFC-9F87-3B69FDDD0C53}"/>
    <cellStyle name="Note 2 13 2 2 2 3" xfId="29603" xr:uid="{3F36B99A-F5D3-4146-B5AD-1C51FDFEE217}"/>
    <cellStyle name="Note 2 13 2 2 2 4" xfId="35327" xr:uid="{9AC9A803-BA5E-4BAB-9A09-59EC96B7BBAC}"/>
    <cellStyle name="Note 2 13 2 2 3" xfId="25047" xr:uid="{BE980442-ECF6-4D18-A041-D2E29B9E7504}"/>
    <cellStyle name="Note 2 13 2 2 3 2" xfId="27242" xr:uid="{573136A0-5CF0-4F84-8C98-575EBD418FFA}"/>
    <cellStyle name="Note 2 13 2 2 3 2 2" xfId="32694" xr:uid="{994E8A38-ABB4-4299-A798-E9D0918C4F1A}"/>
    <cellStyle name="Note 2 13 2 2 3 2 3" xfId="38076" xr:uid="{F26A9A6A-235D-435E-A409-2912D4560DAE}"/>
    <cellStyle name="Note 2 13 2 2 3 3" xfId="30499" xr:uid="{76DE79BF-AF43-43BB-ACE4-3FB7330E8EE1}"/>
    <cellStyle name="Note 2 13 2 2 3 4" xfId="36193" xr:uid="{71EFE8BF-F43F-4F24-9B39-506D52BB96BE}"/>
    <cellStyle name="Note 2 13 2 2 4" xfId="22808" xr:uid="{19B22139-9A0A-4794-B840-3B6F61FB52F0}"/>
    <cellStyle name="Note 2 13 2 2 4 2" xfId="28748" xr:uid="{4CF5308E-0B3C-460F-809E-BD0A481E8E9C}"/>
    <cellStyle name="Note 2 13 2 2 4 3" xfId="34475" xr:uid="{B1BC7F09-CA7C-4905-A6FE-860F2778A930}"/>
    <cellStyle name="Note 2 13 2 2 5" xfId="25508" xr:uid="{880D1991-AB4B-4A57-9B0C-12D0EBD91A17}"/>
    <cellStyle name="Note 2 13 2 2 5 2" xfId="30960" xr:uid="{9FF0A6D3-91DC-4010-9703-2C940252BD01}"/>
    <cellStyle name="Note 2 13 2 2 5 3" xfId="36535" xr:uid="{3D2DAECD-CA17-4844-8215-94E931DCEB49}"/>
    <cellStyle name="Note 2 13 2 2 6" xfId="27874" xr:uid="{7D139F19-07F9-44D7-BC74-9848FFCE160D}"/>
    <cellStyle name="Note 2 13 2 2 7" xfId="33601" xr:uid="{04DA960C-AE20-43B5-852B-ACA65A01EB28}"/>
    <cellStyle name="Note 2 13 2 3" xfId="23174" xr:uid="{CF944FB8-82C9-4B15-8040-1EAE74E1F2D9}"/>
    <cellStyle name="Note 2 13 2 3 2" xfId="25874" xr:uid="{2B7DF925-2D44-4485-B187-FE807B958464}"/>
    <cellStyle name="Note 2 13 2 3 2 2" xfId="31326" xr:uid="{F17898B1-85A1-4477-B7EB-E7351F555434}"/>
    <cellStyle name="Note 2 13 2 3 2 3" xfId="36901" xr:uid="{BF91A6C2-9682-4116-B337-019F10F997B2}"/>
    <cellStyle name="Note 2 13 2 3 3" xfId="29114" xr:uid="{189C24F8-5D53-4A36-BE10-DBF701A93FA8}"/>
    <cellStyle name="Note 2 13 2 3 4" xfId="34838" xr:uid="{430A95E4-C1F0-4080-BC64-8A7056813EF2}"/>
    <cellStyle name="Note 2 13 2 4" xfId="24552" xr:uid="{DD4053F2-DDD8-4FE9-9233-BE4EE95C0C21}"/>
    <cellStyle name="Note 2 13 2 4 2" xfId="26747" xr:uid="{F7FB56E3-373F-47EC-A682-A1B3B2B81788}"/>
    <cellStyle name="Note 2 13 2 4 2 2" xfId="32199" xr:uid="{A73CD3CE-66AB-4604-AE5C-95309D187929}"/>
    <cellStyle name="Note 2 13 2 4 2 3" xfId="37755" xr:uid="{F5139AFC-683C-4463-B7FD-DAF66143EF87}"/>
    <cellStyle name="Note 2 13 2 4 3" xfId="30004" xr:uid="{7D49C378-E451-4BDC-89A6-33F04B3791CB}"/>
    <cellStyle name="Note 2 13 2 4 4" xfId="35704" xr:uid="{A207E8F9-609C-4B13-B110-30908957390A}"/>
    <cellStyle name="Note 2 13 2 5" xfId="22319" xr:uid="{41EC35CC-6B2F-4D7A-99F8-9A663A60DF05}"/>
    <cellStyle name="Note 2 13 2 5 2" xfId="28259" xr:uid="{92901C57-0CE8-4EF7-A3F1-5854C840BFD4}"/>
    <cellStyle name="Note 2 13 2 5 3" xfId="33986" xr:uid="{DEBBEF1B-C406-4321-B71B-D745C9F0BB0F}"/>
    <cellStyle name="Note 2 13 2 6" xfId="21437" xr:uid="{7259A1C5-CC7C-4D41-9123-C4269CA8AB59}"/>
    <cellStyle name="Note 2 13 2 7" xfId="21039" xr:uid="{1E3767D6-B80D-462C-ACC6-977D0E81D338}"/>
    <cellStyle name="Note 2 13 2 8" xfId="33106" xr:uid="{82606E51-13A5-4ED5-BFD3-4F24017BC89C}"/>
    <cellStyle name="Note 2 13 3" xfId="20401" xr:uid="{00000000-0005-0000-0000-0000B44F0000}"/>
    <cellStyle name="Note 2 13 3 2" xfId="21931" xr:uid="{82DEE22B-3E3D-483E-B11F-89C9CA4E8FBE}"/>
    <cellStyle name="Note 2 13 3 2 2" xfId="23662" xr:uid="{B191809F-76A4-4906-9F07-08BE422FCB9C}"/>
    <cellStyle name="Note 2 13 3 2 2 2" xfId="26362" xr:uid="{EF046927-ACAE-4E53-8688-2715E33EBBFA}"/>
    <cellStyle name="Note 2 13 3 2 2 2 2" xfId="31814" xr:uid="{76E81608-DDCC-4CC5-A556-DFE051BFAFD3}"/>
    <cellStyle name="Note 2 13 3 2 2 2 3" xfId="37389" xr:uid="{849EEDC6-B50E-4BBE-AFB3-9390777E4159}"/>
    <cellStyle name="Note 2 13 3 2 2 3" xfId="29602" xr:uid="{A40133DB-9D6B-4AF3-A894-6BF055536BA1}"/>
    <cellStyle name="Note 2 13 3 2 2 4" xfId="35326" xr:uid="{E016CADC-1944-4F54-9D2D-50C71A410EAA}"/>
    <cellStyle name="Note 2 13 3 2 3" xfId="25046" xr:uid="{8C76A82B-5307-48B2-89D8-E9F49FF7AF0E}"/>
    <cellStyle name="Note 2 13 3 2 3 2" xfId="27241" xr:uid="{9ABCF283-9402-4D62-9A17-986A619206CB}"/>
    <cellStyle name="Note 2 13 3 2 3 2 2" xfId="32693" xr:uid="{09C42722-1869-4883-9292-E48E9254E2B9}"/>
    <cellStyle name="Note 2 13 3 2 3 2 3" xfId="38075" xr:uid="{90AD83F8-9ABF-49F7-BDC3-B62C372854C0}"/>
    <cellStyle name="Note 2 13 3 2 3 3" xfId="30498" xr:uid="{0D477C67-5E25-4537-ABB8-EE08E41308FB}"/>
    <cellStyle name="Note 2 13 3 2 3 4" xfId="36192" xr:uid="{F7D52164-3C0C-41DA-A4A8-070B20B0458D}"/>
    <cellStyle name="Note 2 13 3 2 4" xfId="22807" xr:uid="{F3ED2478-5F35-4C29-BCE4-309DBE045E7C}"/>
    <cellStyle name="Note 2 13 3 2 4 2" xfId="28747" xr:uid="{735B6F09-63D6-4070-A316-AF77E806D410}"/>
    <cellStyle name="Note 2 13 3 2 4 3" xfId="34474" xr:uid="{06A39FA7-2104-4FA0-9FA8-D2CAFF263759}"/>
    <cellStyle name="Note 2 13 3 2 5" xfId="25507" xr:uid="{8ABB5CE4-E998-477A-B1B4-ADA0CADAF410}"/>
    <cellStyle name="Note 2 13 3 2 5 2" xfId="30959" xr:uid="{944D239B-E67F-4140-BB5D-CF922B4FC2BF}"/>
    <cellStyle name="Note 2 13 3 2 5 3" xfId="36534" xr:uid="{5BB84B1B-238A-4E4E-BAAD-5EEDD73A0988}"/>
    <cellStyle name="Note 2 13 3 2 6" xfId="27873" xr:uid="{78AE2E2A-1A9E-422E-AEC6-C807E01612BF}"/>
    <cellStyle name="Note 2 13 3 2 7" xfId="33600" xr:uid="{77E4ED9F-E3A3-4855-8C08-AF30229E6929}"/>
    <cellStyle name="Note 2 13 3 3" xfId="23175" xr:uid="{0BFF8EE3-72C0-4777-B724-B5A5E5E65969}"/>
    <cellStyle name="Note 2 13 3 3 2" xfId="25875" xr:uid="{7E35A76A-D479-4ECA-983D-167372B3ADC1}"/>
    <cellStyle name="Note 2 13 3 3 2 2" xfId="31327" xr:uid="{B6005534-5C3A-404B-B28D-EC57A31290C5}"/>
    <cellStyle name="Note 2 13 3 3 2 3" xfId="36902" xr:uid="{0CE7C58E-63FA-41CB-BA50-5DB857DEF2D5}"/>
    <cellStyle name="Note 2 13 3 3 3" xfId="29115" xr:uid="{DB99809D-514E-485B-9701-DA06B033A65C}"/>
    <cellStyle name="Note 2 13 3 3 4" xfId="34839" xr:uid="{6A57E8B0-4835-40B5-936F-E9C1492D05CF}"/>
    <cellStyle name="Note 2 13 3 4" xfId="24553" xr:uid="{EF4C241A-27FA-4CD0-92A1-7CC50C5308D9}"/>
    <cellStyle name="Note 2 13 3 4 2" xfId="26748" xr:uid="{1F98D279-9368-40E7-BC43-46E56026E49D}"/>
    <cellStyle name="Note 2 13 3 4 2 2" xfId="32200" xr:uid="{480E9812-4F90-4AD3-937C-8BAD1FF3CF5A}"/>
    <cellStyle name="Note 2 13 3 4 2 3" xfId="37756" xr:uid="{B5DF14A6-5F51-422C-9F49-44A58A459845}"/>
    <cellStyle name="Note 2 13 3 4 3" xfId="30005" xr:uid="{4B7AF6A3-17B1-4F54-821F-AFFE0F75BC74}"/>
    <cellStyle name="Note 2 13 3 4 4" xfId="35705" xr:uid="{635FF4D7-AF36-4A6E-9021-F6A585C378CE}"/>
    <cellStyle name="Note 2 13 3 5" xfId="22320" xr:uid="{501461BD-8B2A-4F5C-A740-839949AA8897}"/>
    <cellStyle name="Note 2 13 3 5 2" xfId="28260" xr:uid="{D13463C0-1EE8-43F1-B74B-11C67C12343E}"/>
    <cellStyle name="Note 2 13 3 5 3" xfId="33987" xr:uid="{31EB554A-C772-4D0B-A1C2-60197868287A}"/>
    <cellStyle name="Note 2 13 3 6" xfId="21438" xr:uid="{90B12FA5-6040-42BC-83C5-5492C24692AA}"/>
    <cellStyle name="Note 2 13 3 7" xfId="21038" xr:uid="{1846FA87-7C49-42AE-B348-B779B3976804}"/>
    <cellStyle name="Note 2 13 3 8" xfId="33107" xr:uid="{EEF98074-B0D2-475C-ACF5-4C30C1E9FAB7}"/>
    <cellStyle name="Note 2 13 4" xfId="20402" xr:uid="{00000000-0005-0000-0000-0000B54F0000}"/>
    <cellStyle name="Note 2 13 4 2" xfId="21930" xr:uid="{515A3297-B256-4546-8FAC-3AAD4B3989BE}"/>
    <cellStyle name="Note 2 13 4 2 2" xfId="23661" xr:uid="{83547DFA-DE47-4E78-8E05-98EDEDB2706D}"/>
    <cellStyle name="Note 2 13 4 2 2 2" xfId="26361" xr:uid="{D481FEA0-5EB3-4FE4-A6B3-351579541E1A}"/>
    <cellStyle name="Note 2 13 4 2 2 2 2" xfId="31813" xr:uid="{0E5555F2-8C53-4243-959E-2B52174F80EE}"/>
    <cellStyle name="Note 2 13 4 2 2 2 3" xfId="37388" xr:uid="{37936E8B-A7FE-44F3-9CCA-8C9323CBF0F1}"/>
    <cellStyle name="Note 2 13 4 2 2 3" xfId="29601" xr:uid="{ED20CE62-41A8-4A9A-AC8D-DBBEB1244A20}"/>
    <cellStyle name="Note 2 13 4 2 2 4" xfId="35325" xr:uid="{E73ECF64-A6C7-4396-96ED-1131A18DBAE7}"/>
    <cellStyle name="Note 2 13 4 2 3" xfId="25045" xr:uid="{FFB75A8E-9616-4163-9644-904272D9802E}"/>
    <cellStyle name="Note 2 13 4 2 3 2" xfId="27240" xr:uid="{212AC60A-F1FD-417F-BE81-1C4AF8D76A2F}"/>
    <cellStyle name="Note 2 13 4 2 3 2 2" xfId="32692" xr:uid="{C4A4D247-45F2-4433-88DC-945E26218CCE}"/>
    <cellStyle name="Note 2 13 4 2 3 2 3" xfId="38074" xr:uid="{AC4F0811-3958-402C-8F31-6B496E5245C7}"/>
    <cellStyle name="Note 2 13 4 2 3 3" xfId="30497" xr:uid="{6CBACE43-DB02-4588-853F-9D6859E1E9B1}"/>
    <cellStyle name="Note 2 13 4 2 3 4" xfId="36191" xr:uid="{170C6BD9-B96B-4AA4-B17A-2F6CDBEBA8AE}"/>
    <cellStyle name="Note 2 13 4 2 4" xfId="22806" xr:uid="{BDCBAEAB-784C-4A63-8E9A-BFAD9FED430B}"/>
    <cellStyle name="Note 2 13 4 2 4 2" xfId="28746" xr:uid="{60F7DF7E-4B1E-42C7-B317-2117C75C69F0}"/>
    <cellStyle name="Note 2 13 4 2 4 3" xfId="34473" xr:uid="{2B18C934-E03B-4137-BA18-7DACB3280399}"/>
    <cellStyle name="Note 2 13 4 2 5" xfId="25506" xr:uid="{000F2032-850A-4E16-A1EC-03AF5E95D282}"/>
    <cellStyle name="Note 2 13 4 2 5 2" xfId="30958" xr:uid="{2B880BD1-A483-4E04-8437-3650BBCD8F4E}"/>
    <cellStyle name="Note 2 13 4 2 5 3" xfId="36533" xr:uid="{5DEF3494-AEBA-44D2-A0F4-4C67CD03B6C3}"/>
    <cellStyle name="Note 2 13 4 2 6" xfId="27872" xr:uid="{A1554F41-0094-4039-BF2E-6CD7E9CB932B}"/>
    <cellStyle name="Note 2 13 4 2 7" xfId="33599" xr:uid="{DFA6359C-C5EE-4066-9FD4-90C02151923A}"/>
    <cellStyle name="Note 2 13 4 3" xfId="23176" xr:uid="{16B6A244-DB5E-4BA2-AFCC-41287326DAA0}"/>
    <cellStyle name="Note 2 13 4 3 2" xfId="25876" xr:uid="{685A9D4C-341E-4FE2-94DE-5B6E0FACF930}"/>
    <cellStyle name="Note 2 13 4 3 2 2" xfId="31328" xr:uid="{07195878-12CF-4140-8B67-E4A4C47E5650}"/>
    <cellStyle name="Note 2 13 4 3 2 3" xfId="36903" xr:uid="{1B844609-E5CF-4907-AA8D-92EA9F1CE82E}"/>
    <cellStyle name="Note 2 13 4 3 3" xfId="29116" xr:uid="{189B88F1-DC75-470F-AFC8-43652F98659D}"/>
    <cellStyle name="Note 2 13 4 3 4" xfId="34840" xr:uid="{613B1C66-F9F5-4304-830C-F17EE3F30EF0}"/>
    <cellStyle name="Note 2 13 4 4" xfId="24554" xr:uid="{144AC0DE-72D5-49F0-ABB3-2D8E31CC92FF}"/>
    <cellStyle name="Note 2 13 4 4 2" xfId="26749" xr:uid="{AE446533-C7CA-4E1E-9D94-5C25E3FCFD41}"/>
    <cellStyle name="Note 2 13 4 4 2 2" xfId="32201" xr:uid="{4C65CD65-ED06-4DF2-B4A4-C595F0A59D29}"/>
    <cellStyle name="Note 2 13 4 4 2 3" xfId="37757" xr:uid="{C2ABFE36-60B8-48AB-BCC4-ABA175A0CDB1}"/>
    <cellStyle name="Note 2 13 4 4 3" xfId="30006" xr:uid="{E48295C7-A6FB-47D0-82CA-E46CC9F4F600}"/>
    <cellStyle name="Note 2 13 4 4 4" xfId="35706" xr:uid="{D2D370DF-A3D7-4F11-B5C5-8D00DD796D03}"/>
    <cellStyle name="Note 2 13 4 5" xfId="22321" xr:uid="{EDB2C92B-ABD5-4D4C-8F8B-1BE833E746A1}"/>
    <cellStyle name="Note 2 13 4 5 2" xfId="28261" xr:uid="{270A9717-3F53-4D45-89B4-21E9F2BF7D16}"/>
    <cellStyle name="Note 2 13 4 5 3" xfId="33988" xr:uid="{71948900-D315-41EA-BBCB-9E889C9B75A3}"/>
    <cellStyle name="Note 2 13 4 6" xfId="21439" xr:uid="{5836F7D8-9CFB-4EC2-B6CD-4196988649FB}"/>
    <cellStyle name="Note 2 13 4 7" xfId="21037" xr:uid="{10FE77E5-E931-4C81-B542-C86AB684F5B8}"/>
    <cellStyle name="Note 2 13 4 8" xfId="33108" xr:uid="{A5B5E490-F657-4B85-82C5-497F51B8F8BF}"/>
    <cellStyle name="Note 2 13 5" xfId="20403" xr:uid="{00000000-0005-0000-0000-0000B64F0000}"/>
    <cellStyle name="Note 2 13 5 2" xfId="21929" xr:uid="{26214A62-800B-4C87-9AE2-ABFF4C38FB16}"/>
    <cellStyle name="Note 2 13 5 2 2" xfId="23660" xr:uid="{B468DED8-442D-421D-B066-2D90A6DEB130}"/>
    <cellStyle name="Note 2 13 5 2 2 2" xfId="26360" xr:uid="{27E42A86-4CA7-4A8C-82EC-40FF5DCFDF03}"/>
    <cellStyle name="Note 2 13 5 2 2 2 2" xfId="31812" xr:uid="{3BB00E7B-5977-4DFE-A4DB-4418769594E2}"/>
    <cellStyle name="Note 2 13 5 2 2 2 3" xfId="37387" xr:uid="{EA40F42F-53DC-4522-85AD-584960F9BB0F}"/>
    <cellStyle name="Note 2 13 5 2 2 3" xfId="29600" xr:uid="{99BC0EFB-1B03-4711-97ED-C18E3F48816C}"/>
    <cellStyle name="Note 2 13 5 2 2 4" xfId="35324" xr:uid="{C5D794D3-D215-4D5E-BA52-F3EE92353D97}"/>
    <cellStyle name="Note 2 13 5 2 3" xfId="25044" xr:uid="{BC61F168-17D1-43AF-999F-27F577EE2914}"/>
    <cellStyle name="Note 2 13 5 2 3 2" xfId="27239" xr:uid="{F0416B3D-1BEC-4604-BA14-46EBFD02FDDA}"/>
    <cellStyle name="Note 2 13 5 2 3 2 2" xfId="32691" xr:uid="{F9D78CEB-057A-4A7C-9D52-DFCBC18316ED}"/>
    <cellStyle name="Note 2 13 5 2 3 2 3" xfId="38073" xr:uid="{DEAEC264-A784-4254-965B-58478CAD14D1}"/>
    <cellStyle name="Note 2 13 5 2 3 3" xfId="30496" xr:uid="{51EEF02A-7410-470A-8E60-11592ABD9F8D}"/>
    <cellStyle name="Note 2 13 5 2 3 4" xfId="36190" xr:uid="{5F3EED6D-188F-4D20-A1C0-E8D71E5059E4}"/>
    <cellStyle name="Note 2 13 5 2 4" xfId="22805" xr:uid="{26854108-B11F-4F67-931A-E409D0271376}"/>
    <cellStyle name="Note 2 13 5 2 4 2" xfId="28745" xr:uid="{E5A3BC42-0278-4587-857D-175E55EA693B}"/>
    <cellStyle name="Note 2 13 5 2 4 3" xfId="34472" xr:uid="{78A23C49-2FC1-4BD5-BD74-5E60306889CD}"/>
    <cellStyle name="Note 2 13 5 2 5" xfId="25505" xr:uid="{AAAFA8A7-FB56-45C2-93D4-8D2A1D223E61}"/>
    <cellStyle name="Note 2 13 5 2 5 2" xfId="30957" xr:uid="{8B5571AB-0221-4793-81ED-A22C03C6CB6A}"/>
    <cellStyle name="Note 2 13 5 2 5 3" xfId="36532" xr:uid="{6952DF4F-90A6-45CA-969C-EF59E1C12C17}"/>
    <cellStyle name="Note 2 13 5 2 6" xfId="27871" xr:uid="{D89EB43C-939F-43A7-BB18-741C7D8F11DF}"/>
    <cellStyle name="Note 2 13 5 2 7" xfId="33598" xr:uid="{4D49634F-E37D-4F13-B92E-9F8F7D2D14B8}"/>
    <cellStyle name="Note 2 13 5 3" xfId="23177" xr:uid="{DE9D2500-0F8B-4216-90D2-082BB35E16B5}"/>
    <cellStyle name="Note 2 13 5 3 2" xfId="25877" xr:uid="{CEB977EE-B2CB-45EE-9CD4-F62B925F0DCA}"/>
    <cellStyle name="Note 2 13 5 3 2 2" xfId="31329" xr:uid="{B84F77E1-C2B1-4D9B-BC04-5EE4D8905582}"/>
    <cellStyle name="Note 2 13 5 3 2 3" xfId="36904" xr:uid="{69945643-F80B-4A95-AE06-0E9C64AB314D}"/>
    <cellStyle name="Note 2 13 5 3 3" xfId="29117" xr:uid="{EE3F8CC8-46EB-4659-A9AC-7EDD7E8EC277}"/>
    <cellStyle name="Note 2 13 5 3 4" xfId="34841" xr:uid="{6FBE833B-2570-4DA7-9FC4-A73CF2A99CD0}"/>
    <cellStyle name="Note 2 13 5 4" xfId="24555" xr:uid="{D46CCFEF-F327-4D91-A132-F76D5B4C2AC2}"/>
    <cellStyle name="Note 2 13 5 4 2" xfId="26750" xr:uid="{8A341787-7519-406D-90DA-B38D7B74AC4C}"/>
    <cellStyle name="Note 2 13 5 4 2 2" xfId="32202" xr:uid="{D5A14BC3-0E7A-4020-8258-76A3BFF338A1}"/>
    <cellStyle name="Note 2 13 5 4 2 3" xfId="37758" xr:uid="{12E3751C-B8FA-4A33-90C8-E7513E6E4622}"/>
    <cellStyle name="Note 2 13 5 4 3" xfId="30007" xr:uid="{E4FB8CD1-7D66-4BDF-A631-3B65673565C2}"/>
    <cellStyle name="Note 2 13 5 4 4" xfId="35707" xr:uid="{6BD116F9-9824-4EF7-8EBF-5222C96EF5E8}"/>
    <cellStyle name="Note 2 13 5 5" xfId="22322" xr:uid="{68321006-5B00-4052-B998-7D7BE1E97108}"/>
    <cellStyle name="Note 2 13 5 5 2" xfId="28262" xr:uid="{771F44CE-A639-40C8-91B4-DDAF81A50ADE}"/>
    <cellStyle name="Note 2 13 5 5 3" xfId="33989" xr:uid="{9F6DE1FE-8FEA-47D4-AF8C-E22BAA4F3E20}"/>
    <cellStyle name="Note 2 13 5 6" xfId="21440" xr:uid="{EE83EFB9-0526-4828-88C5-2B7556B0BDBE}"/>
    <cellStyle name="Note 2 13 5 7" xfId="21036" xr:uid="{664B4EB7-3688-46FE-8809-2ED00547037A}"/>
    <cellStyle name="Note 2 13 5 8" xfId="33109" xr:uid="{C9A3C778-C00A-43D3-8FE9-B881873C0E20}"/>
    <cellStyle name="Note 2 14" xfId="20404" xr:uid="{00000000-0005-0000-0000-0000B74F0000}"/>
    <cellStyle name="Note 2 14 2" xfId="20405" xr:uid="{00000000-0005-0000-0000-0000B84F0000}"/>
    <cellStyle name="Note 2 14 2 2" xfId="21927" xr:uid="{A4A67CF5-085C-478D-B3AE-A8850B82BD1A}"/>
    <cellStyle name="Note 2 14 2 2 2" xfId="23658" xr:uid="{D8F71167-AEEA-466B-A403-75674AE15FFE}"/>
    <cellStyle name="Note 2 14 2 2 2 2" xfId="26358" xr:uid="{642BAB1F-B090-4A79-8DA5-9EC7C1C3EED7}"/>
    <cellStyle name="Note 2 14 2 2 2 2 2" xfId="31810" xr:uid="{67BD329C-6FD6-4687-9A15-C53947266DF8}"/>
    <cellStyle name="Note 2 14 2 2 2 2 3" xfId="37385" xr:uid="{AEE029AA-C2F6-4B89-AFDE-D00318869F3E}"/>
    <cellStyle name="Note 2 14 2 2 2 3" xfId="29598" xr:uid="{8F697A51-9F5E-407E-B2E4-FF9FD3C11A7A}"/>
    <cellStyle name="Note 2 14 2 2 2 4" xfId="35322" xr:uid="{13693AEC-6C9B-412A-A5D3-0425481F3D31}"/>
    <cellStyle name="Note 2 14 2 2 3" xfId="25042" xr:uid="{3BAF5A6C-BD21-44FB-9678-F51742F00495}"/>
    <cellStyle name="Note 2 14 2 2 3 2" xfId="27237" xr:uid="{7A477CA9-213F-4AC2-9F2F-4574AA7339B9}"/>
    <cellStyle name="Note 2 14 2 2 3 2 2" xfId="32689" xr:uid="{29812F5D-EB8D-4CA4-AF31-34712F5A2939}"/>
    <cellStyle name="Note 2 14 2 2 3 2 3" xfId="38071" xr:uid="{4A767B6F-B54F-416D-B80A-B41839F5D552}"/>
    <cellStyle name="Note 2 14 2 2 3 3" xfId="30494" xr:uid="{CA649015-AE9B-40FF-B81B-FEB10342D19E}"/>
    <cellStyle name="Note 2 14 2 2 3 4" xfId="36188" xr:uid="{0FD7BA4F-C036-4AF1-B51A-D041C0DDE289}"/>
    <cellStyle name="Note 2 14 2 2 4" xfId="22803" xr:uid="{83068A5F-D396-484D-87BB-934248E64BEA}"/>
    <cellStyle name="Note 2 14 2 2 4 2" xfId="28743" xr:uid="{D09D07F8-7B09-4F17-B5A9-E754FAD9BF88}"/>
    <cellStyle name="Note 2 14 2 2 4 3" xfId="34470" xr:uid="{43748990-A137-44C2-88F8-915F4E2171F3}"/>
    <cellStyle name="Note 2 14 2 2 5" xfId="25503" xr:uid="{48DB0ED7-8471-4435-9D96-BE91C62CCE56}"/>
    <cellStyle name="Note 2 14 2 2 5 2" xfId="30955" xr:uid="{C1B2C295-664A-4D52-AB41-9EF230946078}"/>
    <cellStyle name="Note 2 14 2 2 5 3" xfId="36530" xr:uid="{77B311D7-AADD-454E-AD73-A8C7081A1D7B}"/>
    <cellStyle name="Note 2 14 2 2 6" xfId="27869" xr:uid="{08D94814-A133-4B50-BF1E-9CD42A934B33}"/>
    <cellStyle name="Note 2 14 2 2 7" xfId="33596" xr:uid="{62826AF7-A8BB-4D64-B253-3493C9247B36}"/>
    <cellStyle name="Note 2 14 2 3" xfId="23179" xr:uid="{490BFB54-1C34-47BB-9890-3BC2BEEA10AC}"/>
    <cellStyle name="Note 2 14 2 3 2" xfId="25879" xr:uid="{40E3F927-DACF-462D-95CC-4822EDC0E38D}"/>
    <cellStyle name="Note 2 14 2 3 2 2" xfId="31331" xr:uid="{0D27E274-FE2A-43EA-9798-0ACD2B2A377A}"/>
    <cellStyle name="Note 2 14 2 3 2 3" xfId="36906" xr:uid="{2F25FD0F-9AB3-4A42-8346-33A1EA18A9A7}"/>
    <cellStyle name="Note 2 14 2 3 3" xfId="29119" xr:uid="{67A85438-6DB9-48FC-BB74-13D0F58B5E9C}"/>
    <cellStyle name="Note 2 14 2 3 4" xfId="34843" xr:uid="{E9706449-B9D0-41D5-BEF3-BB401217DFCE}"/>
    <cellStyle name="Note 2 14 2 4" xfId="24557" xr:uid="{99F18321-3B06-48C4-97AA-CCECCBE6140D}"/>
    <cellStyle name="Note 2 14 2 4 2" xfId="26752" xr:uid="{1D95A87F-8771-4D38-B716-C0842BD7B529}"/>
    <cellStyle name="Note 2 14 2 4 2 2" xfId="32204" xr:uid="{CCA01E5C-C82D-42DE-B8DF-E3BF799ADBFA}"/>
    <cellStyle name="Note 2 14 2 4 2 3" xfId="37760" xr:uid="{FD92DC68-5468-4DF9-84B4-74709EB1D6ED}"/>
    <cellStyle name="Note 2 14 2 4 3" xfId="30009" xr:uid="{4910C212-2453-47CE-97AF-C477658CA5F3}"/>
    <cellStyle name="Note 2 14 2 4 4" xfId="35709" xr:uid="{A90F2D7C-E83C-4845-9534-2C8746EAA7B7}"/>
    <cellStyle name="Note 2 14 2 5" xfId="22324" xr:uid="{6163850A-9D90-4B69-9C40-31A5A1049941}"/>
    <cellStyle name="Note 2 14 2 5 2" xfId="28264" xr:uid="{F29565D5-8517-4405-BA5F-4AE95654BD42}"/>
    <cellStyle name="Note 2 14 2 5 3" xfId="33991" xr:uid="{95EBF4C9-8576-4F0B-949A-B9BDA2B053D7}"/>
    <cellStyle name="Note 2 14 2 6" xfId="21442" xr:uid="{A4890CD0-DF8A-491C-8BDF-E0B0B93C77B9}"/>
    <cellStyle name="Note 2 14 2 7" xfId="21034" xr:uid="{56CF5E09-351E-4873-A80F-56E86473EA79}"/>
    <cellStyle name="Note 2 14 2 8" xfId="33111" xr:uid="{34ABC06F-1B5D-449E-B3E1-00AB00534CF9}"/>
    <cellStyle name="Note 2 14 3" xfId="21928" xr:uid="{F881F556-1730-4A3D-94C3-5C75B666E4D8}"/>
    <cellStyle name="Note 2 14 3 2" xfId="23659" xr:uid="{82DC9D0E-1814-4D03-A574-85944C0D0F60}"/>
    <cellStyle name="Note 2 14 3 2 2" xfId="26359" xr:uid="{27AA7188-224E-4AB8-863D-9A41A632FE0B}"/>
    <cellStyle name="Note 2 14 3 2 2 2" xfId="31811" xr:uid="{7ABC27C9-B81E-4D31-AF63-603AD07C590A}"/>
    <cellStyle name="Note 2 14 3 2 2 3" xfId="37386" xr:uid="{E7753115-589C-4653-9747-3B797D9DD83B}"/>
    <cellStyle name="Note 2 14 3 2 3" xfId="29599" xr:uid="{FFDFA688-13F6-4EA0-99F0-89E6FB30D095}"/>
    <cellStyle name="Note 2 14 3 2 4" xfId="35323" xr:uid="{CFC5A3AB-3EFD-4728-9331-13461F75761D}"/>
    <cellStyle name="Note 2 14 3 3" xfId="25043" xr:uid="{10412B0E-92F6-403A-8C12-80418730C988}"/>
    <cellStyle name="Note 2 14 3 3 2" xfId="27238" xr:uid="{C3381E41-FAD9-4B06-91D3-331D9F3A9C74}"/>
    <cellStyle name="Note 2 14 3 3 2 2" xfId="32690" xr:uid="{8DD3499B-1562-45C5-8458-4C6B2A8492EA}"/>
    <cellStyle name="Note 2 14 3 3 2 3" xfId="38072" xr:uid="{95A5DF56-EFE4-4A5F-B82F-E83A54CF6C90}"/>
    <cellStyle name="Note 2 14 3 3 3" xfId="30495" xr:uid="{982511D9-5EE4-4513-9125-3449C86D0DBE}"/>
    <cellStyle name="Note 2 14 3 3 4" xfId="36189" xr:uid="{C48051D0-7D99-4181-9F4B-880ED56189B0}"/>
    <cellStyle name="Note 2 14 3 4" xfId="22804" xr:uid="{9ABECFEE-9F6C-4AF2-A625-0B48A6DD25E2}"/>
    <cellStyle name="Note 2 14 3 4 2" xfId="28744" xr:uid="{6BF4ABBC-DAA9-499C-9F0C-FCD6CB9A1A40}"/>
    <cellStyle name="Note 2 14 3 4 3" xfId="34471" xr:uid="{4D267A0D-EC9B-49DF-B6AB-0D4B90A23A85}"/>
    <cellStyle name="Note 2 14 3 5" xfId="25504" xr:uid="{0D36FAC7-38BB-4D9D-8CD6-B2A8D2273EEF}"/>
    <cellStyle name="Note 2 14 3 5 2" xfId="30956" xr:uid="{EA573B49-4CA2-459C-A7C3-A6B70C85C38A}"/>
    <cellStyle name="Note 2 14 3 5 3" xfId="36531" xr:uid="{8B4ED416-2783-44D2-B7BE-229FD396F5CA}"/>
    <cellStyle name="Note 2 14 3 6" xfId="27870" xr:uid="{6F6DDCAB-6CCD-46BC-921F-98CC891605A0}"/>
    <cellStyle name="Note 2 14 3 7" xfId="33597" xr:uid="{B77DF94A-888E-482C-BE3B-E25B6702B51B}"/>
    <cellStyle name="Note 2 14 4" xfId="23178" xr:uid="{58A3BF5A-95F6-4D2F-A74E-F9320DE3BF90}"/>
    <cellStyle name="Note 2 14 4 2" xfId="25878" xr:uid="{EF0FA54B-C35F-43A4-9C4F-06D3E6168F1B}"/>
    <cellStyle name="Note 2 14 4 2 2" xfId="31330" xr:uid="{A98D4781-AB6D-4C31-91E0-6D074098E136}"/>
    <cellStyle name="Note 2 14 4 2 3" xfId="36905" xr:uid="{15172099-40EE-49A1-BA89-5CC8E62BD77B}"/>
    <cellStyle name="Note 2 14 4 3" xfId="29118" xr:uid="{FE64F33F-75B1-4778-9422-A6B46ED4BA73}"/>
    <cellStyle name="Note 2 14 4 4" xfId="34842" xr:uid="{7B716D09-D799-4220-9FAE-59D552B4D96F}"/>
    <cellStyle name="Note 2 14 5" xfId="24556" xr:uid="{CC372D5A-F600-401D-BE6A-E3DCFA441CBE}"/>
    <cellStyle name="Note 2 14 5 2" xfId="26751" xr:uid="{C0DB47FC-4B3E-4976-90E2-A3970DFBFF49}"/>
    <cellStyle name="Note 2 14 5 2 2" xfId="32203" xr:uid="{738AC2A1-B792-40AD-ACE7-2547ECC5BFBC}"/>
    <cellStyle name="Note 2 14 5 2 3" xfId="37759" xr:uid="{C097D93A-62FA-4E2C-9F13-116EC1B46F71}"/>
    <cellStyle name="Note 2 14 5 3" xfId="30008" xr:uid="{EC81A2C9-13A4-4518-B061-36A912EC1A03}"/>
    <cellStyle name="Note 2 14 5 4" xfId="35708" xr:uid="{ECA90DD5-CFD7-4235-B3DE-0047A05BBA94}"/>
    <cellStyle name="Note 2 14 6" xfId="22323" xr:uid="{2BEE3FE0-244D-4199-B894-1DC3C305A639}"/>
    <cellStyle name="Note 2 14 6 2" xfId="28263" xr:uid="{E6CEC6C3-9963-432E-BC2D-3CCCE2B21CF1}"/>
    <cellStyle name="Note 2 14 6 3" xfId="33990" xr:uid="{C7316FFF-D114-4F6B-808A-3006523D5E99}"/>
    <cellStyle name="Note 2 14 7" xfId="21441" xr:uid="{5400FFEF-8D23-4244-B850-B01BA6C560CD}"/>
    <cellStyle name="Note 2 14 8" xfId="21035" xr:uid="{F5A0D593-A0A3-46FA-88DA-19882A26BD1C}"/>
    <cellStyle name="Note 2 14 9" xfId="33110" xr:uid="{7EF5588D-9B54-497F-A9BE-9CE0421B28A6}"/>
    <cellStyle name="Note 2 15" xfId="20406" xr:uid="{00000000-0005-0000-0000-0000B94F0000}"/>
    <cellStyle name="Note 2 15 2" xfId="20407" xr:uid="{00000000-0005-0000-0000-0000BA4F0000}"/>
    <cellStyle name="Note 2 15 2 2" xfId="21926" xr:uid="{4C0090EC-72A3-4724-A201-A91617447B85}"/>
    <cellStyle name="Note 2 15 2 2 2" xfId="23657" xr:uid="{83FF7FBF-ED10-45F5-AD8B-41A40B0D497A}"/>
    <cellStyle name="Note 2 15 2 2 2 2" xfId="26357" xr:uid="{A9879751-9AF2-4657-BEB2-DED630DFBBAD}"/>
    <cellStyle name="Note 2 15 2 2 2 2 2" xfId="31809" xr:uid="{44DE6D94-1C76-4A35-82C7-2E2FD28CCE18}"/>
    <cellStyle name="Note 2 15 2 2 2 2 3" xfId="37384" xr:uid="{4B1A30ED-FF42-4540-9FB7-C59A88E6FC8A}"/>
    <cellStyle name="Note 2 15 2 2 2 3" xfId="29597" xr:uid="{2DF020EA-0AC7-47D8-9878-1A0D8E51AFBE}"/>
    <cellStyle name="Note 2 15 2 2 2 4" xfId="35321" xr:uid="{B56CEB36-49A8-45E7-8D74-3A57E4D78B3F}"/>
    <cellStyle name="Note 2 15 2 2 3" xfId="25041" xr:uid="{B81C782B-7CEB-4395-9F2A-38123193D17B}"/>
    <cellStyle name="Note 2 15 2 2 3 2" xfId="27236" xr:uid="{D13209EA-991E-41E3-94B3-D4A49986EF66}"/>
    <cellStyle name="Note 2 15 2 2 3 2 2" xfId="32688" xr:uid="{75593CDC-3044-41CB-99E6-F5FB13AC8B20}"/>
    <cellStyle name="Note 2 15 2 2 3 2 3" xfId="38070" xr:uid="{A8511439-4B29-478C-A903-321CF2B8F0E4}"/>
    <cellStyle name="Note 2 15 2 2 3 3" xfId="30493" xr:uid="{5DFE06E5-2BD1-4F0D-8960-DA75681A926B}"/>
    <cellStyle name="Note 2 15 2 2 3 4" xfId="36187" xr:uid="{CC29981F-7592-4839-B400-74D338F43513}"/>
    <cellStyle name="Note 2 15 2 2 4" xfId="22802" xr:uid="{6E9C43A9-3086-4843-B797-949F3881B868}"/>
    <cellStyle name="Note 2 15 2 2 4 2" xfId="28742" xr:uid="{D645C21C-4672-4002-ADAA-9BAA4333944B}"/>
    <cellStyle name="Note 2 15 2 2 4 3" xfId="34469" xr:uid="{A3341788-B2A3-4B19-8238-7DA3D79FC8D5}"/>
    <cellStyle name="Note 2 15 2 2 5" xfId="25502" xr:uid="{D4729037-4382-4A69-8B4D-DCC8AB823698}"/>
    <cellStyle name="Note 2 15 2 2 5 2" xfId="30954" xr:uid="{1AE843E6-F1FA-4A75-A62B-EBC33C02D9A1}"/>
    <cellStyle name="Note 2 15 2 2 5 3" xfId="36529" xr:uid="{2E0C6162-44EB-4716-90FE-A4FC30E23129}"/>
    <cellStyle name="Note 2 15 2 2 6" xfId="27868" xr:uid="{F5281010-3E9B-4FB8-9635-127B9B8623E9}"/>
    <cellStyle name="Note 2 15 2 2 7" xfId="33595" xr:uid="{0E7DAE9B-8D8C-4669-A735-A3DC4AA2C771}"/>
    <cellStyle name="Note 2 15 2 3" xfId="23180" xr:uid="{16B64354-6FF4-4058-B482-5A54ABE4A95E}"/>
    <cellStyle name="Note 2 15 2 3 2" xfId="25880" xr:uid="{D89B50E9-AA1B-451F-951D-BAA98B2C5AC8}"/>
    <cellStyle name="Note 2 15 2 3 2 2" xfId="31332" xr:uid="{B6420A7D-6BB8-448A-B7B2-DA27FE36686C}"/>
    <cellStyle name="Note 2 15 2 3 2 3" xfId="36907" xr:uid="{62830B00-2A31-419F-80DA-3C32F6EE830D}"/>
    <cellStyle name="Note 2 15 2 3 3" xfId="29120" xr:uid="{E99E73EC-D929-4162-A334-947E177EF192}"/>
    <cellStyle name="Note 2 15 2 3 4" xfId="34844" xr:uid="{F403CDAF-F0DD-4B58-BFFF-7146308EC7B3}"/>
    <cellStyle name="Note 2 15 2 4" xfId="24558" xr:uid="{C30D08B6-8AF2-4AB7-8023-DA812830AAEB}"/>
    <cellStyle name="Note 2 15 2 4 2" xfId="26753" xr:uid="{061909F4-995F-40EC-AFF8-B10D180195E8}"/>
    <cellStyle name="Note 2 15 2 4 2 2" xfId="32205" xr:uid="{DD820B23-6EEA-4F11-9F85-5044345381C9}"/>
    <cellStyle name="Note 2 15 2 4 2 3" xfId="37761" xr:uid="{42B2587D-04DB-4DEC-8477-FD9C34C55166}"/>
    <cellStyle name="Note 2 15 2 4 3" xfId="30010" xr:uid="{6C6DDA12-EDFC-49B1-863D-7C155DDE7659}"/>
    <cellStyle name="Note 2 15 2 4 4" xfId="35710" xr:uid="{9D279054-6194-49C8-A172-7C89B6954828}"/>
    <cellStyle name="Note 2 15 2 5" xfId="22325" xr:uid="{583FCEDA-F4C4-4E47-8CE2-ED3CCA4D9D41}"/>
    <cellStyle name="Note 2 15 2 5 2" xfId="28265" xr:uid="{88BD95CD-CF16-4A56-98BA-03F27B68E964}"/>
    <cellStyle name="Note 2 15 2 5 3" xfId="33992" xr:uid="{667B4EAC-9819-43E6-A688-F0AACBD55B51}"/>
    <cellStyle name="Note 2 15 2 6" xfId="21443" xr:uid="{5AEE77A5-A385-47DE-BADB-66F0968CAB39}"/>
    <cellStyle name="Note 2 15 2 7" xfId="21033" xr:uid="{8F44F061-C9E3-4F19-B215-A75790476DB7}"/>
    <cellStyle name="Note 2 15 2 8" xfId="33112" xr:uid="{351B7FA2-B7ED-4A65-A60D-6FA2E20C073B}"/>
    <cellStyle name="Note 2 16" xfId="20408" xr:uid="{00000000-0005-0000-0000-0000BB4F0000}"/>
    <cellStyle name="Note 2 16 2" xfId="21925" xr:uid="{926233BF-5765-4BCB-8E08-647B78F7E809}"/>
    <cellStyle name="Note 2 16 2 2" xfId="23656" xr:uid="{A730645E-0144-4A09-A55F-676C3A173B69}"/>
    <cellStyle name="Note 2 16 2 2 2" xfId="26356" xr:uid="{3DE8DABE-4310-4DF4-B91D-563A6F11153F}"/>
    <cellStyle name="Note 2 16 2 2 2 2" xfId="31808" xr:uid="{7C3142F8-AE0E-4BF4-AE05-F6A6D74E490C}"/>
    <cellStyle name="Note 2 16 2 2 2 3" xfId="37383" xr:uid="{3F15D5A6-B587-44AF-B9AE-22B20DFF1889}"/>
    <cellStyle name="Note 2 16 2 2 3" xfId="29596" xr:uid="{895DED77-4884-4B48-A009-2E1984016326}"/>
    <cellStyle name="Note 2 16 2 2 4" xfId="35320" xr:uid="{2B45CB9D-83E5-48C9-9E3C-1BCC79516743}"/>
    <cellStyle name="Note 2 16 2 3" xfId="25040" xr:uid="{D780A04E-3DC9-4101-9FB6-B97A1A540085}"/>
    <cellStyle name="Note 2 16 2 3 2" xfId="27235" xr:uid="{91C82310-DE7D-4504-AC6E-7A30399BA281}"/>
    <cellStyle name="Note 2 16 2 3 2 2" xfId="32687" xr:uid="{9E2257BE-C5F2-4027-8E18-3C96E67A9884}"/>
    <cellStyle name="Note 2 16 2 3 2 3" xfId="38069" xr:uid="{FB3A1334-E91F-459A-96E2-2E77B97EAD3E}"/>
    <cellStyle name="Note 2 16 2 3 3" xfId="30492" xr:uid="{A3E4EF8F-1A02-4B72-9C48-79CF471B6D87}"/>
    <cellStyle name="Note 2 16 2 3 4" xfId="36186" xr:uid="{8774A3DB-0FDC-4C05-88B2-1D826D6C86C7}"/>
    <cellStyle name="Note 2 16 2 4" xfId="22801" xr:uid="{A3182F6B-5AF8-4ABA-A90F-559B9495C6D9}"/>
    <cellStyle name="Note 2 16 2 4 2" xfId="28741" xr:uid="{27CE9A85-D8BB-415A-A73C-375374CE2748}"/>
    <cellStyle name="Note 2 16 2 4 3" xfId="34468" xr:uid="{0A559712-9325-4D44-AB0A-7CA07B5A4529}"/>
    <cellStyle name="Note 2 16 2 5" xfId="25501" xr:uid="{4C0056D8-8546-4750-853F-FA1AC3E7C04E}"/>
    <cellStyle name="Note 2 16 2 5 2" xfId="30953" xr:uid="{8472EFDE-0564-4867-A24C-54BFF904A43F}"/>
    <cellStyle name="Note 2 16 2 5 3" xfId="36528" xr:uid="{C41D725F-B2EE-42FF-BD4D-F1CC412B01E1}"/>
    <cellStyle name="Note 2 16 2 6" xfId="27867" xr:uid="{823C15DB-BBF5-4B3B-8822-A9BAEA5D0A7D}"/>
    <cellStyle name="Note 2 16 2 7" xfId="33594" xr:uid="{88E09682-D6D1-4855-A8E9-9438D1941D1C}"/>
    <cellStyle name="Note 2 16 3" xfId="23181" xr:uid="{DCEEEC94-B4CD-498B-BFF9-07E7CE72A365}"/>
    <cellStyle name="Note 2 16 3 2" xfId="25881" xr:uid="{8D993A1E-60C2-41B5-80B0-10C77CF1F031}"/>
    <cellStyle name="Note 2 16 3 2 2" xfId="31333" xr:uid="{D055BB9F-DBAA-4B7A-A2AD-C414EE28D25A}"/>
    <cellStyle name="Note 2 16 3 2 3" xfId="36908" xr:uid="{E7B04C37-577E-4174-9E35-B800B823D2F0}"/>
    <cellStyle name="Note 2 16 3 3" xfId="29121" xr:uid="{6396DD3F-9E29-405C-A2A1-308B95BC77B9}"/>
    <cellStyle name="Note 2 16 3 4" xfId="34845" xr:uid="{0C44BB43-6F33-4D72-B1A8-B531FB4AA1F3}"/>
    <cellStyle name="Note 2 16 4" xfId="24559" xr:uid="{29BF9F37-DA48-42BB-8F60-E80620632560}"/>
    <cellStyle name="Note 2 16 4 2" xfId="26754" xr:uid="{1FB18A33-0778-4196-8541-5DDFAC5175FD}"/>
    <cellStyle name="Note 2 16 4 2 2" xfId="32206" xr:uid="{15E5F316-440A-4EF6-AF76-C0DDB9646E62}"/>
    <cellStyle name="Note 2 16 4 2 3" xfId="37762" xr:uid="{24990C07-3990-454C-8DD6-BE8C0257FDBA}"/>
    <cellStyle name="Note 2 16 4 3" xfId="30011" xr:uid="{9BAE3BF5-7F50-4734-B8A8-E6BA3934D6AC}"/>
    <cellStyle name="Note 2 16 4 4" xfId="35711" xr:uid="{2949C64C-2198-42BE-A221-6375E60CC04C}"/>
    <cellStyle name="Note 2 16 5" xfId="22326" xr:uid="{FC2CC66E-9029-416C-889C-56C31DF6BD80}"/>
    <cellStyle name="Note 2 16 5 2" xfId="28266" xr:uid="{A6235682-6F30-45AB-934E-F961F677C368}"/>
    <cellStyle name="Note 2 16 5 3" xfId="33993" xr:uid="{04DAA89D-4036-4167-AAE1-3F8987A16903}"/>
    <cellStyle name="Note 2 16 6" xfId="21444" xr:uid="{DA756562-A4A9-43E3-A109-CF316130D6DE}"/>
    <cellStyle name="Note 2 16 7" xfId="21032" xr:uid="{2F670B06-A004-42D4-88B1-AD79F0226A4C}"/>
    <cellStyle name="Note 2 16 8" xfId="33113" xr:uid="{DF1A8DD6-BC50-4E04-8C94-A68481167F42}"/>
    <cellStyle name="Note 2 17" xfId="20409" xr:uid="{00000000-0005-0000-0000-0000BC4F0000}"/>
    <cellStyle name="Note 2 17 2" xfId="21924" xr:uid="{B840A558-A5A3-4EAB-8512-9E3F02AD216F}"/>
    <cellStyle name="Note 2 17 2 2" xfId="23655" xr:uid="{00D19434-DD70-4ED2-9B4F-48C7449201BC}"/>
    <cellStyle name="Note 2 17 2 2 2" xfId="26355" xr:uid="{D357E8C7-0B66-4E37-994E-48F5067A7024}"/>
    <cellStyle name="Note 2 17 2 2 2 2" xfId="31807" xr:uid="{00791537-D1D7-4D4C-8870-C052113DA539}"/>
    <cellStyle name="Note 2 17 2 2 2 3" xfId="37382" xr:uid="{7A09F1FE-6730-43E9-A85B-CE5E183B6434}"/>
    <cellStyle name="Note 2 17 2 2 3" xfId="29595" xr:uid="{44549DEC-C95F-4210-8B8B-3D7591C3DBC3}"/>
    <cellStyle name="Note 2 17 2 2 4" xfId="35319" xr:uid="{3020E504-1EFD-4002-9CDF-3317E4637B1E}"/>
    <cellStyle name="Note 2 17 2 3" xfId="25039" xr:uid="{4927F837-21B5-4CFB-82B7-CB80DA5AA045}"/>
    <cellStyle name="Note 2 17 2 3 2" xfId="27234" xr:uid="{67338FCA-249C-414E-9B98-0ADA72C6AB44}"/>
    <cellStyle name="Note 2 17 2 3 2 2" xfId="32686" xr:uid="{EAABA32C-643D-48BF-866A-A4AECAD6B02E}"/>
    <cellStyle name="Note 2 17 2 3 2 3" xfId="38068" xr:uid="{ABD11A64-32D5-47CD-A8AF-D7500AAEAD3A}"/>
    <cellStyle name="Note 2 17 2 3 3" xfId="30491" xr:uid="{9ED69136-7296-4790-AB01-9CF179296BBF}"/>
    <cellStyle name="Note 2 17 2 3 4" xfId="36185" xr:uid="{68DC3F4B-DBE7-4B84-A054-DEF4E94E42FB}"/>
    <cellStyle name="Note 2 17 2 4" xfId="22800" xr:uid="{363A5838-AF7B-4FD2-A365-907FD94EBE1B}"/>
    <cellStyle name="Note 2 17 2 4 2" xfId="28740" xr:uid="{B1CA43BA-09C2-4B30-B938-4B037A4F55A1}"/>
    <cellStyle name="Note 2 17 2 4 3" xfId="34467" xr:uid="{41E0DA04-032A-4638-9A30-F1894842C413}"/>
    <cellStyle name="Note 2 17 2 5" xfId="25500" xr:uid="{5763A822-B288-468A-AD2F-EDC4D7C5CD63}"/>
    <cellStyle name="Note 2 17 2 5 2" xfId="30952" xr:uid="{AF39AF45-81E0-4FA1-A167-A53C7375F669}"/>
    <cellStyle name="Note 2 17 2 5 3" xfId="36527" xr:uid="{FC9E9933-AEE6-4CAC-9C26-D4E6A22040FA}"/>
    <cellStyle name="Note 2 17 2 6" xfId="27866" xr:uid="{F8B1750A-F3E8-4DA9-A516-590A5D1AC712}"/>
    <cellStyle name="Note 2 17 2 7" xfId="33593" xr:uid="{10ADAC34-D1AE-46E8-A89B-94A05A33C510}"/>
    <cellStyle name="Note 2 17 3" xfId="23182" xr:uid="{F9BA9F21-06EE-4F43-9A23-F3826EF52266}"/>
    <cellStyle name="Note 2 17 3 2" xfId="25882" xr:uid="{3706C5A6-598C-4AAC-9365-A0A2647D286F}"/>
    <cellStyle name="Note 2 17 3 2 2" xfId="31334" xr:uid="{4653946F-337B-49B5-9553-F0395CC75E4A}"/>
    <cellStyle name="Note 2 17 3 2 3" xfId="36909" xr:uid="{3E28860A-32D3-4A2A-A23D-470CC014BC7D}"/>
    <cellStyle name="Note 2 17 3 3" xfId="29122" xr:uid="{185CF450-D140-4528-A90F-9194C84B8E97}"/>
    <cellStyle name="Note 2 17 3 4" xfId="34846" xr:uid="{9943A29C-F62E-45E8-9A4F-F8C3F45812DC}"/>
    <cellStyle name="Note 2 17 4" xfId="24560" xr:uid="{0D056CDA-1B7A-4104-8CEF-50EBDE50C50C}"/>
    <cellStyle name="Note 2 17 4 2" xfId="26755" xr:uid="{7DC499DC-154A-415A-A623-5D818F8D92C1}"/>
    <cellStyle name="Note 2 17 4 2 2" xfId="32207" xr:uid="{F9025D4B-01A8-48F4-B141-6F9BC3D0BE7E}"/>
    <cellStyle name="Note 2 17 4 2 3" xfId="37763" xr:uid="{5D5F6D43-6DB8-4C05-8835-8F726D784AAF}"/>
    <cellStyle name="Note 2 17 4 3" xfId="30012" xr:uid="{635BDF74-A3E1-48E4-9CBA-A3FD4D93354D}"/>
    <cellStyle name="Note 2 17 4 4" xfId="35712" xr:uid="{E8944068-A8E4-4E41-92C0-CC791DB7D319}"/>
    <cellStyle name="Note 2 17 5" xfId="22327" xr:uid="{2168A4DD-7BBB-4AF7-B3D1-F40651FEAA3B}"/>
    <cellStyle name="Note 2 17 5 2" xfId="28267" xr:uid="{2C9817C7-4F46-4993-B3B1-08C130C4C2C2}"/>
    <cellStyle name="Note 2 17 5 3" xfId="33994" xr:uid="{7CF84ADC-8069-4CF7-962F-AA638C270E4F}"/>
    <cellStyle name="Note 2 17 6" xfId="21445" xr:uid="{F16ECBBF-3CD4-456E-BA7E-840A9FAD3242}"/>
    <cellStyle name="Note 2 17 7" xfId="21031" xr:uid="{2B79CC80-A226-497C-B56C-9E025FEE9E5B}"/>
    <cellStyle name="Note 2 17 8" xfId="33114" xr:uid="{DAE7DD76-9AA4-435F-8E95-D43F82765A30}"/>
    <cellStyle name="Note 2 18" xfId="21945" xr:uid="{73A0C7E8-8367-4E2C-B90A-49F65ABF2362}"/>
    <cellStyle name="Note 2 18 2" xfId="23676" xr:uid="{4437F9B1-9490-48F0-9065-DAB2D2E77119}"/>
    <cellStyle name="Note 2 18 2 2" xfId="26376" xr:uid="{324E89F0-D947-4075-AE9F-E17785D6097C}"/>
    <cellStyle name="Note 2 18 2 2 2" xfId="31828" xr:uid="{C5A0FD55-C7AE-4975-A3D7-8BE2E840152E}"/>
    <cellStyle name="Note 2 18 2 2 3" xfId="37403" xr:uid="{9B5F20BD-D870-437A-AE0D-72DFCC55B124}"/>
    <cellStyle name="Note 2 18 2 3" xfId="29616" xr:uid="{829BBCAC-8586-422F-B42E-A1404B41FD8F}"/>
    <cellStyle name="Note 2 18 2 4" xfId="35340" xr:uid="{D717AEE7-2328-4CF1-87B3-FE58CB67F6CD}"/>
    <cellStyle name="Note 2 18 3" xfId="25060" xr:uid="{1EC4CC93-43CF-42D0-9179-32DDA6BC7F24}"/>
    <cellStyle name="Note 2 18 3 2" xfId="27255" xr:uid="{6FC38893-ADE3-481E-ADC9-AB90A651DE77}"/>
    <cellStyle name="Note 2 18 3 2 2" xfId="32707" xr:uid="{BEEB3DC5-DDB9-40B1-930E-9F24D26441FE}"/>
    <cellStyle name="Note 2 18 3 2 3" xfId="38089" xr:uid="{1751E409-68D7-4C52-9656-FE41D4EEB696}"/>
    <cellStyle name="Note 2 18 3 3" xfId="30512" xr:uid="{CAACF97C-6DC5-4A96-A57F-E04C23A3D202}"/>
    <cellStyle name="Note 2 18 3 4" xfId="36206" xr:uid="{65152FAB-3D2D-4150-A67F-0EF8DD3788B4}"/>
    <cellStyle name="Note 2 18 4" xfId="22821" xr:uid="{B105F623-D36C-463E-B96E-E757C920EEDE}"/>
    <cellStyle name="Note 2 18 4 2" xfId="28761" xr:uid="{5945DA36-D17A-4513-B68D-A51D59EC0312}"/>
    <cellStyle name="Note 2 18 4 3" xfId="34488" xr:uid="{F62E749F-003C-4DE5-89AC-320AC4BD26FF}"/>
    <cellStyle name="Note 2 18 5" xfId="25521" xr:uid="{38F80628-55E7-4F80-953E-6A48B9D3F4D0}"/>
    <cellStyle name="Note 2 18 5 2" xfId="30973" xr:uid="{94497418-DB4A-4DE6-AC67-E2E5DF83E1E4}"/>
    <cellStyle name="Note 2 18 5 3" xfId="36548" xr:uid="{70524D50-9A91-4CEE-89FD-FD0E1EE39937}"/>
    <cellStyle name="Note 2 18 6" xfId="27887" xr:uid="{C6A65FDE-3B49-4180-AF54-09E7724CCA29}"/>
    <cellStyle name="Note 2 18 7" xfId="33614" xr:uid="{6F8C4719-07BC-42E4-9750-42C19633D738}"/>
    <cellStyle name="Note 2 19" xfId="23161" xr:uid="{D57D2009-9D9B-4296-8825-456A07A44457}"/>
    <cellStyle name="Note 2 19 2" xfId="25861" xr:uid="{900996BD-EF51-4228-9ABD-8F3F33766E22}"/>
    <cellStyle name="Note 2 19 2 2" xfId="31313" xr:uid="{57AE3A11-F80B-4BBF-B481-6B95FA5EE888}"/>
    <cellStyle name="Note 2 19 2 3" xfId="36888" xr:uid="{2B90D0F6-EBB5-4243-98B4-A24E0B383E7A}"/>
    <cellStyle name="Note 2 19 3" xfId="29101" xr:uid="{6EE28A1A-BAAE-4820-A156-927477E4D005}"/>
    <cellStyle name="Note 2 19 4" xfId="34825" xr:uid="{9EB09C45-740D-44B6-BB4F-77E46881A1E4}"/>
    <cellStyle name="Note 2 2" xfId="20410" xr:uid="{00000000-0005-0000-0000-0000BD4F0000}"/>
    <cellStyle name="Note 2 2 10" xfId="20411" xr:uid="{00000000-0005-0000-0000-0000BE4F0000}"/>
    <cellStyle name="Note 2 2 10 2" xfId="21922" xr:uid="{F605F7FE-D1C8-4B1D-A137-9F8AA7F50D00}"/>
    <cellStyle name="Note 2 2 10 2 2" xfId="23653" xr:uid="{CF6F927E-95B6-468D-9EEF-8480AF819B18}"/>
    <cellStyle name="Note 2 2 10 2 2 2" xfId="26353" xr:uid="{537AF1E1-8A7D-4E3E-A96A-C98A51BF6D14}"/>
    <cellStyle name="Note 2 2 10 2 2 2 2" xfId="31805" xr:uid="{30D2883B-1D8D-49E3-AF60-1FF186027BAB}"/>
    <cellStyle name="Note 2 2 10 2 2 2 3" xfId="37380" xr:uid="{6CE9E81C-29EF-4EC1-A7BB-EF84A81D1D9B}"/>
    <cellStyle name="Note 2 2 10 2 2 3" xfId="29593" xr:uid="{62667926-061D-477A-A75A-493B6D93B66E}"/>
    <cellStyle name="Note 2 2 10 2 2 4" xfId="35317" xr:uid="{B8DEAC55-064F-43F5-BEF9-5CE3ADACFE9C}"/>
    <cellStyle name="Note 2 2 10 2 3" xfId="25037" xr:uid="{C7161DB5-644F-4C1D-BC3B-C0434684ED55}"/>
    <cellStyle name="Note 2 2 10 2 3 2" xfId="27232" xr:uid="{02A144CE-0CBB-4E9E-9872-FF97C2B92FA2}"/>
    <cellStyle name="Note 2 2 10 2 3 2 2" xfId="32684" xr:uid="{32B8C90B-472E-4BCA-A9D0-A4742DE1A029}"/>
    <cellStyle name="Note 2 2 10 2 3 2 3" xfId="38066" xr:uid="{668E697F-7898-4F3D-9A8D-525FBFB535E0}"/>
    <cellStyle name="Note 2 2 10 2 3 3" xfId="30489" xr:uid="{C685869A-9271-4B0A-9979-FAF916F15809}"/>
    <cellStyle name="Note 2 2 10 2 3 4" xfId="36183" xr:uid="{9E9A6E2C-F60E-48CD-B2AD-4706DA5784F9}"/>
    <cellStyle name="Note 2 2 10 2 4" xfId="22798" xr:uid="{0CA4E80C-AB9B-45D1-AE64-267FDBD6D735}"/>
    <cellStyle name="Note 2 2 10 2 4 2" xfId="28738" xr:uid="{BBB6D740-9F55-4E8D-8BE4-E5CCB88B0A75}"/>
    <cellStyle name="Note 2 2 10 2 4 3" xfId="34465" xr:uid="{2E762019-1C83-4DED-927E-803F00850BC4}"/>
    <cellStyle name="Note 2 2 10 2 5" xfId="25498" xr:uid="{31B9793A-A685-4C2E-8B18-B552B1909889}"/>
    <cellStyle name="Note 2 2 10 2 5 2" xfId="30950" xr:uid="{87500D06-2390-4821-96D1-5ECB7B6F999F}"/>
    <cellStyle name="Note 2 2 10 2 5 3" xfId="36525" xr:uid="{850D1643-5CA4-4A93-9C5B-3F20820E676D}"/>
    <cellStyle name="Note 2 2 10 2 6" xfId="27864" xr:uid="{084DA34E-520C-48E2-AA23-E4DAE5A8F83B}"/>
    <cellStyle name="Note 2 2 10 2 7" xfId="33591" xr:uid="{84C10493-2A8A-4B6C-A150-985AD7F2BB83}"/>
    <cellStyle name="Note 2 2 10 3" xfId="23184" xr:uid="{64049E57-4C90-4C33-AB57-4C580F289933}"/>
    <cellStyle name="Note 2 2 10 3 2" xfId="25884" xr:uid="{7F3388FC-7FD2-49BE-B14A-941AA7130F0A}"/>
    <cellStyle name="Note 2 2 10 3 2 2" xfId="31336" xr:uid="{E0EA6424-BDE7-4F6F-8758-17C3F4282E8A}"/>
    <cellStyle name="Note 2 2 10 3 2 3" xfId="36911" xr:uid="{7671D6A4-5322-4F70-B38C-EE959090EF95}"/>
    <cellStyle name="Note 2 2 10 3 3" xfId="29124" xr:uid="{417BD628-5C46-46D7-B61A-BB7BF18CE12D}"/>
    <cellStyle name="Note 2 2 10 3 4" xfId="34848" xr:uid="{4CCEE805-A41D-4434-87F8-D4BB4B6D9935}"/>
    <cellStyle name="Note 2 2 10 4" xfId="24562" xr:uid="{D35A54EB-B9E4-4129-862F-BCD4837F1938}"/>
    <cellStyle name="Note 2 2 10 4 2" xfId="26757" xr:uid="{FFFDD11A-6988-44E2-B9C5-350152D92A06}"/>
    <cellStyle name="Note 2 2 10 4 2 2" xfId="32209" xr:uid="{8914A6B2-FA9A-4A61-B819-163AED68C272}"/>
    <cellStyle name="Note 2 2 10 4 2 3" xfId="37765" xr:uid="{9184D941-FA3C-4079-9449-14F755139BA4}"/>
    <cellStyle name="Note 2 2 10 4 3" xfId="30014" xr:uid="{D66844B5-5580-4667-AF85-72C429D17538}"/>
    <cellStyle name="Note 2 2 10 4 4" xfId="35714" xr:uid="{6E76C1A6-F533-4AD0-8A7F-8CEB8452E163}"/>
    <cellStyle name="Note 2 2 10 5" xfId="22329" xr:uid="{C73D2C5B-54F4-4C3C-BAD3-DE85612B2CFA}"/>
    <cellStyle name="Note 2 2 10 5 2" xfId="28269" xr:uid="{1D695A83-A5CE-4FE2-85FB-B75F8562FF8A}"/>
    <cellStyle name="Note 2 2 10 5 3" xfId="33996" xr:uid="{212211A6-1B67-419A-A1A6-48BBB8EBD8BE}"/>
    <cellStyle name="Note 2 2 10 6" xfId="21447" xr:uid="{5D350B6B-1FAD-45A7-8B69-062786879DE6}"/>
    <cellStyle name="Note 2 2 10 7" xfId="21029" xr:uid="{41AB723B-232C-4A2F-ADCD-0494AA131F6F}"/>
    <cellStyle name="Note 2 2 10 8" xfId="33116" xr:uid="{EA9A5EBF-7E3C-4491-AF5B-5B7FDBFF3B70}"/>
    <cellStyle name="Note 2 2 11" xfId="21923" xr:uid="{DC8969C6-030E-4917-9AD8-92FF476AD7E8}"/>
    <cellStyle name="Note 2 2 11 2" xfId="23654" xr:uid="{A23CE2BC-FF95-4688-95F5-7B7FEAFFF27E}"/>
    <cellStyle name="Note 2 2 11 2 2" xfId="26354" xr:uid="{A75636BF-016C-499B-9A21-D36307D9F79E}"/>
    <cellStyle name="Note 2 2 11 2 2 2" xfId="31806" xr:uid="{0B027364-B7DF-4885-89C6-2365AA00CB02}"/>
    <cellStyle name="Note 2 2 11 2 2 3" xfId="37381" xr:uid="{46B2E135-1A2E-469A-ADC7-C808FE2AA4F3}"/>
    <cellStyle name="Note 2 2 11 2 3" xfId="29594" xr:uid="{3BC47A0C-0D73-4A7F-BE5A-73E43BF4B7DC}"/>
    <cellStyle name="Note 2 2 11 2 4" xfId="35318" xr:uid="{26BEB772-B4B1-4947-B9EB-7CA9FEF71CF8}"/>
    <cellStyle name="Note 2 2 11 3" xfId="25038" xr:uid="{46047026-7B6F-41B1-9ED4-30F31AC89119}"/>
    <cellStyle name="Note 2 2 11 3 2" xfId="27233" xr:uid="{B5417D8F-1ACA-423D-B717-AF466B74A5AE}"/>
    <cellStyle name="Note 2 2 11 3 2 2" xfId="32685" xr:uid="{EE3B1CAC-ACB8-4D8D-B9B7-CBD96BF68259}"/>
    <cellStyle name="Note 2 2 11 3 2 3" xfId="38067" xr:uid="{B92BF363-FAE5-494F-8E48-0B5D8B2392F0}"/>
    <cellStyle name="Note 2 2 11 3 3" xfId="30490" xr:uid="{6AB8F7EE-C16A-4669-9C7B-0DEF0E28A0AD}"/>
    <cellStyle name="Note 2 2 11 3 4" xfId="36184" xr:uid="{930A0434-AFF3-4DA7-ABA5-14EEF81B1D12}"/>
    <cellStyle name="Note 2 2 11 4" xfId="22799" xr:uid="{F6BBA029-7505-48F9-8AC2-204B935B5DC2}"/>
    <cellStyle name="Note 2 2 11 4 2" xfId="28739" xr:uid="{48E8C737-68E8-4D8A-BF84-C4676DD112A9}"/>
    <cellStyle name="Note 2 2 11 4 3" xfId="34466" xr:uid="{5F7F3BF6-5A98-45DD-960F-80D8069B5969}"/>
    <cellStyle name="Note 2 2 11 5" xfId="25499" xr:uid="{D5133DB3-1D38-46DE-BC02-6CBF9F55A402}"/>
    <cellStyle name="Note 2 2 11 5 2" xfId="30951" xr:uid="{C930AD07-0A3A-4247-8B8E-132054CEC662}"/>
    <cellStyle name="Note 2 2 11 5 3" xfId="36526" xr:uid="{E057ACA9-762D-498F-AFCE-E3E226EF92FF}"/>
    <cellStyle name="Note 2 2 11 6" xfId="27865" xr:uid="{61D13434-DBFE-40FA-984F-4AA998FBB4FA}"/>
    <cellStyle name="Note 2 2 11 7" xfId="33592" xr:uid="{7B024870-4C16-4BA4-ADDF-3F95A48381F2}"/>
    <cellStyle name="Note 2 2 12" xfId="23183" xr:uid="{088397DC-9A68-4BA1-A314-07B78F8C56A3}"/>
    <cellStyle name="Note 2 2 12 2" xfId="25883" xr:uid="{8131B78B-B1C7-463C-8E17-24F1A1F116EC}"/>
    <cellStyle name="Note 2 2 12 2 2" xfId="31335" xr:uid="{82C87EFC-E812-4A2C-BFB4-466C5303B5AD}"/>
    <cellStyle name="Note 2 2 12 2 3" xfId="36910" xr:uid="{869D1052-CE3F-4E2D-94AE-6CED38C0042F}"/>
    <cellStyle name="Note 2 2 12 3" xfId="29123" xr:uid="{62E42FCB-4AEC-441C-AA38-224D8F77D9D0}"/>
    <cellStyle name="Note 2 2 12 4" xfId="34847" xr:uid="{FB3175C3-ADA9-479A-AFC4-27A8605F70B5}"/>
    <cellStyle name="Note 2 2 13" xfId="24561" xr:uid="{4E192FE3-203C-49B0-9ECF-C89F3C85457A}"/>
    <cellStyle name="Note 2 2 13 2" xfId="26756" xr:uid="{1A01679C-8741-44DA-9804-6846CF1DD203}"/>
    <cellStyle name="Note 2 2 13 2 2" xfId="32208" xr:uid="{EE5DB15C-6E91-4682-847E-9D9ECB799FA4}"/>
    <cellStyle name="Note 2 2 13 2 3" xfId="37764" xr:uid="{D3C2985E-793E-4668-A6F1-A291100A0D1F}"/>
    <cellStyle name="Note 2 2 13 3" xfId="30013" xr:uid="{4CC89F2D-8675-4EB8-9EAC-1D3E4616C64C}"/>
    <cellStyle name="Note 2 2 13 4" xfId="35713" xr:uid="{9D40E40F-C4B6-4081-8B14-88ED6DC52BFA}"/>
    <cellStyle name="Note 2 2 14" xfId="22328" xr:uid="{546057F5-77A6-4E14-BAAB-22775A7A4169}"/>
    <cellStyle name="Note 2 2 14 2" xfId="28268" xr:uid="{B763334B-F8A2-4EE5-A07A-4FB44717C66F}"/>
    <cellStyle name="Note 2 2 14 3" xfId="33995" xr:uid="{FF78401B-440D-48D5-8525-2E0F2FE6777E}"/>
    <cellStyle name="Note 2 2 15" xfId="21446" xr:uid="{FF763A38-92B8-485C-A7C1-592D42EC0A79}"/>
    <cellStyle name="Note 2 2 16" xfId="21030" xr:uid="{5E3619FA-1851-48C8-8415-9EDC518C3759}"/>
    <cellStyle name="Note 2 2 17" xfId="33115" xr:uid="{1B9290DE-A5B1-4807-863B-E5F9A2431492}"/>
    <cellStyle name="Note 2 2 2" xfId="20412" xr:uid="{00000000-0005-0000-0000-0000BF4F0000}"/>
    <cellStyle name="Note 2 2 2 10" xfId="21448" xr:uid="{179A2325-11B5-48FF-9861-13F9A93CE73A}"/>
    <cellStyle name="Note 2 2 2 11" xfId="21028" xr:uid="{E2D6C834-4EDF-474A-81D7-8AC0B1FCFA71}"/>
    <cellStyle name="Note 2 2 2 12" xfId="33117" xr:uid="{268AB07A-CCD3-4EE3-A5B6-9D89A5739F55}"/>
    <cellStyle name="Note 2 2 2 2" xfId="20413" xr:uid="{00000000-0005-0000-0000-0000C04F0000}"/>
    <cellStyle name="Note 2 2 2 2 2" xfId="21920" xr:uid="{85CAF736-7985-4785-BEB0-106C92026450}"/>
    <cellStyle name="Note 2 2 2 2 2 2" xfId="23651" xr:uid="{089AFF7C-83B8-46E9-B675-0706D634E8AA}"/>
    <cellStyle name="Note 2 2 2 2 2 2 2" xfId="26351" xr:uid="{0785AF6C-034D-4034-BD9B-3D8D7E15F501}"/>
    <cellStyle name="Note 2 2 2 2 2 2 2 2" xfId="31803" xr:uid="{4EC5050C-5056-4536-8DED-31114B277A39}"/>
    <cellStyle name="Note 2 2 2 2 2 2 2 3" xfId="37378" xr:uid="{F5C6E1EE-0B43-4363-AA88-4A4FAD5E7883}"/>
    <cellStyle name="Note 2 2 2 2 2 2 3" xfId="29591" xr:uid="{B9E82941-68B5-4D6D-8CD8-9B60FB9BEEC9}"/>
    <cellStyle name="Note 2 2 2 2 2 2 4" xfId="35315" xr:uid="{3BAC795F-DDAE-4444-9192-F8033FC0C7FB}"/>
    <cellStyle name="Note 2 2 2 2 2 3" xfId="25035" xr:uid="{60A7331A-CA0A-4BA6-A21A-EF05F9D3D4D0}"/>
    <cellStyle name="Note 2 2 2 2 2 3 2" xfId="27230" xr:uid="{946D6F04-1329-4CD3-8EAB-C3ACCC34EA18}"/>
    <cellStyle name="Note 2 2 2 2 2 3 2 2" xfId="32682" xr:uid="{1C346163-1E64-4D1A-AAA9-F86F12B800CC}"/>
    <cellStyle name="Note 2 2 2 2 2 3 2 3" xfId="38064" xr:uid="{BC3B2795-05C0-459F-8E00-860FA4BD8FA9}"/>
    <cellStyle name="Note 2 2 2 2 2 3 3" xfId="30487" xr:uid="{4F06011D-A65D-417B-B3CC-6AB9110FDD16}"/>
    <cellStyle name="Note 2 2 2 2 2 3 4" xfId="36181" xr:uid="{CF67487F-71F3-4AB3-AA22-78C32BC36E9C}"/>
    <cellStyle name="Note 2 2 2 2 2 4" xfId="22796" xr:uid="{EACAEDE6-6A57-4BDC-89C8-3500214B1DEA}"/>
    <cellStyle name="Note 2 2 2 2 2 4 2" xfId="28736" xr:uid="{68CD18A5-C99E-4835-841F-6D0E2C10EBC5}"/>
    <cellStyle name="Note 2 2 2 2 2 4 3" xfId="34463" xr:uid="{7E0007AB-6A68-4BAD-ACE4-187D4AF67A27}"/>
    <cellStyle name="Note 2 2 2 2 2 5" xfId="25496" xr:uid="{A3649D74-CDB7-4852-BF5A-5EA0538F4DD4}"/>
    <cellStyle name="Note 2 2 2 2 2 5 2" xfId="30948" xr:uid="{EA94C351-BD86-4D41-87C4-9FCD7536F31B}"/>
    <cellStyle name="Note 2 2 2 2 2 5 3" xfId="36523" xr:uid="{8CD30BB0-CB5D-4D03-9870-0E0A7FCD49A5}"/>
    <cellStyle name="Note 2 2 2 2 2 6" xfId="27862" xr:uid="{CEB08AAA-07BE-4515-88D8-C16A4A1B9CEA}"/>
    <cellStyle name="Note 2 2 2 2 2 7" xfId="33589" xr:uid="{E83DF0BF-5C08-4437-8839-61CFE67ED2DE}"/>
    <cellStyle name="Note 2 2 2 2 3" xfId="23186" xr:uid="{7868DDB2-8F44-4424-9717-BCA90F52AB5A}"/>
    <cellStyle name="Note 2 2 2 2 3 2" xfId="25886" xr:uid="{3E232844-143F-4907-B3C2-D416ECE69D37}"/>
    <cellStyle name="Note 2 2 2 2 3 2 2" xfId="31338" xr:uid="{E687BF2F-81E2-4A90-A126-119694754655}"/>
    <cellStyle name="Note 2 2 2 2 3 2 3" xfId="36913" xr:uid="{5FAA17EC-1959-43DA-BDC9-FDF5E58B4081}"/>
    <cellStyle name="Note 2 2 2 2 3 3" xfId="29126" xr:uid="{7E4AA42D-AC6C-4708-B779-2FD58C4CBC80}"/>
    <cellStyle name="Note 2 2 2 2 3 4" xfId="34850" xr:uid="{743DC36D-1B57-4095-B933-6D1016A550F9}"/>
    <cellStyle name="Note 2 2 2 2 4" xfId="24564" xr:uid="{720F40B5-D402-4551-BCC1-61B1DBB62D59}"/>
    <cellStyle name="Note 2 2 2 2 4 2" xfId="26759" xr:uid="{FE76B8DB-BC8B-4A79-9B97-8E026818B536}"/>
    <cellStyle name="Note 2 2 2 2 4 2 2" xfId="32211" xr:uid="{09BC7D56-555E-4D73-9AFB-1B5597B7ACA1}"/>
    <cellStyle name="Note 2 2 2 2 4 2 3" xfId="37767" xr:uid="{B7975D25-4992-4EB6-A176-10A13B81AE8A}"/>
    <cellStyle name="Note 2 2 2 2 4 3" xfId="30016" xr:uid="{424E5BA2-469D-487F-B0A0-D956CF3CA327}"/>
    <cellStyle name="Note 2 2 2 2 4 4" xfId="35716" xr:uid="{DC2DB78A-CF85-46D2-A203-6145B6C9A73C}"/>
    <cellStyle name="Note 2 2 2 2 5" xfId="22331" xr:uid="{10A4F858-0E58-47C9-88AD-186423CC7051}"/>
    <cellStyle name="Note 2 2 2 2 5 2" xfId="28271" xr:uid="{56782461-7B71-4929-9212-C05AD77ED0DF}"/>
    <cellStyle name="Note 2 2 2 2 5 3" xfId="33998" xr:uid="{033F739D-8E4A-4329-A049-314F8194767B}"/>
    <cellStyle name="Note 2 2 2 2 6" xfId="21449" xr:uid="{1B2A0210-C118-4EB7-BC9F-9FAC5A87CB85}"/>
    <cellStyle name="Note 2 2 2 2 7" xfId="21027" xr:uid="{12F65255-AD40-4BCF-8B11-E9FCD7103247}"/>
    <cellStyle name="Note 2 2 2 2 8" xfId="33118" xr:uid="{C3F21CF2-4F0C-4F1B-8133-37093E277224}"/>
    <cellStyle name="Note 2 2 2 3" xfId="20414" xr:uid="{00000000-0005-0000-0000-0000C14F0000}"/>
    <cellStyle name="Note 2 2 2 3 2" xfId="21919" xr:uid="{7B353BF1-C294-419D-9FF3-803377D21615}"/>
    <cellStyle name="Note 2 2 2 3 2 2" xfId="23650" xr:uid="{60DD8218-4D6A-4A72-B269-7D300404282C}"/>
    <cellStyle name="Note 2 2 2 3 2 2 2" xfId="26350" xr:uid="{0CF8F1E5-B6D9-49B7-A4CB-8D23EBA8E3BE}"/>
    <cellStyle name="Note 2 2 2 3 2 2 2 2" xfId="31802" xr:uid="{346F2CD4-13FF-476C-B5DA-5E79CD48C1C1}"/>
    <cellStyle name="Note 2 2 2 3 2 2 2 3" xfId="37377" xr:uid="{5D42F845-206B-437F-ACB5-BFECA9B92726}"/>
    <cellStyle name="Note 2 2 2 3 2 2 3" xfId="29590" xr:uid="{2F365E34-D07A-4858-A5FB-543D3FE8CF4B}"/>
    <cellStyle name="Note 2 2 2 3 2 2 4" xfId="35314" xr:uid="{5F91DB34-8A60-49D3-B5F8-0B976EF39098}"/>
    <cellStyle name="Note 2 2 2 3 2 3" xfId="25034" xr:uid="{8DBE7983-F204-41F5-9412-FC2B63427A8F}"/>
    <cellStyle name="Note 2 2 2 3 2 3 2" xfId="27229" xr:uid="{BD5020DE-33DD-445C-B20C-AD106190BDE3}"/>
    <cellStyle name="Note 2 2 2 3 2 3 2 2" xfId="32681" xr:uid="{1F00016F-73F2-48A0-BA77-BA34D1C8EF62}"/>
    <cellStyle name="Note 2 2 2 3 2 3 2 3" xfId="38063" xr:uid="{0F65B218-D460-4CC8-97B4-B925A40EE842}"/>
    <cellStyle name="Note 2 2 2 3 2 3 3" xfId="30486" xr:uid="{44099700-DA13-4551-B8EE-154F0DD7B9BF}"/>
    <cellStyle name="Note 2 2 2 3 2 3 4" xfId="36180" xr:uid="{DF9E60D3-3B23-46A4-9510-BD0F6B5E64FB}"/>
    <cellStyle name="Note 2 2 2 3 2 4" xfId="22795" xr:uid="{1AF55310-D672-44BD-AE1B-670C7EA0E049}"/>
    <cellStyle name="Note 2 2 2 3 2 4 2" xfId="28735" xr:uid="{41223167-29E9-40A9-830B-D41B0C74FAB8}"/>
    <cellStyle name="Note 2 2 2 3 2 4 3" xfId="34462" xr:uid="{2969F798-A6B9-4970-9859-5BFB6FE1C122}"/>
    <cellStyle name="Note 2 2 2 3 2 5" xfId="25495" xr:uid="{AD76350D-91D3-4D0A-A7F0-F2C6911D3303}"/>
    <cellStyle name="Note 2 2 2 3 2 5 2" xfId="30947" xr:uid="{7474C7DD-EB52-47A1-ADD8-D829072D37F5}"/>
    <cellStyle name="Note 2 2 2 3 2 5 3" xfId="36522" xr:uid="{0A4F1CD6-C867-4CB1-8379-40A7AFA3273E}"/>
    <cellStyle name="Note 2 2 2 3 2 6" xfId="27861" xr:uid="{7BD7B1CF-C47F-47DF-994A-A972C6AE6361}"/>
    <cellStyle name="Note 2 2 2 3 2 7" xfId="33588" xr:uid="{BE175974-453C-4622-B7B8-71272D2F012F}"/>
    <cellStyle name="Note 2 2 2 3 3" xfId="23187" xr:uid="{46D3BE3F-6400-41E4-804A-9C1506E84CC1}"/>
    <cellStyle name="Note 2 2 2 3 3 2" xfId="25887" xr:uid="{C46C4A43-04F6-40C3-B149-D30B3E5B8064}"/>
    <cellStyle name="Note 2 2 2 3 3 2 2" xfId="31339" xr:uid="{26BE525F-1CAE-4348-AA91-1ED6DA01D1BE}"/>
    <cellStyle name="Note 2 2 2 3 3 2 3" xfId="36914" xr:uid="{E811737F-8CED-46AB-8D73-9B15FB3CD329}"/>
    <cellStyle name="Note 2 2 2 3 3 3" xfId="29127" xr:uid="{38D90B30-A971-45E6-B6F9-FA2C2F227376}"/>
    <cellStyle name="Note 2 2 2 3 3 4" xfId="34851" xr:uid="{96209CCF-761B-4B24-B6D6-E7828B3A645B}"/>
    <cellStyle name="Note 2 2 2 3 4" xfId="24565" xr:uid="{008AA166-4BED-471F-8616-1B2EF27A724E}"/>
    <cellStyle name="Note 2 2 2 3 4 2" xfId="26760" xr:uid="{91980CC4-69B0-4490-A563-35C948FCB8F5}"/>
    <cellStyle name="Note 2 2 2 3 4 2 2" xfId="32212" xr:uid="{F8D4F362-F132-437A-AE9D-45E2D7AE5799}"/>
    <cellStyle name="Note 2 2 2 3 4 2 3" xfId="37768" xr:uid="{B9B56ADC-6832-4AB4-AB98-EE968A5F4E62}"/>
    <cellStyle name="Note 2 2 2 3 4 3" xfId="30017" xr:uid="{7BAB95A2-960C-4214-AF7B-18D398179973}"/>
    <cellStyle name="Note 2 2 2 3 4 4" xfId="35717" xr:uid="{67B4D9DF-A5C5-411F-83F1-F6AF388F7750}"/>
    <cellStyle name="Note 2 2 2 3 5" xfId="22332" xr:uid="{B42ADDBC-7E19-4B19-B2ED-030607788D2F}"/>
    <cellStyle name="Note 2 2 2 3 5 2" xfId="28272" xr:uid="{6896438B-D5FA-46D3-A57F-4344C3DDF9AF}"/>
    <cellStyle name="Note 2 2 2 3 5 3" xfId="33999" xr:uid="{5FCE869E-1E63-4CDD-A6C9-FFFC3893BF86}"/>
    <cellStyle name="Note 2 2 2 3 6" xfId="21450" xr:uid="{7809C60C-C038-4E21-B75A-40E12D65CB6F}"/>
    <cellStyle name="Note 2 2 2 3 7" xfId="21026" xr:uid="{A7ED6113-3B9A-43FA-A3AA-F97A8279AB14}"/>
    <cellStyle name="Note 2 2 2 3 8" xfId="33119" xr:uid="{66894D36-1C91-40B7-9D41-DE483141E47E}"/>
    <cellStyle name="Note 2 2 2 4" xfId="20415" xr:uid="{00000000-0005-0000-0000-0000C24F0000}"/>
    <cellStyle name="Note 2 2 2 4 2" xfId="21918" xr:uid="{DCEDBCAC-75D3-4248-A42C-0B243C900605}"/>
    <cellStyle name="Note 2 2 2 4 2 2" xfId="23649" xr:uid="{80A38D44-2B8C-4F29-B285-523124CD4225}"/>
    <cellStyle name="Note 2 2 2 4 2 2 2" xfId="26349" xr:uid="{516D7A3C-F280-4630-94A5-B52B2C070A30}"/>
    <cellStyle name="Note 2 2 2 4 2 2 2 2" xfId="31801" xr:uid="{84F864BC-3632-4FE9-910E-686A3FBA7828}"/>
    <cellStyle name="Note 2 2 2 4 2 2 2 3" xfId="37376" xr:uid="{774A6B10-AF4F-4076-9AF3-D0C3A1DAD8F7}"/>
    <cellStyle name="Note 2 2 2 4 2 2 3" xfId="29589" xr:uid="{1D76056E-AAE7-45FA-A364-57BFEDE6C5D6}"/>
    <cellStyle name="Note 2 2 2 4 2 2 4" xfId="35313" xr:uid="{7095AF88-B284-44DB-B934-3AAC21865F34}"/>
    <cellStyle name="Note 2 2 2 4 2 3" xfId="25033" xr:uid="{C4B9C275-E4F9-4ABD-99E4-A773AF239AB3}"/>
    <cellStyle name="Note 2 2 2 4 2 3 2" xfId="27228" xr:uid="{85A7F13D-2C45-4F46-B492-270C3BA60BA9}"/>
    <cellStyle name="Note 2 2 2 4 2 3 2 2" xfId="32680" xr:uid="{AA89B557-D64C-465C-AAAD-84C29F2F9141}"/>
    <cellStyle name="Note 2 2 2 4 2 3 2 3" xfId="38062" xr:uid="{CD199D7D-6FE1-4869-873B-D2F5153EDC0E}"/>
    <cellStyle name="Note 2 2 2 4 2 3 3" xfId="30485" xr:uid="{C1D6396E-EB29-4B10-AEB9-6E720D517AF5}"/>
    <cellStyle name="Note 2 2 2 4 2 3 4" xfId="36179" xr:uid="{3A50BBE7-273F-4F7D-919B-AF15448DB5A3}"/>
    <cellStyle name="Note 2 2 2 4 2 4" xfId="22794" xr:uid="{F6D7AE0B-CDB0-4118-9E22-C6C7C5D0D177}"/>
    <cellStyle name="Note 2 2 2 4 2 4 2" xfId="28734" xr:uid="{4AF20E2E-F1CB-4B98-9F17-AD2CAD1CA5BE}"/>
    <cellStyle name="Note 2 2 2 4 2 4 3" xfId="34461" xr:uid="{DC074421-EB60-4A79-BE35-FB3238944B2E}"/>
    <cellStyle name="Note 2 2 2 4 2 5" xfId="25494" xr:uid="{C6ADC3AA-A81A-451E-B561-9C0470FE4CDC}"/>
    <cellStyle name="Note 2 2 2 4 2 5 2" xfId="30946" xr:uid="{C055B441-4EFD-43B7-89E9-2C6BAA39E806}"/>
    <cellStyle name="Note 2 2 2 4 2 5 3" xfId="36521" xr:uid="{96684C9F-21C2-4A4B-B789-6FF27AC6E279}"/>
    <cellStyle name="Note 2 2 2 4 2 6" xfId="27860" xr:uid="{94332462-9852-4AD3-B564-AC1A3BFC6C3A}"/>
    <cellStyle name="Note 2 2 2 4 2 7" xfId="33587" xr:uid="{26EAC4ED-D020-4E35-8D90-D984A24FE9A6}"/>
    <cellStyle name="Note 2 2 2 4 3" xfId="23188" xr:uid="{067FBD97-FE47-46DF-A3BD-13DE8A8AFC0F}"/>
    <cellStyle name="Note 2 2 2 4 3 2" xfId="25888" xr:uid="{F09F850C-6D68-429E-8DC6-B50B5C963CE3}"/>
    <cellStyle name="Note 2 2 2 4 3 2 2" xfId="31340" xr:uid="{B600C3A5-1198-4C29-BA68-5818F0C14A34}"/>
    <cellStyle name="Note 2 2 2 4 3 2 3" xfId="36915" xr:uid="{A692507C-41EE-41EF-BBA8-E37BB3B61D43}"/>
    <cellStyle name="Note 2 2 2 4 3 3" xfId="29128" xr:uid="{027C8994-99B5-4414-8FC1-0765FC1937BD}"/>
    <cellStyle name="Note 2 2 2 4 3 4" xfId="34852" xr:uid="{4BC827B4-E671-4EAC-8DDC-0EB23095E002}"/>
    <cellStyle name="Note 2 2 2 4 4" xfId="24566" xr:uid="{8BC8B213-EBB9-4041-B884-7E506E7CCA76}"/>
    <cellStyle name="Note 2 2 2 4 4 2" xfId="26761" xr:uid="{FD3ED778-8E58-49F3-A57B-87CC861A71B1}"/>
    <cellStyle name="Note 2 2 2 4 4 2 2" xfId="32213" xr:uid="{4B7FFD97-3418-4C88-AACC-4FDF0494F94A}"/>
    <cellStyle name="Note 2 2 2 4 4 2 3" xfId="37769" xr:uid="{D7C1440B-427A-4CD6-9BFB-2F7464DA9D1C}"/>
    <cellStyle name="Note 2 2 2 4 4 3" xfId="30018" xr:uid="{9FCC7C1B-4252-4FD6-85E8-88B62A620A4D}"/>
    <cellStyle name="Note 2 2 2 4 4 4" xfId="35718" xr:uid="{540624F5-FA9D-478A-92C9-7221A85F32C2}"/>
    <cellStyle name="Note 2 2 2 4 5" xfId="22333" xr:uid="{FDD6B57F-2C07-472B-9ED5-A670B6DF8061}"/>
    <cellStyle name="Note 2 2 2 4 5 2" xfId="28273" xr:uid="{1BF624F6-1961-4035-A44C-F7DA051B04E3}"/>
    <cellStyle name="Note 2 2 2 4 5 3" xfId="34000" xr:uid="{10B39104-1901-44EF-BB8D-0095B151FA21}"/>
    <cellStyle name="Note 2 2 2 4 6" xfId="21451" xr:uid="{D35A859A-EB8C-4507-AF0E-7849EF27081F}"/>
    <cellStyle name="Note 2 2 2 4 7" xfId="21025" xr:uid="{2F6444CB-7393-450E-9355-BA86CB9B833B}"/>
    <cellStyle name="Note 2 2 2 4 8" xfId="33120" xr:uid="{00A19ECB-0449-4E8B-BD39-0F135FD1F30C}"/>
    <cellStyle name="Note 2 2 2 5" xfId="20416" xr:uid="{00000000-0005-0000-0000-0000C34F0000}"/>
    <cellStyle name="Note 2 2 2 5 2" xfId="21917" xr:uid="{966DD0EB-EBB8-4918-A42F-47F3D2CAAF4E}"/>
    <cellStyle name="Note 2 2 2 5 2 2" xfId="23648" xr:uid="{A038ABDC-BB28-4386-8692-BB84FAC519C6}"/>
    <cellStyle name="Note 2 2 2 5 2 2 2" xfId="26348" xr:uid="{8256F970-2F50-422B-9813-8E3A3742D37E}"/>
    <cellStyle name="Note 2 2 2 5 2 2 2 2" xfId="31800" xr:uid="{744340DE-150B-49AE-A7FD-62502360F139}"/>
    <cellStyle name="Note 2 2 2 5 2 2 2 3" xfId="37375" xr:uid="{CC263529-FA9C-43E8-869F-4141BE44E17E}"/>
    <cellStyle name="Note 2 2 2 5 2 2 3" xfId="29588" xr:uid="{48BEC67E-E145-4101-BDA8-8B8D44E928C5}"/>
    <cellStyle name="Note 2 2 2 5 2 2 4" xfId="35312" xr:uid="{BCFF0114-738D-4033-B4BF-0F76288E749E}"/>
    <cellStyle name="Note 2 2 2 5 2 3" xfId="25032" xr:uid="{DF44CA61-DD0E-42AF-AB94-18929680FA52}"/>
    <cellStyle name="Note 2 2 2 5 2 3 2" xfId="27227" xr:uid="{F12127FD-132F-4AEB-8F0E-75F2FA3E3406}"/>
    <cellStyle name="Note 2 2 2 5 2 3 2 2" xfId="32679" xr:uid="{A182E4F1-DEFE-41EE-9292-1EC36CB4A303}"/>
    <cellStyle name="Note 2 2 2 5 2 3 2 3" xfId="38061" xr:uid="{528947A6-A4BB-4612-BC00-EA027AB8F3B0}"/>
    <cellStyle name="Note 2 2 2 5 2 3 3" xfId="30484" xr:uid="{31CE6D91-615D-4165-AC8D-1F05BD29712F}"/>
    <cellStyle name="Note 2 2 2 5 2 3 4" xfId="36178" xr:uid="{5A64E6C1-5DF8-4C45-AC68-EB7A0BC5F5A0}"/>
    <cellStyle name="Note 2 2 2 5 2 4" xfId="22793" xr:uid="{89125853-0725-40C4-8CDC-ED7B5F2BBCAB}"/>
    <cellStyle name="Note 2 2 2 5 2 4 2" xfId="28733" xr:uid="{B1589643-6E68-43E4-8D11-C64C7A6B7C2A}"/>
    <cellStyle name="Note 2 2 2 5 2 4 3" xfId="34460" xr:uid="{C8DB14E3-5BC7-4927-BCC2-79A332EBE02E}"/>
    <cellStyle name="Note 2 2 2 5 2 5" xfId="25493" xr:uid="{684DBA15-0D82-4014-9BD5-740E20413C99}"/>
    <cellStyle name="Note 2 2 2 5 2 5 2" xfId="30945" xr:uid="{FBD0A0F1-08DD-4BD3-8BC9-A24209A63674}"/>
    <cellStyle name="Note 2 2 2 5 2 5 3" xfId="36520" xr:uid="{D3C365D3-934E-49A1-8D0F-D74964D31D65}"/>
    <cellStyle name="Note 2 2 2 5 2 6" xfId="27859" xr:uid="{88711EF8-C767-444C-AB7E-6F0A73EE6D99}"/>
    <cellStyle name="Note 2 2 2 5 2 7" xfId="33586" xr:uid="{2FAE3756-058E-4B46-9AB7-180A68FC039F}"/>
    <cellStyle name="Note 2 2 2 5 3" xfId="23189" xr:uid="{BC6FA3EA-9FFD-4464-9E86-E8581B975E75}"/>
    <cellStyle name="Note 2 2 2 5 3 2" xfId="25889" xr:uid="{40D2360C-9338-48DE-897A-435B33FB1CB9}"/>
    <cellStyle name="Note 2 2 2 5 3 2 2" xfId="31341" xr:uid="{9358FBF8-624D-4204-9378-20D32AEECDEA}"/>
    <cellStyle name="Note 2 2 2 5 3 2 3" xfId="36916" xr:uid="{62D98477-2B26-4EA6-ABF3-6D1DB286FFAD}"/>
    <cellStyle name="Note 2 2 2 5 3 3" xfId="29129" xr:uid="{BED22EC3-A46A-4D2E-A6B7-FFFA5F7C2DF8}"/>
    <cellStyle name="Note 2 2 2 5 3 4" xfId="34853" xr:uid="{051DAF92-8AF9-4DFE-AC85-821E425A92C9}"/>
    <cellStyle name="Note 2 2 2 5 4" xfId="24567" xr:uid="{C53D07B8-BE26-432C-BE3E-EF789FC02AE7}"/>
    <cellStyle name="Note 2 2 2 5 4 2" xfId="26762" xr:uid="{BB0C2B11-56E5-4B84-8386-15A91D25E86D}"/>
    <cellStyle name="Note 2 2 2 5 4 2 2" xfId="32214" xr:uid="{B7F8886C-FB7F-41F8-81B0-C693F124BE47}"/>
    <cellStyle name="Note 2 2 2 5 4 2 3" xfId="37770" xr:uid="{9A817BF4-3BA2-4405-8769-7FDEFD656A18}"/>
    <cellStyle name="Note 2 2 2 5 4 3" xfId="30019" xr:uid="{B0AF8D28-9D3B-4E24-898E-7D2754D89BFF}"/>
    <cellStyle name="Note 2 2 2 5 4 4" xfId="35719" xr:uid="{D30B1063-BA83-4AC4-BFEE-F35AC7742220}"/>
    <cellStyle name="Note 2 2 2 5 5" xfId="22334" xr:uid="{A67C6793-D38C-4C18-8793-B8B5DEF62C93}"/>
    <cellStyle name="Note 2 2 2 5 5 2" xfId="28274" xr:uid="{7C795B05-0D3B-4402-99C3-D48212D07878}"/>
    <cellStyle name="Note 2 2 2 5 5 3" xfId="34001" xr:uid="{0256B97C-02D8-41F5-AE47-259F256245A4}"/>
    <cellStyle name="Note 2 2 2 5 6" xfId="21452" xr:uid="{EAE1A37A-6BC4-4CE0-B97E-334F0F4B3D28}"/>
    <cellStyle name="Note 2 2 2 5 7" xfId="21024" xr:uid="{394F63D5-F1AB-4CE9-B2EC-A6C28A08A83A}"/>
    <cellStyle name="Note 2 2 2 5 8" xfId="33121" xr:uid="{5F003A10-005B-439D-8262-0F05D3AD69A6}"/>
    <cellStyle name="Note 2 2 2 6" xfId="21921" xr:uid="{4CBB5145-5B2D-47D0-8068-E961F50795E2}"/>
    <cellStyle name="Note 2 2 2 6 2" xfId="23652" xr:uid="{C8B098F2-EB32-4D4C-A965-68ADF0E26984}"/>
    <cellStyle name="Note 2 2 2 6 2 2" xfId="26352" xr:uid="{37E25ABC-F3CE-4608-8937-E1BED2B612BF}"/>
    <cellStyle name="Note 2 2 2 6 2 2 2" xfId="31804" xr:uid="{FB2348B7-C3F5-43A0-8796-5CB774CF35EC}"/>
    <cellStyle name="Note 2 2 2 6 2 2 3" xfId="37379" xr:uid="{46DA1562-8504-42C6-AB69-60DDE49FF8FD}"/>
    <cellStyle name="Note 2 2 2 6 2 3" xfId="29592" xr:uid="{572D716C-B259-4781-9E6C-E085723CA57C}"/>
    <cellStyle name="Note 2 2 2 6 2 4" xfId="35316" xr:uid="{44F5ECBF-A744-4BD9-80E8-24507E568C69}"/>
    <cellStyle name="Note 2 2 2 6 3" xfId="25036" xr:uid="{87E62BC7-CFDD-4960-B0C5-093BD82F0112}"/>
    <cellStyle name="Note 2 2 2 6 3 2" xfId="27231" xr:uid="{BFA0CCD0-267B-45CB-B72C-067ED007C1E4}"/>
    <cellStyle name="Note 2 2 2 6 3 2 2" xfId="32683" xr:uid="{AC8B5B3E-EFE5-4769-A8EE-B3E8C61EB9BC}"/>
    <cellStyle name="Note 2 2 2 6 3 2 3" xfId="38065" xr:uid="{58B1B8F7-D538-4FE4-AD11-72498164486C}"/>
    <cellStyle name="Note 2 2 2 6 3 3" xfId="30488" xr:uid="{E4D2BC58-64BC-4B4C-81FB-338E8BC0AF3F}"/>
    <cellStyle name="Note 2 2 2 6 3 4" xfId="36182" xr:uid="{B4D24A14-A842-41FC-B47B-CE3BC2266F2C}"/>
    <cellStyle name="Note 2 2 2 6 4" xfId="22797" xr:uid="{D31AD93A-1DC7-4C50-BA86-93BB515E0264}"/>
    <cellStyle name="Note 2 2 2 6 4 2" xfId="28737" xr:uid="{DF6C410A-C55B-4DFC-98D8-5A5C5C348956}"/>
    <cellStyle name="Note 2 2 2 6 4 3" xfId="34464" xr:uid="{466BFBF6-8D01-48DD-9934-455DEF2BC37F}"/>
    <cellStyle name="Note 2 2 2 6 5" xfId="25497" xr:uid="{53C018BB-07C5-403D-9841-C11E8B846FCC}"/>
    <cellStyle name="Note 2 2 2 6 5 2" xfId="30949" xr:uid="{5DEC18EA-4BC7-42DB-9327-D21D4BF9C463}"/>
    <cellStyle name="Note 2 2 2 6 5 3" xfId="36524" xr:uid="{5C69C1C0-E157-489C-964D-3FFB39A94580}"/>
    <cellStyle name="Note 2 2 2 6 6" xfId="27863" xr:uid="{918B7ADB-FD13-49E8-94DA-7305183B3510}"/>
    <cellStyle name="Note 2 2 2 6 7" xfId="33590" xr:uid="{3E923D27-3EBC-441D-A70B-9C44E53EB65D}"/>
    <cellStyle name="Note 2 2 2 7" xfId="23185" xr:uid="{2FBD1103-1318-475D-B461-7AADC8BABB6E}"/>
    <cellStyle name="Note 2 2 2 7 2" xfId="25885" xr:uid="{632D8925-C69D-4816-89F2-A23D854D3DDE}"/>
    <cellStyle name="Note 2 2 2 7 2 2" xfId="31337" xr:uid="{C579FF59-3278-4A63-BC72-F95658736111}"/>
    <cellStyle name="Note 2 2 2 7 2 3" xfId="36912" xr:uid="{65E6F919-D79F-4F68-89B7-637B2FA488FA}"/>
    <cellStyle name="Note 2 2 2 7 3" xfId="29125" xr:uid="{89FA7BC1-009A-44AD-8BB1-7BA1E1B58278}"/>
    <cellStyle name="Note 2 2 2 7 4" xfId="34849" xr:uid="{7B798A23-012C-4878-A811-2965A7608DCC}"/>
    <cellStyle name="Note 2 2 2 8" xfId="24563" xr:uid="{D4709E20-B652-4B17-8B20-6583B1F19624}"/>
    <cellStyle name="Note 2 2 2 8 2" xfId="26758" xr:uid="{71C427EA-AFA2-422C-A209-EFEC9A2B6150}"/>
    <cellStyle name="Note 2 2 2 8 2 2" xfId="32210" xr:uid="{58579A7F-56FA-4396-9E77-B27B1D2473B0}"/>
    <cellStyle name="Note 2 2 2 8 2 3" xfId="37766" xr:uid="{7AC2A5D0-102F-4CC6-AEDC-5A405ABFFD86}"/>
    <cellStyle name="Note 2 2 2 8 3" xfId="30015" xr:uid="{D320DA92-7B12-45C1-8D1D-ECE2EC84C825}"/>
    <cellStyle name="Note 2 2 2 8 4" xfId="35715" xr:uid="{4430BDF6-A0E3-474F-B190-FA94EE02CFE0}"/>
    <cellStyle name="Note 2 2 2 9" xfId="22330" xr:uid="{1E664CC2-65FB-41D4-A9AA-4117DA168F39}"/>
    <cellStyle name="Note 2 2 2 9 2" xfId="28270" xr:uid="{40095A2A-3ED9-4A6B-B50F-F17E741949CC}"/>
    <cellStyle name="Note 2 2 2 9 3" xfId="33997" xr:uid="{89880D0C-7B8C-4DD7-BBF4-4A6A4234EE07}"/>
    <cellStyle name="Note 2 2 3" xfId="20417" xr:uid="{00000000-0005-0000-0000-0000C44F0000}"/>
    <cellStyle name="Note 2 2 3 2" xfId="20418" xr:uid="{00000000-0005-0000-0000-0000C54F0000}"/>
    <cellStyle name="Note 2 2 3 2 2" xfId="21916" xr:uid="{D8A371AA-7DA7-4E12-8992-8D32EAC2CD4E}"/>
    <cellStyle name="Note 2 2 3 2 2 2" xfId="23647" xr:uid="{07E6D58A-2166-467B-B37A-658CAA8CE781}"/>
    <cellStyle name="Note 2 2 3 2 2 2 2" xfId="26347" xr:uid="{60D2796F-DC7F-4B06-8583-A2A87C623B39}"/>
    <cellStyle name="Note 2 2 3 2 2 2 2 2" xfId="31799" xr:uid="{D9FC061A-5CB7-4822-B4BC-B9E4AB1FFBB6}"/>
    <cellStyle name="Note 2 2 3 2 2 2 2 3" xfId="37374" xr:uid="{F33C4878-E8EA-4A8E-94D7-F1803178ABA3}"/>
    <cellStyle name="Note 2 2 3 2 2 2 3" xfId="29587" xr:uid="{C49C940C-D0D8-42C2-94D1-B828549EB59D}"/>
    <cellStyle name="Note 2 2 3 2 2 2 4" xfId="35311" xr:uid="{6CD061FD-44B2-4C4C-9841-E8232355BBDE}"/>
    <cellStyle name="Note 2 2 3 2 2 3" xfId="25031" xr:uid="{67F71F8C-C718-4071-A3B6-7C2B1154F195}"/>
    <cellStyle name="Note 2 2 3 2 2 3 2" xfId="27226" xr:uid="{47C876C2-A436-4EE8-A19E-33F073E6BF0B}"/>
    <cellStyle name="Note 2 2 3 2 2 3 2 2" xfId="32678" xr:uid="{63CCB628-0A37-4F68-B7BA-587C114D2D6A}"/>
    <cellStyle name="Note 2 2 3 2 2 3 2 3" xfId="38060" xr:uid="{DAA36A90-426F-4AA7-8A9F-AFF239E4EABA}"/>
    <cellStyle name="Note 2 2 3 2 2 3 3" xfId="30483" xr:uid="{F0A69883-FD2B-4F8E-8FCC-16051AED593B}"/>
    <cellStyle name="Note 2 2 3 2 2 3 4" xfId="36177" xr:uid="{CF2FB6D0-039E-45A7-B3C3-CFDF78496CF2}"/>
    <cellStyle name="Note 2 2 3 2 2 4" xfId="22792" xr:uid="{FE2E53D8-6A3F-4121-AC42-D876B8C677C1}"/>
    <cellStyle name="Note 2 2 3 2 2 4 2" xfId="28732" xr:uid="{50EA91EC-6183-43EC-97CB-44258C0BC866}"/>
    <cellStyle name="Note 2 2 3 2 2 4 3" xfId="34459" xr:uid="{92ABF790-CE43-4F2C-98F4-F5B7DE8B6435}"/>
    <cellStyle name="Note 2 2 3 2 2 5" xfId="25492" xr:uid="{A72DBB1F-ED03-4321-8458-DE4C49DC4CAF}"/>
    <cellStyle name="Note 2 2 3 2 2 5 2" xfId="30944" xr:uid="{3451DF88-526C-4092-8C5D-3FBCAF78D5C1}"/>
    <cellStyle name="Note 2 2 3 2 2 5 3" xfId="36519" xr:uid="{B0D49F83-F6DF-41E1-9DF0-07EFEC59A6AD}"/>
    <cellStyle name="Note 2 2 3 2 2 6" xfId="27858" xr:uid="{E6B25515-EFB7-4630-AB27-CD8C4ABF4079}"/>
    <cellStyle name="Note 2 2 3 2 2 7" xfId="33585" xr:uid="{AC591A8C-B237-446A-856D-D9C66B219E4D}"/>
    <cellStyle name="Note 2 2 3 2 3" xfId="23190" xr:uid="{4449B33C-C20A-4406-B944-2026EBC2B6E3}"/>
    <cellStyle name="Note 2 2 3 2 3 2" xfId="25890" xr:uid="{880EC99A-0973-4588-99C8-9DB08CAB1205}"/>
    <cellStyle name="Note 2 2 3 2 3 2 2" xfId="31342" xr:uid="{8FCEEB01-E99D-4CC8-9739-26FF747680C6}"/>
    <cellStyle name="Note 2 2 3 2 3 2 3" xfId="36917" xr:uid="{73F0FCB9-F80A-48E7-8A0A-FE84450C4D1A}"/>
    <cellStyle name="Note 2 2 3 2 3 3" xfId="29130" xr:uid="{1312FB1A-4803-4678-9914-600A2F09C99F}"/>
    <cellStyle name="Note 2 2 3 2 3 4" xfId="34854" xr:uid="{8D5EC8AD-05A9-4D97-957F-01DB5B37D06C}"/>
    <cellStyle name="Note 2 2 3 2 4" xfId="24568" xr:uid="{E4394FF4-E16F-4AD8-850C-9FE4B11346D1}"/>
    <cellStyle name="Note 2 2 3 2 4 2" xfId="26763" xr:uid="{2359B3E4-D522-4840-8291-4FA5B4679F2B}"/>
    <cellStyle name="Note 2 2 3 2 4 2 2" xfId="32215" xr:uid="{A06815C4-9F57-417D-A273-779FDDA9DDBC}"/>
    <cellStyle name="Note 2 2 3 2 4 2 3" xfId="37771" xr:uid="{F1C301C5-074B-4D3E-904F-1CE71FE8CD20}"/>
    <cellStyle name="Note 2 2 3 2 4 3" xfId="30020" xr:uid="{5DE81679-F317-418D-8244-DB8852F3B5CD}"/>
    <cellStyle name="Note 2 2 3 2 4 4" xfId="35720" xr:uid="{74F2759A-01E9-4DCF-A596-9E31FCA361CD}"/>
    <cellStyle name="Note 2 2 3 2 5" xfId="22335" xr:uid="{D43AB5FF-718A-4468-998E-52283257955D}"/>
    <cellStyle name="Note 2 2 3 2 5 2" xfId="28275" xr:uid="{7EA12F7E-5BA3-469B-8B41-E4B21FA6F22A}"/>
    <cellStyle name="Note 2 2 3 2 5 3" xfId="34002" xr:uid="{138EB774-103E-4CAE-BF8D-15C1AAB0A701}"/>
    <cellStyle name="Note 2 2 3 2 6" xfId="21453" xr:uid="{41A4BEAB-8F12-4766-89FE-248B1AEB8E3D}"/>
    <cellStyle name="Note 2 2 3 2 7" xfId="21023" xr:uid="{26FC4E30-5795-48E2-B50C-D6BE0623EBAD}"/>
    <cellStyle name="Note 2 2 3 2 8" xfId="33122" xr:uid="{5A67DD0A-11F3-47DC-AABD-D498C391FCB9}"/>
    <cellStyle name="Note 2 2 3 3" xfId="20419" xr:uid="{00000000-0005-0000-0000-0000C64F0000}"/>
    <cellStyle name="Note 2 2 3 3 2" xfId="21915" xr:uid="{55AD6B92-89DE-4722-A47C-C3F0FCEB01EA}"/>
    <cellStyle name="Note 2 2 3 3 2 2" xfId="23646" xr:uid="{5BCCD07A-EF43-4E83-865A-9A9233AEE5A0}"/>
    <cellStyle name="Note 2 2 3 3 2 2 2" xfId="26346" xr:uid="{29F83E9D-5020-4C42-B048-DDF04CC7D1E7}"/>
    <cellStyle name="Note 2 2 3 3 2 2 2 2" xfId="31798" xr:uid="{D4AE3ACF-00D7-48D6-845D-AC7F569793BA}"/>
    <cellStyle name="Note 2 2 3 3 2 2 2 3" xfId="37373" xr:uid="{D35EB13A-8DCB-4216-945A-DBFAD15B4ECA}"/>
    <cellStyle name="Note 2 2 3 3 2 2 3" xfId="29586" xr:uid="{6808B9E2-8E26-4DD4-B65F-1C024B021607}"/>
    <cellStyle name="Note 2 2 3 3 2 2 4" xfId="35310" xr:uid="{13345B3E-966D-4BBF-866B-C8AF3AB85306}"/>
    <cellStyle name="Note 2 2 3 3 2 3" xfId="25030" xr:uid="{089BE9FC-E697-4D60-AB4A-9822480F7406}"/>
    <cellStyle name="Note 2 2 3 3 2 3 2" xfId="27225" xr:uid="{CDBB7BBF-7D61-47F8-A752-24F534C1E971}"/>
    <cellStyle name="Note 2 2 3 3 2 3 2 2" xfId="32677" xr:uid="{A3A15096-B2CB-49BB-9BC8-CFAE6D6A747E}"/>
    <cellStyle name="Note 2 2 3 3 2 3 2 3" xfId="38059" xr:uid="{48346CCC-1BBC-4F0F-A850-E25213AAA0D4}"/>
    <cellStyle name="Note 2 2 3 3 2 3 3" xfId="30482" xr:uid="{414BE1EE-68CA-4A8B-9EC9-0AB937DBE45E}"/>
    <cellStyle name="Note 2 2 3 3 2 3 4" xfId="36176" xr:uid="{38E8351E-9AB4-4A44-83C1-532A7071D6C9}"/>
    <cellStyle name="Note 2 2 3 3 2 4" xfId="22791" xr:uid="{97D52CEC-EE1B-434B-BA6D-D925EB642E95}"/>
    <cellStyle name="Note 2 2 3 3 2 4 2" xfId="28731" xr:uid="{7B5002C6-8971-4E97-B8E4-398F6444D9A7}"/>
    <cellStyle name="Note 2 2 3 3 2 4 3" xfId="34458" xr:uid="{CFDE2A25-32B4-40DC-B05F-39C1CBBFA9B0}"/>
    <cellStyle name="Note 2 2 3 3 2 5" xfId="25491" xr:uid="{245D879F-8119-4336-8CF4-9FABBC1BFE1E}"/>
    <cellStyle name="Note 2 2 3 3 2 5 2" xfId="30943" xr:uid="{DA7AE6BD-3AF1-472E-B936-36DB4D54B15F}"/>
    <cellStyle name="Note 2 2 3 3 2 5 3" xfId="36518" xr:uid="{AA8A50B1-CB5E-42D7-9586-4362C38067D2}"/>
    <cellStyle name="Note 2 2 3 3 2 6" xfId="27857" xr:uid="{4EED82A1-6974-4B17-833E-E9C59CCB4D88}"/>
    <cellStyle name="Note 2 2 3 3 2 7" xfId="33584" xr:uid="{8F6838B6-1001-452E-B46D-975881FB1E1B}"/>
    <cellStyle name="Note 2 2 3 3 3" xfId="23191" xr:uid="{4C53FBF4-A9B1-42E8-8074-AE36A6F7664C}"/>
    <cellStyle name="Note 2 2 3 3 3 2" xfId="25891" xr:uid="{3B05E63D-128C-47E7-A53B-B5F8909F55B4}"/>
    <cellStyle name="Note 2 2 3 3 3 2 2" xfId="31343" xr:uid="{E10D4FC0-FE0C-4E76-B5D0-FDA9859DF3E4}"/>
    <cellStyle name="Note 2 2 3 3 3 2 3" xfId="36918" xr:uid="{7BF3A4BC-B57B-480B-8AE5-8DE54D7BF27E}"/>
    <cellStyle name="Note 2 2 3 3 3 3" xfId="29131" xr:uid="{DFFAE68F-7662-4FE2-912E-79D443852E32}"/>
    <cellStyle name="Note 2 2 3 3 3 4" xfId="34855" xr:uid="{76FC430E-2180-42CF-9CBB-BACEA7145286}"/>
    <cellStyle name="Note 2 2 3 3 4" xfId="24569" xr:uid="{09412FD3-7E07-40C9-B82C-C0D50DA43168}"/>
    <cellStyle name="Note 2 2 3 3 4 2" xfId="26764" xr:uid="{460456F5-EFE0-4C4F-863F-AABF2DDE3704}"/>
    <cellStyle name="Note 2 2 3 3 4 2 2" xfId="32216" xr:uid="{32D6A8CF-D615-42B8-B9EE-08E7D3DF436D}"/>
    <cellStyle name="Note 2 2 3 3 4 2 3" xfId="37772" xr:uid="{8C9DFDA3-53EF-4030-BABC-D82A2DA724FD}"/>
    <cellStyle name="Note 2 2 3 3 4 3" xfId="30021" xr:uid="{D27F751D-86B5-4E62-8690-8F1C0DFC2205}"/>
    <cellStyle name="Note 2 2 3 3 4 4" xfId="35721" xr:uid="{123D59A2-65AD-42A4-9F00-7F2F767EF113}"/>
    <cellStyle name="Note 2 2 3 3 5" xfId="22336" xr:uid="{7E0C3A97-028A-4D60-9E24-405659677DC4}"/>
    <cellStyle name="Note 2 2 3 3 5 2" xfId="28276" xr:uid="{6123418A-8878-4C29-886A-7C1D086894CA}"/>
    <cellStyle name="Note 2 2 3 3 5 3" xfId="34003" xr:uid="{A539CAE9-FD63-4D86-8D19-07DAC9D0BF49}"/>
    <cellStyle name="Note 2 2 3 3 6" xfId="21454" xr:uid="{C0B9C466-6C1F-4A34-934E-EAEAEF20F356}"/>
    <cellStyle name="Note 2 2 3 3 7" xfId="21022" xr:uid="{B6076DDF-8794-4DC7-BA1F-0D3817364B8F}"/>
    <cellStyle name="Note 2 2 3 3 8" xfId="33123" xr:uid="{56AD81F9-DFB6-4295-B1B2-3D373359635B}"/>
    <cellStyle name="Note 2 2 3 4" xfId="20420" xr:uid="{00000000-0005-0000-0000-0000C74F0000}"/>
    <cellStyle name="Note 2 2 3 4 2" xfId="21914" xr:uid="{DF83944D-A8BF-4D1C-9702-347129ABCB13}"/>
    <cellStyle name="Note 2 2 3 4 2 2" xfId="23645" xr:uid="{5E0C7042-567B-4051-A999-BD71A939D5DF}"/>
    <cellStyle name="Note 2 2 3 4 2 2 2" xfId="26345" xr:uid="{FA667EF7-E60C-4AB3-91C9-EE45BB14034D}"/>
    <cellStyle name="Note 2 2 3 4 2 2 2 2" xfId="31797" xr:uid="{E2310A2B-3D97-433E-97F3-D2FA10324DCC}"/>
    <cellStyle name="Note 2 2 3 4 2 2 2 3" xfId="37372" xr:uid="{FF5096A8-3974-47C9-8D11-589F73386D05}"/>
    <cellStyle name="Note 2 2 3 4 2 2 3" xfId="29585" xr:uid="{68016E1F-1E56-4DCD-B2A9-7521A391BC79}"/>
    <cellStyle name="Note 2 2 3 4 2 2 4" xfId="35309" xr:uid="{FE06F8B0-7A8C-44B9-8E85-D2C37F7694CD}"/>
    <cellStyle name="Note 2 2 3 4 2 3" xfId="25029" xr:uid="{58CFE8F0-ED9E-4502-AA87-BF0742E5E9E8}"/>
    <cellStyle name="Note 2 2 3 4 2 3 2" xfId="27224" xr:uid="{65848EEA-B06E-4B0A-AD88-F9EEEB11B726}"/>
    <cellStyle name="Note 2 2 3 4 2 3 2 2" xfId="32676" xr:uid="{8B8CB67D-677E-4801-B37B-FE922F3E23D1}"/>
    <cellStyle name="Note 2 2 3 4 2 3 2 3" xfId="38058" xr:uid="{32B9E79E-E5AA-4EDC-B0C5-73230BEAB707}"/>
    <cellStyle name="Note 2 2 3 4 2 3 3" xfId="30481" xr:uid="{7A55FD1F-1AAB-4F7F-8CC6-52638771096A}"/>
    <cellStyle name="Note 2 2 3 4 2 3 4" xfId="36175" xr:uid="{2DDAA2D8-1460-43DB-A5C3-98CE0C460D3B}"/>
    <cellStyle name="Note 2 2 3 4 2 4" xfId="22790" xr:uid="{49F0C418-63DE-40D1-921C-9B4B7878C192}"/>
    <cellStyle name="Note 2 2 3 4 2 4 2" xfId="28730" xr:uid="{4AD242F0-A5C1-4F95-959E-7CFBE8CCFD15}"/>
    <cellStyle name="Note 2 2 3 4 2 4 3" xfId="34457" xr:uid="{C69DCDEC-8F09-4E5E-B564-F3C7F420C7EF}"/>
    <cellStyle name="Note 2 2 3 4 2 5" xfId="25490" xr:uid="{7D7252C3-7D03-43D4-B2E1-38E22783DB51}"/>
    <cellStyle name="Note 2 2 3 4 2 5 2" xfId="30942" xr:uid="{CF89A221-E255-41D9-B507-3F59F16CD2F6}"/>
    <cellStyle name="Note 2 2 3 4 2 5 3" xfId="36517" xr:uid="{67EF3B3A-9228-4C95-AD74-4FF59C85369A}"/>
    <cellStyle name="Note 2 2 3 4 2 6" xfId="27856" xr:uid="{34F40393-A8B9-44BF-B9F8-C0DCFFE3316A}"/>
    <cellStyle name="Note 2 2 3 4 2 7" xfId="33583" xr:uid="{96935C82-5ED6-41D7-8DA8-F2F1CE7890ED}"/>
    <cellStyle name="Note 2 2 3 4 3" xfId="23192" xr:uid="{9FA0472D-C41D-4ECC-AF1C-FFABDEC25532}"/>
    <cellStyle name="Note 2 2 3 4 3 2" xfId="25892" xr:uid="{6A3CF3D9-94E3-46C9-B707-D265E627A675}"/>
    <cellStyle name="Note 2 2 3 4 3 2 2" xfId="31344" xr:uid="{2EE31CE3-F374-4B76-BDEB-417B3998CE4A}"/>
    <cellStyle name="Note 2 2 3 4 3 2 3" xfId="36919" xr:uid="{714A5B9D-4D22-48A0-9922-04D1F1E99DE3}"/>
    <cellStyle name="Note 2 2 3 4 3 3" xfId="29132" xr:uid="{23203219-AFF6-47CB-8802-BB676E700FFD}"/>
    <cellStyle name="Note 2 2 3 4 3 4" xfId="34856" xr:uid="{0675AAA5-6D9A-454F-8A29-452DBB72E440}"/>
    <cellStyle name="Note 2 2 3 4 4" xfId="24570" xr:uid="{EEA94785-9C6C-43F9-AAD2-389485A66795}"/>
    <cellStyle name="Note 2 2 3 4 4 2" xfId="26765" xr:uid="{63F48CC8-DBB2-4D78-A696-A692FE658802}"/>
    <cellStyle name="Note 2 2 3 4 4 2 2" xfId="32217" xr:uid="{73C1C6D7-FB15-420D-AA32-68CA51E0B157}"/>
    <cellStyle name="Note 2 2 3 4 4 2 3" xfId="37773" xr:uid="{D09DA2EF-7D60-4FDA-AE15-D3C744ABFCBC}"/>
    <cellStyle name="Note 2 2 3 4 4 3" xfId="30022" xr:uid="{27D64C00-49AE-483E-B287-063601A165C2}"/>
    <cellStyle name="Note 2 2 3 4 4 4" xfId="35722" xr:uid="{EC20B7FA-E150-4F92-ABFA-01D22191BFD4}"/>
    <cellStyle name="Note 2 2 3 4 5" xfId="22337" xr:uid="{33CCFAC3-A84D-4615-9D27-5CBD710C192A}"/>
    <cellStyle name="Note 2 2 3 4 5 2" xfId="28277" xr:uid="{37D8071F-4994-42E7-873D-44CF15254197}"/>
    <cellStyle name="Note 2 2 3 4 5 3" xfId="34004" xr:uid="{2A11B479-E876-420C-84C2-3468ACDE7969}"/>
    <cellStyle name="Note 2 2 3 4 6" xfId="21455" xr:uid="{4DBEB08A-2896-41B7-A571-6E0112FAD27F}"/>
    <cellStyle name="Note 2 2 3 4 7" xfId="21021" xr:uid="{C4C597F8-7570-476C-9560-56ACA9DAE9E6}"/>
    <cellStyle name="Note 2 2 3 4 8" xfId="33124" xr:uid="{4DE5F7B7-F560-454F-9756-8CD63D653A51}"/>
    <cellStyle name="Note 2 2 3 5" xfId="20421" xr:uid="{00000000-0005-0000-0000-0000C84F0000}"/>
    <cellStyle name="Note 2 2 3 5 2" xfId="21913" xr:uid="{4A85F7C1-DFA0-43ED-9D86-BD41816D498C}"/>
    <cellStyle name="Note 2 2 3 5 2 2" xfId="23644" xr:uid="{61AAEBC9-71B1-4918-8900-07D2605C1420}"/>
    <cellStyle name="Note 2 2 3 5 2 2 2" xfId="26344" xr:uid="{AB78BBB1-B098-45D3-AA3E-4B8C7F8076F2}"/>
    <cellStyle name="Note 2 2 3 5 2 2 2 2" xfId="31796" xr:uid="{A1843017-F751-4AC3-9359-4956D78D9624}"/>
    <cellStyle name="Note 2 2 3 5 2 2 2 3" xfId="37371" xr:uid="{629B6D91-BE6C-4544-A3BA-723AF44885FC}"/>
    <cellStyle name="Note 2 2 3 5 2 2 3" xfId="29584" xr:uid="{44E6F6D9-3697-409E-B58B-089BC854AD39}"/>
    <cellStyle name="Note 2 2 3 5 2 2 4" xfId="35308" xr:uid="{7DBA21ED-B292-4612-A432-687B5400DD50}"/>
    <cellStyle name="Note 2 2 3 5 2 3" xfId="25028" xr:uid="{E64CBD3C-5878-4167-8565-78BD08CC392A}"/>
    <cellStyle name="Note 2 2 3 5 2 3 2" xfId="27223" xr:uid="{75E20292-6324-4DB2-AE12-47D7A4E04D60}"/>
    <cellStyle name="Note 2 2 3 5 2 3 2 2" xfId="32675" xr:uid="{D8F6BE79-CB90-4864-901C-59E87310991C}"/>
    <cellStyle name="Note 2 2 3 5 2 3 2 3" xfId="38057" xr:uid="{A4B609E7-BF91-40B6-8A06-CDAF9CB92503}"/>
    <cellStyle name="Note 2 2 3 5 2 3 3" xfId="30480" xr:uid="{C889428F-8418-4E2B-AAD4-3995F55E4E7B}"/>
    <cellStyle name="Note 2 2 3 5 2 3 4" xfId="36174" xr:uid="{FF6D24A0-6153-4920-A2AF-8A9C4455CFBC}"/>
    <cellStyle name="Note 2 2 3 5 2 4" xfId="22789" xr:uid="{B4BCE2C6-2448-4E57-9AC1-742D130633F6}"/>
    <cellStyle name="Note 2 2 3 5 2 4 2" xfId="28729" xr:uid="{CB7891C0-746B-4996-92FF-4E92670648C5}"/>
    <cellStyle name="Note 2 2 3 5 2 4 3" xfId="34456" xr:uid="{5B27C89B-8845-4308-9E9B-62EA26A81F23}"/>
    <cellStyle name="Note 2 2 3 5 2 5" xfId="25489" xr:uid="{6C373E9F-77DC-434E-9DDA-1D7B57A26F03}"/>
    <cellStyle name="Note 2 2 3 5 2 5 2" xfId="30941" xr:uid="{A7F9784A-1213-4F76-BCC4-9B43948103E6}"/>
    <cellStyle name="Note 2 2 3 5 2 5 3" xfId="36516" xr:uid="{8BB661B0-E815-402C-8683-217EA68FCA08}"/>
    <cellStyle name="Note 2 2 3 5 2 6" xfId="27855" xr:uid="{CAFA76C6-F794-4348-A95A-36396362AEBC}"/>
    <cellStyle name="Note 2 2 3 5 2 7" xfId="33582" xr:uid="{1F52C025-AE7F-469A-A7E1-2EEC1091B657}"/>
    <cellStyle name="Note 2 2 3 5 3" xfId="23193" xr:uid="{0D93EAFF-335F-43F1-96D3-7FF2361321C9}"/>
    <cellStyle name="Note 2 2 3 5 3 2" xfId="25893" xr:uid="{36E152BA-FE25-4098-86D7-A60FB7C31253}"/>
    <cellStyle name="Note 2 2 3 5 3 2 2" xfId="31345" xr:uid="{279451FC-FD01-4445-8BA6-D878A6E312A1}"/>
    <cellStyle name="Note 2 2 3 5 3 2 3" xfId="36920" xr:uid="{CDE2955A-774A-45DC-AB21-791DA43B1FF8}"/>
    <cellStyle name="Note 2 2 3 5 3 3" xfId="29133" xr:uid="{91929A29-780A-4C06-A37E-8A5B6A3F858E}"/>
    <cellStyle name="Note 2 2 3 5 3 4" xfId="34857" xr:uid="{0BD30ED8-C29F-44F3-857E-FB23993DFD7A}"/>
    <cellStyle name="Note 2 2 3 5 4" xfId="24571" xr:uid="{A62FBCB6-137F-46C4-8CE3-108FD989922F}"/>
    <cellStyle name="Note 2 2 3 5 4 2" xfId="26766" xr:uid="{2324055B-F04B-43CF-82A4-193F01078C65}"/>
    <cellStyle name="Note 2 2 3 5 4 2 2" xfId="32218" xr:uid="{AF048917-740F-476B-8342-F30D10B02AAA}"/>
    <cellStyle name="Note 2 2 3 5 4 2 3" xfId="37774" xr:uid="{D7477572-7ED8-4D6C-9AF4-CFE3C30BCFC0}"/>
    <cellStyle name="Note 2 2 3 5 4 3" xfId="30023" xr:uid="{10EC622F-E0EA-41AD-876E-E6558D95A9EC}"/>
    <cellStyle name="Note 2 2 3 5 4 4" xfId="35723" xr:uid="{5EAD150E-4EC3-40AC-A83A-DE8061C8FE9C}"/>
    <cellStyle name="Note 2 2 3 5 5" xfId="22338" xr:uid="{661A71AE-33CA-430C-8A4E-FADAA60067D3}"/>
    <cellStyle name="Note 2 2 3 5 5 2" xfId="28278" xr:uid="{12715326-34B6-4E5F-9D15-79C1CCFCF74C}"/>
    <cellStyle name="Note 2 2 3 5 5 3" xfId="34005" xr:uid="{EB6C68B5-2999-4375-AEBE-FEB6CEB7C8CA}"/>
    <cellStyle name="Note 2 2 3 5 6" xfId="21456" xr:uid="{35D9F925-6C70-48C3-899E-B0750333C522}"/>
    <cellStyle name="Note 2 2 3 5 7" xfId="21020" xr:uid="{9038BAAC-F03F-4219-866E-60F5CE26B637}"/>
    <cellStyle name="Note 2 2 3 5 8" xfId="33125" xr:uid="{982361EE-7A48-481E-A24F-FAF7B47E4581}"/>
    <cellStyle name="Note 2 2 4" xfId="20422" xr:uid="{00000000-0005-0000-0000-0000C94F0000}"/>
    <cellStyle name="Note 2 2 4 10" xfId="21019" xr:uid="{3252B4F8-FE7E-43EE-A7AF-07620E8D8A58}"/>
    <cellStyle name="Note 2 2 4 11" xfId="33126" xr:uid="{6419D6A3-4967-4EB4-AA64-41BE009F39EE}"/>
    <cellStyle name="Note 2 2 4 2" xfId="20423" xr:uid="{00000000-0005-0000-0000-0000CA4F0000}"/>
    <cellStyle name="Note 2 2 4 2 2" xfId="21911" xr:uid="{3DE994D8-28AF-42BB-92C9-6C1D65B35F05}"/>
    <cellStyle name="Note 2 2 4 2 2 2" xfId="23642" xr:uid="{A31DB451-8CCE-4413-B676-0923795522E6}"/>
    <cellStyle name="Note 2 2 4 2 2 2 2" xfId="26342" xr:uid="{8F9ED5B0-B901-4566-A791-96D9A1F67BE0}"/>
    <cellStyle name="Note 2 2 4 2 2 2 2 2" xfId="31794" xr:uid="{FC6534F8-17BF-4959-ACDC-58F2F98CA466}"/>
    <cellStyle name="Note 2 2 4 2 2 2 2 3" xfId="37369" xr:uid="{927AEA99-AE7E-42C4-A91D-8ADFFC7410EB}"/>
    <cellStyle name="Note 2 2 4 2 2 2 3" xfId="29582" xr:uid="{8740C478-417C-4403-AF87-9511C0F6577E}"/>
    <cellStyle name="Note 2 2 4 2 2 2 4" xfId="35306" xr:uid="{26848572-9303-4792-9AD5-69AB673262F3}"/>
    <cellStyle name="Note 2 2 4 2 2 3" xfId="25026" xr:uid="{33771FC4-4591-4013-9508-782C85B1FCA8}"/>
    <cellStyle name="Note 2 2 4 2 2 3 2" xfId="27221" xr:uid="{F93ECDD2-C350-4CB0-920A-9C9057E60495}"/>
    <cellStyle name="Note 2 2 4 2 2 3 2 2" xfId="32673" xr:uid="{7BBB59C9-3027-44AD-BA19-DCC8B167056D}"/>
    <cellStyle name="Note 2 2 4 2 2 3 2 3" xfId="38055" xr:uid="{0D5AD004-659D-4843-BDA1-0B3120089032}"/>
    <cellStyle name="Note 2 2 4 2 2 3 3" xfId="30478" xr:uid="{91E2625E-7B71-40D8-BB8E-F03F09A536B9}"/>
    <cellStyle name="Note 2 2 4 2 2 3 4" xfId="36172" xr:uid="{3A7C090D-F667-4DAA-8664-D0FDE7BE55F5}"/>
    <cellStyle name="Note 2 2 4 2 2 4" xfId="22787" xr:uid="{2F89C2BE-4729-4494-90E3-0674DE00E9E3}"/>
    <cellStyle name="Note 2 2 4 2 2 4 2" xfId="28727" xr:uid="{39744F75-241D-4BBE-8F9D-8FCE470D4CA8}"/>
    <cellStyle name="Note 2 2 4 2 2 4 3" xfId="34454" xr:uid="{7834494A-2FE1-4139-B7F5-EE9B0B758974}"/>
    <cellStyle name="Note 2 2 4 2 2 5" xfId="25487" xr:uid="{045B8D0C-E56C-45D7-BA0D-355513A0D3C5}"/>
    <cellStyle name="Note 2 2 4 2 2 5 2" xfId="30939" xr:uid="{33360F64-D07B-4F7C-998E-614D1C0DC5E5}"/>
    <cellStyle name="Note 2 2 4 2 2 5 3" xfId="36514" xr:uid="{FF8B31D0-03B5-41B8-A223-6F36DD7B29DC}"/>
    <cellStyle name="Note 2 2 4 2 2 6" xfId="27853" xr:uid="{0960C31E-419C-4E8C-9D14-32F2B85E0B99}"/>
    <cellStyle name="Note 2 2 4 2 2 7" xfId="33580" xr:uid="{A19A19DE-DC35-471C-B5F8-A50DF28FAF4E}"/>
    <cellStyle name="Note 2 2 4 2 3" xfId="23195" xr:uid="{C0488F6D-51BD-4BB6-8494-E50F34DE8A4E}"/>
    <cellStyle name="Note 2 2 4 2 3 2" xfId="25895" xr:uid="{90581813-4B58-494B-8A38-DCF443F8E70A}"/>
    <cellStyle name="Note 2 2 4 2 3 2 2" xfId="31347" xr:uid="{572565F7-D1DB-46BE-92FD-E130A8F07FE9}"/>
    <cellStyle name="Note 2 2 4 2 3 2 3" xfId="36922" xr:uid="{59E1956A-4378-4321-807E-3E49E96260AC}"/>
    <cellStyle name="Note 2 2 4 2 3 3" xfId="29135" xr:uid="{DC13D076-EBCD-4A30-9BDF-328C2793FBE5}"/>
    <cellStyle name="Note 2 2 4 2 3 4" xfId="34859" xr:uid="{D6A3734C-1D71-4E51-BF31-D3C654BA5FD9}"/>
    <cellStyle name="Note 2 2 4 2 4" xfId="24573" xr:uid="{3D37C904-C1B4-4ECC-86CC-C8D2552A6754}"/>
    <cellStyle name="Note 2 2 4 2 4 2" xfId="26768" xr:uid="{4BBB3955-FFD3-40DA-B384-9643F18C7D3A}"/>
    <cellStyle name="Note 2 2 4 2 4 2 2" xfId="32220" xr:uid="{2A9A94FF-376D-4085-89CA-6EAFEFF77724}"/>
    <cellStyle name="Note 2 2 4 2 4 2 3" xfId="37776" xr:uid="{A479CEC1-F7C1-41EE-9081-23B7F8854AC9}"/>
    <cellStyle name="Note 2 2 4 2 4 3" xfId="30025" xr:uid="{D33A0083-4296-42F2-A28D-915C94399840}"/>
    <cellStyle name="Note 2 2 4 2 4 4" xfId="35725" xr:uid="{2250F170-DCEC-46BF-A1AE-2349B10F3666}"/>
    <cellStyle name="Note 2 2 4 2 5" xfId="22340" xr:uid="{3D26A765-ADA7-4E33-B30C-D03879BEB035}"/>
    <cellStyle name="Note 2 2 4 2 5 2" xfId="28280" xr:uid="{DD349814-AE8D-4C32-A61F-FBD2624055F1}"/>
    <cellStyle name="Note 2 2 4 2 5 3" xfId="34007" xr:uid="{51D7203D-367D-44FB-9423-E3C9B13A6187}"/>
    <cellStyle name="Note 2 2 4 2 6" xfId="21458" xr:uid="{3ABACE02-DA87-473F-8A5D-56326E230A18}"/>
    <cellStyle name="Note 2 2 4 2 7" xfId="21018" xr:uid="{B83CEC8C-3C2F-4A2E-B2AC-A7BB57050BEF}"/>
    <cellStyle name="Note 2 2 4 2 8" xfId="33127" xr:uid="{618C87F1-3337-457E-A1C7-762C9D004313}"/>
    <cellStyle name="Note 2 2 4 3" xfId="20424" xr:uid="{00000000-0005-0000-0000-0000CB4F0000}"/>
    <cellStyle name="Note 2 2 4 3 2" xfId="21910" xr:uid="{96A8BDCE-7B2A-4FAB-AA7C-A65B30EFBDFB}"/>
    <cellStyle name="Note 2 2 4 3 2 2" xfId="23641" xr:uid="{4EA702C7-6A61-4CCD-A41C-6B8788FECBEB}"/>
    <cellStyle name="Note 2 2 4 3 2 2 2" xfId="26341" xr:uid="{EEFDA0EA-EF80-4433-A354-110ACD9A1F85}"/>
    <cellStyle name="Note 2 2 4 3 2 2 2 2" xfId="31793" xr:uid="{39FFFB82-0F42-4896-83ED-1021FF0F3217}"/>
    <cellStyle name="Note 2 2 4 3 2 2 2 3" xfId="37368" xr:uid="{1542F89E-AF9E-44C2-BDBA-52693D95AC31}"/>
    <cellStyle name="Note 2 2 4 3 2 2 3" xfId="29581" xr:uid="{34516794-91C4-4FAB-9F78-B1A15DC451FE}"/>
    <cellStyle name="Note 2 2 4 3 2 2 4" xfId="35305" xr:uid="{54F408C5-B9F8-4B6F-A6BD-E0F61DB7099A}"/>
    <cellStyle name="Note 2 2 4 3 2 3" xfId="25025" xr:uid="{6841E15C-1DBE-4D19-849A-93D57FB13352}"/>
    <cellStyle name="Note 2 2 4 3 2 3 2" xfId="27220" xr:uid="{353A21DF-66CF-4354-8958-BAABFD6DF604}"/>
    <cellStyle name="Note 2 2 4 3 2 3 2 2" xfId="32672" xr:uid="{C1EDBABA-D6FE-4AF8-83A1-F8B182DF68E3}"/>
    <cellStyle name="Note 2 2 4 3 2 3 2 3" xfId="38054" xr:uid="{7D247297-446B-4459-8304-D1FF7A602448}"/>
    <cellStyle name="Note 2 2 4 3 2 3 3" xfId="30477" xr:uid="{A22F5CDC-E66E-4A5C-B5B7-C95103D3D6FE}"/>
    <cellStyle name="Note 2 2 4 3 2 3 4" xfId="36171" xr:uid="{307041A3-533C-4877-B9F0-43815C072E58}"/>
    <cellStyle name="Note 2 2 4 3 2 4" xfId="22786" xr:uid="{BED7B45E-993A-4F73-BFA5-53BBCAD88F4B}"/>
    <cellStyle name="Note 2 2 4 3 2 4 2" xfId="28726" xr:uid="{12DEB506-D402-4461-BD12-B57F104FF1B1}"/>
    <cellStyle name="Note 2 2 4 3 2 4 3" xfId="34453" xr:uid="{5C34B606-88C3-49B9-A93E-BBACD3A5BAE9}"/>
    <cellStyle name="Note 2 2 4 3 2 5" xfId="25486" xr:uid="{9FDF6AE2-D280-4229-B30C-694F6A15AD75}"/>
    <cellStyle name="Note 2 2 4 3 2 5 2" xfId="30938" xr:uid="{8532028E-C35B-4433-A54C-283303C2FD90}"/>
    <cellStyle name="Note 2 2 4 3 2 5 3" xfId="36513" xr:uid="{29D407F1-7785-4E69-861A-CDC9F9195AD5}"/>
    <cellStyle name="Note 2 2 4 3 2 6" xfId="27852" xr:uid="{CF2B3A9A-058A-4E0A-A6E0-EF735F33E2A4}"/>
    <cellStyle name="Note 2 2 4 3 2 7" xfId="33579" xr:uid="{5B21F834-64A4-449C-8ABD-9D8733303D32}"/>
    <cellStyle name="Note 2 2 4 3 3" xfId="23196" xr:uid="{CA3DC8C4-05D0-47CC-8820-6F1B61C58BC1}"/>
    <cellStyle name="Note 2 2 4 3 3 2" xfId="25896" xr:uid="{6446179C-67C5-4D9B-814D-42B6F00421F4}"/>
    <cellStyle name="Note 2 2 4 3 3 2 2" xfId="31348" xr:uid="{8D5AA6BD-0149-4945-996C-3902E394F840}"/>
    <cellStyle name="Note 2 2 4 3 3 2 3" xfId="36923" xr:uid="{A63ACD18-28C1-4591-8461-EB786F2E4C5E}"/>
    <cellStyle name="Note 2 2 4 3 3 3" xfId="29136" xr:uid="{E4B47E73-359C-4B52-BB00-969963E97E65}"/>
    <cellStyle name="Note 2 2 4 3 3 4" xfId="34860" xr:uid="{4FFE531E-75A2-4F8C-8A4D-7E19EB25BB4D}"/>
    <cellStyle name="Note 2 2 4 3 4" xfId="24574" xr:uid="{3EF74424-9867-43F2-BE6A-70D0C76BF2A9}"/>
    <cellStyle name="Note 2 2 4 3 4 2" xfId="26769" xr:uid="{B1656843-031A-4A7F-95D4-F8CA2BFFFB87}"/>
    <cellStyle name="Note 2 2 4 3 4 2 2" xfId="32221" xr:uid="{3B2003CC-3DAA-456F-A5DB-FB6EB7D14468}"/>
    <cellStyle name="Note 2 2 4 3 4 2 3" xfId="37777" xr:uid="{0351CF82-E1F3-44F9-AD52-C93D9D9D3BD5}"/>
    <cellStyle name="Note 2 2 4 3 4 3" xfId="30026" xr:uid="{00ECBD3F-538C-4111-B33C-D54163A9A771}"/>
    <cellStyle name="Note 2 2 4 3 4 4" xfId="35726" xr:uid="{298A920E-54DA-476D-ACAA-D941CBDAD936}"/>
    <cellStyle name="Note 2 2 4 3 5" xfId="22341" xr:uid="{78EF87D1-D640-4FED-8C69-52F332AC533B}"/>
    <cellStyle name="Note 2 2 4 3 5 2" xfId="28281" xr:uid="{98543AC0-2EE9-4295-B305-3E835D5A1B1F}"/>
    <cellStyle name="Note 2 2 4 3 5 3" xfId="34008" xr:uid="{C22D9185-7468-414D-90E4-059D4AE53525}"/>
    <cellStyle name="Note 2 2 4 3 6" xfId="21459" xr:uid="{AD220B95-1E35-44A5-B4A3-16A36BEE00AE}"/>
    <cellStyle name="Note 2 2 4 3 7" xfId="21017" xr:uid="{723648DD-7368-4B89-A6AD-285752BA2854}"/>
    <cellStyle name="Note 2 2 4 3 8" xfId="33128" xr:uid="{FFE4FFC3-146E-46E1-8094-0EF868736D16}"/>
    <cellStyle name="Note 2 2 4 4" xfId="20425" xr:uid="{00000000-0005-0000-0000-0000CC4F0000}"/>
    <cellStyle name="Note 2 2 4 4 2" xfId="21909" xr:uid="{AB9E6BC3-E139-4FC8-9494-4EAED0A537BE}"/>
    <cellStyle name="Note 2 2 4 4 2 2" xfId="23640" xr:uid="{DFAFDD6F-A1FE-4464-9310-001C8F1020DE}"/>
    <cellStyle name="Note 2 2 4 4 2 2 2" xfId="26340" xr:uid="{BA130394-0F28-4095-8CF8-E1D6EF99A477}"/>
    <cellStyle name="Note 2 2 4 4 2 2 2 2" xfId="31792" xr:uid="{4876E355-4A52-4E31-875F-D10A1189A457}"/>
    <cellStyle name="Note 2 2 4 4 2 2 2 3" xfId="37367" xr:uid="{3CDE7CC5-9906-4EBC-A0EB-89E5F1D34059}"/>
    <cellStyle name="Note 2 2 4 4 2 2 3" xfId="29580" xr:uid="{AE67FC84-7F5B-4F15-9940-0C48CE985DDB}"/>
    <cellStyle name="Note 2 2 4 4 2 2 4" xfId="35304" xr:uid="{7C260733-FC34-487A-A982-E4D10CE41D3F}"/>
    <cellStyle name="Note 2 2 4 4 2 3" xfId="25024" xr:uid="{09E40C7E-2314-4E47-8A48-301B739D344D}"/>
    <cellStyle name="Note 2 2 4 4 2 3 2" xfId="27219" xr:uid="{27E361CB-625C-4132-8511-CF32829434ED}"/>
    <cellStyle name="Note 2 2 4 4 2 3 2 2" xfId="32671" xr:uid="{BDF2133F-725A-43DB-80F6-BF5EFECBD7D8}"/>
    <cellStyle name="Note 2 2 4 4 2 3 2 3" xfId="38053" xr:uid="{487F5C1A-D020-43A7-B9E9-E382A97CE997}"/>
    <cellStyle name="Note 2 2 4 4 2 3 3" xfId="30476" xr:uid="{830EE006-3FA0-4CEB-B090-970D1FCF5E0A}"/>
    <cellStyle name="Note 2 2 4 4 2 3 4" xfId="36170" xr:uid="{CB89E5F5-C24A-430A-8887-E6EDE08A2CF8}"/>
    <cellStyle name="Note 2 2 4 4 2 4" xfId="22785" xr:uid="{933EA2C3-27A9-4FB3-B666-947FE646E3DC}"/>
    <cellStyle name="Note 2 2 4 4 2 4 2" xfId="28725" xr:uid="{F1060945-0CDC-4FBB-94BC-8126F2C78267}"/>
    <cellStyle name="Note 2 2 4 4 2 4 3" xfId="34452" xr:uid="{1148BB74-D4D7-40F7-A527-C9E31552CBBA}"/>
    <cellStyle name="Note 2 2 4 4 2 5" xfId="25485" xr:uid="{7D68126B-5BDF-4D62-90DE-784EE387EF28}"/>
    <cellStyle name="Note 2 2 4 4 2 5 2" xfId="30937" xr:uid="{864A6DE5-DA69-4FF6-8DC5-687DAD2EDCC7}"/>
    <cellStyle name="Note 2 2 4 4 2 5 3" xfId="36512" xr:uid="{AE37A181-FF21-46E5-B8ED-A08480DBEFF2}"/>
    <cellStyle name="Note 2 2 4 4 2 6" xfId="27851" xr:uid="{FA6A27B9-8B2E-4269-9C44-147FABED23D9}"/>
    <cellStyle name="Note 2 2 4 4 2 7" xfId="33578" xr:uid="{45D47847-42E8-4409-8A37-4B83F4277629}"/>
    <cellStyle name="Note 2 2 4 4 3" xfId="23197" xr:uid="{D498D5DB-1ABE-4742-8E37-E7F6D422D61B}"/>
    <cellStyle name="Note 2 2 4 4 3 2" xfId="25897" xr:uid="{30FA6F9A-AA90-4228-8140-B64254A7BC07}"/>
    <cellStyle name="Note 2 2 4 4 3 2 2" xfId="31349" xr:uid="{4AABAFD4-0959-4335-AAFB-B5D6B75203AC}"/>
    <cellStyle name="Note 2 2 4 4 3 2 3" xfId="36924" xr:uid="{8AAE0297-4128-40D2-BF26-A47CD3B55CCA}"/>
    <cellStyle name="Note 2 2 4 4 3 3" xfId="29137" xr:uid="{984F59A9-CF23-4AC2-9CFE-65743DC93C06}"/>
    <cellStyle name="Note 2 2 4 4 3 4" xfId="34861" xr:uid="{AB39756D-757F-45A1-B2A7-987192034CFB}"/>
    <cellStyle name="Note 2 2 4 4 4" xfId="24575" xr:uid="{D51771EB-2809-4E5F-A3C4-F8FE6E983EFC}"/>
    <cellStyle name="Note 2 2 4 4 4 2" xfId="26770" xr:uid="{C3F60915-6BE1-4FFD-A0B8-2C89F7223872}"/>
    <cellStyle name="Note 2 2 4 4 4 2 2" xfId="32222" xr:uid="{FBBC1399-9D3C-4C59-A3B9-AF422C2C60EA}"/>
    <cellStyle name="Note 2 2 4 4 4 2 3" xfId="37778" xr:uid="{E4807726-198E-450C-AFBB-AF98E4054EBA}"/>
    <cellStyle name="Note 2 2 4 4 4 3" xfId="30027" xr:uid="{EDF7B99B-CE02-4A99-944F-3C50CDBAC6E0}"/>
    <cellStyle name="Note 2 2 4 4 4 4" xfId="35727" xr:uid="{D40E2AB0-1B1F-422A-9A83-E8529194C187}"/>
    <cellStyle name="Note 2 2 4 4 5" xfId="22342" xr:uid="{0830DC35-EBDB-4207-ABE0-A7C282EFA6A9}"/>
    <cellStyle name="Note 2 2 4 4 5 2" xfId="28282" xr:uid="{9C17AA48-D478-40F2-8917-4BA22B723FBB}"/>
    <cellStyle name="Note 2 2 4 4 5 3" xfId="34009" xr:uid="{C6E4AAE5-D607-456B-B2EA-262399D22810}"/>
    <cellStyle name="Note 2 2 4 4 6" xfId="21460" xr:uid="{0455665D-B5E7-4997-A8CA-DE9C52919E34}"/>
    <cellStyle name="Note 2 2 4 4 7" xfId="21016" xr:uid="{319844F9-0925-49AD-B29B-B79870F4B079}"/>
    <cellStyle name="Note 2 2 4 4 8" xfId="33129" xr:uid="{DBBEEC8B-1EDE-420D-8B95-F202911245C6}"/>
    <cellStyle name="Note 2 2 4 5" xfId="21912" xr:uid="{BC61A5EC-B1F2-4000-B21D-8DCABA2FF442}"/>
    <cellStyle name="Note 2 2 4 5 2" xfId="23643" xr:uid="{AADD909C-8E42-447D-AF35-5A41DCB6A543}"/>
    <cellStyle name="Note 2 2 4 5 2 2" xfId="26343" xr:uid="{10CFBFEE-5174-427E-AC26-1D5EA922A04F}"/>
    <cellStyle name="Note 2 2 4 5 2 2 2" xfId="31795" xr:uid="{0A8E5D63-759B-4F67-9787-0418A9A0073E}"/>
    <cellStyle name="Note 2 2 4 5 2 2 3" xfId="37370" xr:uid="{73D7E827-A28E-4609-83FB-9078806390ED}"/>
    <cellStyle name="Note 2 2 4 5 2 3" xfId="29583" xr:uid="{F3D57252-06D1-4B7A-B874-A0EF0404102F}"/>
    <cellStyle name="Note 2 2 4 5 2 4" xfId="35307" xr:uid="{0E31D001-8658-4DD5-A623-6B894F3AB55D}"/>
    <cellStyle name="Note 2 2 4 5 3" xfId="25027" xr:uid="{4647D4F7-A11D-463B-B97D-27CF0C3FFFAA}"/>
    <cellStyle name="Note 2 2 4 5 3 2" xfId="27222" xr:uid="{2AB62C09-B495-437B-B558-B0FB1FF6C7DF}"/>
    <cellStyle name="Note 2 2 4 5 3 2 2" xfId="32674" xr:uid="{2A44870B-D254-4489-9CCC-45FD3222169C}"/>
    <cellStyle name="Note 2 2 4 5 3 2 3" xfId="38056" xr:uid="{67494CEB-1DC6-4848-A5E6-084FD79481C7}"/>
    <cellStyle name="Note 2 2 4 5 3 3" xfId="30479" xr:uid="{13A569E3-850F-4427-ADC6-88B06456A7A3}"/>
    <cellStyle name="Note 2 2 4 5 3 4" xfId="36173" xr:uid="{F8152C63-00EC-4322-B89E-6779C50E965F}"/>
    <cellStyle name="Note 2 2 4 5 4" xfId="22788" xr:uid="{BD9E75F1-07DA-42BE-9D46-18985145B705}"/>
    <cellStyle name="Note 2 2 4 5 4 2" xfId="28728" xr:uid="{07D3F6C5-4709-4395-BA74-F3FAA892C174}"/>
    <cellStyle name="Note 2 2 4 5 4 3" xfId="34455" xr:uid="{15380C4A-7A3F-44CA-AB92-703AD6BADF9F}"/>
    <cellStyle name="Note 2 2 4 5 5" xfId="25488" xr:uid="{BA2D104A-6260-4B81-A650-3F35DDE71226}"/>
    <cellStyle name="Note 2 2 4 5 5 2" xfId="30940" xr:uid="{488C355B-CB11-433E-B017-4F29F0ED0179}"/>
    <cellStyle name="Note 2 2 4 5 5 3" xfId="36515" xr:uid="{02123550-4A6A-4DFC-98E0-3F3375D65D1C}"/>
    <cellStyle name="Note 2 2 4 5 6" xfId="27854" xr:uid="{6663B4EC-2CF3-4593-9ECC-2403FC25465B}"/>
    <cellStyle name="Note 2 2 4 5 7" xfId="33581" xr:uid="{2D3E8A68-327D-4892-8009-61FD4DC4D464}"/>
    <cellStyle name="Note 2 2 4 6" xfId="23194" xr:uid="{CA089FAE-3BEE-40DC-A282-8BB047B815A0}"/>
    <cellStyle name="Note 2 2 4 6 2" xfId="25894" xr:uid="{50EC96D8-DA20-4021-87D2-8A0DC7C3CDF7}"/>
    <cellStyle name="Note 2 2 4 6 2 2" xfId="31346" xr:uid="{09F81CD1-60DF-41B4-A4A7-616E3B8CAB28}"/>
    <cellStyle name="Note 2 2 4 6 2 3" xfId="36921" xr:uid="{4A0525C0-5249-41ED-AA83-F88FCE4F2E5D}"/>
    <cellStyle name="Note 2 2 4 6 3" xfId="29134" xr:uid="{FBF0637D-1574-4180-83E4-2541EC9399A5}"/>
    <cellStyle name="Note 2 2 4 6 4" xfId="34858" xr:uid="{E7557FD0-38FD-4C3D-B157-781B4002D54A}"/>
    <cellStyle name="Note 2 2 4 7" xfId="24572" xr:uid="{7761E093-DE1D-451C-9AC3-C52F081AF3D5}"/>
    <cellStyle name="Note 2 2 4 7 2" xfId="26767" xr:uid="{020AF8B8-4AE0-4DBD-9BC4-985C31A604ED}"/>
    <cellStyle name="Note 2 2 4 7 2 2" xfId="32219" xr:uid="{3E886ABC-4263-4384-BFDE-91A76E888905}"/>
    <cellStyle name="Note 2 2 4 7 2 3" xfId="37775" xr:uid="{604B5D6F-0F0A-4667-B688-794379C4A771}"/>
    <cellStyle name="Note 2 2 4 7 3" xfId="30024" xr:uid="{BDEB6932-0505-480F-9B49-4669A47784FE}"/>
    <cellStyle name="Note 2 2 4 7 4" xfId="35724" xr:uid="{DCC5FDEB-F81D-40F6-8ADC-985BD63DB366}"/>
    <cellStyle name="Note 2 2 4 8" xfId="22339" xr:uid="{E94682DB-53B0-424D-9106-B3A1E1F73850}"/>
    <cellStyle name="Note 2 2 4 8 2" xfId="28279" xr:uid="{A8FF94F2-7723-4F02-959F-7E20E1EDB713}"/>
    <cellStyle name="Note 2 2 4 8 3" xfId="34006" xr:uid="{51AAC5CF-5751-400F-A687-468B98AA2E5E}"/>
    <cellStyle name="Note 2 2 4 9" xfId="21457" xr:uid="{448273F2-76DC-4611-A45F-377EDBAD4760}"/>
    <cellStyle name="Note 2 2 5" xfId="20426" xr:uid="{00000000-0005-0000-0000-0000CD4F0000}"/>
    <cellStyle name="Note 2 2 5 10" xfId="21015" xr:uid="{7713D2BA-1202-479E-8C88-0D4209BEFEC7}"/>
    <cellStyle name="Note 2 2 5 11" xfId="33130" xr:uid="{ABA11031-8496-460F-BB6C-D09FB7D99D03}"/>
    <cellStyle name="Note 2 2 5 2" xfId="20427" xr:uid="{00000000-0005-0000-0000-0000CE4F0000}"/>
    <cellStyle name="Note 2 2 5 2 2" xfId="21907" xr:uid="{DE9B6FEA-459B-4352-93B9-589C39B8FECD}"/>
    <cellStyle name="Note 2 2 5 2 2 2" xfId="23638" xr:uid="{B59EFD61-8C41-4CCC-93BF-EBE96F8E1B7F}"/>
    <cellStyle name="Note 2 2 5 2 2 2 2" xfId="26338" xr:uid="{7F5CA180-C355-4BAD-89A2-F94E36E419D4}"/>
    <cellStyle name="Note 2 2 5 2 2 2 2 2" xfId="31790" xr:uid="{EE80639D-9EB6-4399-9FEF-0CEB3F2BFE6F}"/>
    <cellStyle name="Note 2 2 5 2 2 2 2 3" xfId="37365" xr:uid="{F6BF3230-D37A-4318-A374-CF90568E6047}"/>
    <cellStyle name="Note 2 2 5 2 2 2 3" xfId="29578" xr:uid="{2D4A0293-7754-49DA-A7FE-020ECB0704F4}"/>
    <cellStyle name="Note 2 2 5 2 2 2 4" xfId="35302" xr:uid="{278E4848-9B74-485B-BFA8-642E8D5CF593}"/>
    <cellStyle name="Note 2 2 5 2 2 3" xfId="25022" xr:uid="{6E8A2055-146A-4C52-839A-776BE6F400BA}"/>
    <cellStyle name="Note 2 2 5 2 2 3 2" xfId="27217" xr:uid="{0A5A7AEA-2685-4C60-B921-09862F6B8D93}"/>
    <cellStyle name="Note 2 2 5 2 2 3 2 2" xfId="32669" xr:uid="{9D52310E-52C6-4586-A311-3D914AA1B699}"/>
    <cellStyle name="Note 2 2 5 2 2 3 2 3" xfId="38051" xr:uid="{1D6670DF-3A9A-404C-9929-3C8E8DA8A5EC}"/>
    <cellStyle name="Note 2 2 5 2 2 3 3" xfId="30474" xr:uid="{B2160859-C183-4662-A370-1CA5445FCD56}"/>
    <cellStyle name="Note 2 2 5 2 2 3 4" xfId="36168" xr:uid="{20BD578C-48B9-4C51-B46A-B16DAA55FE1B}"/>
    <cellStyle name="Note 2 2 5 2 2 4" xfId="22783" xr:uid="{ADBC242D-2460-47A0-BF9D-2811184DC70A}"/>
    <cellStyle name="Note 2 2 5 2 2 4 2" xfId="28723" xr:uid="{757560CF-B231-49AF-BAC2-DF42899A023A}"/>
    <cellStyle name="Note 2 2 5 2 2 4 3" xfId="34450" xr:uid="{C112638B-AD0C-4BBC-A4E1-E3721FF7E358}"/>
    <cellStyle name="Note 2 2 5 2 2 5" xfId="25483" xr:uid="{3B989E70-A4A3-4980-BB9E-F9DB18F802EB}"/>
    <cellStyle name="Note 2 2 5 2 2 5 2" xfId="30935" xr:uid="{AB7A98A2-030C-40E9-92E1-7F44BF8A9068}"/>
    <cellStyle name="Note 2 2 5 2 2 5 3" xfId="36510" xr:uid="{EB2C8156-DB9E-4648-B0A8-817EC1726F55}"/>
    <cellStyle name="Note 2 2 5 2 2 6" xfId="27849" xr:uid="{683AF2C7-2A99-4A0F-B381-765618129AFE}"/>
    <cellStyle name="Note 2 2 5 2 2 7" xfId="33576" xr:uid="{574774F3-9656-4DD4-BC9A-5209EF946529}"/>
    <cellStyle name="Note 2 2 5 2 3" xfId="23199" xr:uid="{BB8335AB-9A09-443C-8F74-5B20FBFD0DA9}"/>
    <cellStyle name="Note 2 2 5 2 3 2" xfId="25899" xr:uid="{37F53F0F-7EBD-4058-B0AA-E4FB03AC6C4E}"/>
    <cellStyle name="Note 2 2 5 2 3 2 2" xfId="31351" xr:uid="{92389DCC-2230-47C6-A069-E1845F58BDE6}"/>
    <cellStyle name="Note 2 2 5 2 3 2 3" xfId="36926" xr:uid="{7847FE38-423A-4AAE-A33C-006A03B77E5C}"/>
    <cellStyle name="Note 2 2 5 2 3 3" xfId="29139" xr:uid="{C3220B21-79BA-4CF1-A821-BE7A77EA0EC7}"/>
    <cellStyle name="Note 2 2 5 2 3 4" xfId="34863" xr:uid="{F76F5D8B-72FF-41EC-90BD-8BEE835FE111}"/>
    <cellStyle name="Note 2 2 5 2 4" xfId="24577" xr:uid="{C78AE008-5109-47FB-B4A2-86510E1D5861}"/>
    <cellStyle name="Note 2 2 5 2 4 2" xfId="26772" xr:uid="{2CF4A7D3-31CB-4314-A2C8-784FD9D98693}"/>
    <cellStyle name="Note 2 2 5 2 4 2 2" xfId="32224" xr:uid="{D8395977-E8B6-49C0-A289-AAC51D0FA478}"/>
    <cellStyle name="Note 2 2 5 2 4 2 3" xfId="37780" xr:uid="{9E7B0FCD-666E-4386-8BE1-60812B641805}"/>
    <cellStyle name="Note 2 2 5 2 4 3" xfId="30029" xr:uid="{ED002E1E-0655-46C3-9DE4-F1D6D4DA4931}"/>
    <cellStyle name="Note 2 2 5 2 4 4" xfId="35729" xr:uid="{0431E986-078F-4A4F-996D-2B295246AABB}"/>
    <cellStyle name="Note 2 2 5 2 5" xfId="22344" xr:uid="{889D8E29-8D37-4971-AB56-C8285F588E69}"/>
    <cellStyle name="Note 2 2 5 2 5 2" xfId="28284" xr:uid="{04A40F22-C170-409D-A5E2-8C96D8DEE58B}"/>
    <cellStyle name="Note 2 2 5 2 5 3" xfId="34011" xr:uid="{48CB49A0-2062-4DF9-8E58-BA621EF5D234}"/>
    <cellStyle name="Note 2 2 5 2 6" xfId="21462" xr:uid="{E336F5E5-0C85-4529-A5F5-9549C65EE410}"/>
    <cellStyle name="Note 2 2 5 2 7" xfId="21014" xr:uid="{E8C86B0C-7028-42B7-A49C-13A01311AAD0}"/>
    <cellStyle name="Note 2 2 5 2 8" xfId="33131" xr:uid="{831920FD-C0CC-486F-92AE-8E2A9663F176}"/>
    <cellStyle name="Note 2 2 5 3" xfId="20428" xr:uid="{00000000-0005-0000-0000-0000CF4F0000}"/>
    <cellStyle name="Note 2 2 5 3 2" xfId="21906" xr:uid="{8A275895-4F83-427C-8571-F70DE926ECCD}"/>
    <cellStyle name="Note 2 2 5 3 2 2" xfId="23637" xr:uid="{A3CD7D4D-1794-4F5C-AB36-0BA83EF0A575}"/>
    <cellStyle name="Note 2 2 5 3 2 2 2" xfId="26337" xr:uid="{BA801B32-5C21-498C-A0D1-90D07A4E50F3}"/>
    <cellStyle name="Note 2 2 5 3 2 2 2 2" xfId="31789" xr:uid="{4A66F7EC-1ECD-4629-83D3-7F89B7B9265A}"/>
    <cellStyle name="Note 2 2 5 3 2 2 2 3" xfId="37364" xr:uid="{496CB2B5-4BA7-4FB2-9171-709B842EA6BE}"/>
    <cellStyle name="Note 2 2 5 3 2 2 3" xfId="29577" xr:uid="{2EE42343-DC98-4DC9-BB58-28FE14BA6C66}"/>
    <cellStyle name="Note 2 2 5 3 2 2 4" xfId="35301" xr:uid="{3B76469B-4EE8-4CCB-9176-CA528D97C13B}"/>
    <cellStyle name="Note 2 2 5 3 2 3" xfId="25021" xr:uid="{9CE9DCCE-EE68-4162-A7C8-F4DC7F218972}"/>
    <cellStyle name="Note 2 2 5 3 2 3 2" xfId="27216" xr:uid="{A968B8F4-D5C4-49EA-B1BB-458318683684}"/>
    <cellStyle name="Note 2 2 5 3 2 3 2 2" xfId="32668" xr:uid="{7048CA3F-9D03-445C-BE0A-0E97E56FF112}"/>
    <cellStyle name="Note 2 2 5 3 2 3 2 3" xfId="38050" xr:uid="{0844CC0C-CD92-4985-912A-C23809C8E360}"/>
    <cellStyle name="Note 2 2 5 3 2 3 3" xfId="30473" xr:uid="{08D33E5B-D7C2-42F2-8E5E-E81F4B485110}"/>
    <cellStyle name="Note 2 2 5 3 2 3 4" xfId="36167" xr:uid="{A50F3B4B-B89B-4EA3-BF54-A40621A0FFFD}"/>
    <cellStyle name="Note 2 2 5 3 2 4" xfId="22782" xr:uid="{2A4E94AB-9A61-4AC6-9D96-36D61C6F4917}"/>
    <cellStyle name="Note 2 2 5 3 2 4 2" xfId="28722" xr:uid="{4140CF7B-03F6-4E57-BD9C-8B1BA0DE1309}"/>
    <cellStyle name="Note 2 2 5 3 2 4 3" xfId="34449" xr:uid="{67B1A9DE-8EA1-4C27-86BF-FD9CCCC863D0}"/>
    <cellStyle name="Note 2 2 5 3 2 5" xfId="25482" xr:uid="{A99842C5-3D54-4916-8666-9D075A46EF31}"/>
    <cellStyle name="Note 2 2 5 3 2 5 2" xfId="30934" xr:uid="{23FB293D-32F6-40D4-861B-AF3C90E96835}"/>
    <cellStyle name="Note 2 2 5 3 2 5 3" xfId="36509" xr:uid="{ECAB2E09-3A32-4F00-A6D1-7D6523D4BDCB}"/>
    <cellStyle name="Note 2 2 5 3 2 6" xfId="27848" xr:uid="{8798CA1F-C243-491D-AFA0-663EABF10EDB}"/>
    <cellStyle name="Note 2 2 5 3 2 7" xfId="33575" xr:uid="{066694FC-B0B1-4420-B6EE-1329D48324BD}"/>
    <cellStyle name="Note 2 2 5 3 3" xfId="23200" xr:uid="{FEE58582-1B43-44C5-907B-4FB7F2C59A44}"/>
    <cellStyle name="Note 2 2 5 3 3 2" xfId="25900" xr:uid="{D97F53B4-D684-43E9-97D2-D702BAFC8C7F}"/>
    <cellStyle name="Note 2 2 5 3 3 2 2" xfId="31352" xr:uid="{805F5D95-AB9A-4351-88BE-2375CEA7F095}"/>
    <cellStyle name="Note 2 2 5 3 3 2 3" xfId="36927" xr:uid="{EC444969-AC7B-4CE2-A9A8-C1A5EB901F9F}"/>
    <cellStyle name="Note 2 2 5 3 3 3" xfId="29140" xr:uid="{D4159A7E-ADA9-4770-BA8A-64816E001280}"/>
    <cellStyle name="Note 2 2 5 3 3 4" xfId="34864" xr:uid="{EEE53136-1C43-4E0E-9584-9440D57B78EF}"/>
    <cellStyle name="Note 2 2 5 3 4" xfId="24578" xr:uid="{37EC0C88-E9FB-4307-9326-6BBEBD419361}"/>
    <cellStyle name="Note 2 2 5 3 4 2" xfId="26773" xr:uid="{66F7F04A-D4E6-4E54-B4CB-5C0C82210DEE}"/>
    <cellStyle name="Note 2 2 5 3 4 2 2" xfId="32225" xr:uid="{8776A4C2-4111-4BBE-AE09-B81A358F53BF}"/>
    <cellStyle name="Note 2 2 5 3 4 2 3" xfId="37781" xr:uid="{31576EEB-9924-475B-A27E-A8D3B5AD6ABE}"/>
    <cellStyle name="Note 2 2 5 3 4 3" xfId="30030" xr:uid="{6E400817-E478-4D62-97F0-9730E7651A14}"/>
    <cellStyle name="Note 2 2 5 3 4 4" xfId="35730" xr:uid="{CEF377D3-AA9F-4A35-B5A7-2854D1DF5E83}"/>
    <cellStyle name="Note 2 2 5 3 5" xfId="22345" xr:uid="{4A6E3A09-7AC3-4F42-91EA-5D98DE7DD563}"/>
    <cellStyle name="Note 2 2 5 3 5 2" xfId="28285" xr:uid="{C92709F6-A580-4087-958E-E040C66EA415}"/>
    <cellStyle name="Note 2 2 5 3 5 3" xfId="34012" xr:uid="{8A4530E5-BD77-4602-8A1A-829F27670FC2}"/>
    <cellStyle name="Note 2 2 5 3 6" xfId="21463" xr:uid="{55FA59D4-5D6E-47C7-9ABA-9D2FB4943A2D}"/>
    <cellStyle name="Note 2 2 5 3 7" xfId="21013" xr:uid="{4A870079-3553-4808-99B4-890CC17DE25E}"/>
    <cellStyle name="Note 2 2 5 3 8" xfId="33132" xr:uid="{FAEF9DFA-A901-4E87-97DB-A841D831DBBA}"/>
    <cellStyle name="Note 2 2 5 4" xfId="20429" xr:uid="{00000000-0005-0000-0000-0000D04F0000}"/>
    <cellStyle name="Note 2 2 5 4 2" xfId="21905" xr:uid="{A64DE3EC-AAB0-4EAD-99EB-E4C2EE8BC1CA}"/>
    <cellStyle name="Note 2 2 5 4 2 2" xfId="23636" xr:uid="{F0BEB25D-914D-4FC4-BC89-C3843BDA750B}"/>
    <cellStyle name="Note 2 2 5 4 2 2 2" xfId="26336" xr:uid="{712E11F7-66D4-4CAC-8682-95B6D5073BDB}"/>
    <cellStyle name="Note 2 2 5 4 2 2 2 2" xfId="31788" xr:uid="{59304AFB-07E0-4036-BE90-A1426EB5B912}"/>
    <cellStyle name="Note 2 2 5 4 2 2 2 3" xfId="37363" xr:uid="{7E3E30EB-86C6-460B-A223-F3939DA33AEB}"/>
    <cellStyle name="Note 2 2 5 4 2 2 3" xfId="29576" xr:uid="{933A3B08-8C86-49D4-A75F-3CD17AC36E5C}"/>
    <cellStyle name="Note 2 2 5 4 2 2 4" xfId="35300" xr:uid="{5FBF3CFA-205E-4644-BE33-D2A5401EA546}"/>
    <cellStyle name="Note 2 2 5 4 2 3" xfId="25020" xr:uid="{30120395-8291-4991-ACFF-DBE0F3B8A0AE}"/>
    <cellStyle name="Note 2 2 5 4 2 3 2" xfId="27215" xr:uid="{8BFD6DA0-9525-4509-9F6B-D52865337028}"/>
    <cellStyle name="Note 2 2 5 4 2 3 2 2" xfId="32667" xr:uid="{29DB2386-4868-46BD-B29E-C5823A06F9F0}"/>
    <cellStyle name="Note 2 2 5 4 2 3 2 3" xfId="38049" xr:uid="{0ECED932-A882-4AEB-B3A5-2CC9DB47542C}"/>
    <cellStyle name="Note 2 2 5 4 2 3 3" xfId="30472" xr:uid="{317DBB43-9BFA-43EC-866B-47CCB316EA2D}"/>
    <cellStyle name="Note 2 2 5 4 2 3 4" xfId="36166" xr:uid="{94949BDF-C3D2-4693-AA21-301859653F82}"/>
    <cellStyle name="Note 2 2 5 4 2 4" xfId="22781" xr:uid="{12E096FB-0D31-493A-ACE4-FB54430AB417}"/>
    <cellStyle name="Note 2 2 5 4 2 4 2" xfId="28721" xr:uid="{ECE2452D-7BC5-4D3A-8FFE-6AA4A42408CB}"/>
    <cellStyle name="Note 2 2 5 4 2 4 3" xfId="34448" xr:uid="{B69F86B3-EC99-4097-B8C6-577DD04C1A95}"/>
    <cellStyle name="Note 2 2 5 4 2 5" xfId="25481" xr:uid="{915F682E-FE55-4CB2-8FF0-C668DA8D60A5}"/>
    <cellStyle name="Note 2 2 5 4 2 5 2" xfId="30933" xr:uid="{DCD206A3-1879-4D5E-8793-FA860C8D3A60}"/>
    <cellStyle name="Note 2 2 5 4 2 5 3" xfId="36508" xr:uid="{E732146A-9048-4A43-A60F-2AC6AAC3B490}"/>
    <cellStyle name="Note 2 2 5 4 2 6" xfId="27847" xr:uid="{D5EDCD29-BE61-4601-B073-E60739A05FC6}"/>
    <cellStyle name="Note 2 2 5 4 2 7" xfId="33574" xr:uid="{81329126-94AE-4DC3-83A7-881CDC5A6C08}"/>
    <cellStyle name="Note 2 2 5 4 3" xfId="23201" xr:uid="{5C09EA4B-09EE-41CF-8777-645835676701}"/>
    <cellStyle name="Note 2 2 5 4 3 2" xfId="25901" xr:uid="{B4BF98A0-AC96-4A17-8D40-332D681B1E45}"/>
    <cellStyle name="Note 2 2 5 4 3 2 2" xfId="31353" xr:uid="{7463FBEC-7159-4B69-87A8-C1467ED99A26}"/>
    <cellStyle name="Note 2 2 5 4 3 2 3" xfId="36928" xr:uid="{EED43425-6220-4F91-8EA3-11753950FC28}"/>
    <cellStyle name="Note 2 2 5 4 3 3" xfId="29141" xr:uid="{303A0082-EB47-4F6C-845D-C5C0D71C6150}"/>
    <cellStyle name="Note 2 2 5 4 3 4" xfId="34865" xr:uid="{B8820614-C53C-41B6-BA5C-0E0B06BED13B}"/>
    <cellStyle name="Note 2 2 5 4 4" xfId="24579" xr:uid="{1E254741-F2E7-4629-A366-A56F0B3D9DF7}"/>
    <cellStyle name="Note 2 2 5 4 4 2" xfId="26774" xr:uid="{42E4F518-C9CE-4826-9519-1DCE66F849DB}"/>
    <cellStyle name="Note 2 2 5 4 4 2 2" xfId="32226" xr:uid="{31A6F4C7-5A15-4634-A8C8-CA61BFB63A2F}"/>
    <cellStyle name="Note 2 2 5 4 4 2 3" xfId="37782" xr:uid="{55A4A2E0-8EC0-4F4E-AAF6-D2DBE9081D17}"/>
    <cellStyle name="Note 2 2 5 4 4 3" xfId="30031" xr:uid="{DD878D3A-BDE4-4472-9D8F-EBC47E0F1088}"/>
    <cellStyle name="Note 2 2 5 4 4 4" xfId="35731" xr:uid="{A848FDFD-AB36-4A22-9FE9-F70D8D9841A7}"/>
    <cellStyle name="Note 2 2 5 4 5" xfId="22346" xr:uid="{29A0FA89-A6C8-4EA7-93C1-6EDA9A07DF59}"/>
    <cellStyle name="Note 2 2 5 4 5 2" xfId="28286" xr:uid="{767D3A2A-7BCF-4A9D-B1F2-5B75A8E6E4CE}"/>
    <cellStyle name="Note 2 2 5 4 5 3" xfId="34013" xr:uid="{586DEAD5-7A5F-4B84-8E7A-65C10B23F37C}"/>
    <cellStyle name="Note 2 2 5 4 6" xfId="21464" xr:uid="{47A620C5-36DC-4D3F-A8EC-C802A8BA2DDC}"/>
    <cellStyle name="Note 2 2 5 4 7" xfId="21012" xr:uid="{717419B5-4A1D-4B1F-B2C2-A638BF4B7E2B}"/>
    <cellStyle name="Note 2 2 5 4 8" xfId="33133" xr:uid="{1A508707-7B31-48B3-BE1B-C98368F0E7C0}"/>
    <cellStyle name="Note 2 2 5 5" xfId="21908" xr:uid="{3914631B-CB2B-480D-81EE-EE406CD32ECA}"/>
    <cellStyle name="Note 2 2 5 5 2" xfId="23639" xr:uid="{3DCD53CD-23A0-4DE3-B66A-AFC8EC19D40C}"/>
    <cellStyle name="Note 2 2 5 5 2 2" xfId="26339" xr:uid="{9E60BCD6-F4D7-4B9C-AA7B-437A1C3D2651}"/>
    <cellStyle name="Note 2 2 5 5 2 2 2" xfId="31791" xr:uid="{B6D87FFF-6E79-48AA-B9D5-280884A4FDFE}"/>
    <cellStyle name="Note 2 2 5 5 2 2 3" xfId="37366" xr:uid="{8C0FEA44-F182-4539-95D2-4A3BF8689D4B}"/>
    <cellStyle name="Note 2 2 5 5 2 3" xfId="29579" xr:uid="{4C26E009-CEAA-478D-8E3A-199A2F76567C}"/>
    <cellStyle name="Note 2 2 5 5 2 4" xfId="35303" xr:uid="{F23B400E-4599-4A0C-B115-95147B204110}"/>
    <cellStyle name="Note 2 2 5 5 3" xfId="25023" xr:uid="{46682EAC-0633-458A-A6EC-6846A2B7E8CD}"/>
    <cellStyle name="Note 2 2 5 5 3 2" xfId="27218" xr:uid="{22C174D2-C2FE-4CF2-999D-3D8E21700913}"/>
    <cellStyle name="Note 2 2 5 5 3 2 2" xfId="32670" xr:uid="{1D50B137-ED9E-43CC-B22B-3BA4B128AFB8}"/>
    <cellStyle name="Note 2 2 5 5 3 2 3" xfId="38052" xr:uid="{7497C9C5-D55F-4CF2-9D69-D666545E4A52}"/>
    <cellStyle name="Note 2 2 5 5 3 3" xfId="30475" xr:uid="{39B72600-8D53-4C0C-83AC-5421133A99F3}"/>
    <cellStyle name="Note 2 2 5 5 3 4" xfId="36169" xr:uid="{0A9C042C-9B22-4569-A3F6-A9630E4DEA0B}"/>
    <cellStyle name="Note 2 2 5 5 4" xfId="22784" xr:uid="{D9856722-38CD-4D17-91DF-02F62ADFA223}"/>
    <cellStyle name="Note 2 2 5 5 4 2" xfId="28724" xr:uid="{B77988B5-7027-4EE0-A9EB-2AA48006F2EA}"/>
    <cellStyle name="Note 2 2 5 5 4 3" xfId="34451" xr:uid="{A07C4B9B-7693-48CE-A97F-57F3D1687780}"/>
    <cellStyle name="Note 2 2 5 5 5" xfId="25484" xr:uid="{59A7EC3C-A2DB-4381-A3FA-B9570F45F875}"/>
    <cellStyle name="Note 2 2 5 5 5 2" xfId="30936" xr:uid="{81E6D226-C709-4475-A91F-AB7AA255E732}"/>
    <cellStyle name="Note 2 2 5 5 5 3" xfId="36511" xr:uid="{758ADD0F-901F-4877-896D-E6C5AC2201DE}"/>
    <cellStyle name="Note 2 2 5 5 6" xfId="27850" xr:uid="{71C9078A-4B1E-4D81-A2F4-045A0FC575FC}"/>
    <cellStyle name="Note 2 2 5 5 7" xfId="33577" xr:uid="{059C7DE9-D6E6-4096-8588-80A669B63961}"/>
    <cellStyle name="Note 2 2 5 6" xfId="23198" xr:uid="{2E6DE398-EA2B-40C5-A50A-3B48D90419A5}"/>
    <cellStyle name="Note 2 2 5 6 2" xfId="25898" xr:uid="{81417B8B-25AA-47CB-9F60-DD36AE133B07}"/>
    <cellStyle name="Note 2 2 5 6 2 2" xfId="31350" xr:uid="{E97D9547-5CC0-4ECF-8F5B-F746EC3FC8FD}"/>
    <cellStyle name="Note 2 2 5 6 2 3" xfId="36925" xr:uid="{23DF68F4-666B-4F9F-89C5-C6F245FC219C}"/>
    <cellStyle name="Note 2 2 5 6 3" xfId="29138" xr:uid="{DE1BF67E-0BD6-4BF6-A977-D4FF9CF7F435}"/>
    <cellStyle name="Note 2 2 5 6 4" xfId="34862" xr:uid="{E459D1B4-C6D1-476C-AA2F-0FEF680923D7}"/>
    <cellStyle name="Note 2 2 5 7" xfId="24576" xr:uid="{277EFBA0-B192-4B4F-801B-5EC23368FBE2}"/>
    <cellStyle name="Note 2 2 5 7 2" xfId="26771" xr:uid="{F65402CE-5224-4463-AF19-8327A0E01F22}"/>
    <cellStyle name="Note 2 2 5 7 2 2" xfId="32223" xr:uid="{3115C6A8-F6A6-412C-A962-FC196629807B}"/>
    <cellStyle name="Note 2 2 5 7 2 3" xfId="37779" xr:uid="{6B632A1D-053A-44A2-AEDB-9C3881174741}"/>
    <cellStyle name="Note 2 2 5 7 3" xfId="30028" xr:uid="{AE761A07-9AF2-41BD-9E10-BF7CE64F993E}"/>
    <cellStyle name="Note 2 2 5 7 4" xfId="35728" xr:uid="{0F46DA48-7313-4206-A57C-5C4C4C6BD682}"/>
    <cellStyle name="Note 2 2 5 8" xfId="22343" xr:uid="{72F0E62F-8292-4C7A-ABB3-3DA9AD42DA9C}"/>
    <cellStyle name="Note 2 2 5 8 2" xfId="28283" xr:uid="{DC7F56B9-E768-49BB-9711-F0F650838934}"/>
    <cellStyle name="Note 2 2 5 8 3" xfId="34010" xr:uid="{57390486-2C06-436A-AD30-601D9B0AEED8}"/>
    <cellStyle name="Note 2 2 5 9" xfId="21461" xr:uid="{3FC24B1C-9588-4C4B-A90A-F1915774326E}"/>
    <cellStyle name="Note 2 2 6" xfId="20430" xr:uid="{00000000-0005-0000-0000-0000D14F0000}"/>
    <cellStyle name="Note 2 2 6 2" xfId="21904" xr:uid="{E60A5680-03C9-4F2F-A600-2B78C4901BC2}"/>
    <cellStyle name="Note 2 2 6 2 2" xfId="23635" xr:uid="{84399B3E-F030-42E0-A5A1-D222CD06E341}"/>
    <cellStyle name="Note 2 2 6 2 2 2" xfId="26335" xr:uid="{1BC16051-EE41-4DDF-B186-10981819646E}"/>
    <cellStyle name="Note 2 2 6 2 2 2 2" xfId="31787" xr:uid="{A9A1B009-9C18-49AE-8953-18D39FD83A1C}"/>
    <cellStyle name="Note 2 2 6 2 2 2 3" xfId="37362" xr:uid="{E1A69D65-C6E2-4026-937E-063BB003C7D9}"/>
    <cellStyle name="Note 2 2 6 2 2 3" xfId="29575" xr:uid="{F7ACC161-36E1-48D3-A8C2-5B96DFD92BE5}"/>
    <cellStyle name="Note 2 2 6 2 2 4" xfId="35299" xr:uid="{F3A80A98-D466-4AD6-8B5F-37C6D48882F8}"/>
    <cellStyle name="Note 2 2 6 2 3" xfId="25019" xr:uid="{97053FF0-F61F-4AD2-B023-C3986AE4152D}"/>
    <cellStyle name="Note 2 2 6 2 3 2" xfId="27214" xr:uid="{37383D24-1DE3-46FF-8416-93F6EF56DFC2}"/>
    <cellStyle name="Note 2 2 6 2 3 2 2" xfId="32666" xr:uid="{F5F7AFC3-22EC-4C42-86A9-B78376F6A9EA}"/>
    <cellStyle name="Note 2 2 6 2 3 2 3" xfId="38048" xr:uid="{96D8598B-2E88-4F06-ABA0-8E4A4369B691}"/>
    <cellStyle name="Note 2 2 6 2 3 3" xfId="30471" xr:uid="{6CBE4DAE-57C4-4104-9694-B24C405C60F0}"/>
    <cellStyle name="Note 2 2 6 2 3 4" xfId="36165" xr:uid="{B6B442FF-768B-4B89-872A-4F6D57E30E19}"/>
    <cellStyle name="Note 2 2 6 2 4" xfId="22780" xr:uid="{D275712E-2A8C-4A03-B660-2915D1A7D0D5}"/>
    <cellStyle name="Note 2 2 6 2 4 2" xfId="28720" xr:uid="{6EFF58D1-03C4-4A29-A1D4-743408CDE93E}"/>
    <cellStyle name="Note 2 2 6 2 4 3" xfId="34447" xr:uid="{22179AF1-40EC-4C80-A015-D9EA41097BE3}"/>
    <cellStyle name="Note 2 2 6 2 5" xfId="25480" xr:uid="{1E28D2F9-8E7B-4E1D-BD51-D86F830DB545}"/>
    <cellStyle name="Note 2 2 6 2 5 2" xfId="30932" xr:uid="{E9744F74-96F8-474D-BF91-C0CA3AFE21B6}"/>
    <cellStyle name="Note 2 2 6 2 5 3" xfId="36507" xr:uid="{770E4EC0-E685-4F66-9E0E-83B581FD89BC}"/>
    <cellStyle name="Note 2 2 6 2 6" xfId="27846" xr:uid="{DC84E429-0FEC-4652-9743-78F4D6D4DECD}"/>
    <cellStyle name="Note 2 2 6 2 7" xfId="33573" xr:uid="{4EB3A1C7-9B72-484C-8CA3-A0405381014C}"/>
    <cellStyle name="Note 2 2 6 3" xfId="23202" xr:uid="{E66D0172-1C71-4F5C-9AE7-765199C2459F}"/>
    <cellStyle name="Note 2 2 6 3 2" xfId="25902" xr:uid="{8B1AA71A-A823-4C74-8D64-5BD966A99A5C}"/>
    <cellStyle name="Note 2 2 6 3 2 2" xfId="31354" xr:uid="{F17DE57F-8AEA-40F8-81C2-8A5231E4A538}"/>
    <cellStyle name="Note 2 2 6 3 2 3" xfId="36929" xr:uid="{497CC2B9-CED5-48FC-A8FC-8A7582C24681}"/>
    <cellStyle name="Note 2 2 6 3 3" xfId="29142" xr:uid="{35C2A16C-DE18-488B-8A72-4DF667139B48}"/>
    <cellStyle name="Note 2 2 6 3 4" xfId="34866" xr:uid="{08D5E990-CA2B-4553-A2DD-B379B489F512}"/>
    <cellStyle name="Note 2 2 6 4" xfId="24580" xr:uid="{A417C301-D316-4C46-93C1-FFDD625F36B0}"/>
    <cellStyle name="Note 2 2 6 4 2" xfId="26775" xr:uid="{B12D35F6-A1BD-4812-AD67-284D8D335A60}"/>
    <cellStyle name="Note 2 2 6 4 2 2" xfId="32227" xr:uid="{214A8531-07CE-41E6-86EA-B18B57FFE8CB}"/>
    <cellStyle name="Note 2 2 6 4 2 3" xfId="37783" xr:uid="{AAF53E31-B04B-4C04-AD4E-29ED0FCE5BEF}"/>
    <cellStyle name="Note 2 2 6 4 3" xfId="30032" xr:uid="{5EB5EAD3-EEF9-4758-87A3-9E691F1D74D4}"/>
    <cellStyle name="Note 2 2 6 4 4" xfId="35732" xr:uid="{9F426822-3D00-4D12-BFF0-621D980DE89A}"/>
    <cellStyle name="Note 2 2 6 5" xfId="22347" xr:uid="{9BE7FA0D-C251-4D4F-A792-4FB913449462}"/>
    <cellStyle name="Note 2 2 6 5 2" xfId="28287" xr:uid="{5179D839-520A-4F3D-BA71-49D02AA1E3B9}"/>
    <cellStyle name="Note 2 2 6 5 3" xfId="34014" xr:uid="{927055CD-329E-4C16-AA46-2A90DA2C9AE9}"/>
    <cellStyle name="Note 2 2 6 6" xfId="21465" xr:uid="{BE4397D9-7EF7-4C81-AD42-30FA18E1B7CF}"/>
    <cellStyle name="Note 2 2 6 7" xfId="21011" xr:uid="{54DB5C64-3819-4A8D-9ADA-8B5F8C559171}"/>
    <cellStyle name="Note 2 2 6 8" xfId="33134" xr:uid="{6D290CE1-0CC9-4FB1-8390-BAE7361D4749}"/>
    <cellStyle name="Note 2 2 7" xfId="20431" xr:uid="{00000000-0005-0000-0000-0000D24F0000}"/>
    <cellStyle name="Note 2 2 7 2" xfId="21903" xr:uid="{C5AA209F-EA5C-44AB-8020-B8B3C4C4F8E7}"/>
    <cellStyle name="Note 2 2 7 2 2" xfId="23634" xr:uid="{898F5164-BFDA-442E-82D7-4A8C9208392B}"/>
    <cellStyle name="Note 2 2 7 2 2 2" xfId="26334" xr:uid="{41A5528E-494A-4D92-A2DA-C8C9EEB84807}"/>
    <cellStyle name="Note 2 2 7 2 2 2 2" xfId="31786" xr:uid="{7AC0789E-A83A-4AC0-96CC-021D4B0E4953}"/>
    <cellStyle name="Note 2 2 7 2 2 2 3" xfId="37361" xr:uid="{2217FD58-46B5-4D50-9BA0-EB93BE85BB72}"/>
    <cellStyle name="Note 2 2 7 2 2 3" xfId="29574" xr:uid="{42A7FC9A-2297-473E-96E6-247F3F6BE664}"/>
    <cellStyle name="Note 2 2 7 2 2 4" xfId="35298" xr:uid="{1F18317E-17C8-4782-BD74-76922B399C50}"/>
    <cellStyle name="Note 2 2 7 2 3" xfId="25018" xr:uid="{02AF8A55-700A-4AFD-A03F-9E85CD6AB819}"/>
    <cellStyle name="Note 2 2 7 2 3 2" xfId="27213" xr:uid="{245C0476-A7C0-4D12-8A21-9A0208A7D008}"/>
    <cellStyle name="Note 2 2 7 2 3 2 2" xfId="32665" xr:uid="{EB0D2124-C883-42B1-9625-CA05D7E4D5EB}"/>
    <cellStyle name="Note 2 2 7 2 3 2 3" xfId="38047" xr:uid="{10E6A4B9-AFB8-4014-8687-91C0899714A1}"/>
    <cellStyle name="Note 2 2 7 2 3 3" xfId="30470" xr:uid="{5DBB2976-8C46-4B0C-BEC5-9DA47C11410A}"/>
    <cellStyle name="Note 2 2 7 2 3 4" xfId="36164" xr:uid="{02D238E0-FA32-49C7-B8C0-23136E1725F5}"/>
    <cellStyle name="Note 2 2 7 2 4" xfId="22779" xr:uid="{960C5099-2C3A-4830-A132-EF35DD340D68}"/>
    <cellStyle name="Note 2 2 7 2 4 2" xfId="28719" xr:uid="{DE40AFA7-7A74-480C-A9F1-897740AC10A8}"/>
    <cellStyle name="Note 2 2 7 2 4 3" xfId="34446" xr:uid="{7623CAB1-E220-472B-A397-13D4D24201E1}"/>
    <cellStyle name="Note 2 2 7 2 5" xfId="25479" xr:uid="{CA152878-D227-400A-9E97-18DE33285EB7}"/>
    <cellStyle name="Note 2 2 7 2 5 2" xfId="30931" xr:uid="{C19CAB2D-D700-4BD2-B6BF-5424CAE8B22D}"/>
    <cellStyle name="Note 2 2 7 2 5 3" xfId="36506" xr:uid="{17C197AF-0237-4F0D-8A55-14DE27294E2B}"/>
    <cellStyle name="Note 2 2 7 2 6" xfId="27845" xr:uid="{19606712-1AA5-437B-84AB-83F362C3B8A2}"/>
    <cellStyle name="Note 2 2 7 2 7" xfId="33572" xr:uid="{9893FCB4-3B88-4271-AF93-A9C1B3C23B64}"/>
    <cellStyle name="Note 2 2 7 3" xfId="23203" xr:uid="{F644DA46-2B91-4AFC-9318-685F428A4383}"/>
    <cellStyle name="Note 2 2 7 3 2" xfId="25903" xr:uid="{181D37EE-80AD-43D6-8D61-24931A5238C4}"/>
    <cellStyle name="Note 2 2 7 3 2 2" xfId="31355" xr:uid="{9C281944-73CC-49A7-A26F-84D0F6401F8E}"/>
    <cellStyle name="Note 2 2 7 3 2 3" xfId="36930" xr:uid="{4CB8860B-A7DD-416D-8283-AF7FD07CE042}"/>
    <cellStyle name="Note 2 2 7 3 3" xfId="29143" xr:uid="{8B9025CD-777A-45A5-A070-7C564E985999}"/>
    <cellStyle name="Note 2 2 7 3 4" xfId="34867" xr:uid="{0CB72914-4453-4117-8426-F6202D18356E}"/>
    <cellStyle name="Note 2 2 7 4" xfId="24581" xr:uid="{CB99BB3A-9420-47FB-9C1D-F59084CAF0DF}"/>
    <cellStyle name="Note 2 2 7 4 2" xfId="26776" xr:uid="{9D1B95F3-9E9E-4B75-BB3B-FCF657362776}"/>
    <cellStyle name="Note 2 2 7 4 2 2" xfId="32228" xr:uid="{95AF13D7-E9CB-4818-BC4F-43F905047F7D}"/>
    <cellStyle name="Note 2 2 7 4 2 3" xfId="37784" xr:uid="{CCCF1077-C61C-4B5A-B0F9-CBFEC5D128F0}"/>
    <cellStyle name="Note 2 2 7 4 3" xfId="30033" xr:uid="{D9F18ED2-C4C9-48C7-8A93-8B4BF85DFE77}"/>
    <cellStyle name="Note 2 2 7 4 4" xfId="35733" xr:uid="{BA339D30-C597-4DE3-9BAB-E303EB5FD730}"/>
    <cellStyle name="Note 2 2 7 5" xfId="22348" xr:uid="{3F0D4E7C-8CC4-43E3-B602-1FA6E3CC131C}"/>
    <cellStyle name="Note 2 2 7 5 2" xfId="28288" xr:uid="{DD2E1016-B793-4C40-B271-7C5B3EAF0B00}"/>
    <cellStyle name="Note 2 2 7 5 3" xfId="34015" xr:uid="{38CFFDE5-5D8A-49E7-A659-6178692D1EF4}"/>
    <cellStyle name="Note 2 2 7 6" xfId="21466" xr:uid="{970A382E-AD91-4BBA-90C4-3E8E18C746B7}"/>
    <cellStyle name="Note 2 2 7 7" xfId="21010" xr:uid="{ECC4A038-51CA-4FCF-A516-C8FC3A3F0C85}"/>
    <cellStyle name="Note 2 2 7 8" xfId="33135" xr:uid="{9D22546E-E589-4ADD-AA1D-10097C20A82C}"/>
    <cellStyle name="Note 2 2 8" xfId="20432" xr:uid="{00000000-0005-0000-0000-0000D34F0000}"/>
    <cellStyle name="Note 2 2 8 2" xfId="21902" xr:uid="{9798F5FA-6B4F-4692-841A-C965B6FC1237}"/>
    <cellStyle name="Note 2 2 8 2 2" xfId="23633" xr:uid="{29C8ED02-7282-4D2B-AD47-9208B7C07FEC}"/>
    <cellStyle name="Note 2 2 8 2 2 2" xfId="26333" xr:uid="{E48D19E6-0793-4CE2-930F-11BA7026CC9F}"/>
    <cellStyle name="Note 2 2 8 2 2 2 2" xfId="31785" xr:uid="{3AB3F737-04BB-43F3-BF97-429572F41C37}"/>
    <cellStyle name="Note 2 2 8 2 2 2 3" xfId="37360" xr:uid="{0BB7B524-DE19-4CF9-9CE1-62AACDC04D14}"/>
    <cellStyle name="Note 2 2 8 2 2 3" xfId="29573" xr:uid="{390ED217-1AD6-4AC3-9FB4-29170C1E4EA6}"/>
    <cellStyle name="Note 2 2 8 2 2 4" xfId="35297" xr:uid="{7A0C7A44-7C26-4177-B12B-36851014BC03}"/>
    <cellStyle name="Note 2 2 8 2 3" xfId="25017" xr:uid="{EEB62F1D-033C-4660-915C-EAD295F7C2B1}"/>
    <cellStyle name="Note 2 2 8 2 3 2" xfId="27212" xr:uid="{22CEA5E3-847F-49BF-A37B-B7D659B93513}"/>
    <cellStyle name="Note 2 2 8 2 3 2 2" xfId="32664" xr:uid="{061FBD46-5A64-4A70-A58E-1B261F6C6B50}"/>
    <cellStyle name="Note 2 2 8 2 3 2 3" xfId="38046" xr:uid="{3924AE3D-AA7B-4D5F-9060-E324FF355737}"/>
    <cellStyle name="Note 2 2 8 2 3 3" xfId="30469" xr:uid="{EC8A6EB4-6A89-4BB0-BDE1-8B6390673F45}"/>
    <cellStyle name="Note 2 2 8 2 3 4" xfId="36163" xr:uid="{A6B8AD8F-41BB-4658-8AA6-EF60E3475A9B}"/>
    <cellStyle name="Note 2 2 8 2 4" xfId="22778" xr:uid="{BBB3D472-AC76-4CB5-8EF5-C42FAB2E4434}"/>
    <cellStyle name="Note 2 2 8 2 4 2" xfId="28718" xr:uid="{161BDFA6-AEAF-4E24-8582-98FBC74D18BC}"/>
    <cellStyle name="Note 2 2 8 2 4 3" xfId="34445" xr:uid="{8234826B-502C-4B4C-A757-EB239B53AD66}"/>
    <cellStyle name="Note 2 2 8 2 5" xfId="25478" xr:uid="{2128AC5B-3A31-40FE-989D-28ED6813CFD2}"/>
    <cellStyle name="Note 2 2 8 2 5 2" xfId="30930" xr:uid="{63198EB1-D93A-4E3C-B509-2494E2F4DE82}"/>
    <cellStyle name="Note 2 2 8 2 5 3" xfId="36505" xr:uid="{432BC889-62BD-4F79-94A9-D0A5A6733B90}"/>
    <cellStyle name="Note 2 2 8 2 6" xfId="27844" xr:uid="{8A117FEF-35CC-4CE2-BEBD-B2B3A68C8669}"/>
    <cellStyle name="Note 2 2 8 2 7" xfId="33571" xr:uid="{B7E64907-8DBE-4B24-ABBA-E053DCD2DDDD}"/>
    <cellStyle name="Note 2 2 8 3" xfId="23204" xr:uid="{DFFA698B-9293-447A-A0B6-10D12757F4D1}"/>
    <cellStyle name="Note 2 2 8 3 2" xfId="25904" xr:uid="{DFB3D73E-CD99-46BD-B255-194D5226727A}"/>
    <cellStyle name="Note 2 2 8 3 2 2" xfId="31356" xr:uid="{119AF348-6709-4E3E-A547-F0254DDC3A45}"/>
    <cellStyle name="Note 2 2 8 3 2 3" xfId="36931" xr:uid="{911E13F9-A0EA-448E-8788-335466A6EFC6}"/>
    <cellStyle name="Note 2 2 8 3 3" xfId="29144" xr:uid="{86EC0348-A377-48DE-A95C-7A2E88A0FAE3}"/>
    <cellStyle name="Note 2 2 8 3 4" xfId="34868" xr:uid="{6445278E-78F5-4625-9691-41C5C2201472}"/>
    <cellStyle name="Note 2 2 8 4" xfId="24582" xr:uid="{473359A0-CF32-4DA3-9E58-4B11A6E3FCA6}"/>
    <cellStyle name="Note 2 2 8 4 2" xfId="26777" xr:uid="{8309D315-8BE8-4E9C-8115-7587BEFB1784}"/>
    <cellStyle name="Note 2 2 8 4 2 2" xfId="32229" xr:uid="{114A60FE-6A90-4239-A422-ED44EB1198D8}"/>
    <cellStyle name="Note 2 2 8 4 2 3" xfId="37785" xr:uid="{2E65CCB6-4C8C-4C45-92B9-880A58316C3F}"/>
    <cellStyle name="Note 2 2 8 4 3" xfId="30034" xr:uid="{D7FC0E15-5197-498A-9FDF-C9B7735C3A4A}"/>
    <cellStyle name="Note 2 2 8 4 4" xfId="35734" xr:uid="{0ABB5C8D-C991-4126-B1FF-3A7E0B89AA0E}"/>
    <cellStyle name="Note 2 2 8 5" xfId="22349" xr:uid="{75B790DC-D0A2-4F36-A8C9-3521940AC853}"/>
    <cellStyle name="Note 2 2 8 5 2" xfId="28289" xr:uid="{C0753E22-C170-41B3-AF03-B8A3AD892432}"/>
    <cellStyle name="Note 2 2 8 5 3" xfId="34016" xr:uid="{77F4AB1D-585F-4EDA-BFA0-BE25DDE4F46D}"/>
    <cellStyle name="Note 2 2 8 6" xfId="21467" xr:uid="{B55A47BB-EA07-4E54-AA83-49D3F4E28757}"/>
    <cellStyle name="Note 2 2 8 7" xfId="21009" xr:uid="{088758C7-6E6C-43E4-9071-9F5C59EC7D39}"/>
    <cellStyle name="Note 2 2 8 8" xfId="33136" xr:uid="{EA0CA418-CEB5-4D60-BC93-63D1AFAB5AE8}"/>
    <cellStyle name="Note 2 2 9" xfId="20433" xr:uid="{00000000-0005-0000-0000-0000D44F0000}"/>
    <cellStyle name="Note 2 2 9 2" xfId="21901" xr:uid="{0840A3FE-4011-494F-A290-AC80E03C7B23}"/>
    <cellStyle name="Note 2 2 9 2 2" xfId="23632" xr:uid="{089362EB-5281-4350-B646-C9AACDD5445C}"/>
    <cellStyle name="Note 2 2 9 2 2 2" xfId="26332" xr:uid="{1BE0DC90-A537-496D-B77C-8F9AE502537B}"/>
    <cellStyle name="Note 2 2 9 2 2 2 2" xfId="31784" xr:uid="{134A4ED0-F48D-4B56-96FE-1C4490860ECA}"/>
    <cellStyle name="Note 2 2 9 2 2 2 3" xfId="37359" xr:uid="{50A65F5F-C050-488D-BD48-7A93E8044789}"/>
    <cellStyle name="Note 2 2 9 2 2 3" xfId="29572" xr:uid="{3CCA14CB-BFDF-48B9-957E-B72AA4C9F2BE}"/>
    <cellStyle name="Note 2 2 9 2 2 4" xfId="35296" xr:uid="{3720D4E8-2273-40ED-B9B5-BE2222DC116F}"/>
    <cellStyle name="Note 2 2 9 2 3" xfId="25016" xr:uid="{01D050C0-8A62-4EE1-8257-0E423C7A8D9F}"/>
    <cellStyle name="Note 2 2 9 2 3 2" xfId="27211" xr:uid="{D091CECC-263E-404A-85BB-6EA7036FC1F3}"/>
    <cellStyle name="Note 2 2 9 2 3 2 2" xfId="32663" xr:uid="{B6DF78FE-9069-4E04-8FAE-B36CD4CB4AF1}"/>
    <cellStyle name="Note 2 2 9 2 3 2 3" xfId="38045" xr:uid="{67B79C48-CA2F-4C76-987C-1C2DD4F39A17}"/>
    <cellStyle name="Note 2 2 9 2 3 3" xfId="30468" xr:uid="{E1D4293B-BE28-42F5-AA23-3888FE2A8722}"/>
    <cellStyle name="Note 2 2 9 2 3 4" xfId="36162" xr:uid="{3EE24B48-95F3-4790-9CBB-2B9BFF356193}"/>
    <cellStyle name="Note 2 2 9 2 4" xfId="22777" xr:uid="{1E3D7346-22BE-45D7-BCC1-5390959B3B81}"/>
    <cellStyle name="Note 2 2 9 2 4 2" xfId="28717" xr:uid="{A30B9F42-E552-4B22-B22D-470F7FE0E2B9}"/>
    <cellStyle name="Note 2 2 9 2 4 3" xfId="34444" xr:uid="{504CABA0-E3AF-41DA-9B6B-536F956A5FA9}"/>
    <cellStyle name="Note 2 2 9 2 5" xfId="25477" xr:uid="{CAA1BAE5-6D1B-4E0A-8C6F-0C0823A37C50}"/>
    <cellStyle name="Note 2 2 9 2 5 2" xfId="30929" xr:uid="{D18BB2A3-A533-4E7A-B704-591EBCF591CC}"/>
    <cellStyle name="Note 2 2 9 2 5 3" xfId="36504" xr:uid="{495B9E84-895C-4002-8E92-06EB6F283AA9}"/>
    <cellStyle name="Note 2 2 9 2 6" xfId="27843" xr:uid="{62B01B41-76AB-4745-B9C1-FFF3F966DACE}"/>
    <cellStyle name="Note 2 2 9 2 7" xfId="33570" xr:uid="{F08BC5BB-E1F0-4481-85D9-4B28B94B2517}"/>
    <cellStyle name="Note 2 2 9 3" xfId="23205" xr:uid="{A2966456-AEDE-4A27-912D-6BC276BB9779}"/>
    <cellStyle name="Note 2 2 9 3 2" xfId="25905" xr:uid="{13DA55A2-663B-4244-BD44-16EC7E4A1F52}"/>
    <cellStyle name="Note 2 2 9 3 2 2" xfId="31357" xr:uid="{55CB042C-C347-44FA-901A-B7753B243053}"/>
    <cellStyle name="Note 2 2 9 3 2 3" xfId="36932" xr:uid="{F618BCE7-8315-4BDD-ADA3-6835A5E2E020}"/>
    <cellStyle name="Note 2 2 9 3 3" xfId="29145" xr:uid="{470EA266-AB8B-460C-A024-531A65617BBC}"/>
    <cellStyle name="Note 2 2 9 3 4" xfId="34869" xr:uid="{D4BFEE72-473C-4C27-82C3-15130FC556C6}"/>
    <cellStyle name="Note 2 2 9 4" xfId="24583" xr:uid="{9E884D4B-8F08-485B-928F-DF49E53B2760}"/>
    <cellStyle name="Note 2 2 9 4 2" xfId="26778" xr:uid="{0D8DCFD9-05B7-4DC4-8FB3-031A02F2D1E5}"/>
    <cellStyle name="Note 2 2 9 4 2 2" xfId="32230" xr:uid="{EF1DE99F-BFC5-4A4E-8FC5-88C30B215D72}"/>
    <cellStyle name="Note 2 2 9 4 2 3" xfId="37786" xr:uid="{0B1DF3D2-B57D-4E3F-AC31-49D805CBDB57}"/>
    <cellStyle name="Note 2 2 9 4 3" xfId="30035" xr:uid="{3A61F483-60CD-4F6B-9C21-E9450AD66B29}"/>
    <cellStyle name="Note 2 2 9 4 4" xfId="35735" xr:uid="{352969AA-E456-440A-B780-E9EBA94A3560}"/>
    <cellStyle name="Note 2 2 9 5" xfId="22350" xr:uid="{27A53E41-CE7F-4300-8690-8CA9484F6033}"/>
    <cellStyle name="Note 2 2 9 5 2" xfId="28290" xr:uid="{919C301A-F738-4B94-AB9C-C75B37D868CF}"/>
    <cellStyle name="Note 2 2 9 5 3" xfId="34017" xr:uid="{B74297C2-DD21-499E-BC07-5CE828A163B1}"/>
    <cellStyle name="Note 2 2 9 6" xfId="21468" xr:uid="{C0740353-B80B-4681-B8A6-0E56BAE2B4C9}"/>
    <cellStyle name="Note 2 2 9 7" xfId="21008" xr:uid="{AD25CBA2-3815-4D88-86BB-F1677422DDC8}"/>
    <cellStyle name="Note 2 2 9 8" xfId="33137" xr:uid="{224AABD4-6C48-4F46-9548-AD0968D49635}"/>
    <cellStyle name="Note 2 20" xfId="24539" xr:uid="{4513A4BD-831E-4A60-A420-1A3163761BED}"/>
    <cellStyle name="Note 2 20 2" xfId="26734" xr:uid="{2297C188-6157-4FD5-8610-24FF96AF4469}"/>
    <cellStyle name="Note 2 20 2 2" xfId="32186" xr:uid="{0EFFFC07-E069-4023-9C69-A56C3549C5A8}"/>
    <cellStyle name="Note 2 20 2 3" xfId="37742" xr:uid="{0FCEA041-AD85-429E-9391-EBD2D3D7F615}"/>
    <cellStyle name="Note 2 20 3" xfId="29991" xr:uid="{6F31FC34-E3B6-4C36-9553-7D1F1123EE37}"/>
    <cellStyle name="Note 2 20 4" xfId="35691" xr:uid="{15F3775B-CEB9-4EEA-AB6A-143C2B0FF0CC}"/>
    <cellStyle name="Note 2 21" xfId="22306" xr:uid="{59B73770-1F15-4BA8-A7E3-4DEB29CB83F0}"/>
    <cellStyle name="Note 2 21 2" xfId="28246" xr:uid="{00593120-91BE-42F3-9DF7-88DA6C26C36F}"/>
    <cellStyle name="Note 2 21 3" xfId="33973" xr:uid="{088A0326-970D-47FE-B2D2-5FA1A3E00493}"/>
    <cellStyle name="Note 2 22" xfId="21424" xr:uid="{B4BF45E8-3C57-404C-BA0E-E414B3EC3CDD}"/>
    <cellStyle name="Note 2 23" xfId="21052" xr:uid="{CD14FA40-A7D3-44AA-A9E8-576CF6EB5825}"/>
    <cellStyle name="Note 2 24" xfId="33093" xr:uid="{2ED4B29A-8ED3-4802-B715-9F1F4DA3E84F}"/>
    <cellStyle name="Note 2 3" xfId="20434" xr:uid="{00000000-0005-0000-0000-0000D54F0000}"/>
    <cellStyle name="Note 2 3 2" xfId="20435" xr:uid="{00000000-0005-0000-0000-0000D64F0000}"/>
    <cellStyle name="Note 2 3 2 2" xfId="21900" xr:uid="{5B69046C-F220-4C18-B3C2-D61B14B72FC7}"/>
    <cellStyle name="Note 2 3 2 2 2" xfId="23631" xr:uid="{9704CA4A-212D-4E77-8D97-15A2BE2BBA25}"/>
    <cellStyle name="Note 2 3 2 2 2 2" xfId="26331" xr:uid="{217CEEB9-59B6-4625-B41C-0AE47A7AE840}"/>
    <cellStyle name="Note 2 3 2 2 2 2 2" xfId="31783" xr:uid="{BCE56A5F-9CCE-4B69-B15A-2F84B3E51566}"/>
    <cellStyle name="Note 2 3 2 2 2 2 3" xfId="37358" xr:uid="{7FFD9A98-A82F-47C8-A02E-F4E63368C0EC}"/>
    <cellStyle name="Note 2 3 2 2 2 3" xfId="29571" xr:uid="{976C9B63-1E8B-4864-9DD3-3CE76C254D5A}"/>
    <cellStyle name="Note 2 3 2 2 2 4" xfId="35295" xr:uid="{F6BA6D6C-10AA-4AE1-8D80-4D8BD39F788F}"/>
    <cellStyle name="Note 2 3 2 2 3" xfId="25015" xr:uid="{04EE0CB4-498F-4090-B4B6-B91663521FCB}"/>
    <cellStyle name="Note 2 3 2 2 3 2" xfId="27210" xr:uid="{0A08A5FC-8BE0-4558-87BA-554B5BE3505F}"/>
    <cellStyle name="Note 2 3 2 2 3 2 2" xfId="32662" xr:uid="{0A237A92-5FCB-4E38-951E-94803BA72EB7}"/>
    <cellStyle name="Note 2 3 2 2 3 2 3" xfId="38044" xr:uid="{E0768413-B071-4A13-97FB-45A0B2726583}"/>
    <cellStyle name="Note 2 3 2 2 3 3" xfId="30467" xr:uid="{90C96C94-0C8D-4DD6-9A9A-994FD3944844}"/>
    <cellStyle name="Note 2 3 2 2 3 4" xfId="36161" xr:uid="{23A05216-B3DA-4810-B798-6B34000B6971}"/>
    <cellStyle name="Note 2 3 2 2 4" xfId="22776" xr:uid="{A69B0AA0-7A27-455F-A5C0-6DD81E934761}"/>
    <cellStyle name="Note 2 3 2 2 4 2" xfId="28716" xr:uid="{3BEF452D-9939-4397-87B7-D2CCAF67999C}"/>
    <cellStyle name="Note 2 3 2 2 4 3" xfId="34443" xr:uid="{DA421A5F-AD5E-47FF-BD2E-7D3DF8EB86EF}"/>
    <cellStyle name="Note 2 3 2 2 5" xfId="25476" xr:uid="{9D4B2925-B1A5-4C5F-A389-6D26F0780E18}"/>
    <cellStyle name="Note 2 3 2 2 5 2" xfId="30928" xr:uid="{C0F752E9-ACE7-4D60-87C7-137ECFCE5581}"/>
    <cellStyle name="Note 2 3 2 2 5 3" xfId="36503" xr:uid="{28BE7500-BAAA-4D51-96F5-56898CAC4BA8}"/>
    <cellStyle name="Note 2 3 2 2 6" xfId="27842" xr:uid="{2D58DE1F-C558-4AA8-99DB-14C980306DC2}"/>
    <cellStyle name="Note 2 3 2 2 7" xfId="33569" xr:uid="{5F00C134-F845-4D15-944B-265828975619}"/>
    <cellStyle name="Note 2 3 2 3" xfId="23206" xr:uid="{9998CF44-CEB3-4573-AED0-A753A29BFFB8}"/>
    <cellStyle name="Note 2 3 2 3 2" xfId="25906" xr:uid="{3409C02E-0223-432F-9B25-0BD1FDEDF31E}"/>
    <cellStyle name="Note 2 3 2 3 2 2" xfId="31358" xr:uid="{E0C7AFF1-9E6F-4A34-8CAE-16A2C67C8179}"/>
    <cellStyle name="Note 2 3 2 3 2 3" xfId="36933" xr:uid="{9AD58C2A-139F-4221-866C-9E6D9030119F}"/>
    <cellStyle name="Note 2 3 2 3 3" xfId="29146" xr:uid="{DC08141B-647B-4191-ABB9-F256C6F633C3}"/>
    <cellStyle name="Note 2 3 2 3 4" xfId="34870" xr:uid="{D9550552-637E-4D3F-806F-D37340D3FB14}"/>
    <cellStyle name="Note 2 3 2 4" xfId="24584" xr:uid="{00CA1AD9-A019-4068-AE74-402C4AA034BB}"/>
    <cellStyle name="Note 2 3 2 4 2" xfId="26779" xr:uid="{98856FD2-B4D2-4D94-9160-738B86C8D908}"/>
    <cellStyle name="Note 2 3 2 4 2 2" xfId="32231" xr:uid="{04813B5B-2BB5-46AA-A6FC-021F432B80ED}"/>
    <cellStyle name="Note 2 3 2 4 2 3" xfId="37787" xr:uid="{D572EC26-7E93-4744-BD8B-3D8AD3361302}"/>
    <cellStyle name="Note 2 3 2 4 3" xfId="30036" xr:uid="{20867D6F-DE01-4655-BCD7-C1518C32AF7C}"/>
    <cellStyle name="Note 2 3 2 4 4" xfId="35736" xr:uid="{727DB515-C12A-4943-99FD-8A40E173D009}"/>
    <cellStyle name="Note 2 3 2 5" xfId="22351" xr:uid="{2D00B691-DB9C-4DDA-B471-9E3D78B695F9}"/>
    <cellStyle name="Note 2 3 2 5 2" xfId="28291" xr:uid="{0A20EDC3-48EC-426F-9FF4-BB594D9848EB}"/>
    <cellStyle name="Note 2 3 2 5 3" xfId="34018" xr:uid="{B6253184-F35F-4DE5-B71C-06AE1EA279F6}"/>
    <cellStyle name="Note 2 3 2 6" xfId="21469" xr:uid="{84AF2880-2AC4-4001-9A07-145AB8B73ABC}"/>
    <cellStyle name="Note 2 3 2 7" xfId="21007" xr:uid="{DE883B17-9EBF-4144-96DB-07B299D153C3}"/>
    <cellStyle name="Note 2 3 2 8" xfId="33138" xr:uid="{69BF8003-8DB6-436D-A470-8AE983A3B234}"/>
    <cellStyle name="Note 2 3 3" xfId="20436" xr:uid="{00000000-0005-0000-0000-0000D74F0000}"/>
    <cellStyle name="Note 2 3 3 2" xfId="21899" xr:uid="{965D818E-1D09-4617-8DFB-B7C9E70C9835}"/>
    <cellStyle name="Note 2 3 3 2 2" xfId="23630" xr:uid="{7B18BE51-D7A5-4B1E-97D2-ABD47E879B44}"/>
    <cellStyle name="Note 2 3 3 2 2 2" xfId="26330" xr:uid="{559FA451-14D2-4F3F-A186-40018102B205}"/>
    <cellStyle name="Note 2 3 3 2 2 2 2" xfId="31782" xr:uid="{FA069A6C-2EB1-4BF0-8D15-1CED22D1B52A}"/>
    <cellStyle name="Note 2 3 3 2 2 2 3" xfId="37357" xr:uid="{A820E0A8-F227-4ACB-A7A1-C3C98DA27B7C}"/>
    <cellStyle name="Note 2 3 3 2 2 3" xfId="29570" xr:uid="{85671A34-FB63-46E2-9E38-4A23DFF04C1C}"/>
    <cellStyle name="Note 2 3 3 2 2 4" xfId="35294" xr:uid="{077ED2D4-9C16-4C73-A5F3-5BD5DFD6DDF4}"/>
    <cellStyle name="Note 2 3 3 2 3" xfId="25014" xr:uid="{960610EF-832B-4590-95D2-E236B8783970}"/>
    <cellStyle name="Note 2 3 3 2 3 2" xfId="27209" xr:uid="{E4351754-5B0F-4F7F-AB3F-ECD8C3A256C8}"/>
    <cellStyle name="Note 2 3 3 2 3 2 2" xfId="32661" xr:uid="{69119B14-BD78-48FF-9EF8-F88698E12FEF}"/>
    <cellStyle name="Note 2 3 3 2 3 2 3" xfId="38043" xr:uid="{750A70B1-6A09-48B2-B557-70220BC050AE}"/>
    <cellStyle name="Note 2 3 3 2 3 3" xfId="30466" xr:uid="{CF374B6F-7399-4267-BF73-5CBBEABD8DDE}"/>
    <cellStyle name="Note 2 3 3 2 3 4" xfId="36160" xr:uid="{0B2598A2-7E4B-46AB-B017-E235459A5069}"/>
    <cellStyle name="Note 2 3 3 2 4" xfId="22775" xr:uid="{2BF4A538-15D7-4FCE-9385-345D12D8B60E}"/>
    <cellStyle name="Note 2 3 3 2 4 2" xfId="28715" xr:uid="{60CDE474-193B-45DD-A351-3392FA88CC09}"/>
    <cellStyle name="Note 2 3 3 2 4 3" xfId="34442" xr:uid="{2C5DDAF2-EC55-475B-85B3-D55AB58D4E55}"/>
    <cellStyle name="Note 2 3 3 2 5" xfId="25475" xr:uid="{E79F1C89-10C5-42F1-8F5E-777C79C17947}"/>
    <cellStyle name="Note 2 3 3 2 5 2" xfId="30927" xr:uid="{2C9D9A7A-CCBE-44B0-B383-9B7F7E0518E5}"/>
    <cellStyle name="Note 2 3 3 2 5 3" xfId="36502" xr:uid="{1F877769-F373-40FB-9A90-A9192CDD0794}"/>
    <cellStyle name="Note 2 3 3 2 6" xfId="27841" xr:uid="{3FCFD747-89FB-4DBB-AA7C-F9F545CD0079}"/>
    <cellStyle name="Note 2 3 3 2 7" xfId="33568" xr:uid="{BAA41265-6E70-4F56-9229-C5B0BC899ACA}"/>
    <cellStyle name="Note 2 3 3 3" xfId="23207" xr:uid="{2F22A497-593C-4B8C-A0F0-D18045F2E6DD}"/>
    <cellStyle name="Note 2 3 3 3 2" xfId="25907" xr:uid="{F71CFBB0-F121-4BAC-A068-1839D5B35E6A}"/>
    <cellStyle name="Note 2 3 3 3 2 2" xfId="31359" xr:uid="{689486A7-ED5F-4E51-8D5D-0E701BCD4426}"/>
    <cellStyle name="Note 2 3 3 3 2 3" xfId="36934" xr:uid="{F9299EA9-3B8D-48E5-97A5-F03C61656F3C}"/>
    <cellStyle name="Note 2 3 3 3 3" xfId="29147" xr:uid="{2B002BEF-8D28-4881-8BE9-69A2BB54F0AB}"/>
    <cellStyle name="Note 2 3 3 3 4" xfId="34871" xr:uid="{B236C45E-3EE4-43DB-BF6F-EE8064353059}"/>
    <cellStyle name="Note 2 3 3 4" xfId="24585" xr:uid="{68992538-7AF3-48BA-B80E-E42A31DAD3D0}"/>
    <cellStyle name="Note 2 3 3 4 2" xfId="26780" xr:uid="{B7ECB5FC-6A8E-400D-B576-6E528A0E1633}"/>
    <cellStyle name="Note 2 3 3 4 2 2" xfId="32232" xr:uid="{B0D1A2E1-B324-4030-A81A-E9D899024C0E}"/>
    <cellStyle name="Note 2 3 3 4 2 3" xfId="37788" xr:uid="{C013DE59-B170-4C70-BDCF-76CD87F3DBAA}"/>
    <cellStyle name="Note 2 3 3 4 3" xfId="30037" xr:uid="{292B6677-4991-4065-9E21-9D287F3C8F8F}"/>
    <cellStyle name="Note 2 3 3 4 4" xfId="35737" xr:uid="{F265FAF2-79A6-4169-A5F8-DBF4B4693729}"/>
    <cellStyle name="Note 2 3 3 5" xfId="22352" xr:uid="{5ADEF17B-D12A-427C-A2AA-F8A4DE5E3362}"/>
    <cellStyle name="Note 2 3 3 5 2" xfId="28292" xr:uid="{393D2B88-ABAD-4714-886D-13364677CE00}"/>
    <cellStyle name="Note 2 3 3 5 3" xfId="34019" xr:uid="{207A3429-ACE3-4F36-A743-E7EFCC12DB27}"/>
    <cellStyle name="Note 2 3 3 6" xfId="21470" xr:uid="{91047947-F034-4522-94BF-75EF234996A0}"/>
    <cellStyle name="Note 2 3 3 7" xfId="21006" xr:uid="{8C6CAF48-5E56-4368-9801-843887C230AA}"/>
    <cellStyle name="Note 2 3 3 8" xfId="33139" xr:uid="{8D1B4B31-65DA-46B1-B88D-C5120B41649A}"/>
    <cellStyle name="Note 2 3 4" xfId="20437" xr:uid="{00000000-0005-0000-0000-0000D84F0000}"/>
    <cellStyle name="Note 2 3 4 2" xfId="21898" xr:uid="{FB86F41E-B896-4CD7-AA15-3053B32DA91C}"/>
    <cellStyle name="Note 2 3 4 2 2" xfId="23629" xr:uid="{6048B301-E0B3-430D-B17C-A4AEC7E46E02}"/>
    <cellStyle name="Note 2 3 4 2 2 2" xfId="26329" xr:uid="{4C22516E-8017-4806-B858-01CE2053CE77}"/>
    <cellStyle name="Note 2 3 4 2 2 2 2" xfId="31781" xr:uid="{1B58A1CF-55FE-4349-A2E5-1A8DD552F2A7}"/>
    <cellStyle name="Note 2 3 4 2 2 2 3" xfId="37356" xr:uid="{CAF527D9-F725-49FB-B7B2-4022E9713DE7}"/>
    <cellStyle name="Note 2 3 4 2 2 3" xfId="29569" xr:uid="{458F17B1-628E-43D0-836C-E6B6773BAD5D}"/>
    <cellStyle name="Note 2 3 4 2 2 4" xfId="35293" xr:uid="{1AD55F18-9103-477F-8149-465036F7937B}"/>
    <cellStyle name="Note 2 3 4 2 3" xfId="25013" xr:uid="{87B8F7C3-F196-470D-B22E-9D7E6961D6C2}"/>
    <cellStyle name="Note 2 3 4 2 3 2" xfId="27208" xr:uid="{F38D0992-C933-4E6D-BF9B-2FA72202C66D}"/>
    <cellStyle name="Note 2 3 4 2 3 2 2" xfId="32660" xr:uid="{1EDC08BE-D6FB-4D1D-913B-641C60D2EF77}"/>
    <cellStyle name="Note 2 3 4 2 3 2 3" xfId="38042" xr:uid="{04F625C1-39BC-45FF-875E-BAC9AB4036FF}"/>
    <cellStyle name="Note 2 3 4 2 3 3" xfId="30465" xr:uid="{7D7CDD11-7397-4621-97B3-C5E726950206}"/>
    <cellStyle name="Note 2 3 4 2 3 4" xfId="36159" xr:uid="{1E2146B3-151F-406B-8FEE-54474EA0510C}"/>
    <cellStyle name="Note 2 3 4 2 4" xfId="22774" xr:uid="{B8053179-0CA3-4D41-B4FE-59FC68167F54}"/>
    <cellStyle name="Note 2 3 4 2 4 2" xfId="28714" xr:uid="{9D7417A2-D983-4CA1-9662-AAA5947018CE}"/>
    <cellStyle name="Note 2 3 4 2 4 3" xfId="34441" xr:uid="{899B9B05-77D3-4809-8227-265DA3F0F00D}"/>
    <cellStyle name="Note 2 3 4 2 5" xfId="25474" xr:uid="{290CFA34-272C-4DED-91B9-F8F8CDF624AA}"/>
    <cellStyle name="Note 2 3 4 2 5 2" xfId="30926" xr:uid="{38EFB2B1-EEC0-4FF7-BFF0-F95E6C29CB06}"/>
    <cellStyle name="Note 2 3 4 2 5 3" xfId="36501" xr:uid="{9E05D37B-71D1-4555-8960-152FB654D95A}"/>
    <cellStyle name="Note 2 3 4 2 6" xfId="27840" xr:uid="{0E10A1F2-814F-45B4-8F19-B47CC5AC7894}"/>
    <cellStyle name="Note 2 3 4 2 7" xfId="33567" xr:uid="{D51A6482-7CF4-481D-B70E-7B1296645E00}"/>
    <cellStyle name="Note 2 3 4 3" xfId="23208" xr:uid="{BD32FC17-5597-4BFB-985C-DC7A0EE4FFB7}"/>
    <cellStyle name="Note 2 3 4 3 2" xfId="25908" xr:uid="{A35A60EA-8EC8-4217-9352-3B28C8C33619}"/>
    <cellStyle name="Note 2 3 4 3 2 2" xfId="31360" xr:uid="{7C2ACA22-7515-4951-AE6C-F018B2A56154}"/>
    <cellStyle name="Note 2 3 4 3 2 3" xfId="36935" xr:uid="{81FECE90-507B-476B-A79C-708747DE6284}"/>
    <cellStyle name="Note 2 3 4 3 3" xfId="29148" xr:uid="{6876A342-9DCA-436D-A8AB-174CB26784D4}"/>
    <cellStyle name="Note 2 3 4 3 4" xfId="34872" xr:uid="{EDB52C79-7ABA-48E9-AD56-EB5487E50A0A}"/>
    <cellStyle name="Note 2 3 4 4" xfId="24586" xr:uid="{33E3008F-56B3-4551-9940-15F7A1384FEF}"/>
    <cellStyle name="Note 2 3 4 4 2" xfId="26781" xr:uid="{2D763F9F-9B8E-4743-991E-19C15BF400F8}"/>
    <cellStyle name="Note 2 3 4 4 2 2" xfId="32233" xr:uid="{C0288D40-F3F9-493B-811C-2434E1F5FA52}"/>
    <cellStyle name="Note 2 3 4 4 2 3" xfId="37789" xr:uid="{C61E7705-BEF7-4E1A-9B01-2BB30B4ED383}"/>
    <cellStyle name="Note 2 3 4 4 3" xfId="30038" xr:uid="{49E78D37-DBFB-42DD-8A52-B2AB28BBF334}"/>
    <cellStyle name="Note 2 3 4 4 4" xfId="35738" xr:uid="{B7DA7A5B-C536-411F-8ACB-0008F303C151}"/>
    <cellStyle name="Note 2 3 4 5" xfId="22353" xr:uid="{C70D08B4-B108-4657-BA0A-704B2D5BA8DB}"/>
    <cellStyle name="Note 2 3 4 5 2" xfId="28293" xr:uid="{AC67CB09-B501-49DE-8618-7D33D7D2D843}"/>
    <cellStyle name="Note 2 3 4 5 3" xfId="34020" xr:uid="{2071A8ED-4213-456C-8734-2D12FEF6737E}"/>
    <cellStyle name="Note 2 3 4 6" xfId="21471" xr:uid="{225D9EBA-6F82-45FF-8013-6468434C755C}"/>
    <cellStyle name="Note 2 3 4 7" xfId="21005" xr:uid="{52DB02FE-C749-43CA-8931-2B74DEC7F0A8}"/>
    <cellStyle name="Note 2 3 4 8" xfId="33140" xr:uid="{5BEFDC11-8A7F-47B6-A619-CF852BD1E018}"/>
    <cellStyle name="Note 2 3 5" xfId="20438" xr:uid="{00000000-0005-0000-0000-0000D94F0000}"/>
    <cellStyle name="Note 2 3 5 2" xfId="21897" xr:uid="{74065428-0128-4252-A3DB-DC9274CACD4D}"/>
    <cellStyle name="Note 2 3 5 2 2" xfId="23628" xr:uid="{96976B08-DE36-484F-8F9C-5448CD119485}"/>
    <cellStyle name="Note 2 3 5 2 2 2" xfId="26328" xr:uid="{3E8B63C8-2C83-48B5-9762-3A81EDA5A15C}"/>
    <cellStyle name="Note 2 3 5 2 2 2 2" xfId="31780" xr:uid="{C2747F65-C80B-47B4-B051-0AB013CB72BE}"/>
    <cellStyle name="Note 2 3 5 2 2 2 3" xfId="37355" xr:uid="{178678A4-A3B2-4270-BAA7-149B4D0ADA82}"/>
    <cellStyle name="Note 2 3 5 2 2 3" xfId="29568" xr:uid="{E785B5A2-D21F-4EF4-AC7A-40182252C47D}"/>
    <cellStyle name="Note 2 3 5 2 2 4" xfId="35292" xr:uid="{5F047448-2083-4EEA-B1C3-EEC25AD83937}"/>
    <cellStyle name="Note 2 3 5 2 3" xfId="25012" xr:uid="{20BC03BE-CB55-4264-86A3-5E490C3EDCFE}"/>
    <cellStyle name="Note 2 3 5 2 3 2" xfId="27207" xr:uid="{E0A832EE-C329-4BED-9A4B-C4BAE7DD6233}"/>
    <cellStyle name="Note 2 3 5 2 3 2 2" xfId="32659" xr:uid="{4D457CED-60A8-4D99-85E9-2C7CAA43896C}"/>
    <cellStyle name="Note 2 3 5 2 3 2 3" xfId="38041" xr:uid="{380C1A8A-D047-4500-8718-8AD0587DE1BB}"/>
    <cellStyle name="Note 2 3 5 2 3 3" xfId="30464" xr:uid="{3896DDCF-3411-4B1E-A086-C787EDC7330D}"/>
    <cellStyle name="Note 2 3 5 2 3 4" xfId="36158" xr:uid="{607B27CD-3E25-4C73-A4C9-FD37096F83B6}"/>
    <cellStyle name="Note 2 3 5 2 4" xfId="22773" xr:uid="{A32ACCF5-11DD-488E-85D0-67A9F60B9977}"/>
    <cellStyle name="Note 2 3 5 2 4 2" xfId="28713" xr:uid="{4ED77027-159B-4A38-86E6-394356D67082}"/>
    <cellStyle name="Note 2 3 5 2 4 3" xfId="34440" xr:uid="{0FBA81E0-4C80-4504-8C14-CA4D7300E858}"/>
    <cellStyle name="Note 2 3 5 2 5" xfId="25473" xr:uid="{C4CF08F8-2E4A-438F-B3ED-4B2B1C146ED8}"/>
    <cellStyle name="Note 2 3 5 2 5 2" xfId="30925" xr:uid="{0BF6F827-E2EC-4070-888D-E75EDE22A130}"/>
    <cellStyle name="Note 2 3 5 2 5 3" xfId="36500" xr:uid="{1B88D10A-450E-430C-8BBA-C285028028BD}"/>
    <cellStyle name="Note 2 3 5 2 6" xfId="27839" xr:uid="{AABD5366-E8F1-46C6-A7E1-B2BA973FCCB4}"/>
    <cellStyle name="Note 2 3 5 2 7" xfId="33566" xr:uid="{A8CE3DB0-88E7-4DEC-AD82-F97EC8BC0FB8}"/>
    <cellStyle name="Note 2 3 5 3" xfId="23209" xr:uid="{0C221B64-0856-4401-9E41-362C5406E937}"/>
    <cellStyle name="Note 2 3 5 3 2" xfId="25909" xr:uid="{5A081D65-D74D-43A1-AB54-F32E1C0A83AD}"/>
    <cellStyle name="Note 2 3 5 3 2 2" xfId="31361" xr:uid="{8D7B3202-0034-4218-BB06-891863C577D0}"/>
    <cellStyle name="Note 2 3 5 3 2 3" xfId="36936" xr:uid="{45F8EA82-820C-4405-9EED-8BE2A3E2BA5C}"/>
    <cellStyle name="Note 2 3 5 3 3" xfId="29149" xr:uid="{E6120A79-3066-4C8E-AE9B-9FEC3677439A}"/>
    <cellStyle name="Note 2 3 5 3 4" xfId="34873" xr:uid="{99FBA71D-8ADE-42C7-9708-8BE27730B7A7}"/>
    <cellStyle name="Note 2 3 5 4" xfId="24587" xr:uid="{9A99A0FB-A8EF-4DF6-9675-ABA4D6D66B76}"/>
    <cellStyle name="Note 2 3 5 4 2" xfId="26782" xr:uid="{643B2A57-A528-4548-B9BB-E727694D10AF}"/>
    <cellStyle name="Note 2 3 5 4 2 2" xfId="32234" xr:uid="{E7914A14-A841-47B5-9DF4-D9C7982A5DBB}"/>
    <cellStyle name="Note 2 3 5 4 2 3" xfId="37790" xr:uid="{1621B4A9-4DB5-4A28-A245-8A21B8209F09}"/>
    <cellStyle name="Note 2 3 5 4 3" xfId="30039" xr:uid="{7DB545C0-9DC2-4FB1-9243-C8B013554D75}"/>
    <cellStyle name="Note 2 3 5 4 4" xfId="35739" xr:uid="{80942D91-D994-4EF4-A098-041C295C6145}"/>
    <cellStyle name="Note 2 3 5 5" xfId="22354" xr:uid="{8FC48376-0C29-4996-8F79-854FFE694B5C}"/>
    <cellStyle name="Note 2 3 5 5 2" xfId="28294" xr:uid="{D4CCCF85-2BB8-4A24-8D1C-826860318E63}"/>
    <cellStyle name="Note 2 3 5 5 3" xfId="34021" xr:uid="{07C48E0E-E503-4E49-B609-927905723FEA}"/>
    <cellStyle name="Note 2 3 5 6" xfId="21472" xr:uid="{F7BF76A6-0E7E-4A1D-B9C2-1B70F3FA45FB}"/>
    <cellStyle name="Note 2 3 5 7" xfId="21004" xr:uid="{8074DED2-F446-44F2-A48A-C8CBFD4BCD39}"/>
    <cellStyle name="Note 2 3 5 8" xfId="33141" xr:uid="{9C5D3D8F-224D-4687-A5BC-EED2124A9F92}"/>
    <cellStyle name="Note 2 4" xfId="20439" xr:uid="{00000000-0005-0000-0000-0000DA4F0000}"/>
    <cellStyle name="Note 2 4 2" xfId="20440" xr:uid="{00000000-0005-0000-0000-0000DB4F0000}"/>
    <cellStyle name="Note 2 4 2 2" xfId="20441" xr:uid="{00000000-0005-0000-0000-0000DC4F0000}"/>
    <cellStyle name="Note 2 4 2 2 2" xfId="21896" xr:uid="{389A639F-EE43-40E0-8AF6-85287EAF81C2}"/>
    <cellStyle name="Note 2 4 2 2 2 2" xfId="23627" xr:uid="{84138E68-0019-4373-8D8D-6BED4EDD58B4}"/>
    <cellStyle name="Note 2 4 2 2 2 2 2" xfId="26327" xr:uid="{5D6AC866-37A5-4C7B-828A-510C8FC2905B}"/>
    <cellStyle name="Note 2 4 2 2 2 2 2 2" xfId="31779" xr:uid="{D84C2961-631D-4422-8088-2D47147C18D8}"/>
    <cellStyle name="Note 2 4 2 2 2 2 2 3" xfId="37354" xr:uid="{452525E2-40B0-4F4D-B0DA-2E8D8FDB78B9}"/>
    <cellStyle name="Note 2 4 2 2 2 2 3" xfId="29567" xr:uid="{3A568445-E0CB-4512-95DA-F6EB1E11ED36}"/>
    <cellStyle name="Note 2 4 2 2 2 2 4" xfId="35291" xr:uid="{31BFEAB5-B5C6-445C-9638-286C9B0ECBB1}"/>
    <cellStyle name="Note 2 4 2 2 2 3" xfId="25011" xr:uid="{FC9531C7-0480-4F9D-AB46-9BA3930DB90F}"/>
    <cellStyle name="Note 2 4 2 2 2 3 2" xfId="27206" xr:uid="{7457FAB0-76D4-4C95-A40D-F413C446BD05}"/>
    <cellStyle name="Note 2 4 2 2 2 3 2 2" xfId="32658" xr:uid="{FA9F12E9-2E03-41D2-BDD1-DBF3C7DDD0F1}"/>
    <cellStyle name="Note 2 4 2 2 2 3 2 3" xfId="38040" xr:uid="{58B774D9-13FC-47B8-B268-C6440306D449}"/>
    <cellStyle name="Note 2 4 2 2 2 3 3" xfId="30463" xr:uid="{5E55EBB9-16A1-4FC5-B159-6B5DB5BE9B09}"/>
    <cellStyle name="Note 2 4 2 2 2 3 4" xfId="36157" xr:uid="{A378E84E-F671-419B-A79B-8EF1316194F4}"/>
    <cellStyle name="Note 2 4 2 2 2 4" xfId="22772" xr:uid="{AFE4617B-181A-4E7A-A80C-7264F771DBA1}"/>
    <cellStyle name="Note 2 4 2 2 2 4 2" xfId="28712" xr:uid="{8E156E58-2CDC-4E77-8491-24EBB022154B}"/>
    <cellStyle name="Note 2 4 2 2 2 4 3" xfId="34439" xr:uid="{DE0C5FBF-D4CC-49E8-A1A0-1605AC6736B8}"/>
    <cellStyle name="Note 2 4 2 2 2 5" xfId="25472" xr:uid="{E166AB0C-1515-4C1C-AC7F-EE3540829828}"/>
    <cellStyle name="Note 2 4 2 2 2 5 2" xfId="30924" xr:uid="{483661B4-1B99-4389-9096-58881D80B33F}"/>
    <cellStyle name="Note 2 4 2 2 2 5 3" xfId="36499" xr:uid="{E7B089B8-6CCD-4D3C-942F-3DC53653AD32}"/>
    <cellStyle name="Note 2 4 2 2 2 6" xfId="27838" xr:uid="{F4DDC2A9-2517-4CC0-8E17-ACF744EBC344}"/>
    <cellStyle name="Note 2 4 2 2 2 7" xfId="33565" xr:uid="{2F4194F4-7225-49D4-A843-B4C900048D08}"/>
    <cellStyle name="Note 2 4 2 2 3" xfId="23210" xr:uid="{68112CA1-FC4F-4364-894C-52C9386443F7}"/>
    <cellStyle name="Note 2 4 2 2 3 2" xfId="25910" xr:uid="{3466BB11-AAF4-4699-AECB-B611A159A42C}"/>
    <cellStyle name="Note 2 4 2 2 3 2 2" xfId="31362" xr:uid="{45B9EDA3-B3A5-4565-A42A-99D4A99C84A1}"/>
    <cellStyle name="Note 2 4 2 2 3 2 3" xfId="36937" xr:uid="{F2179F98-BCD7-4D4E-BD42-F044158584EA}"/>
    <cellStyle name="Note 2 4 2 2 3 3" xfId="29150" xr:uid="{830C4A3B-42EA-49F9-943A-4DC5D19655F0}"/>
    <cellStyle name="Note 2 4 2 2 3 4" xfId="34874" xr:uid="{F64643F9-CFAD-46EB-96DB-A8DE399DFF45}"/>
    <cellStyle name="Note 2 4 2 2 4" xfId="24588" xr:uid="{A47DD00B-B83A-4D02-A904-BB455C119A1B}"/>
    <cellStyle name="Note 2 4 2 2 4 2" xfId="26783" xr:uid="{CE7B8F9D-0DA8-47D7-82C3-48E837021A69}"/>
    <cellStyle name="Note 2 4 2 2 4 2 2" xfId="32235" xr:uid="{B75DB4B9-73A1-46B0-AED4-901536461A20}"/>
    <cellStyle name="Note 2 4 2 2 4 2 3" xfId="37791" xr:uid="{AFA91C03-D056-45F0-9978-20A51994B292}"/>
    <cellStyle name="Note 2 4 2 2 4 3" xfId="30040" xr:uid="{DF506D43-D1CC-41A2-B46F-335AA7F8AD84}"/>
    <cellStyle name="Note 2 4 2 2 4 4" xfId="35740" xr:uid="{9C28EBA4-E2B9-4463-8096-16CFC2DD54F9}"/>
    <cellStyle name="Note 2 4 2 2 5" xfId="22355" xr:uid="{30F9AE9B-6D55-461F-B473-78010C48401D}"/>
    <cellStyle name="Note 2 4 2 2 5 2" xfId="28295" xr:uid="{24B30A12-059C-4F5F-A8BE-B8A4C6E9CF86}"/>
    <cellStyle name="Note 2 4 2 2 5 3" xfId="34022" xr:uid="{93E76C9B-B509-4803-BDB5-6719FD963467}"/>
    <cellStyle name="Note 2 4 2 2 6" xfId="21473" xr:uid="{D1D65968-F3E2-463C-A0AF-90DDD0DBD057}"/>
    <cellStyle name="Note 2 4 2 2 7" xfId="21003" xr:uid="{21F11ACC-E2D6-4401-AD1E-2636A05C8059}"/>
    <cellStyle name="Note 2 4 2 2 8" xfId="33142" xr:uid="{A5979F1D-8D90-421F-B19E-E351EB54BB62}"/>
    <cellStyle name="Note 2 4 3" xfId="20442" xr:uid="{00000000-0005-0000-0000-0000DD4F0000}"/>
    <cellStyle name="Note 2 4 3 2" xfId="20443" xr:uid="{00000000-0005-0000-0000-0000DE4F0000}"/>
    <cellStyle name="Note 2 4 3 2 2" xfId="21895" xr:uid="{690954B2-8D2D-4E58-96D1-D89E0B3AD7A3}"/>
    <cellStyle name="Note 2 4 3 2 2 2" xfId="23626" xr:uid="{8B0934BB-B2FF-4797-86BC-CD1FA5A5050C}"/>
    <cellStyle name="Note 2 4 3 2 2 2 2" xfId="26326" xr:uid="{126C1730-283D-4A0F-8B9C-7B912B41E418}"/>
    <cellStyle name="Note 2 4 3 2 2 2 2 2" xfId="31778" xr:uid="{D68C8B0A-E0F6-4BEC-BD9C-4BFABD966432}"/>
    <cellStyle name="Note 2 4 3 2 2 2 2 3" xfId="37353" xr:uid="{45188D18-C901-45A5-8A3E-261082DA3922}"/>
    <cellStyle name="Note 2 4 3 2 2 2 3" xfId="29566" xr:uid="{352795DA-AD06-4F00-B613-5432F57543C9}"/>
    <cellStyle name="Note 2 4 3 2 2 2 4" xfId="35290" xr:uid="{64AC5735-01DC-47F6-9F84-B661041B0F85}"/>
    <cellStyle name="Note 2 4 3 2 2 3" xfId="25010" xr:uid="{CBD3EEB9-6B9E-46B1-9CF3-03762F328B4F}"/>
    <cellStyle name="Note 2 4 3 2 2 3 2" xfId="27205" xr:uid="{1F23C1E9-CA68-4202-977A-6AC9D13D0EF4}"/>
    <cellStyle name="Note 2 4 3 2 2 3 2 2" xfId="32657" xr:uid="{30F1B541-3F8E-4131-BD25-8B51F72FFB3A}"/>
    <cellStyle name="Note 2 4 3 2 2 3 2 3" xfId="38039" xr:uid="{FAE65E45-4750-4133-A7DE-AD57DD6D86A7}"/>
    <cellStyle name="Note 2 4 3 2 2 3 3" xfId="30462" xr:uid="{57927F15-8084-47E5-A24B-98EF7ABDB39B}"/>
    <cellStyle name="Note 2 4 3 2 2 3 4" xfId="36156" xr:uid="{A64855B7-4028-4781-B868-F790068400C6}"/>
    <cellStyle name="Note 2 4 3 2 2 4" xfId="22771" xr:uid="{EFE4D62F-C1C9-4D6B-A388-72ABA19F6BB6}"/>
    <cellStyle name="Note 2 4 3 2 2 4 2" xfId="28711" xr:uid="{636D001B-1781-499E-8655-379DBF4DFE69}"/>
    <cellStyle name="Note 2 4 3 2 2 4 3" xfId="34438" xr:uid="{FA0EEA58-8779-441C-8783-21AEA512970D}"/>
    <cellStyle name="Note 2 4 3 2 2 5" xfId="25471" xr:uid="{D06A392F-3794-4A80-AC29-95A1B33689B3}"/>
    <cellStyle name="Note 2 4 3 2 2 5 2" xfId="30923" xr:uid="{1B29F079-A53B-4DD5-94DB-AFA71A7EB4F8}"/>
    <cellStyle name="Note 2 4 3 2 2 5 3" xfId="36498" xr:uid="{201E1AE8-DDD7-4EA6-9CD8-D67DE386946F}"/>
    <cellStyle name="Note 2 4 3 2 2 6" xfId="27837" xr:uid="{AD85ECF6-DE65-4F84-BA40-756EBC19CEA5}"/>
    <cellStyle name="Note 2 4 3 2 2 7" xfId="33564" xr:uid="{A4B3F069-03D9-4415-AD34-98A5BA0AC3B9}"/>
    <cellStyle name="Note 2 4 3 2 3" xfId="23211" xr:uid="{973EDB0F-9B74-47FD-8BD5-0E0A4F234390}"/>
    <cellStyle name="Note 2 4 3 2 3 2" xfId="25911" xr:uid="{716C9FB6-FCB4-44E8-A230-170B30B888C4}"/>
    <cellStyle name="Note 2 4 3 2 3 2 2" xfId="31363" xr:uid="{66FD4CD3-1DEC-4975-AF87-5F8DA1EF2D17}"/>
    <cellStyle name="Note 2 4 3 2 3 2 3" xfId="36938" xr:uid="{C4CCFB7F-6A3C-48CC-9592-996A3EE00FD8}"/>
    <cellStyle name="Note 2 4 3 2 3 3" xfId="29151" xr:uid="{95185075-4FBE-445F-8817-8E7CB75E41B8}"/>
    <cellStyle name="Note 2 4 3 2 3 4" xfId="34875" xr:uid="{89E51EFA-B188-40C9-810F-B630DC1AA03E}"/>
    <cellStyle name="Note 2 4 3 2 4" xfId="24589" xr:uid="{AC4FEBB8-0139-421D-A3A8-E0C043242F4D}"/>
    <cellStyle name="Note 2 4 3 2 4 2" xfId="26784" xr:uid="{F34244EF-F8AF-4080-89AD-151FFC748C03}"/>
    <cellStyle name="Note 2 4 3 2 4 2 2" xfId="32236" xr:uid="{D67DD638-CC9B-4744-8A0A-D33A62BE4350}"/>
    <cellStyle name="Note 2 4 3 2 4 2 3" xfId="37792" xr:uid="{FA0AC20C-75FF-467A-B651-F90063E81ECF}"/>
    <cellStyle name="Note 2 4 3 2 4 3" xfId="30041" xr:uid="{A42C710E-E750-49D4-A722-2EECAE180D84}"/>
    <cellStyle name="Note 2 4 3 2 4 4" xfId="35741" xr:uid="{ED98796A-188D-4F63-8605-8A237D5E3B05}"/>
    <cellStyle name="Note 2 4 3 2 5" xfId="22356" xr:uid="{C6A6E049-4EB0-48C8-800C-8ABB314D5F73}"/>
    <cellStyle name="Note 2 4 3 2 5 2" xfId="28296" xr:uid="{FC7CED5F-68B8-4763-B475-D0BF1E004C81}"/>
    <cellStyle name="Note 2 4 3 2 5 3" xfId="34023" xr:uid="{A306E61A-C291-4615-8608-653EA95B2425}"/>
    <cellStyle name="Note 2 4 3 2 6" xfId="21474" xr:uid="{A37A6B2B-12A3-41D0-805B-24E9FE5D7443}"/>
    <cellStyle name="Note 2 4 3 2 7" xfId="21002" xr:uid="{D34E6C39-D8B4-429D-AEE4-22EFFBEF126E}"/>
    <cellStyle name="Note 2 4 3 2 8" xfId="33143" xr:uid="{2FE83D5E-1F25-4D2B-828E-EC1AB0BA6EAB}"/>
    <cellStyle name="Note 2 4 4" xfId="20444" xr:uid="{00000000-0005-0000-0000-0000DF4F0000}"/>
    <cellStyle name="Note 2 4 4 2" xfId="20445" xr:uid="{00000000-0005-0000-0000-0000E04F0000}"/>
    <cellStyle name="Note 2 4 4 2 2" xfId="21894" xr:uid="{9E196B46-1699-403E-A368-C9128A3CA6A8}"/>
    <cellStyle name="Note 2 4 4 2 2 2" xfId="23625" xr:uid="{1050528F-401D-496D-B70A-2E3954D9D9D3}"/>
    <cellStyle name="Note 2 4 4 2 2 2 2" xfId="26325" xr:uid="{94CA7DF6-8D63-4CF4-81C9-3DA4845B6E1D}"/>
    <cellStyle name="Note 2 4 4 2 2 2 2 2" xfId="31777" xr:uid="{D2FFAA28-06F8-43E9-8F91-40FABD49A0A8}"/>
    <cellStyle name="Note 2 4 4 2 2 2 2 3" xfId="37352" xr:uid="{1F62175B-7A3A-490C-8B4D-DBB39CCCD34B}"/>
    <cellStyle name="Note 2 4 4 2 2 2 3" xfId="29565" xr:uid="{A168877F-6BD1-454F-9C10-549D3093B5C4}"/>
    <cellStyle name="Note 2 4 4 2 2 2 4" xfId="35289" xr:uid="{388B7356-150F-4A11-BAE2-A02A653059AE}"/>
    <cellStyle name="Note 2 4 4 2 2 3" xfId="25009" xr:uid="{2F3D4C7D-8112-4D97-A31D-971DCE0D8839}"/>
    <cellStyle name="Note 2 4 4 2 2 3 2" xfId="27204" xr:uid="{963579AC-0197-408F-B828-F0F99FFCB65E}"/>
    <cellStyle name="Note 2 4 4 2 2 3 2 2" xfId="32656" xr:uid="{E71233C2-6C99-4806-914F-B23DB1E5598B}"/>
    <cellStyle name="Note 2 4 4 2 2 3 2 3" xfId="38038" xr:uid="{944D2EE9-BCD5-480D-BA6F-3DA6322290D5}"/>
    <cellStyle name="Note 2 4 4 2 2 3 3" xfId="30461" xr:uid="{6159F546-64AA-43FC-B1F1-6D9CD9F0482F}"/>
    <cellStyle name="Note 2 4 4 2 2 3 4" xfId="36155" xr:uid="{56EC3DEE-BE92-4C80-951A-349AC412E431}"/>
    <cellStyle name="Note 2 4 4 2 2 4" xfId="22770" xr:uid="{FE37C242-3F88-46EE-B59A-A9E898AD4B65}"/>
    <cellStyle name="Note 2 4 4 2 2 4 2" xfId="28710" xr:uid="{865B4B8A-F914-45A9-9289-C609EC7CE410}"/>
    <cellStyle name="Note 2 4 4 2 2 4 3" xfId="34437" xr:uid="{CD78F587-B057-417E-A4FA-F9DA828204E5}"/>
    <cellStyle name="Note 2 4 4 2 2 5" xfId="25470" xr:uid="{9B147151-86D3-456B-97C6-4C1F58CB1082}"/>
    <cellStyle name="Note 2 4 4 2 2 5 2" xfId="30922" xr:uid="{E6B3E38F-E31F-45AE-B8F6-49EE6C7E8921}"/>
    <cellStyle name="Note 2 4 4 2 2 5 3" xfId="36497" xr:uid="{59020C8B-096E-4648-86D9-2B4A55BF759C}"/>
    <cellStyle name="Note 2 4 4 2 2 6" xfId="27836" xr:uid="{B1BD2BC3-3007-4D2C-BC2D-3A7D4CDC0928}"/>
    <cellStyle name="Note 2 4 4 2 2 7" xfId="33563" xr:uid="{3C470592-7CF9-491C-B9D6-3DD79FAD5069}"/>
    <cellStyle name="Note 2 4 4 2 3" xfId="23212" xr:uid="{A7B81729-598F-457E-9C90-66DE8532CF1A}"/>
    <cellStyle name="Note 2 4 4 2 3 2" xfId="25912" xr:uid="{DE2DB7E0-8B4E-42FB-8587-ED2E2F06A6A6}"/>
    <cellStyle name="Note 2 4 4 2 3 2 2" xfId="31364" xr:uid="{EE2CCAF0-4D9F-4D20-8704-309BE2AAD896}"/>
    <cellStyle name="Note 2 4 4 2 3 2 3" xfId="36939" xr:uid="{9D8AE3E1-0497-47E0-BF4C-5E85A49420CF}"/>
    <cellStyle name="Note 2 4 4 2 3 3" xfId="29152" xr:uid="{34350A99-22D9-4A28-A644-91BDD175FB37}"/>
    <cellStyle name="Note 2 4 4 2 3 4" xfId="34876" xr:uid="{B567B59A-57F1-4DE6-B88D-114FBC1955C8}"/>
    <cellStyle name="Note 2 4 4 2 4" xfId="24590" xr:uid="{5F518045-9B22-43B5-B897-B39514F1997D}"/>
    <cellStyle name="Note 2 4 4 2 4 2" xfId="26785" xr:uid="{4E07EAD6-17BC-49D9-BDC8-A5A8F7178A50}"/>
    <cellStyle name="Note 2 4 4 2 4 2 2" xfId="32237" xr:uid="{1002A195-A308-4F84-BFD2-005B0BE2BE48}"/>
    <cellStyle name="Note 2 4 4 2 4 2 3" xfId="37793" xr:uid="{167DC985-AAF6-4625-90AB-5258A099C842}"/>
    <cellStyle name="Note 2 4 4 2 4 3" xfId="30042" xr:uid="{40591357-0F64-418D-8D1B-06D6E509E8D8}"/>
    <cellStyle name="Note 2 4 4 2 4 4" xfId="35742" xr:uid="{9A78276A-A47F-4561-9C5A-B6CE7C5BF48E}"/>
    <cellStyle name="Note 2 4 4 2 5" xfId="22357" xr:uid="{4B5FA2F5-D052-4573-A8F7-55AFF06AC41F}"/>
    <cellStyle name="Note 2 4 4 2 5 2" xfId="28297" xr:uid="{22B3C29D-222F-4832-978F-C912BC8F438E}"/>
    <cellStyle name="Note 2 4 4 2 5 3" xfId="34024" xr:uid="{C4725981-0A38-44C6-BAE2-0EEB24E9C938}"/>
    <cellStyle name="Note 2 4 4 2 6" xfId="21475" xr:uid="{F40CDA6F-D696-40B0-93B1-47F43EECF361}"/>
    <cellStyle name="Note 2 4 4 2 7" xfId="21001" xr:uid="{C86E516D-6210-420D-B86A-4637555ECEC0}"/>
    <cellStyle name="Note 2 4 4 2 8" xfId="33144" xr:uid="{D3435771-3356-4BEE-876D-A954F63AF8D0}"/>
    <cellStyle name="Note 2 4 5" xfId="20446" xr:uid="{00000000-0005-0000-0000-0000E14F0000}"/>
    <cellStyle name="Note 2 4 6" xfId="20447" xr:uid="{00000000-0005-0000-0000-0000E24F0000}"/>
    <cellStyle name="Note 2 4 7" xfId="20448" xr:uid="{00000000-0005-0000-0000-0000E34F0000}"/>
    <cellStyle name="Note 2 4 7 2" xfId="21893" xr:uid="{9495FB7D-A035-4E70-9AE4-1919241B97EB}"/>
    <cellStyle name="Note 2 4 7 2 2" xfId="23624" xr:uid="{E990E029-2F62-463D-9DAA-5B3A03493E42}"/>
    <cellStyle name="Note 2 4 7 2 2 2" xfId="26324" xr:uid="{83A2156E-BD31-49BA-8BB0-5D079EE08015}"/>
    <cellStyle name="Note 2 4 7 2 2 2 2" xfId="31776" xr:uid="{0E7C2F68-A89D-40FF-BDEA-CEA21B0D825D}"/>
    <cellStyle name="Note 2 4 7 2 2 2 3" xfId="37351" xr:uid="{6A6A9229-9302-40E5-A745-BA8E8749B33F}"/>
    <cellStyle name="Note 2 4 7 2 2 3" xfId="29564" xr:uid="{2930C547-41FE-4C46-881B-370A94816D69}"/>
    <cellStyle name="Note 2 4 7 2 2 4" xfId="35288" xr:uid="{37E7D529-68B9-4709-A4A0-091FDFB88F86}"/>
    <cellStyle name="Note 2 4 7 2 3" xfId="25008" xr:uid="{A89B8DF0-7203-48A8-8628-50223F408F60}"/>
    <cellStyle name="Note 2 4 7 2 3 2" xfId="27203" xr:uid="{DC00A5E4-D82D-4D2B-94F6-2D50D9F5AC96}"/>
    <cellStyle name="Note 2 4 7 2 3 2 2" xfId="32655" xr:uid="{3A3F2093-1EE9-4D34-B5F1-91324BF992E1}"/>
    <cellStyle name="Note 2 4 7 2 3 2 3" xfId="38037" xr:uid="{9A472B93-B5B3-4C66-8808-3A9F66918FA0}"/>
    <cellStyle name="Note 2 4 7 2 3 3" xfId="30460" xr:uid="{9DE7B6F9-D8ED-4227-90F0-689D94536FF3}"/>
    <cellStyle name="Note 2 4 7 2 3 4" xfId="36154" xr:uid="{9F8B1552-018A-45F5-844C-52703DDA4A43}"/>
    <cellStyle name="Note 2 4 7 2 4" xfId="22769" xr:uid="{D9AD50A5-F593-4463-9BDA-D9971575E4CF}"/>
    <cellStyle name="Note 2 4 7 2 4 2" xfId="28709" xr:uid="{C985CF27-C772-4076-A2ED-1CE755F8F24E}"/>
    <cellStyle name="Note 2 4 7 2 4 3" xfId="34436" xr:uid="{A329D91F-DEBA-457D-9581-0C3C72A2AE8B}"/>
    <cellStyle name="Note 2 4 7 2 5" xfId="25469" xr:uid="{342FBD2D-D4C2-4EF7-8CA6-D1DF8207BCCE}"/>
    <cellStyle name="Note 2 4 7 2 5 2" xfId="30921" xr:uid="{FCFCE169-8389-4ED0-AC44-060AFD932EEE}"/>
    <cellStyle name="Note 2 4 7 2 5 3" xfId="36496" xr:uid="{B46DEC9E-7237-4177-B4CB-9A3572EBDC69}"/>
    <cellStyle name="Note 2 4 7 2 6" xfId="27835" xr:uid="{E987F0C6-3D18-4735-AD4F-8472B73953E1}"/>
    <cellStyle name="Note 2 4 7 2 7" xfId="33562" xr:uid="{A5653971-85A1-41B6-BDB0-DFD0EBCB37DA}"/>
    <cellStyle name="Note 2 4 7 3" xfId="23213" xr:uid="{48FF8A15-8C6E-45D4-A582-9FA0B61786E4}"/>
    <cellStyle name="Note 2 4 7 3 2" xfId="25913" xr:uid="{ED28CD19-210F-423C-9E81-97387D8D554C}"/>
    <cellStyle name="Note 2 4 7 3 2 2" xfId="31365" xr:uid="{C2CFB832-211C-461F-B3C9-3AABBAB33ED0}"/>
    <cellStyle name="Note 2 4 7 3 2 3" xfId="36940" xr:uid="{0F975905-AB36-42BA-A4C8-F5C41FEAFAAB}"/>
    <cellStyle name="Note 2 4 7 3 3" xfId="29153" xr:uid="{D195C59B-DB97-4867-9D7C-BCC50C73C9E8}"/>
    <cellStyle name="Note 2 4 7 3 4" xfId="34877" xr:uid="{AAB3E836-DC20-4A1D-BF4B-C6E50C3F3BC3}"/>
    <cellStyle name="Note 2 4 7 4" xfId="24591" xr:uid="{CB26947D-10B4-4218-8325-567FFD60EFA6}"/>
    <cellStyle name="Note 2 4 7 4 2" xfId="26786" xr:uid="{192694D5-DD82-4766-8E82-C8D48A93C7DF}"/>
    <cellStyle name="Note 2 4 7 4 2 2" xfId="32238" xr:uid="{A0852139-2126-457F-99A4-9F1E40BF5B72}"/>
    <cellStyle name="Note 2 4 7 4 2 3" xfId="37794" xr:uid="{E4995387-FCE6-43B3-BB37-469CB98F9C5A}"/>
    <cellStyle name="Note 2 4 7 4 3" xfId="30043" xr:uid="{5853E308-227D-4360-8D53-CB272788A10B}"/>
    <cellStyle name="Note 2 4 7 4 4" xfId="35743" xr:uid="{B6924023-F134-4BC3-9806-0187BC351FD4}"/>
    <cellStyle name="Note 2 4 7 5" xfId="22358" xr:uid="{A5343D2D-79A4-4886-91DC-D6357C426A98}"/>
    <cellStyle name="Note 2 4 7 5 2" xfId="28298" xr:uid="{A580670E-60EC-406A-896E-D62024E19255}"/>
    <cellStyle name="Note 2 4 7 5 3" xfId="34025" xr:uid="{5DBDD9E8-0CE7-4EC7-924E-983050603CEC}"/>
    <cellStyle name="Note 2 4 7 6" xfId="21476" xr:uid="{908E5EF3-7B89-42CF-9631-EDFFA3A11C9B}"/>
    <cellStyle name="Note 2 4 7 7" xfId="21000" xr:uid="{FE0102D9-9FA5-42D5-954A-1C5F187E6408}"/>
    <cellStyle name="Note 2 4 7 8" xfId="33145" xr:uid="{B38178E1-0E22-48B6-BAE9-F222A760BD02}"/>
    <cellStyle name="Note 2 5" xfId="20449" xr:uid="{00000000-0005-0000-0000-0000E44F0000}"/>
    <cellStyle name="Note 2 5 2" xfId="20450" xr:uid="{00000000-0005-0000-0000-0000E54F0000}"/>
    <cellStyle name="Note 2 5 2 2" xfId="20451" xr:uid="{00000000-0005-0000-0000-0000E64F0000}"/>
    <cellStyle name="Note 2 5 2 2 2" xfId="21892" xr:uid="{FF60421B-CE9D-4209-80EE-3F01B1597642}"/>
    <cellStyle name="Note 2 5 2 2 2 2" xfId="23623" xr:uid="{21E0819E-447E-46E7-8ECF-3365BC2A8549}"/>
    <cellStyle name="Note 2 5 2 2 2 2 2" xfId="26323" xr:uid="{F7E9BF40-C4FC-4171-BBED-C978D2333B9E}"/>
    <cellStyle name="Note 2 5 2 2 2 2 2 2" xfId="31775" xr:uid="{9BB3AB5A-3DC7-40D5-AF90-1CAD3DF6ADC8}"/>
    <cellStyle name="Note 2 5 2 2 2 2 2 3" xfId="37350" xr:uid="{5E57DD87-0F22-42A7-BF76-8139D1596A41}"/>
    <cellStyle name="Note 2 5 2 2 2 2 3" xfId="29563" xr:uid="{3A893475-44D6-4A6F-8412-E58377B5ED59}"/>
    <cellStyle name="Note 2 5 2 2 2 2 4" xfId="35287" xr:uid="{B11CC173-00E2-4085-98F2-8B58DE3AE7E8}"/>
    <cellStyle name="Note 2 5 2 2 2 3" xfId="25007" xr:uid="{BEECB763-D240-4191-92DB-9CBCD09AC42B}"/>
    <cellStyle name="Note 2 5 2 2 2 3 2" xfId="27202" xr:uid="{46B2A7B1-1980-4245-A204-2B9265BBA259}"/>
    <cellStyle name="Note 2 5 2 2 2 3 2 2" xfId="32654" xr:uid="{58E5C3E3-DBA0-4550-8CC2-B036E7D67032}"/>
    <cellStyle name="Note 2 5 2 2 2 3 2 3" xfId="38036" xr:uid="{184A7199-CC2A-4644-AB34-D55310A53CD7}"/>
    <cellStyle name="Note 2 5 2 2 2 3 3" xfId="30459" xr:uid="{07AAE233-4F2F-49A9-9BC6-76212E967FC6}"/>
    <cellStyle name="Note 2 5 2 2 2 3 4" xfId="36153" xr:uid="{085910B3-ABAC-4AEA-8534-38178E716EE2}"/>
    <cellStyle name="Note 2 5 2 2 2 4" xfId="22768" xr:uid="{CB057397-A06A-4517-AC1D-D46A41C09F4F}"/>
    <cellStyle name="Note 2 5 2 2 2 4 2" xfId="28708" xr:uid="{20BA7CD3-3763-4788-8534-DDE29EDC066E}"/>
    <cellStyle name="Note 2 5 2 2 2 4 3" xfId="34435" xr:uid="{49465D3A-925E-4140-B75A-9A98002EBB7C}"/>
    <cellStyle name="Note 2 5 2 2 2 5" xfId="25468" xr:uid="{74D753F8-4649-4308-9832-E6633788DE1F}"/>
    <cellStyle name="Note 2 5 2 2 2 5 2" xfId="30920" xr:uid="{EF746C4D-BE8C-423A-8590-D7E4CC62A89F}"/>
    <cellStyle name="Note 2 5 2 2 2 5 3" xfId="36495" xr:uid="{175AB152-BE54-4CC3-BA35-142CCFA435F8}"/>
    <cellStyle name="Note 2 5 2 2 2 6" xfId="27834" xr:uid="{2BE25E10-4118-400D-A93D-B0DC6B8D6BB3}"/>
    <cellStyle name="Note 2 5 2 2 2 7" xfId="33561" xr:uid="{B11D08FF-368E-4273-8CC3-8C2F145AF6D5}"/>
    <cellStyle name="Note 2 5 2 2 3" xfId="23214" xr:uid="{B958750C-E8D3-4827-B047-D038C3B50FDD}"/>
    <cellStyle name="Note 2 5 2 2 3 2" xfId="25914" xr:uid="{92C79CC7-39FC-4769-BC99-2D9FEB65999A}"/>
    <cellStyle name="Note 2 5 2 2 3 2 2" xfId="31366" xr:uid="{113537F3-83F0-4878-9A89-D1B75A9F8755}"/>
    <cellStyle name="Note 2 5 2 2 3 2 3" xfId="36941" xr:uid="{24B7EACB-B4F8-4548-ABF9-3654E3F98E45}"/>
    <cellStyle name="Note 2 5 2 2 3 3" xfId="29154" xr:uid="{0A2259EF-B43A-4A2C-BD22-1BD8545B6401}"/>
    <cellStyle name="Note 2 5 2 2 3 4" xfId="34878" xr:uid="{71A6A2E2-DD3B-4088-BEC5-69C214BFC936}"/>
    <cellStyle name="Note 2 5 2 2 4" xfId="24592" xr:uid="{F3E133ED-B1B0-4F7B-ADA2-E9B7F2263628}"/>
    <cellStyle name="Note 2 5 2 2 4 2" xfId="26787" xr:uid="{A8DF0A25-1430-4491-B470-2FC37C5C8BF1}"/>
    <cellStyle name="Note 2 5 2 2 4 2 2" xfId="32239" xr:uid="{4F8F4104-A451-4086-B496-D3CAD5F514A9}"/>
    <cellStyle name="Note 2 5 2 2 4 2 3" xfId="37795" xr:uid="{7A0A6CB8-69E8-445A-9378-0E1712EA917A}"/>
    <cellStyle name="Note 2 5 2 2 4 3" xfId="30044" xr:uid="{74ED7650-5270-43E7-A363-38187BBE9BF8}"/>
    <cellStyle name="Note 2 5 2 2 4 4" xfId="35744" xr:uid="{8E0576B7-733C-4B56-9B0E-990761B52BC6}"/>
    <cellStyle name="Note 2 5 2 2 5" xfId="22359" xr:uid="{8AF3D42E-C843-4719-8AA2-F3EB6C0FB342}"/>
    <cellStyle name="Note 2 5 2 2 5 2" xfId="28299" xr:uid="{089FE044-B706-470A-87CE-DBE0FA58D26E}"/>
    <cellStyle name="Note 2 5 2 2 5 3" xfId="34026" xr:uid="{756418E1-6AAB-4AEC-9071-B5E80ACA949F}"/>
    <cellStyle name="Note 2 5 2 2 6" xfId="21477" xr:uid="{1C8102A8-4978-4B73-9BB3-4EE0483F96B0}"/>
    <cellStyle name="Note 2 5 2 2 7" xfId="20999" xr:uid="{9EBDF0A6-B530-40CB-8B84-CF18B1E79248}"/>
    <cellStyle name="Note 2 5 2 2 8" xfId="33146" xr:uid="{D02EA5E8-3221-44F2-A851-E2C0EA76500B}"/>
    <cellStyle name="Note 2 5 3" xfId="20452" xr:uid="{00000000-0005-0000-0000-0000E74F0000}"/>
    <cellStyle name="Note 2 5 3 2" xfId="20453" xr:uid="{00000000-0005-0000-0000-0000E84F0000}"/>
    <cellStyle name="Note 2 5 3 2 2" xfId="21891" xr:uid="{08B6046D-DEA2-49B6-84D3-C55FF1B24C1A}"/>
    <cellStyle name="Note 2 5 3 2 2 2" xfId="23622" xr:uid="{71EAABC3-E2AB-4FD7-A553-FED1D2A776FD}"/>
    <cellStyle name="Note 2 5 3 2 2 2 2" xfId="26322" xr:uid="{EBB47FB5-55C1-42B9-B7AA-624A8B21D716}"/>
    <cellStyle name="Note 2 5 3 2 2 2 2 2" xfId="31774" xr:uid="{F5BBA04A-A4AB-4D78-9C19-4BA92A7DDBA4}"/>
    <cellStyle name="Note 2 5 3 2 2 2 2 3" xfId="37349" xr:uid="{7169DAA9-669C-407A-BE03-606B36718041}"/>
    <cellStyle name="Note 2 5 3 2 2 2 3" xfId="29562" xr:uid="{E0586B62-16D6-4722-AEE6-8931B5390EFA}"/>
    <cellStyle name="Note 2 5 3 2 2 2 4" xfId="35286" xr:uid="{657D29F0-8542-41DE-933D-488875C22C9A}"/>
    <cellStyle name="Note 2 5 3 2 2 3" xfId="25006" xr:uid="{13150C85-95FC-4117-9E16-7C5B8AD650F1}"/>
    <cellStyle name="Note 2 5 3 2 2 3 2" xfId="27201" xr:uid="{4E5DE746-6ECE-40EF-ABBD-03003F9D426E}"/>
    <cellStyle name="Note 2 5 3 2 2 3 2 2" xfId="32653" xr:uid="{A84A7A1F-204B-43EA-B9A2-0C3187DF02DD}"/>
    <cellStyle name="Note 2 5 3 2 2 3 2 3" xfId="38035" xr:uid="{FA503033-6FBD-462F-8610-818DB2118161}"/>
    <cellStyle name="Note 2 5 3 2 2 3 3" xfId="30458" xr:uid="{E55519EB-7A79-498C-851A-3D4F800ADF8E}"/>
    <cellStyle name="Note 2 5 3 2 2 3 4" xfId="36152" xr:uid="{BF4F630A-A64E-480F-86D7-87810B94F53C}"/>
    <cellStyle name="Note 2 5 3 2 2 4" xfId="22767" xr:uid="{194D56DA-9ACC-440F-9573-27ACE4342123}"/>
    <cellStyle name="Note 2 5 3 2 2 4 2" xfId="28707" xr:uid="{774A1B7D-F956-4A67-8CDA-ACD5BC6608F0}"/>
    <cellStyle name="Note 2 5 3 2 2 4 3" xfId="34434" xr:uid="{1210440B-409A-40F8-8D1A-AD6EEFE9FC80}"/>
    <cellStyle name="Note 2 5 3 2 2 5" xfId="25467" xr:uid="{E574F71D-4084-4E5B-A85B-6C796BD64BF1}"/>
    <cellStyle name="Note 2 5 3 2 2 5 2" xfId="30919" xr:uid="{E6E4A117-1473-4433-B582-FB887A4B779D}"/>
    <cellStyle name="Note 2 5 3 2 2 5 3" xfId="36494" xr:uid="{521A3D30-DD18-43D9-A9FE-D4BDDEC79133}"/>
    <cellStyle name="Note 2 5 3 2 2 6" xfId="27833" xr:uid="{C267CB06-7110-468F-B811-E00382162D77}"/>
    <cellStyle name="Note 2 5 3 2 2 7" xfId="33560" xr:uid="{671AE060-6FCD-4EAB-85A8-A41C45ED8EB9}"/>
    <cellStyle name="Note 2 5 3 2 3" xfId="23215" xr:uid="{45F6AD80-7AD2-4E92-A949-36B0953EF6BD}"/>
    <cellStyle name="Note 2 5 3 2 3 2" xfId="25915" xr:uid="{DEAC2720-CF8D-4E03-B4A5-7680BC613D0B}"/>
    <cellStyle name="Note 2 5 3 2 3 2 2" xfId="31367" xr:uid="{F0EB3725-5766-4CFF-9E52-47B3E29A01AF}"/>
    <cellStyle name="Note 2 5 3 2 3 2 3" xfId="36942" xr:uid="{0F102B8A-64A3-4C70-BA27-E6B23BF429EF}"/>
    <cellStyle name="Note 2 5 3 2 3 3" xfId="29155" xr:uid="{91ED977D-F74B-4F93-80D8-97FC6104EE74}"/>
    <cellStyle name="Note 2 5 3 2 3 4" xfId="34879" xr:uid="{EECF473A-AC55-4716-BBF3-5D150C161B32}"/>
    <cellStyle name="Note 2 5 3 2 4" xfId="24593" xr:uid="{4257F950-05C9-427E-985C-A275C5DEDA59}"/>
    <cellStyle name="Note 2 5 3 2 4 2" xfId="26788" xr:uid="{DEA7D7B4-4AE6-4821-84EB-966253B82148}"/>
    <cellStyle name="Note 2 5 3 2 4 2 2" xfId="32240" xr:uid="{1CFC72DF-AABE-4187-AF80-3DE9B7BD9033}"/>
    <cellStyle name="Note 2 5 3 2 4 2 3" xfId="37796" xr:uid="{5ECB610A-5503-43A4-BC13-F6B0A570AD5D}"/>
    <cellStyle name="Note 2 5 3 2 4 3" xfId="30045" xr:uid="{E12CED3C-8DD2-46A5-A3FB-7309CB8F178F}"/>
    <cellStyle name="Note 2 5 3 2 4 4" xfId="35745" xr:uid="{F487866E-9B89-4548-A385-9B85D0C71FE6}"/>
    <cellStyle name="Note 2 5 3 2 5" xfId="22360" xr:uid="{AED4588F-3409-43E6-9D31-795B083E9586}"/>
    <cellStyle name="Note 2 5 3 2 5 2" xfId="28300" xr:uid="{8FB47525-1738-48B0-BD9A-BD89CF6849B7}"/>
    <cellStyle name="Note 2 5 3 2 5 3" xfId="34027" xr:uid="{72421F3D-D096-47F0-93CF-003F19C99C01}"/>
    <cellStyle name="Note 2 5 3 2 6" xfId="21478" xr:uid="{C07BB60C-71C4-46FC-BCFD-B8602FFFD327}"/>
    <cellStyle name="Note 2 5 3 2 7" xfId="20998" xr:uid="{4B17FF15-E0C6-412F-8EAC-29EABAB08D3E}"/>
    <cellStyle name="Note 2 5 3 2 8" xfId="33147" xr:uid="{9049846E-272D-4F2C-8F6D-3BEEF62423D4}"/>
    <cellStyle name="Note 2 5 4" xfId="20454" xr:uid="{00000000-0005-0000-0000-0000E94F0000}"/>
    <cellStyle name="Note 2 5 4 2" xfId="20455" xr:uid="{00000000-0005-0000-0000-0000EA4F0000}"/>
    <cellStyle name="Note 2 5 4 2 2" xfId="21890" xr:uid="{55EC4FC9-A7CA-46E3-877D-C20A28CE3129}"/>
    <cellStyle name="Note 2 5 4 2 2 2" xfId="23621" xr:uid="{B8240234-6654-464C-B3D3-23DE3C589920}"/>
    <cellStyle name="Note 2 5 4 2 2 2 2" xfId="26321" xr:uid="{E741AA63-BEBC-43C6-8632-4D4A2996136B}"/>
    <cellStyle name="Note 2 5 4 2 2 2 2 2" xfId="31773" xr:uid="{D5413851-3712-4108-9266-DF4C0211839E}"/>
    <cellStyle name="Note 2 5 4 2 2 2 2 3" xfId="37348" xr:uid="{D8987F85-3E06-4DFA-93FF-99D2388DF049}"/>
    <cellStyle name="Note 2 5 4 2 2 2 3" xfId="29561" xr:uid="{75B33356-7A5E-4A21-ADBD-7DDD8DE55677}"/>
    <cellStyle name="Note 2 5 4 2 2 2 4" xfId="35285" xr:uid="{08CFF9AE-2BD8-4FCB-96C0-D3B7B5986388}"/>
    <cellStyle name="Note 2 5 4 2 2 3" xfId="25005" xr:uid="{E473DD97-A3E6-4B22-88BC-C67869ACDB1E}"/>
    <cellStyle name="Note 2 5 4 2 2 3 2" xfId="27200" xr:uid="{1DCF5E8A-5208-4051-9936-E5626A52F63E}"/>
    <cellStyle name="Note 2 5 4 2 2 3 2 2" xfId="32652" xr:uid="{CB6E68D2-49FC-4B3C-AB06-AF732FE4D320}"/>
    <cellStyle name="Note 2 5 4 2 2 3 2 3" xfId="38034" xr:uid="{B06FB139-211E-4A17-B03D-77C3E66F4E6B}"/>
    <cellStyle name="Note 2 5 4 2 2 3 3" xfId="30457" xr:uid="{511084CB-F77E-4A88-AB14-68BDDC31A862}"/>
    <cellStyle name="Note 2 5 4 2 2 3 4" xfId="36151" xr:uid="{8E50C678-5424-4907-92F2-AE7F9E88F7A5}"/>
    <cellStyle name="Note 2 5 4 2 2 4" xfId="22766" xr:uid="{4A1DE985-A18E-4FBB-B4A8-FEAF2A2DABE1}"/>
    <cellStyle name="Note 2 5 4 2 2 4 2" xfId="28706" xr:uid="{1C2569CC-7BCA-41A6-BBBA-3E259D6CDCDC}"/>
    <cellStyle name="Note 2 5 4 2 2 4 3" xfId="34433" xr:uid="{AAC6715F-999E-4395-98F4-C2FFC4A03969}"/>
    <cellStyle name="Note 2 5 4 2 2 5" xfId="25466" xr:uid="{DFACADC3-7AF5-4BDE-B63E-65C730A3AA8A}"/>
    <cellStyle name="Note 2 5 4 2 2 5 2" xfId="30918" xr:uid="{09B95F45-2883-4286-9183-4C4E2A4444E1}"/>
    <cellStyle name="Note 2 5 4 2 2 5 3" xfId="36493" xr:uid="{5E8DFF96-0251-4673-8016-C72AB8BE7B2D}"/>
    <cellStyle name="Note 2 5 4 2 2 6" xfId="27832" xr:uid="{21E13D43-65FA-472A-B3C6-E7BA2042FAE4}"/>
    <cellStyle name="Note 2 5 4 2 2 7" xfId="33559" xr:uid="{4DEB5F24-C270-4AF7-AFBA-1BF86F73FCED}"/>
    <cellStyle name="Note 2 5 4 2 3" xfId="23216" xr:uid="{2D855D32-76D9-42B4-B9F1-198ADBA96628}"/>
    <cellStyle name="Note 2 5 4 2 3 2" xfId="25916" xr:uid="{C90F8A22-734C-4436-B84D-CCA874175044}"/>
    <cellStyle name="Note 2 5 4 2 3 2 2" xfId="31368" xr:uid="{1A86A340-2E12-4123-84E9-C234F2622C28}"/>
    <cellStyle name="Note 2 5 4 2 3 2 3" xfId="36943" xr:uid="{7384D3EF-293F-4315-8D43-59FBF41C49BE}"/>
    <cellStyle name="Note 2 5 4 2 3 3" xfId="29156" xr:uid="{CED285AE-E681-450C-AD7A-961F23127466}"/>
    <cellStyle name="Note 2 5 4 2 3 4" xfId="34880" xr:uid="{EED9A5FC-6E50-4AEA-902A-631BC066917D}"/>
    <cellStyle name="Note 2 5 4 2 4" xfId="24594" xr:uid="{317DC99A-9C6C-440C-96A4-7DE53487561D}"/>
    <cellStyle name="Note 2 5 4 2 4 2" xfId="26789" xr:uid="{573E6D1E-AD07-417D-859C-E46D6416540C}"/>
    <cellStyle name="Note 2 5 4 2 4 2 2" xfId="32241" xr:uid="{095469AA-D10D-4B33-8D72-1CB1DF24E5F7}"/>
    <cellStyle name="Note 2 5 4 2 4 2 3" xfId="37797" xr:uid="{F01CC2FC-EEF9-4BD0-9CB1-6385386F18FA}"/>
    <cellStyle name="Note 2 5 4 2 4 3" xfId="30046" xr:uid="{63A54995-F6FD-440D-BC52-C5EAA6D5C4A1}"/>
    <cellStyle name="Note 2 5 4 2 4 4" xfId="35746" xr:uid="{6ECB4B79-405A-4D54-BD84-BD94AF788FBE}"/>
    <cellStyle name="Note 2 5 4 2 5" xfId="22361" xr:uid="{0E4C2361-7F72-4608-BDCA-6179ABD8FC9C}"/>
    <cellStyle name="Note 2 5 4 2 5 2" xfId="28301" xr:uid="{8E42382A-72CA-4A4C-BF7D-AE9E8263B586}"/>
    <cellStyle name="Note 2 5 4 2 5 3" xfId="34028" xr:uid="{DBC00644-17A8-4844-9E27-B4CAEFB98011}"/>
    <cellStyle name="Note 2 5 4 2 6" xfId="21479" xr:uid="{4BD85A54-2BEC-4973-B1C8-E61B17D91007}"/>
    <cellStyle name="Note 2 5 4 2 7" xfId="20997" xr:uid="{6FBBE1DF-B280-46BC-A5F0-452967BDA224}"/>
    <cellStyle name="Note 2 5 4 2 8" xfId="33148" xr:uid="{07D7B1FF-9F11-4897-ADD2-E3DB86DFAFE2}"/>
    <cellStyle name="Note 2 5 5" xfId="20456" xr:uid="{00000000-0005-0000-0000-0000EB4F0000}"/>
    <cellStyle name="Note 2 5 6" xfId="20457" xr:uid="{00000000-0005-0000-0000-0000EC4F0000}"/>
    <cellStyle name="Note 2 5 7" xfId="20458" xr:uid="{00000000-0005-0000-0000-0000ED4F0000}"/>
    <cellStyle name="Note 2 5 7 2" xfId="21889" xr:uid="{E3789D50-8D1F-49A5-BC55-251797667052}"/>
    <cellStyle name="Note 2 5 7 2 2" xfId="23620" xr:uid="{D9C373D4-EAF6-4A7C-932D-661E02062BDC}"/>
    <cellStyle name="Note 2 5 7 2 2 2" xfId="26320" xr:uid="{4E9CFC4D-39BF-4ED2-8DFB-6BD66DE3134A}"/>
    <cellStyle name="Note 2 5 7 2 2 2 2" xfId="31772" xr:uid="{432EF012-13FB-4E00-B6BC-2F8E6CE3D7D1}"/>
    <cellStyle name="Note 2 5 7 2 2 2 3" xfId="37347" xr:uid="{447EF218-1D16-4D83-99AA-F49DDF47FFC3}"/>
    <cellStyle name="Note 2 5 7 2 2 3" xfId="29560" xr:uid="{1CC15924-6843-4782-A99D-9341342B7985}"/>
    <cellStyle name="Note 2 5 7 2 2 4" xfId="35284" xr:uid="{8343BE1D-7E15-492D-A7FA-5D7B4754A8C4}"/>
    <cellStyle name="Note 2 5 7 2 3" xfId="25004" xr:uid="{4DC60248-BAD9-4E1F-B371-9FBA781BE7ED}"/>
    <cellStyle name="Note 2 5 7 2 3 2" xfId="27199" xr:uid="{2CD22581-D52D-4170-BD4B-96D9D1BB1F64}"/>
    <cellStyle name="Note 2 5 7 2 3 2 2" xfId="32651" xr:uid="{31714DD2-15EF-4879-9595-FBAAE6C08E3A}"/>
    <cellStyle name="Note 2 5 7 2 3 2 3" xfId="38033" xr:uid="{C134074E-7946-41B3-BE04-774623532525}"/>
    <cellStyle name="Note 2 5 7 2 3 3" xfId="30456" xr:uid="{031B5D99-BA11-4385-873F-ED39B2932595}"/>
    <cellStyle name="Note 2 5 7 2 3 4" xfId="36150" xr:uid="{99C15A0C-484C-467D-BF22-16E7F22B3255}"/>
    <cellStyle name="Note 2 5 7 2 4" xfId="22765" xr:uid="{F45A5607-B129-4A80-8EC8-71230FF366C9}"/>
    <cellStyle name="Note 2 5 7 2 4 2" xfId="28705" xr:uid="{39C52222-1A5B-49C9-A048-FDB1E53F044F}"/>
    <cellStyle name="Note 2 5 7 2 4 3" xfId="34432" xr:uid="{02CC84C0-87FB-4C80-AC07-AF095E57CD98}"/>
    <cellStyle name="Note 2 5 7 2 5" xfId="25465" xr:uid="{8B875392-6760-43B9-8906-6DB0B12F277A}"/>
    <cellStyle name="Note 2 5 7 2 5 2" xfId="30917" xr:uid="{312AE403-E4F7-4DA9-90A8-0DFC5F9637C9}"/>
    <cellStyle name="Note 2 5 7 2 5 3" xfId="36492" xr:uid="{55A5809C-4FBE-4847-85AD-0A790EAF9B1D}"/>
    <cellStyle name="Note 2 5 7 2 6" xfId="27831" xr:uid="{930C0731-BCAE-41D6-BF59-802FB06B8218}"/>
    <cellStyle name="Note 2 5 7 2 7" xfId="33558" xr:uid="{B137F5C2-E745-425A-A55D-20FC164F1AEA}"/>
    <cellStyle name="Note 2 5 7 3" xfId="23217" xr:uid="{8271211B-F72D-4E7A-AE93-7C8874C160AF}"/>
    <cellStyle name="Note 2 5 7 3 2" xfId="25917" xr:uid="{B33753C6-BB18-44DA-85BD-8A6F97292538}"/>
    <cellStyle name="Note 2 5 7 3 2 2" xfId="31369" xr:uid="{9C5EDFAC-44E1-4141-8EF9-631E5B3591C1}"/>
    <cellStyle name="Note 2 5 7 3 2 3" xfId="36944" xr:uid="{AF08E596-27B4-4200-B08A-F8EE9E79090D}"/>
    <cellStyle name="Note 2 5 7 3 3" xfId="29157" xr:uid="{95C87A76-9E57-4C9B-AC1B-FB0DA4470B0F}"/>
    <cellStyle name="Note 2 5 7 3 4" xfId="34881" xr:uid="{96E579D9-9616-4C33-94CD-C96AD3A44B7B}"/>
    <cellStyle name="Note 2 5 7 4" xfId="24595" xr:uid="{CB3BACCA-EF0B-43CD-8837-7BA14A1C5349}"/>
    <cellStyle name="Note 2 5 7 4 2" xfId="26790" xr:uid="{9B2B077B-8029-41C1-946E-3D239B39F45B}"/>
    <cellStyle name="Note 2 5 7 4 2 2" xfId="32242" xr:uid="{D1F49DC2-3C14-4574-AAA5-FDD5DF0D7C16}"/>
    <cellStyle name="Note 2 5 7 4 2 3" xfId="37798" xr:uid="{92554510-46B8-4030-927E-1CF2ACFC7D14}"/>
    <cellStyle name="Note 2 5 7 4 3" xfId="30047" xr:uid="{0FB17BEA-BC96-45BB-9046-5394C2BD34D1}"/>
    <cellStyle name="Note 2 5 7 4 4" xfId="35747" xr:uid="{6CE425FE-87FC-4780-922A-69ED33D02656}"/>
    <cellStyle name="Note 2 5 7 5" xfId="22362" xr:uid="{D7A8C022-94CF-43C4-9871-CBFA21A68556}"/>
    <cellStyle name="Note 2 5 7 5 2" xfId="28302" xr:uid="{DF7B7DCF-5A9E-4B0C-82D9-9D35E143A819}"/>
    <cellStyle name="Note 2 5 7 5 3" xfId="34029" xr:uid="{2E32744B-AB09-4937-96A3-0C6FF2436B8D}"/>
    <cellStyle name="Note 2 5 7 6" xfId="21480" xr:uid="{07B663CB-F3FA-4BF3-BDC3-43A8DA95E04D}"/>
    <cellStyle name="Note 2 5 7 7" xfId="20996" xr:uid="{186F312F-A10C-43B2-ADB3-ABCC0C0DE05F}"/>
    <cellStyle name="Note 2 5 7 8" xfId="33149" xr:uid="{909825BB-D9D2-4102-83F6-437B4C8D541F}"/>
    <cellStyle name="Note 2 6" xfId="20459" xr:uid="{00000000-0005-0000-0000-0000EE4F0000}"/>
    <cellStyle name="Note 2 6 2" xfId="20460" xr:uid="{00000000-0005-0000-0000-0000EF4F0000}"/>
    <cellStyle name="Note 2 6 2 2" xfId="20461" xr:uid="{00000000-0005-0000-0000-0000F04F0000}"/>
    <cellStyle name="Note 2 6 2 2 2" xfId="21888" xr:uid="{E9288026-2157-4637-BFDF-855FFFCE93A1}"/>
    <cellStyle name="Note 2 6 2 2 2 2" xfId="23619" xr:uid="{18F6F787-4D12-479A-B42E-B40FFA544104}"/>
    <cellStyle name="Note 2 6 2 2 2 2 2" xfId="26319" xr:uid="{58524BB2-A207-409D-9346-82D7F844FB08}"/>
    <cellStyle name="Note 2 6 2 2 2 2 2 2" xfId="31771" xr:uid="{E652F08E-9E0F-4CD1-920D-6717883FA06C}"/>
    <cellStyle name="Note 2 6 2 2 2 2 2 3" xfId="37346" xr:uid="{B1A244F6-C601-40F3-A679-141F80AE4CE1}"/>
    <cellStyle name="Note 2 6 2 2 2 2 3" xfId="29559" xr:uid="{BC370644-22D3-4AE6-B9FF-37DB8C9A1863}"/>
    <cellStyle name="Note 2 6 2 2 2 2 4" xfId="35283" xr:uid="{D666E72D-1D31-4B96-AB5A-C842C23E158F}"/>
    <cellStyle name="Note 2 6 2 2 2 3" xfId="25003" xr:uid="{BE6E8A2C-2DB2-4FE1-BE7B-3F4FB68FEF4F}"/>
    <cellStyle name="Note 2 6 2 2 2 3 2" xfId="27198" xr:uid="{355085D2-2C00-4A12-BA21-AAF4149161CF}"/>
    <cellStyle name="Note 2 6 2 2 2 3 2 2" xfId="32650" xr:uid="{146728C3-D7FA-4C2E-BBAC-A11ECD4985F8}"/>
    <cellStyle name="Note 2 6 2 2 2 3 2 3" xfId="38032" xr:uid="{D6814F67-0D85-4EBE-9E1E-FC018A2681FC}"/>
    <cellStyle name="Note 2 6 2 2 2 3 3" xfId="30455" xr:uid="{32B711E2-44C7-4FF2-93F8-59E4EB1B16F0}"/>
    <cellStyle name="Note 2 6 2 2 2 3 4" xfId="36149" xr:uid="{A80D6F5B-8333-4CAB-9D3E-4F4B77DA5C37}"/>
    <cellStyle name="Note 2 6 2 2 2 4" xfId="22764" xr:uid="{30A82BFA-0BDB-4FE4-B6FE-73CC437A33D3}"/>
    <cellStyle name="Note 2 6 2 2 2 4 2" xfId="28704" xr:uid="{97CF8509-69B4-4C6E-B03F-8CFDBA1B4B75}"/>
    <cellStyle name="Note 2 6 2 2 2 4 3" xfId="34431" xr:uid="{327AC416-38EA-4932-9484-F136C29CCDDE}"/>
    <cellStyle name="Note 2 6 2 2 2 5" xfId="25464" xr:uid="{CBCB839F-393C-48F7-8FE6-AF4D69ADD42B}"/>
    <cellStyle name="Note 2 6 2 2 2 5 2" xfId="30916" xr:uid="{230FF8D6-6123-4CCD-AD23-9196F9A02F83}"/>
    <cellStyle name="Note 2 6 2 2 2 5 3" xfId="36491" xr:uid="{8BFB6A2A-C120-4799-BAA4-E0FF5F385C8F}"/>
    <cellStyle name="Note 2 6 2 2 2 6" xfId="27830" xr:uid="{B81DBD7B-E7F6-4CC2-807B-50D411B4B005}"/>
    <cellStyle name="Note 2 6 2 2 2 7" xfId="33557" xr:uid="{5FC35F2A-563D-43F3-9272-4F402A0282A7}"/>
    <cellStyle name="Note 2 6 2 2 3" xfId="23218" xr:uid="{3C8E132F-EE00-43AA-A0E5-3957F6F45D29}"/>
    <cellStyle name="Note 2 6 2 2 3 2" xfId="25918" xr:uid="{34AED60B-E33F-4A72-BD4E-93811253D552}"/>
    <cellStyle name="Note 2 6 2 2 3 2 2" xfId="31370" xr:uid="{49AFAD5C-5589-41F8-BA90-23E3966F2BCD}"/>
    <cellStyle name="Note 2 6 2 2 3 2 3" xfId="36945" xr:uid="{E7DAA780-ABC7-4EBB-9FB4-FCBFB72F3A3B}"/>
    <cellStyle name="Note 2 6 2 2 3 3" xfId="29158" xr:uid="{63D1C937-D5DC-4779-9398-A767B0FBE31A}"/>
    <cellStyle name="Note 2 6 2 2 3 4" xfId="34882" xr:uid="{033DB0D2-53B7-4000-8663-CD61FCBBE69B}"/>
    <cellStyle name="Note 2 6 2 2 4" xfId="24596" xr:uid="{39555991-2AD2-4DEB-8570-F421BA3E26FC}"/>
    <cellStyle name="Note 2 6 2 2 4 2" xfId="26791" xr:uid="{9A345657-343B-463D-84CF-D5E4393D0B0F}"/>
    <cellStyle name="Note 2 6 2 2 4 2 2" xfId="32243" xr:uid="{2504F1C4-AB57-4A67-A005-F7C6587DE5F3}"/>
    <cellStyle name="Note 2 6 2 2 4 2 3" xfId="37799" xr:uid="{7BC9CABE-5369-4D7A-8255-12C74C14C124}"/>
    <cellStyle name="Note 2 6 2 2 4 3" xfId="30048" xr:uid="{B1AA6ED8-962D-4D33-A6EA-669A88BFE618}"/>
    <cellStyle name="Note 2 6 2 2 4 4" xfId="35748" xr:uid="{DA4DC5A7-DFAD-4B7C-A4B1-D7044884C44D}"/>
    <cellStyle name="Note 2 6 2 2 5" xfId="22363" xr:uid="{3AD1047C-7A82-4EC2-A18E-5A6450C0849C}"/>
    <cellStyle name="Note 2 6 2 2 5 2" xfId="28303" xr:uid="{B260FF69-E0F0-46F6-B72F-C64681D788F7}"/>
    <cellStyle name="Note 2 6 2 2 5 3" xfId="34030" xr:uid="{16FE1321-0B3B-42FD-A30C-8EE78DB0AC4D}"/>
    <cellStyle name="Note 2 6 2 2 6" xfId="21481" xr:uid="{4867F461-3AC9-426D-BDB1-9C1A4EF259E1}"/>
    <cellStyle name="Note 2 6 2 2 7" xfId="20995" xr:uid="{A65C03CE-A39A-441A-89EF-526105530004}"/>
    <cellStyle name="Note 2 6 2 2 8" xfId="33150" xr:uid="{156F923D-0348-451D-A7CF-A5FE8708F723}"/>
    <cellStyle name="Note 2 6 3" xfId="20462" xr:uid="{00000000-0005-0000-0000-0000F14F0000}"/>
    <cellStyle name="Note 2 6 3 2" xfId="20463" xr:uid="{00000000-0005-0000-0000-0000F24F0000}"/>
    <cellStyle name="Note 2 6 3 2 2" xfId="21887" xr:uid="{A434AF9E-3CA3-4E58-9995-DD78B239CB2B}"/>
    <cellStyle name="Note 2 6 3 2 2 2" xfId="23618" xr:uid="{D1A83D2A-9215-40CC-B012-23C7161F7DAC}"/>
    <cellStyle name="Note 2 6 3 2 2 2 2" xfId="26318" xr:uid="{286F462C-E031-458E-81BA-983111842413}"/>
    <cellStyle name="Note 2 6 3 2 2 2 2 2" xfId="31770" xr:uid="{B27CB56A-A5A6-4913-BF4B-55BD593AC2BD}"/>
    <cellStyle name="Note 2 6 3 2 2 2 2 3" xfId="37345" xr:uid="{EE739FF5-1010-40B3-A69E-C9406C916A34}"/>
    <cellStyle name="Note 2 6 3 2 2 2 3" xfId="29558" xr:uid="{9E3E79C6-C2C5-4C36-9CCB-030A6C364260}"/>
    <cellStyle name="Note 2 6 3 2 2 2 4" xfId="35282" xr:uid="{ED6EBB8C-E766-41DF-880F-BA87429D0E62}"/>
    <cellStyle name="Note 2 6 3 2 2 3" xfId="25002" xr:uid="{7C4247F7-FFB3-4851-9781-AF3E304E16ED}"/>
    <cellStyle name="Note 2 6 3 2 2 3 2" xfId="27197" xr:uid="{77E061D1-2E92-4E9B-A663-6ADB1776ED95}"/>
    <cellStyle name="Note 2 6 3 2 2 3 2 2" xfId="32649" xr:uid="{E1FF9490-0CD4-4947-AB6D-55F972AB09CF}"/>
    <cellStyle name="Note 2 6 3 2 2 3 2 3" xfId="38031" xr:uid="{6E66C059-9889-4A62-916F-D43FA0747B45}"/>
    <cellStyle name="Note 2 6 3 2 2 3 3" xfId="30454" xr:uid="{FB3043E1-7778-4C2B-AA2F-65C3FD3A193A}"/>
    <cellStyle name="Note 2 6 3 2 2 3 4" xfId="36148" xr:uid="{C36810EE-4C2B-428A-A8DD-51A73434F13C}"/>
    <cellStyle name="Note 2 6 3 2 2 4" xfId="22763" xr:uid="{6F568AC2-E666-463D-9AA0-A89853887D1A}"/>
    <cellStyle name="Note 2 6 3 2 2 4 2" xfId="28703" xr:uid="{8F6B6F4A-01A0-4296-83A6-589C4FC02613}"/>
    <cellStyle name="Note 2 6 3 2 2 4 3" xfId="34430" xr:uid="{60CEEF4B-0982-4CBA-A940-158AE22999F6}"/>
    <cellStyle name="Note 2 6 3 2 2 5" xfId="25463" xr:uid="{5ECC3744-87C2-454A-B2F9-AC094C58372C}"/>
    <cellStyle name="Note 2 6 3 2 2 5 2" xfId="30915" xr:uid="{CF8B44EA-30B0-4A24-BA13-DA3AD6EBE51D}"/>
    <cellStyle name="Note 2 6 3 2 2 5 3" xfId="36490" xr:uid="{87F7B0ED-065E-48D6-BF33-203308BC1DDC}"/>
    <cellStyle name="Note 2 6 3 2 2 6" xfId="27829" xr:uid="{2F880879-9289-4D08-8FAF-95DF439A0A4F}"/>
    <cellStyle name="Note 2 6 3 2 2 7" xfId="33556" xr:uid="{DEE81131-4700-48D1-ADDB-9DDECF6504D8}"/>
    <cellStyle name="Note 2 6 3 2 3" xfId="23219" xr:uid="{299FE848-7761-4B6C-8F71-8099F6662C0C}"/>
    <cellStyle name="Note 2 6 3 2 3 2" xfId="25919" xr:uid="{93B53EDD-EBCE-4A8A-817D-1B222834129D}"/>
    <cellStyle name="Note 2 6 3 2 3 2 2" xfId="31371" xr:uid="{84D9BABD-BFD5-42D3-8758-D58506760BC3}"/>
    <cellStyle name="Note 2 6 3 2 3 2 3" xfId="36946" xr:uid="{8C6AD4D5-81A6-48E0-9F58-06F343FE2C18}"/>
    <cellStyle name="Note 2 6 3 2 3 3" xfId="29159" xr:uid="{BBADE5AF-C888-45F0-B3E8-E249CA610441}"/>
    <cellStyle name="Note 2 6 3 2 3 4" xfId="34883" xr:uid="{6973DFEE-FFF3-403A-B3B5-10C1C5283460}"/>
    <cellStyle name="Note 2 6 3 2 4" xfId="24597" xr:uid="{0D0362ED-914D-471E-A419-84251E3CFA96}"/>
    <cellStyle name="Note 2 6 3 2 4 2" xfId="26792" xr:uid="{C4511958-46CE-4202-A375-AEA40B9C32DD}"/>
    <cellStyle name="Note 2 6 3 2 4 2 2" xfId="32244" xr:uid="{8D0FAA80-9C7C-4E00-9CCF-4440397C7E59}"/>
    <cellStyle name="Note 2 6 3 2 4 2 3" xfId="37800" xr:uid="{737ECDE2-16CD-4A73-8F9B-A3677BAFA831}"/>
    <cellStyle name="Note 2 6 3 2 4 3" xfId="30049" xr:uid="{25C958CA-3A05-4E02-B10C-5D0CF450AA20}"/>
    <cellStyle name="Note 2 6 3 2 4 4" xfId="35749" xr:uid="{775101F0-F208-43FA-BBE9-E396034E081D}"/>
    <cellStyle name="Note 2 6 3 2 5" xfId="22364" xr:uid="{06384837-98DF-4A3F-9D7B-FA6AD283E491}"/>
    <cellStyle name="Note 2 6 3 2 5 2" xfId="28304" xr:uid="{0EDBB519-EAC1-42EC-8CD2-040D60AEB987}"/>
    <cellStyle name="Note 2 6 3 2 5 3" xfId="34031" xr:uid="{48B3C904-6CA1-4942-96D4-B7F18403F1D7}"/>
    <cellStyle name="Note 2 6 3 2 6" xfId="21482" xr:uid="{02655495-B6E0-45D4-A445-501025F9B423}"/>
    <cellStyle name="Note 2 6 3 2 7" xfId="20994" xr:uid="{C397EE4A-1802-4D0B-ADD9-30AC129F52B8}"/>
    <cellStyle name="Note 2 6 3 2 8" xfId="33151" xr:uid="{9C165B56-3011-4B96-B2C6-E0E426498632}"/>
    <cellStyle name="Note 2 6 4" xfId="20464" xr:uid="{00000000-0005-0000-0000-0000F34F0000}"/>
    <cellStyle name="Note 2 6 4 2" xfId="20465" xr:uid="{00000000-0005-0000-0000-0000F44F0000}"/>
    <cellStyle name="Note 2 6 4 2 2" xfId="21886" xr:uid="{6359C1B2-C2C1-413C-9674-F77C3E0C0230}"/>
    <cellStyle name="Note 2 6 4 2 2 2" xfId="23617" xr:uid="{D163021D-E00B-43C2-9DA5-0555B8889809}"/>
    <cellStyle name="Note 2 6 4 2 2 2 2" xfId="26317" xr:uid="{2BE37873-0FE1-4879-A1EE-A4F80B0A5815}"/>
    <cellStyle name="Note 2 6 4 2 2 2 2 2" xfId="31769" xr:uid="{0400F85A-88A3-45F1-AA72-64B71C7FAA14}"/>
    <cellStyle name="Note 2 6 4 2 2 2 2 3" xfId="37344" xr:uid="{44D6479A-1E68-4152-B726-62B237624452}"/>
    <cellStyle name="Note 2 6 4 2 2 2 3" xfId="29557" xr:uid="{4714D06D-A17C-4407-B1C5-47AA8ECBE402}"/>
    <cellStyle name="Note 2 6 4 2 2 2 4" xfId="35281" xr:uid="{665B3E8C-5B98-4A0B-8584-723725CB2FB4}"/>
    <cellStyle name="Note 2 6 4 2 2 3" xfId="25001" xr:uid="{218E8EF7-F7E2-45E8-A682-AE7BF596646F}"/>
    <cellStyle name="Note 2 6 4 2 2 3 2" xfId="27196" xr:uid="{2A36F6ED-870A-43D9-BCC9-93D10DF42999}"/>
    <cellStyle name="Note 2 6 4 2 2 3 2 2" xfId="32648" xr:uid="{044B5D7F-805A-4D9B-915B-CD2450DA0EF9}"/>
    <cellStyle name="Note 2 6 4 2 2 3 2 3" xfId="38030" xr:uid="{AD8F04E6-8CCC-49CF-864D-7E159C8B0408}"/>
    <cellStyle name="Note 2 6 4 2 2 3 3" xfId="30453" xr:uid="{F0223A95-F610-4C88-92CF-5F020678612D}"/>
    <cellStyle name="Note 2 6 4 2 2 3 4" xfId="36147" xr:uid="{2B967E17-0A53-458C-A3CD-F704F90F2839}"/>
    <cellStyle name="Note 2 6 4 2 2 4" xfId="22762" xr:uid="{BB92E370-BA37-4022-B12D-F3C005AFF060}"/>
    <cellStyle name="Note 2 6 4 2 2 4 2" xfId="28702" xr:uid="{76CAB58D-E97C-456A-AFD9-2F6F66496493}"/>
    <cellStyle name="Note 2 6 4 2 2 4 3" xfId="34429" xr:uid="{A654FAF1-31E3-47D0-8997-B96DEFCCF3DB}"/>
    <cellStyle name="Note 2 6 4 2 2 5" xfId="25462" xr:uid="{1C5CF56A-3E40-475B-A9A0-8077A2D429A1}"/>
    <cellStyle name="Note 2 6 4 2 2 5 2" xfId="30914" xr:uid="{DCFD2F4E-08E6-4AEB-8E77-1DED07C60649}"/>
    <cellStyle name="Note 2 6 4 2 2 5 3" xfId="36489" xr:uid="{440F92EA-D5D1-4F06-BF59-AEDB9D5145C0}"/>
    <cellStyle name="Note 2 6 4 2 2 6" xfId="27828" xr:uid="{ECFE8CD5-8BE4-4F97-9C5D-99E9193E78F7}"/>
    <cellStyle name="Note 2 6 4 2 2 7" xfId="33555" xr:uid="{144CE51F-96E2-4600-8AFE-0AAD2D9E26F0}"/>
    <cellStyle name="Note 2 6 4 2 3" xfId="23220" xr:uid="{44DAF622-F415-4C69-A18E-E6A0645F8E88}"/>
    <cellStyle name="Note 2 6 4 2 3 2" xfId="25920" xr:uid="{A255298F-4AF9-4184-91F5-B9B56CA24634}"/>
    <cellStyle name="Note 2 6 4 2 3 2 2" xfId="31372" xr:uid="{18AF7BBE-4B52-4C5F-8CF4-9F891C753D0C}"/>
    <cellStyle name="Note 2 6 4 2 3 2 3" xfId="36947" xr:uid="{63FF7D42-8B4F-48C4-A067-3D5E49E0AF5C}"/>
    <cellStyle name="Note 2 6 4 2 3 3" xfId="29160" xr:uid="{E59461E7-3B99-4255-B846-6EC4F6464D4F}"/>
    <cellStyle name="Note 2 6 4 2 3 4" xfId="34884" xr:uid="{695FEBCF-AAFC-4892-8A86-E806964D4EE2}"/>
    <cellStyle name="Note 2 6 4 2 4" xfId="24598" xr:uid="{24B7896D-C9D8-4E86-848A-4A28061F3AE3}"/>
    <cellStyle name="Note 2 6 4 2 4 2" xfId="26793" xr:uid="{B0BB6C34-A9A4-4083-AC6A-54B20A3E6C38}"/>
    <cellStyle name="Note 2 6 4 2 4 2 2" xfId="32245" xr:uid="{926D37BF-E3EA-4D87-832F-2DDA807F554B}"/>
    <cellStyle name="Note 2 6 4 2 4 2 3" xfId="37801" xr:uid="{96253AA6-4EEA-443B-AF7D-89A05ACCDA7A}"/>
    <cellStyle name="Note 2 6 4 2 4 3" xfId="30050" xr:uid="{BE5B5575-781F-46F2-BC6F-E0DBF6D6E9EA}"/>
    <cellStyle name="Note 2 6 4 2 4 4" xfId="35750" xr:uid="{9BCE9DEB-019A-4BDD-A37D-E7DE0F59CFB8}"/>
    <cellStyle name="Note 2 6 4 2 5" xfId="22365" xr:uid="{5D3649FA-5EBE-4A68-B1D4-FF3D68255C00}"/>
    <cellStyle name="Note 2 6 4 2 5 2" xfId="28305" xr:uid="{99420916-FA5D-48B6-809D-861E11229137}"/>
    <cellStyle name="Note 2 6 4 2 5 3" xfId="34032" xr:uid="{07A47243-20DA-4953-BF6E-3CB3AE0727C8}"/>
    <cellStyle name="Note 2 6 4 2 6" xfId="21483" xr:uid="{C2FF65D2-C175-4723-AB35-456C8186596C}"/>
    <cellStyle name="Note 2 6 4 2 7" xfId="20993" xr:uid="{FE163018-EEC0-420C-8EA4-D02B9536E9FB}"/>
    <cellStyle name="Note 2 6 4 2 8" xfId="33152" xr:uid="{C8336374-7A61-47A9-AE47-554DB44F95EE}"/>
    <cellStyle name="Note 2 6 5" xfId="20466" xr:uid="{00000000-0005-0000-0000-0000F54F0000}"/>
    <cellStyle name="Note 2 6 6" xfId="20467" xr:uid="{00000000-0005-0000-0000-0000F64F0000}"/>
    <cellStyle name="Note 2 6 7" xfId="20468" xr:uid="{00000000-0005-0000-0000-0000F74F0000}"/>
    <cellStyle name="Note 2 6 7 2" xfId="21885" xr:uid="{1E05866B-3A9F-4DE4-8583-97F7F5E140A2}"/>
    <cellStyle name="Note 2 6 7 2 2" xfId="23616" xr:uid="{F4E376E9-4741-4EDC-A000-883D809EBE5E}"/>
    <cellStyle name="Note 2 6 7 2 2 2" xfId="26316" xr:uid="{D9816F2A-70FF-4DC1-94D3-29EE9681B51C}"/>
    <cellStyle name="Note 2 6 7 2 2 2 2" xfId="31768" xr:uid="{81C56E5D-BB1B-4B1B-A8B0-94FF6A31EA63}"/>
    <cellStyle name="Note 2 6 7 2 2 2 3" xfId="37343" xr:uid="{376606AD-C299-4874-9513-CB2B9AB10493}"/>
    <cellStyle name="Note 2 6 7 2 2 3" xfId="29556" xr:uid="{74D26434-C2FB-4A6A-A474-21E6FD059D5F}"/>
    <cellStyle name="Note 2 6 7 2 2 4" xfId="35280" xr:uid="{4E1FA6BC-1EBC-4DE6-B80B-3DB6FC789F59}"/>
    <cellStyle name="Note 2 6 7 2 3" xfId="25000" xr:uid="{D751AD49-FCF7-4D42-ADD8-D0A31B90EB98}"/>
    <cellStyle name="Note 2 6 7 2 3 2" xfId="27195" xr:uid="{B06F4202-A7E5-4EE8-AC99-29F21EB86C28}"/>
    <cellStyle name="Note 2 6 7 2 3 2 2" xfId="32647" xr:uid="{E1612C62-7426-4F87-A418-7150FFE30482}"/>
    <cellStyle name="Note 2 6 7 2 3 2 3" xfId="38029" xr:uid="{C0D2E1FF-233D-4BE7-8A2F-070D9CAC5155}"/>
    <cellStyle name="Note 2 6 7 2 3 3" xfId="30452" xr:uid="{519C1CC4-37D0-4913-A48B-069707F9F455}"/>
    <cellStyle name="Note 2 6 7 2 3 4" xfId="36146" xr:uid="{E3652964-EAEF-4DE8-A109-DA4F593BDA0A}"/>
    <cellStyle name="Note 2 6 7 2 4" xfId="22761" xr:uid="{C07A90C7-D3E8-457C-88F8-A2039C827213}"/>
    <cellStyle name="Note 2 6 7 2 4 2" xfId="28701" xr:uid="{2EDF3B59-7E90-4A08-9FCD-DDC8E5D576F0}"/>
    <cellStyle name="Note 2 6 7 2 4 3" xfId="34428" xr:uid="{036C2A18-972A-437B-8E67-48C53360083F}"/>
    <cellStyle name="Note 2 6 7 2 5" xfId="25461" xr:uid="{33E07A5B-CBAE-423C-9C52-27569C50BBAE}"/>
    <cellStyle name="Note 2 6 7 2 5 2" xfId="30913" xr:uid="{FEAB3D3B-0589-4852-BC66-1152B334540E}"/>
    <cellStyle name="Note 2 6 7 2 5 3" xfId="36488" xr:uid="{FB8D141F-6436-42BB-97B3-2B1C1B0983CA}"/>
    <cellStyle name="Note 2 6 7 2 6" xfId="27827" xr:uid="{A82F9A6B-3EE7-43BA-BDB3-7B2BE54BAA04}"/>
    <cellStyle name="Note 2 6 7 2 7" xfId="33554" xr:uid="{BE2352BB-428C-40D0-B8BE-BAEAB0C1AACC}"/>
    <cellStyle name="Note 2 6 7 3" xfId="23221" xr:uid="{32A38E5B-D021-446A-9FD7-B5555E304F93}"/>
    <cellStyle name="Note 2 6 7 3 2" xfId="25921" xr:uid="{732853DB-C8C5-4FD6-8761-5EF4403F868B}"/>
    <cellStyle name="Note 2 6 7 3 2 2" xfId="31373" xr:uid="{522FC10F-92EE-433F-A073-361DF6C6A9B5}"/>
    <cellStyle name="Note 2 6 7 3 2 3" xfId="36948" xr:uid="{4FE81011-CF06-4373-A4FC-2D1CA0217D7C}"/>
    <cellStyle name="Note 2 6 7 3 3" xfId="29161" xr:uid="{A5C028FE-3B4B-4121-B469-9F63D7F6E4C0}"/>
    <cellStyle name="Note 2 6 7 3 4" xfId="34885" xr:uid="{BCF8EB5A-6898-488C-AE29-777673C18921}"/>
    <cellStyle name="Note 2 6 7 4" xfId="24599" xr:uid="{565F53A4-C471-476D-942B-1D9E88B779EB}"/>
    <cellStyle name="Note 2 6 7 4 2" xfId="26794" xr:uid="{1657E8BF-886A-4878-AADA-8DA883C11A4F}"/>
    <cellStyle name="Note 2 6 7 4 2 2" xfId="32246" xr:uid="{633523E7-783C-482E-8AA2-CE40BC1355F9}"/>
    <cellStyle name="Note 2 6 7 4 2 3" xfId="37802" xr:uid="{C53BB57F-F643-445A-80DD-98C2BF6FDEF9}"/>
    <cellStyle name="Note 2 6 7 4 3" xfId="30051" xr:uid="{456E2FCB-27CD-4B48-A4DB-E6E2749E093F}"/>
    <cellStyle name="Note 2 6 7 4 4" xfId="35751" xr:uid="{E8ED8843-2F74-4DD7-8574-60AB3DBF53C4}"/>
    <cellStyle name="Note 2 6 7 5" xfId="22366" xr:uid="{B3B6DB6D-4543-43FF-B312-506FF73C6952}"/>
    <cellStyle name="Note 2 6 7 5 2" xfId="28306" xr:uid="{2BEE77CB-BF7C-4C16-8C3A-8BDC605028E5}"/>
    <cellStyle name="Note 2 6 7 5 3" xfId="34033" xr:uid="{AFA383F4-8D08-44A2-97B2-84C6287B0CFA}"/>
    <cellStyle name="Note 2 6 7 6" xfId="21484" xr:uid="{32B52C43-F9A3-4367-8D80-7DA393169819}"/>
    <cellStyle name="Note 2 6 7 7" xfId="20992" xr:uid="{C22A9983-FC4E-4391-9A57-84847861A136}"/>
    <cellStyle name="Note 2 6 7 8" xfId="33153" xr:uid="{936E0273-A6E7-403C-B3CC-E66BFABBD90A}"/>
    <cellStyle name="Note 2 7" xfId="20469" xr:uid="{00000000-0005-0000-0000-0000F84F0000}"/>
    <cellStyle name="Note 2 7 2" xfId="20470" xr:uid="{00000000-0005-0000-0000-0000F94F0000}"/>
    <cellStyle name="Note 2 7 2 2" xfId="20471" xr:uid="{00000000-0005-0000-0000-0000FA4F0000}"/>
    <cellStyle name="Note 2 7 2 2 2" xfId="21884" xr:uid="{B63877DE-B472-489F-BCDD-2BCE65238959}"/>
    <cellStyle name="Note 2 7 2 2 2 2" xfId="23615" xr:uid="{93183E73-F356-40C7-A71A-5960D4228740}"/>
    <cellStyle name="Note 2 7 2 2 2 2 2" xfId="26315" xr:uid="{3A406957-5E17-442C-96C4-8EEDEFA36C0F}"/>
    <cellStyle name="Note 2 7 2 2 2 2 2 2" xfId="31767" xr:uid="{DC8802D6-0685-49A0-B2A8-B8D5A4536F9B}"/>
    <cellStyle name="Note 2 7 2 2 2 2 2 3" xfId="37342" xr:uid="{B9F9CC2F-AE3B-4709-9E9C-F2E965AA4EA9}"/>
    <cellStyle name="Note 2 7 2 2 2 2 3" xfId="29555" xr:uid="{6ADF064D-CEBD-4222-8593-F8A6A4DFCDAD}"/>
    <cellStyle name="Note 2 7 2 2 2 2 4" xfId="35279" xr:uid="{71036186-17EB-4EAE-BB83-9C62930645BC}"/>
    <cellStyle name="Note 2 7 2 2 2 3" xfId="24999" xr:uid="{5AA466EE-CBD9-4FE8-AFC4-495968FE8E01}"/>
    <cellStyle name="Note 2 7 2 2 2 3 2" xfId="27194" xr:uid="{D23AF9AE-F3AC-45F4-9D9E-8CCD59B80D16}"/>
    <cellStyle name="Note 2 7 2 2 2 3 2 2" xfId="32646" xr:uid="{8D0F7E91-B04E-4F1D-AC31-089947377D41}"/>
    <cellStyle name="Note 2 7 2 2 2 3 2 3" xfId="38028" xr:uid="{EB2E8D17-0046-4156-8E96-901B7966B007}"/>
    <cellStyle name="Note 2 7 2 2 2 3 3" xfId="30451" xr:uid="{2808BF4A-0C73-47C5-B3BA-40E3408F0B23}"/>
    <cellStyle name="Note 2 7 2 2 2 3 4" xfId="36145" xr:uid="{8AD05D16-2187-420E-9C41-9596E91E2478}"/>
    <cellStyle name="Note 2 7 2 2 2 4" xfId="22760" xr:uid="{9B017C51-C80F-4A98-80E1-8E782415EBF3}"/>
    <cellStyle name="Note 2 7 2 2 2 4 2" xfId="28700" xr:uid="{F13DBEFB-5869-4BF5-943F-6C54D77F18AC}"/>
    <cellStyle name="Note 2 7 2 2 2 4 3" xfId="34427" xr:uid="{0E888FCD-6468-4C7A-81E2-9550F54C4EDF}"/>
    <cellStyle name="Note 2 7 2 2 2 5" xfId="25460" xr:uid="{72AADF2D-3F27-4A69-8A6C-3094AF2BD211}"/>
    <cellStyle name="Note 2 7 2 2 2 5 2" xfId="30912" xr:uid="{372E618E-E442-414A-8138-30067C1F95FA}"/>
    <cellStyle name="Note 2 7 2 2 2 5 3" xfId="36487" xr:uid="{6805A331-2BF9-41D7-ACB9-04203B462C8E}"/>
    <cellStyle name="Note 2 7 2 2 2 6" xfId="27826" xr:uid="{1CE7C99E-1CC8-4C97-A049-B1B11C7B1BF7}"/>
    <cellStyle name="Note 2 7 2 2 2 7" xfId="33553" xr:uid="{93B7F2FE-EE6F-4357-A36B-31A95EFB1505}"/>
    <cellStyle name="Note 2 7 2 2 3" xfId="23222" xr:uid="{AC439418-FF42-4B3E-87B0-FCD491CE4CF7}"/>
    <cellStyle name="Note 2 7 2 2 3 2" xfId="25922" xr:uid="{B3D9846A-364E-433B-B6E4-353A75B7D43B}"/>
    <cellStyle name="Note 2 7 2 2 3 2 2" xfId="31374" xr:uid="{CE40F600-92EB-42CE-9596-407953AA0300}"/>
    <cellStyle name="Note 2 7 2 2 3 2 3" xfId="36949" xr:uid="{05D588A6-D82D-4B02-BDBF-D3D0C0C3FBBF}"/>
    <cellStyle name="Note 2 7 2 2 3 3" xfId="29162" xr:uid="{244E21A1-DB87-4FE4-BD4C-6280D4F24FDF}"/>
    <cellStyle name="Note 2 7 2 2 3 4" xfId="34886" xr:uid="{5B246FDD-B86E-491A-9791-EB09E88C55F6}"/>
    <cellStyle name="Note 2 7 2 2 4" xfId="24600" xr:uid="{4ABB777A-E103-4200-914E-81A258FD6E8F}"/>
    <cellStyle name="Note 2 7 2 2 4 2" xfId="26795" xr:uid="{06CCFC80-8968-4A45-B6E7-8A1C7614E9DC}"/>
    <cellStyle name="Note 2 7 2 2 4 2 2" xfId="32247" xr:uid="{410B6314-04A2-4DA9-B111-B78EE55947F6}"/>
    <cellStyle name="Note 2 7 2 2 4 2 3" xfId="37803" xr:uid="{D2F60CB9-53C6-4CB4-9B67-B2EF6EA305EA}"/>
    <cellStyle name="Note 2 7 2 2 4 3" xfId="30052" xr:uid="{D17AC5F4-F642-4D50-B4EE-2F88DE5C7BC5}"/>
    <cellStyle name="Note 2 7 2 2 4 4" xfId="35752" xr:uid="{3A770790-1CB7-421A-873A-C08D9749811C}"/>
    <cellStyle name="Note 2 7 2 2 5" xfId="22367" xr:uid="{BAAC66D5-B4F0-4147-B7AF-91B15CA8EE02}"/>
    <cellStyle name="Note 2 7 2 2 5 2" xfId="28307" xr:uid="{5C4CE67E-C8F5-435C-A551-56A1641ADD7A}"/>
    <cellStyle name="Note 2 7 2 2 5 3" xfId="34034" xr:uid="{6048299A-C769-4F08-A7D6-C39890DDAACB}"/>
    <cellStyle name="Note 2 7 2 2 6" xfId="21485" xr:uid="{328BF964-74F5-40CD-BB81-89F1CAC3FB00}"/>
    <cellStyle name="Note 2 7 2 2 7" xfId="20991" xr:uid="{ECD0DDAD-9552-41D5-90BF-24284A2906BA}"/>
    <cellStyle name="Note 2 7 2 2 8" xfId="33154" xr:uid="{64A9927C-437E-4B20-A1C3-E461A8B138C4}"/>
    <cellStyle name="Note 2 7 3" xfId="20472" xr:uid="{00000000-0005-0000-0000-0000FB4F0000}"/>
    <cellStyle name="Note 2 7 3 2" xfId="20473" xr:uid="{00000000-0005-0000-0000-0000FC4F0000}"/>
    <cellStyle name="Note 2 7 3 2 2" xfId="21883" xr:uid="{1CCBF951-519F-4680-89AC-ACB0D795A577}"/>
    <cellStyle name="Note 2 7 3 2 2 2" xfId="23614" xr:uid="{F553E6F9-9EEC-44F7-8C69-ED6CF5C592FE}"/>
    <cellStyle name="Note 2 7 3 2 2 2 2" xfId="26314" xr:uid="{64E9F102-02A6-49C2-8856-157FD5325913}"/>
    <cellStyle name="Note 2 7 3 2 2 2 2 2" xfId="31766" xr:uid="{38EE0CBA-1FDF-46F4-9650-38252E37DA64}"/>
    <cellStyle name="Note 2 7 3 2 2 2 2 3" xfId="37341" xr:uid="{C06602B7-36E8-4BCA-94F4-F77B640F840C}"/>
    <cellStyle name="Note 2 7 3 2 2 2 3" xfId="29554" xr:uid="{AAF222FC-575C-4C65-93E3-F4869A1EC2C8}"/>
    <cellStyle name="Note 2 7 3 2 2 2 4" xfId="35278" xr:uid="{DAEA979B-FDA9-4652-9ACF-43EC3BB22B04}"/>
    <cellStyle name="Note 2 7 3 2 2 3" xfId="24998" xr:uid="{ADD6FBD4-D79F-4D18-9C15-79C2C16665B3}"/>
    <cellStyle name="Note 2 7 3 2 2 3 2" xfId="27193" xr:uid="{F7CDED53-E001-496C-A8EC-C7B148A10460}"/>
    <cellStyle name="Note 2 7 3 2 2 3 2 2" xfId="32645" xr:uid="{A52607D3-8F46-4BCD-906D-159AECE4A11C}"/>
    <cellStyle name="Note 2 7 3 2 2 3 2 3" xfId="38027" xr:uid="{898A150D-83AE-47BA-BFD3-492B7BEDC823}"/>
    <cellStyle name="Note 2 7 3 2 2 3 3" xfId="30450" xr:uid="{C8CBBC19-B931-4234-A57D-F9D582C2F13C}"/>
    <cellStyle name="Note 2 7 3 2 2 3 4" xfId="36144" xr:uid="{858E712F-FAAE-402A-B145-F4F11C48285B}"/>
    <cellStyle name="Note 2 7 3 2 2 4" xfId="22759" xr:uid="{D599971C-367C-404A-9A88-7D875447674F}"/>
    <cellStyle name="Note 2 7 3 2 2 4 2" xfId="28699" xr:uid="{744CA2E0-67CF-4CF1-B92A-BAD269EA8009}"/>
    <cellStyle name="Note 2 7 3 2 2 4 3" xfId="34426" xr:uid="{29903476-8596-4E69-860F-5BD841D034BA}"/>
    <cellStyle name="Note 2 7 3 2 2 5" xfId="25459" xr:uid="{D0A154BC-87A2-4E8B-92F7-F02FF3ED2320}"/>
    <cellStyle name="Note 2 7 3 2 2 5 2" xfId="30911" xr:uid="{FA976A2D-D95A-4E1C-AD0C-6B84D3507F53}"/>
    <cellStyle name="Note 2 7 3 2 2 5 3" xfId="36486" xr:uid="{50A3ABE3-F002-4874-BE11-BD053AE4877A}"/>
    <cellStyle name="Note 2 7 3 2 2 6" xfId="27825" xr:uid="{3677EC45-67A3-4874-9195-764B0E2F1877}"/>
    <cellStyle name="Note 2 7 3 2 2 7" xfId="33552" xr:uid="{F86BB580-4855-4854-99BB-36B8202AAF47}"/>
    <cellStyle name="Note 2 7 3 2 3" xfId="23223" xr:uid="{AF3A6E10-623D-42AF-82EA-7694911F9ED3}"/>
    <cellStyle name="Note 2 7 3 2 3 2" xfId="25923" xr:uid="{5FC9F4AD-6F51-4233-B613-91E20421F2AC}"/>
    <cellStyle name="Note 2 7 3 2 3 2 2" xfId="31375" xr:uid="{E9A35AED-4FB8-4410-9F31-5A5D32108011}"/>
    <cellStyle name="Note 2 7 3 2 3 2 3" xfId="36950" xr:uid="{1147735E-B1EF-4D6A-B242-E6295E417E44}"/>
    <cellStyle name="Note 2 7 3 2 3 3" xfId="29163" xr:uid="{62A9A2BE-431E-4451-A9E6-86B98CA2FAB7}"/>
    <cellStyle name="Note 2 7 3 2 3 4" xfId="34887" xr:uid="{D1E37FEA-C009-41B4-9641-B5426A3ECD61}"/>
    <cellStyle name="Note 2 7 3 2 4" xfId="24601" xr:uid="{3EA055AB-1D4B-4BB9-9651-1255E5173834}"/>
    <cellStyle name="Note 2 7 3 2 4 2" xfId="26796" xr:uid="{4176C106-C72F-4B81-A234-1409665C42D6}"/>
    <cellStyle name="Note 2 7 3 2 4 2 2" xfId="32248" xr:uid="{C6AE54AC-5342-46DA-9B40-A0B8B61EB31F}"/>
    <cellStyle name="Note 2 7 3 2 4 2 3" xfId="37804" xr:uid="{6DF13A24-03FE-47D3-9AF6-1587F862B003}"/>
    <cellStyle name="Note 2 7 3 2 4 3" xfId="30053" xr:uid="{EF1DFDAC-46FC-4B56-A3AD-771B726239E3}"/>
    <cellStyle name="Note 2 7 3 2 4 4" xfId="35753" xr:uid="{F48ED09B-82B8-4806-A6A9-37C5FB7D3A14}"/>
    <cellStyle name="Note 2 7 3 2 5" xfId="22368" xr:uid="{F5C17310-53CA-43FB-ACDC-C4D52D3A1721}"/>
    <cellStyle name="Note 2 7 3 2 5 2" xfId="28308" xr:uid="{DC656837-32B4-431E-A54E-00A07337705A}"/>
    <cellStyle name="Note 2 7 3 2 5 3" xfId="34035" xr:uid="{234A9FBE-E788-461E-9080-24A0B97B74D1}"/>
    <cellStyle name="Note 2 7 3 2 6" xfId="21486" xr:uid="{1B541175-5754-42AB-96F6-F50217DAA6D8}"/>
    <cellStyle name="Note 2 7 3 2 7" xfId="20990" xr:uid="{4D27FF8A-A006-42BB-84B4-DB457EFA99EC}"/>
    <cellStyle name="Note 2 7 3 2 8" xfId="33155" xr:uid="{23B8D237-0847-4B79-910B-52944E83A930}"/>
    <cellStyle name="Note 2 7 4" xfId="20474" xr:uid="{00000000-0005-0000-0000-0000FD4F0000}"/>
    <cellStyle name="Note 2 7 4 2" xfId="20475" xr:uid="{00000000-0005-0000-0000-0000FE4F0000}"/>
    <cellStyle name="Note 2 7 4 2 2" xfId="21882" xr:uid="{DDDF0226-1430-451F-8EC7-C2AB99260058}"/>
    <cellStyle name="Note 2 7 4 2 2 2" xfId="23613" xr:uid="{234B5B12-376A-4816-8535-50E8A51AF825}"/>
    <cellStyle name="Note 2 7 4 2 2 2 2" xfId="26313" xr:uid="{7168BD95-F9ED-4487-B70B-C3860EBC1123}"/>
    <cellStyle name="Note 2 7 4 2 2 2 2 2" xfId="31765" xr:uid="{82B33C22-BBB8-49DC-89B3-EA1C24F606A8}"/>
    <cellStyle name="Note 2 7 4 2 2 2 2 3" xfId="37340" xr:uid="{5F11A31A-40A6-4F2F-9BF4-3C6C503468FE}"/>
    <cellStyle name="Note 2 7 4 2 2 2 3" xfId="29553" xr:uid="{5EC14EDE-FB68-4B80-A8F0-3739A9592DBE}"/>
    <cellStyle name="Note 2 7 4 2 2 2 4" xfId="35277" xr:uid="{371F57EA-CFA9-4A20-AC3E-A7CB1732279C}"/>
    <cellStyle name="Note 2 7 4 2 2 3" xfId="24997" xr:uid="{1E17331C-DD73-4508-B842-CA0278FC5E40}"/>
    <cellStyle name="Note 2 7 4 2 2 3 2" xfId="27192" xr:uid="{33D1A1A1-8271-40FD-A016-56D7BCE7907E}"/>
    <cellStyle name="Note 2 7 4 2 2 3 2 2" xfId="32644" xr:uid="{FA9CDEFB-682F-43FD-94AF-C4ADE0482479}"/>
    <cellStyle name="Note 2 7 4 2 2 3 2 3" xfId="38026" xr:uid="{5E55A279-CE66-4974-8E45-35D1C9FD6533}"/>
    <cellStyle name="Note 2 7 4 2 2 3 3" xfId="30449" xr:uid="{35AF2575-165F-4AA8-8617-F53CE76A83B8}"/>
    <cellStyle name="Note 2 7 4 2 2 3 4" xfId="36143" xr:uid="{44D7C91E-7CAB-426E-AEDE-6C011E9DC94F}"/>
    <cellStyle name="Note 2 7 4 2 2 4" xfId="22758" xr:uid="{127EFACD-5C96-4535-BE17-4F7E66FA91BA}"/>
    <cellStyle name="Note 2 7 4 2 2 4 2" xfId="28698" xr:uid="{D2F45C15-EB7A-4B34-99EB-9A73BA35E980}"/>
    <cellStyle name="Note 2 7 4 2 2 4 3" xfId="34425" xr:uid="{D67D712A-2086-4412-A42A-1CD68A823234}"/>
    <cellStyle name="Note 2 7 4 2 2 5" xfId="25458" xr:uid="{50128CB6-F5AA-46B0-B72D-B17F47F0A4AC}"/>
    <cellStyle name="Note 2 7 4 2 2 5 2" xfId="30910" xr:uid="{A6685F32-6855-495E-9EFA-B1A4D4A96DF8}"/>
    <cellStyle name="Note 2 7 4 2 2 5 3" xfId="36485" xr:uid="{29DA4F62-DA54-4616-A467-56DBD6502429}"/>
    <cellStyle name="Note 2 7 4 2 2 6" xfId="27824" xr:uid="{BA3C4D70-09D7-46A8-8877-2C564F418877}"/>
    <cellStyle name="Note 2 7 4 2 2 7" xfId="33551" xr:uid="{550EC777-A027-42ED-8050-D12919C96E09}"/>
    <cellStyle name="Note 2 7 4 2 3" xfId="23224" xr:uid="{9B195693-0F85-43AB-B3DE-3B051A0D5490}"/>
    <cellStyle name="Note 2 7 4 2 3 2" xfId="25924" xr:uid="{BABAFE83-D2B3-43EF-83B8-F02970F359B4}"/>
    <cellStyle name="Note 2 7 4 2 3 2 2" xfId="31376" xr:uid="{668F688B-3BDA-459A-80B0-D8EB1C1123DB}"/>
    <cellStyle name="Note 2 7 4 2 3 2 3" xfId="36951" xr:uid="{904C0D90-CD88-4DDA-801C-567D2F174F33}"/>
    <cellStyle name="Note 2 7 4 2 3 3" xfId="29164" xr:uid="{03B5130A-D525-426F-B2DB-304A160859AC}"/>
    <cellStyle name="Note 2 7 4 2 3 4" xfId="34888" xr:uid="{87DBDD9B-7391-4C91-AE06-E03977B012E0}"/>
    <cellStyle name="Note 2 7 4 2 4" xfId="24602" xr:uid="{638D0305-10D7-4E62-A54C-8EA735590CD9}"/>
    <cellStyle name="Note 2 7 4 2 4 2" xfId="26797" xr:uid="{2169C788-FD04-4751-9596-A818C93F99F2}"/>
    <cellStyle name="Note 2 7 4 2 4 2 2" xfId="32249" xr:uid="{97E370D9-E91B-4B2A-872A-BBD9EB003B30}"/>
    <cellStyle name="Note 2 7 4 2 4 2 3" xfId="37805" xr:uid="{951864A0-61F7-4551-8DE9-49863B5F4E51}"/>
    <cellStyle name="Note 2 7 4 2 4 3" xfId="30054" xr:uid="{B5E2C655-B6DD-4626-8E75-4F0B684CB7AD}"/>
    <cellStyle name="Note 2 7 4 2 4 4" xfId="35754" xr:uid="{FDBF2D9A-FBC9-4DF3-A34F-4FFD12AEA332}"/>
    <cellStyle name="Note 2 7 4 2 5" xfId="22369" xr:uid="{FB01BAE5-F314-4F79-9BAB-B57C11AB75F8}"/>
    <cellStyle name="Note 2 7 4 2 5 2" xfId="28309" xr:uid="{391C9F1E-1710-4715-AAD6-3D571167694B}"/>
    <cellStyle name="Note 2 7 4 2 5 3" xfId="34036" xr:uid="{0504F888-68B6-4380-87BB-A57F082FD7FC}"/>
    <cellStyle name="Note 2 7 4 2 6" xfId="21487" xr:uid="{03276E34-B4F4-4D52-AB02-7CF9DDD9F5EF}"/>
    <cellStyle name="Note 2 7 4 2 7" xfId="20989" xr:uid="{67EE1B24-57A0-45B2-90E2-89C700D35D3E}"/>
    <cellStyle name="Note 2 7 4 2 8" xfId="33156" xr:uid="{3143963D-FB16-496A-A2D2-3D447A5CBAA2}"/>
    <cellStyle name="Note 2 7 5" xfId="20476" xr:uid="{00000000-0005-0000-0000-0000FF4F0000}"/>
    <cellStyle name="Note 2 7 6" xfId="20477" xr:uid="{00000000-0005-0000-0000-000000500000}"/>
    <cellStyle name="Note 2 7 7" xfId="20478" xr:uid="{00000000-0005-0000-0000-000001500000}"/>
    <cellStyle name="Note 2 7 7 2" xfId="21881" xr:uid="{76953155-DB24-43CF-8FE2-9A22AFA40578}"/>
    <cellStyle name="Note 2 7 7 2 2" xfId="23612" xr:uid="{27CC7FDE-01F8-43E6-A621-7F25B101D106}"/>
    <cellStyle name="Note 2 7 7 2 2 2" xfId="26312" xr:uid="{E268308D-0ED0-49D5-BA06-9C180936BDA7}"/>
    <cellStyle name="Note 2 7 7 2 2 2 2" xfId="31764" xr:uid="{D90EF827-3328-491A-B73C-833FE7048651}"/>
    <cellStyle name="Note 2 7 7 2 2 2 3" xfId="37339" xr:uid="{6F27FF39-E13A-42FA-B031-954E07677DE5}"/>
    <cellStyle name="Note 2 7 7 2 2 3" xfId="29552" xr:uid="{FE3F6AA1-9301-4E4C-97A6-965282E2E17E}"/>
    <cellStyle name="Note 2 7 7 2 2 4" xfId="35276" xr:uid="{FEF569FB-A662-4264-855F-3D9305D65CB3}"/>
    <cellStyle name="Note 2 7 7 2 3" xfId="24996" xr:uid="{286AA732-0093-4C41-8BD6-6BCA426ACC65}"/>
    <cellStyle name="Note 2 7 7 2 3 2" xfId="27191" xr:uid="{4E71604A-B335-4B55-BE6D-6796AA705607}"/>
    <cellStyle name="Note 2 7 7 2 3 2 2" xfId="32643" xr:uid="{10627715-5DA7-48F0-BFE7-8A32ECD5278A}"/>
    <cellStyle name="Note 2 7 7 2 3 2 3" xfId="38025" xr:uid="{B217EEFC-0C0F-411B-83ED-B2BE20FBF284}"/>
    <cellStyle name="Note 2 7 7 2 3 3" xfId="30448" xr:uid="{464E9F11-F312-425B-864C-017969EFADAD}"/>
    <cellStyle name="Note 2 7 7 2 3 4" xfId="36142" xr:uid="{AFCE8A24-9980-4F97-9726-76F081157208}"/>
    <cellStyle name="Note 2 7 7 2 4" xfId="22757" xr:uid="{3C6AA28F-4A86-4125-B4B9-71869090B7A1}"/>
    <cellStyle name="Note 2 7 7 2 4 2" xfId="28697" xr:uid="{649F8127-2E88-40B6-A9CB-D21AC37554F8}"/>
    <cellStyle name="Note 2 7 7 2 4 3" xfId="34424" xr:uid="{155E89D5-D7DB-40C3-B418-BF56F13A2466}"/>
    <cellStyle name="Note 2 7 7 2 5" xfId="25457" xr:uid="{A86C4452-070F-400E-A6C6-76986F2CD0F7}"/>
    <cellStyle name="Note 2 7 7 2 5 2" xfId="30909" xr:uid="{00E743A1-FA9D-479E-8966-63F08832B371}"/>
    <cellStyle name="Note 2 7 7 2 5 3" xfId="36484" xr:uid="{921E205E-F613-4CA8-A203-D1FF21618528}"/>
    <cellStyle name="Note 2 7 7 2 6" xfId="27823" xr:uid="{051EA2EF-697B-4469-B96C-FC8DD097A0DC}"/>
    <cellStyle name="Note 2 7 7 2 7" xfId="33550" xr:uid="{96DD1955-1553-4EB8-82B9-8E6B8DB71741}"/>
    <cellStyle name="Note 2 7 7 3" xfId="23225" xr:uid="{D9D5D5DC-CBEA-4EB3-97B8-D6AFBCB19DF5}"/>
    <cellStyle name="Note 2 7 7 3 2" xfId="25925" xr:uid="{F3E0BE96-5ACC-4607-8959-ADD91480143E}"/>
    <cellStyle name="Note 2 7 7 3 2 2" xfId="31377" xr:uid="{7D36F30B-12B4-4490-BCB5-AA49578DA3E8}"/>
    <cellStyle name="Note 2 7 7 3 2 3" xfId="36952" xr:uid="{8CF3D15E-B438-4547-B2B3-CE1DB9D5B339}"/>
    <cellStyle name="Note 2 7 7 3 3" xfId="29165" xr:uid="{428A3C96-AD96-43CE-B3EB-1B3B42685C24}"/>
    <cellStyle name="Note 2 7 7 3 4" xfId="34889" xr:uid="{E653D7D9-4BC2-4ACA-BD82-B0B3B63E01F4}"/>
    <cellStyle name="Note 2 7 7 4" xfId="24603" xr:uid="{A9BDC8E1-3A3E-4242-9D8A-38D5DF929369}"/>
    <cellStyle name="Note 2 7 7 4 2" xfId="26798" xr:uid="{8F590FF1-26CF-4F81-ACA4-35D3C2A15599}"/>
    <cellStyle name="Note 2 7 7 4 2 2" xfId="32250" xr:uid="{26F889F8-CEE0-4A9E-AC4F-8C96D678F38F}"/>
    <cellStyle name="Note 2 7 7 4 2 3" xfId="37806" xr:uid="{242198EC-CE09-4A21-9F2D-211F60DE41F9}"/>
    <cellStyle name="Note 2 7 7 4 3" xfId="30055" xr:uid="{B62CD1BF-D00C-4075-A6A4-744085D41C0C}"/>
    <cellStyle name="Note 2 7 7 4 4" xfId="35755" xr:uid="{6FE25F91-5660-4DE8-8836-EAA0C566B03B}"/>
    <cellStyle name="Note 2 7 7 5" xfId="22370" xr:uid="{16724892-4B5D-4DD7-A8A5-FE27972E4032}"/>
    <cellStyle name="Note 2 7 7 5 2" xfId="28310" xr:uid="{09775B0E-EEB6-423D-AD80-2CB50B36B484}"/>
    <cellStyle name="Note 2 7 7 5 3" xfId="34037" xr:uid="{31D03011-9D60-47EE-82FA-8ACF5422BFC1}"/>
    <cellStyle name="Note 2 7 7 6" xfId="21488" xr:uid="{27A893E1-512D-4EF3-A72C-C54437D43517}"/>
    <cellStyle name="Note 2 7 7 7" xfId="20988" xr:uid="{7F729B6D-9D46-446C-ACCA-CAC25AB4FC92}"/>
    <cellStyle name="Note 2 7 7 8" xfId="33157" xr:uid="{36E88BB9-2227-43AD-B154-F1F7223900FB}"/>
    <cellStyle name="Note 2 8" xfId="20479" xr:uid="{00000000-0005-0000-0000-000002500000}"/>
    <cellStyle name="Note 2 8 2" xfId="20480" xr:uid="{00000000-0005-0000-0000-000003500000}"/>
    <cellStyle name="Note 2 8 2 2" xfId="21880" xr:uid="{D8B73F81-165A-4A06-B81F-F95F1EF0184B}"/>
    <cellStyle name="Note 2 8 2 2 2" xfId="23611" xr:uid="{BBBCB307-8F7B-4F2B-8896-0277AD7EE815}"/>
    <cellStyle name="Note 2 8 2 2 2 2" xfId="26311" xr:uid="{98ED04F1-4DCC-4960-9476-6D6A52829EEC}"/>
    <cellStyle name="Note 2 8 2 2 2 2 2" xfId="31763" xr:uid="{A7BDEEAF-B832-4C1A-8882-592B81E53F4B}"/>
    <cellStyle name="Note 2 8 2 2 2 2 3" xfId="37338" xr:uid="{A799B44D-8C6E-4CD1-AF78-4EA77FA36FBF}"/>
    <cellStyle name="Note 2 8 2 2 2 3" xfId="29551" xr:uid="{7E0189C2-EDDF-4CA9-B161-F1657729D55E}"/>
    <cellStyle name="Note 2 8 2 2 2 4" xfId="35275" xr:uid="{D9A378D4-0AE5-4E2B-8357-3E00AF456C57}"/>
    <cellStyle name="Note 2 8 2 2 3" xfId="24995" xr:uid="{FD0A2917-BFAF-49F2-99DB-5EEE9DC61668}"/>
    <cellStyle name="Note 2 8 2 2 3 2" xfId="27190" xr:uid="{75F72216-638E-4A85-9C73-D434F08C5806}"/>
    <cellStyle name="Note 2 8 2 2 3 2 2" xfId="32642" xr:uid="{35A4F90A-8672-4BF2-904A-302FC3D8AB47}"/>
    <cellStyle name="Note 2 8 2 2 3 2 3" xfId="38024" xr:uid="{CE8A4CCE-F3A2-41EC-90F3-A5BAA7B6BA0B}"/>
    <cellStyle name="Note 2 8 2 2 3 3" xfId="30447" xr:uid="{C54CE2FB-68F7-40ED-B0CE-153BBB6ABEBB}"/>
    <cellStyle name="Note 2 8 2 2 3 4" xfId="36141" xr:uid="{15B32B9C-2406-486F-A8B3-BBE39EEA2371}"/>
    <cellStyle name="Note 2 8 2 2 4" xfId="22756" xr:uid="{65BDAC84-448C-4508-BEDA-8124BAF02D8E}"/>
    <cellStyle name="Note 2 8 2 2 4 2" xfId="28696" xr:uid="{0A7F3663-6564-4CCC-8305-C227AC0DD30E}"/>
    <cellStyle name="Note 2 8 2 2 4 3" xfId="34423" xr:uid="{3699EA00-54E9-4801-99B6-56453D56D971}"/>
    <cellStyle name="Note 2 8 2 2 5" xfId="25456" xr:uid="{7850B666-D694-4594-967C-58E003375FDB}"/>
    <cellStyle name="Note 2 8 2 2 5 2" xfId="30908" xr:uid="{83BC9BE4-6AF3-4B73-B1A1-52F77B2F3758}"/>
    <cellStyle name="Note 2 8 2 2 5 3" xfId="36483" xr:uid="{C9C83A6D-FF59-4FD7-9A0E-33158161BBD6}"/>
    <cellStyle name="Note 2 8 2 2 6" xfId="27822" xr:uid="{C754072D-165E-4AB5-82A7-54FF5CDDAA4F}"/>
    <cellStyle name="Note 2 8 2 2 7" xfId="33549" xr:uid="{A4DC581E-3C66-41A4-BE45-94882A38C48A}"/>
    <cellStyle name="Note 2 8 2 3" xfId="23226" xr:uid="{1BC3D73C-ED5C-49E3-BE54-CF6E3FB80318}"/>
    <cellStyle name="Note 2 8 2 3 2" xfId="25926" xr:uid="{D13AB35E-17B8-48A6-8DDF-63576FB2358D}"/>
    <cellStyle name="Note 2 8 2 3 2 2" xfId="31378" xr:uid="{0098D6B2-41D6-4274-BA34-1A28F6F940CE}"/>
    <cellStyle name="Note 2 8 2 3 2 3" xfId="36953" xr:uid="{EEDD8929-4173-4CE6-94EB-0C7FA05520C7}"/>
    <cellStyle name="Note 2 8 2 3 3" xfId="29166" xr:uid="{482FE53C-1129-4408-AF3F-3A2FCCAF63F5}"/>
    <cellStyle name="Note 2 8 2 3 4" xfId="34890" xr:uid="{D8A0BFA4-BDA7-4E15-8BB1-C91845FB788E}"/>
    <cellStyle name="Note 2 8 2 4" xfId="24604" xr:uid="{18E8F3F3-A005-4702-B1BE-544DB249741D}"/>
    <cellStyle name="Note 2 8 2 4 2" xfId="26799" xr:uid="{6BF5ECA0-E63F-4C68-9C5D-0D6BD4F04E6E}"/>
    <cellStyle name="Note 2 8 2 4 2 2" xfId="32251" xr:uid="{6A4B0BC8-0515-4057-8C81-A68402A0066A}"/>
    <cellStyle name="Note 2 8 2 4 2 3" xfId="37807" xr:uid="{191201D7-9691-4138-9F91-44D66D62283E}"/>
    <cellStyle name="Note 2 8 2 4 3" xfId="30056" xr:uid="{CB74EE7A-2DA1-4EE8-A74E-5288CEE8EEB7}"/>
    <cellStyle name="Note 2 8 2 4 4" xfId="35756" xr:uid="{69B3D5F9-C2F0-465A-92DA-342A6CEC8997}"/>
    <cellStyle name="Note 2 8 2 5" xfId="22371" xr:uid="{965779ED-D84A-4058-897F-7F5EC11B8BC9}"/>
    <cellStyle name="Note 2 8 2 5 2" xfId="28311" xr:uid="{51A1EB83-113A-4354-AF04-640139388DF3}"/>
    <cellStyle name="Note 2 8 2 5 3" xfId="34038" xr:uid="{160CBB36-E4A2-4942-92D9-FFB8A9600B2B}"/>
    <cellStyle name="Note 2 8 2 6" xfId="21489" xr:uid="{7F222CAA-1D91-4551-8B56-FF096F857244}"/>
    <cellStyle name="Note 2 8 2 7" xfId="20987" xr:uid="{6D92048A-E3D8-468B-8560-531BBF8E3DA8}"/>
    <cellStyle name="Note 2 8 2 8" xfId="33158" xr:uid="{578852A8-C535-48D3-9826-341AF8ADB76B}"/>
    <cellStyle name="Note 2 8 3" xfId="20481" xr:uid="{00000000-0005-0000-0000-000004500000}"/>
    <cellStyle name="Note 2 8 3 2" xfId="21879" xr:uid="{6CEB526D-BC29-4042-B58D-37F0F1767F6D}"/>
    <cellStyle name="Note 2 8 3 2 2" xfId="23610" xr:uid="{45E16826-5089-41FB-A2F2-A219DC69A85A}"/>
    <cellStyle name="Note 2 8 3 2 2 2" xfId="26310" xr:uid="{0BDE5FE4-BA98-418D-9FCF-8C01DE2DF965}"/>
    <cellStyle name="Note 2 8 3 2 2 2 2" xfId="31762" xr:uid="{A2335523-89A6-4AC6-898A-0EF4227B4572}"/>
    <cellStyle name="Note 2 8 3 2 2 2 3" xfId="37337" xr:uid="{0055ACB3-343F-4469-BC5E-A2BFE36C5561}"/>
    <cellStyle name="Note 2 8 3 2 2 3" xfId="29550" xr:uid="{EB1EBAC9-EF88-411B-9183-921133722CF1}"/>
    <cellStyle name="Note 2 8 3 2 2 4" xfId="35274" xr:uid="{A93CCC75-D4DD-4D0C-A8ED-DF30906EEFBB}"/>
    <cellStyle name="Note 2 8 3 2 3" xfId="24994" xr:uid="{3DD557B9-BEF0-4EE3-8420-1AD17C2BD3B1}"/>
    <cellStyle name="Note 2 8 3 2 3 2" xfId="27189" xr:uid="{0437B77E-E948-4565-B345-D59FDF297147}"/>
    <cellStyle name="Note 2 8 3 2 3 2 2" xfId="32641" xr:uid="{D992B817-3F52-400D-800E-8253678FC3C3}"/>
    <cellStyle name="Note 2 8 3 2 3 2 3" xfId="38023" xr:uid="{129CDA0A-B14A-47DD-9106-43E1A880BDDC}"/>
    <cellStyle name="Note 2 8 3 2 3 3" xfId="30446" xr:uid="{858061C2-A88D-402D-BE38-57CDFD7B55F2}"/>
    <cellStyle name="Note 2 8 3 2 3 4" xfId="36140" xr:uid="{23E80BAD-CA47-462F-8ACB-21A827949A61}"/>
    <cellStyle name="Note 2 8 3 2 4" xfId="22755" xr:uid="{A592BA8F-4BCF-4AAB-ADD1-4A756D4387FD}"/>
    <cellStyle name="Note 2 8 3 2 4 2" xfId="28695" xr:uid="{206DADC4-8601-45BB-9296-A624C3CD2FB2}"/>
    <cellStyle name="Note 2 8 3 2 4 3" xfId="34422" xr:uid="{B4C9D855-C37E-459E-9C5A-53E322F9D4DB}"/>
    <cellStyle name="Note 2 8 3 2 5" xfId="25455" xr:uid="{526C0B4E-AF62-444D-B607-30B972DF3B10}"/>
    <cellStyle name="Note 2 8 3 2 5 2" xfId="30907" xr:uid="{9BCE89CA-3CCD-4F26-A227-4806525985CC}"/>
    <cellStyle name="Note 2 8 3 2 5 3" xfId="36482" xr:uid="{E7723E81-395D-4DA3-8B4D-6D052706EB1C}"/>
    <cellStyle name="Note 2 8 3 2 6" xfId="27821" xr:uid="{F793D4E9-0AEC-41DF-A6CF-E2DBBA42358E}"/>
    <cellStyle name="Note 2 8 3 2 7" xfId="33548" xr:uid="{7EAB2577-09C5-4938-92AE-3904EA28D890}"/>
    <cellStyle name="Note 2 8 3 3" xfId="23227" xr:uid="{C9782B02-C7BC-4C8D-8B73-974CF312B225}"/>
    <cellStyle name="Note 2 8 3 3 2" xfId="25927" xr:uid="{42B0B8C9-8883-4117-8121-8B5C31A0ED76}"/>
    <cellStyle name="Note 2 8 3 3 2 2" xfId="31379" xr:uid="{722CDAF6-D022-42D7-BB11-FABC39B196DF}"/>
    <cellStyle name="Note 2 8 3 3 2 3" xfId="36954" xr:uid="{94716E26-5A01-497D-BA17-F80AA8F87D08}"/>
    <cellStyle name="Note 2 8 3 3 3" xfId="29167" xr:uid="{9DA9E237-D13F-47AE-B2BD-B42C377CC6E8}"/>
    <cellStyle name="Note 2 8 3 3 4" xfId="34891" xr:uid="{4BB69623-9F32-4229-A2CE-35E3121FCD88}"/>
    <cellStyle name="Note 2 8 3 4" xfId="24605" xr:uid="{2E19DA64-91EE-474C-83C9-FF3AC123F6CF}"/>
    <cellStyle name="Note 2 8 3 4 2" xfId="26800" xr:uid="{C5FF49B9-0686-4AC2-80CD-BCB821191DA5}"/>
    <cellStyle name="Note 2 8 3 4 2 2" xfId="32252" xr:uid="{D00F10AB-8098-4D8C-AEAF-1372E6D46417}"/>
    <cellStyle name="Note 2 8 3 4 2 3" xfId="37808" xr:uid="{EB796DCB-E7CD-4593-B6E6-4461DF36E2C8}"/>
    <cellStyle name="Note 2 8 3 4 3" xfId="30057" xr:uid="{8D26E9DA-5605-49C6-B1C6-87EE9C10F3AE}"/>
    <cellStyle name="Note 2 8 3 4 4" xfId="35757" xr:uid="{EE4F748B-FB93-422F-A41C-6CA4C2B9A60B}"/>
    <cellStyle name="Note 2 8 3 5" xfId="22372" xr:uid="{3255190C-508D-4E3C-BE2C-77646C12709B}"/>
    <cellStyle name="Note 2 8 3 5 2" xfId="28312" xr:uid="{127055A6-FB96-44C2-8434-8CA1338945FE}"/>
    <cellStyle name="Note 2 8 3 5 3" xfId="34039" xr:uid="{4C463350-C245-4D20-ACC9-4D4BE1AB48D4}"/>
    <cellStyle name="Note 2 8 3 6" xfId="21490" xr:uid="{9013DE7A-415B-4EEE-8926-B6A72090F174}"/>
    <cellStyle name="Note 2 8 3 7" xfId="20986" xr:uid="{59CF38AC-0672-435F-ABA8-35EB161A1000}"/>
    <cellStyle name="Note 2 8 3 8" xfId="33159" xr:uid="{2CB0CD7C-9830-4094-AF20-A922C0AF1A1E}"/>
    <cellStyle name="Note 2 8 4" xfId="20482" xr:uid="{00000000-0005-0000-0000-000005500000}"/>
    <cellStyle name="Note 2 8 4 2" xfId="21878" xr:uid="{448B8723-0325-4EBC-9186-E06C507847E6}"/>
    <cellStyle name="Note 2 8 4 2 2" xfId="23609" xr:uid="{DE482CF4-23BF-4556-AB1B-C824C8986F44}"/>
    <cellStyle name="Note 2 8 4 2 2 2" xfId="26309" xr:uid="{7272253B-83EF-41EC-A989-FDA83FF1AE93}"/>
    <cellStyle name="Note 2 8 4 2 2 2 2" xfId="31761" xr:uid="{7B7E2867-090B-4960-94A0-4FF7644DAA10}"/>
    <cellStyle name="Note 2 8 4 2 2 2 3" xfId="37336" xr:uid="{C04CDA24-44C1-4A25-BD24-69FD22221141}"/>
    <cellStyle name="Note 2 8 4 2 2 3" xfId="29549" xr:uid="{CB81C5F2-461A-49AF-B059-3F5C70A30DE6}"/>
    <cellStyle name="Note 2 8 4 2 2 4" xfId="35273" xr:uid="{904EA531-2237-4F1B-9376-7C248A447E18}"/>
    <cellStyle name="Note 2 8 4 2 3" xfId="24993" xr:uid="{FA332C1E-5474-4DB9-9BE7-1F5655CA0B45}"/>
    <cellStyle name="Note 2 8 4 2 3 2" xfId="27188" xr:uid="{061060BA-0F5A-4DBE-9214-C51996651034}"/>
    <cellStyle name="Note 2 8 4 2 3 2 2" xfId="32640" xr:uid="{F549F65C-F8CD-4347-9E1E-4FFB3DD69D08}"/>
    <cellStyle name="Note 2 8 4 2 3 2 3" xfId="38022" xr:uid="{D71D5B1A-F14C-4812-92AF-7740F9B45C34}"/>
    <cellStyle name="Note 2 8 4 2 3 3" xfId="30445" xr:uid="{98968493-0024-43E6-9E11-06FBA44917B2}"/>
    <cellStyle name="Note 2 8 4 2 3 4" xfId="36139" xr:uid="{844DF6BB-8AE9-4E65-880A-268AEDD79B07}"/>
    <cellStyle name="Note 2 8 4 2 4" xfId="22754" xr:uid="{C80449D0-40B0-4E3C-BF00-8C45F86ACA90}"/>
    <cellStyle name="Note 2 8 4 2 4 2" xfId="28694" xr:uid="{F1128633-363B-49A1-8EC9-CBFED83BA874}"/>
    <cellStyle name="Note 2 8 4 2 4 3" xfId="34421" xr:uid="{33836A87-3BC6-4546-9FC8-291DDEB71C43}"/>
    <cellStyle name="Note 2 8 4 2 5" xfId="25454" xr:uid="{68DDD849-41CF-4146-88FA-905B2897390F}"/>
    <cellStyle name="Note 2 8 4 2 5 2" xfId="30906" xr:uid="{CBCD22B7-4E1B-49D2-B5DC-C9B969F056A2}"/>
    <cellStyle name="Note 2 8 4 2 5 3" xfId="36481" xr:uid="{E7BAE574-2B2B-4149-8A74-29255BB69FB5}"/>
    <cellStyle name="Note 2 8 4 2 6" xfId="27820" xr:uid="{F6703A03-E3D9-4A87-972B-621209D36AE2}"/>
    <cellStyle name="Note 2 8 4 2 7" xfId="33547" xr:uid="{99DDFD24-3677-49B6-A1C0-9C28911471EB}"/>
    <cellStyle name="Note 2 8 4 3" xfId="23228" xr:uid="{B1599A25-84D2-4A2C-ABD4-5C9463133C35}"/>
    <cellStyle name="Note 2 8 4 3 2" xfId="25928" xr:uid="{A720DC83-9796-4767-AC8F-B5755199FB35}"/>
    <cellStyle name="Note 2 8 4 3 2 2" xfId="31380" xr:uid="{ABF4CA7A-1CD4-4343-B980-555F9B8EEEE1}"/>
    <cellStyle name="Note 2 8 4 3 2 3" xfId="36955" xr:uid="{45B5E978-7C15-4688-909B-3135DA139C9C}"/>
    <cellStyle name="Note 2 8 4 3 3" xfId="29168" xr:uid="{AFB5766E-76B0-4DC0-85BD-62E884CEF7BF}"/>
    <cellStyle name="Note 2 8 4 3 4" xfId="34892" xr:uid="{CD1FBA08-CD5E-4E76-9682-536C41659448}"/>
    <cellStyle name="Note 2 8 4 4" xfId="24606" xr:uid="{EDE63B39-43E7-45C7-9D54-C73673EAE1F2}"/>
    <cellStyle name="Note 2 8 4 4 2" xfId="26801" xr:uid="{7B280F71-80ED-4A88-8ADF-7EACD456BF12}"/>
    <cellStyle name="Note 2 8 4 4 2 2" xfId="32253" xr:uid="{97CB1CD8-B07F-430E-93CA-9CF7294462C7}"/>
    <cellStyle name="Note 2 8 4 4 2 3" xfId="37809" xr:uid="{CC029AE3-21DF-47F7-9F51-B07DEE84C9A1}"/>
    <cellStyle name="Note 2 8 4 4 3" xfId="30058" xr:uid="{BCEFA83C-5859-4995-BEB4-8E735F6BE210}"/>
    <cellStyle name="Note 2 8 4 4 4" xfId="35758" xr:uid="{DEC6067B-85E5-4454-AACD-56DA800F6260}"/>
    <cellStyle name="Note 2 8 4 5" xfId="22373" xr:uid="{2DA46798-5EEF-48F5-9B61-21ED624B2AE6}"/>
    <cellStyle name="Note 2 8 4 5 2" xfId="28313" xr:uid="{806C9287-3969-41F7-ABCC-9FEE6E48713A}"/>
    <cellStyle name="Note 2 8 4 5 3" xfId="34040" xr:uid="{496BA2C1-4701-47CB-ADBD-BF6366A128BC}"/>
    <cellStyle name="Note 2 8 4 6" xfId="21491" xr:uid="{DCA7932A-2262-4CB0-8DA6-ED9845502B93}"/>
    <cellStyle name="Note 2 8 4 7" xfId="20985" xr:uid="{E2883B7E-764D-4814-AC2F-C8281A656646}"/>
    <cellStyle name="Note 2 8 4 8" xfId="33160" xr:uid="{7AD305E7-D7F4-4D3F-B63D-EB0C10655213}"/>
    <cellStyle name="Note 2 8 5" xfId="20483" xr:uid="{00000000-0005-0000-0000-000006500000}"/>
    <cellStyle name="Note 2 8 5 2" xfId="21877" xr:uid="{43672029-E29F-4AC5-A03C-335C1DB47C01}"/>
    <cellStyle name="Note 2 8 5 2 2" xfId="23608" xr:uid="{041B5848-00E7-4B8A-9594-6671F1B1FE72}"/>
    <cellStyle name="Note 2 8 5 2 2 2" xfId="26308" xr:uid="{48A53779-6F30-4A6F-8863-D299FD653A97}"/>
    <cellStyle name="Note 2 8 5 2 2 2 2" xfId="31760" xr:uid="{DBF8B657-33CF-483C-B0B6-4059EBB2E1E8}"/>
    <cellStyle name="Note 2 8 5 2 2 2 3" xfId="37335" xr:uid="{32596703-BCF8-4FBE-BA9C-37F4FF6A094B}"/>
    <cellStyle name="Note 2 8 5 2 2 3" xfId="29548" xr:uid="{D34418AD-03F2-4672-B1E7-5617A7792905}"/>
    <cellStyle name="Note 2 8 5 2 2 4" xfId="35272" xr:uid="{BE53446E-D201-4D05-A061-49B98A2F1080}"/>
    <cellStyle name="Note 2 8 5 2 3" xfId="24992" xr:uid="{35A2007F-F13D-4154-9F17-CF877F0F5E34}"/>
    <cellStyle name="Note 2 8 5 2 3 2" xfId="27187" xr:uid="{565690D7-F0D8-42F8-98B5-02D54ADCB47C}"/>
    <cellStyle name="Note 2 8 5 2 3 2 2" xfId="32639" xr:uid="{04370D51-11D4-4A11-8850-19FD5B87C9ED}"/>
    <cellStyle name="Note 2 8 5 2 3 2 3" xfId="38021" xr:uid="{48FD02A6-1AB1-4DAA-8A22-0C2237C545D9}"/>
    <cellStyle name="Note 2 8 5 2 3 3" xfId="30444" xr:uid="{AC5A8EA1-A9C9-491D-9B47-6E381909234B}"/>
    <cellStyle name="Note 2 8 5 2 3 4" xfId="36138" xr:uid="{A305F577-0B1D-4EA2-BF2A-F45DEFB37FB3}"/>
    <cellStyle name="Note 2 8 5 2 4" xfId="22753" xr:uid="{86E82A00-B79B-4265-9120-263CE620508F}"/>
    <cellStyle name="Note 2 8 5 2 4 2" xfId="28693" xr:uid="{E1282EB4-381E-4344-9972-E779C417DDDF}"/>
    <cellStyle name="Note 2 8 5 2 4 3" xfId="34420" xr:uid="{FE83D86B-2B7A-4798-95FD-69FEC5A33142}"/>
    <cellStyle name="Note 2 8 5 2 5" xfId="25453" xr:uid="{88252AA7-C9B2-46A4-85B1-56175BB39D36}"/>
    <cellStyle name="Note 2 8 5 2 5 2" xfId="30905" xr:uid="{E2065554-2C4A-4C98-A21D-4DD918420C9B}"/>
    <cellStyle name="Note 2 8 5 2 5 3" xfId="36480" xr:uid="{1C914DEC-EAE0-49EB-96C3-D090F5A7C4B6}"/>
    <cellStyle name="Note 2 8 5 2 6" xfId="27819" xr:uid="{E4FC5501-D4EF-4F51-A139-D8328893B65C}"/>
    <cellStyle name="Note 2 8 5 2 7" xfId="33546" xr:uid="{5EFC3636-C4C3-4BDF-B429-EC407EE48773}"/>
    <cellStyle name="Note 2 8 5 3" xfId="23229" xr:uid="{98CF1684-220E-4B72-8F67-2C7EEF260A67}"/>
    <cellStyle name="Note 2 8 5 3 2" xfId="25929" xr:uid="{9087E198-EA5F-45C9-8057-697183C5C124}"/>
    <cellStyle name="Note 2 8 5 3 2 2" xfId="31381" xr:uid="{60305B1C-1701-4366-863C-953FC96457A3}"/>
    <cellStyle name="Note 2 8 5 3 2 3" xfId="36956" xr:uid="{C10B7A90-C5EC-4F89-98D8-6DD12AD362A5}"/>
    <cellStyle name="Note 2 8 5 3 3" xfId="29169" xr:uid="{B9D3EA31-9CA8-4A15-B651-FFDCCF3B37E3}"/>
    <cellStyle name="Note 2 8 5 3 4" xfId="34893" xr:uid="{51E81911-C655-45AD-B38B-0F120D55AC37}"/>
    <cellStyle name="Note 2 8 5 4" xfId="24607" xr:uid="{4F626089-0730-4F89-9599-5243FA3B97A4}"/>
    <cellStyle name="Note 2 8 5 4 2" xfId="26802" xr:uid="{98EC7438-A7CE-4679-82F4-EFB678A73285}"/>
    <cellStyle name="Note 2 8 5 4 2 2" xfId="32254" xr:uid="{21E7C48A-A46E-4E1A-BA85-1559451C174B}"/>
    <cellStyle name="Note 2 8 5 4 2 3" xfId="37810" xr:uid="{B96BA095-8163-48D7-BFC4-A3B8E1F6C6BB}"/>
    <cellStyle name="Note 2 8 5 4 3" xfId="30059" xr:uid="{DA425205-5462-412C-B1CA-EBFD3D6FBD33}"/>
    <cellStyle name="Note 2 8 5 4 4" xfId="35759" xr:uid="{3F993948-D2A7-47F9-BDDA-92EA6ACA2AF4}"/>
    <cellStyle name="Note 2 8 5 5" xfId="22374" xr:uid="{83F6D0A7-3E63-4536-B53A-C05473EF6393}"/>
    <cellStyle name="Note 2 8 5 5 2" xfId="28314" xr:uid="{20BB1A6A-A8B0-4575-9664-CE5F9DBE8CC1}"/>
    <cellStyle name="Note 2 8 5 5 3" xfId="34041" xr:uid="{D26C9A98-7060-43C1-BC8C-0517D58684E8}"/>
    <cellStyle name="Note 2 8 5 6" xfId="21492" xr:uid="{58F5EF4F-7F7A-45EB-BA9E-167A1C0D9DAA}"/>
    <cellStyle name="Note 2 8 5 7" xfId="20984" xr:uid="{C5B99014-7A0F-4644-A4F0-E578105A1FEF}"/>
    <cellStyle name="Note 2 8 5 8" xfId="33161" xr:uid="{2840B7E6-01E2-4CDD-A6FA-D2207CAED577}"/>
    <cellStyle name="Note 2 9" xfId="20484" xr:uid="{00000000-0005-0000-0000-000007500000}"/>
    <cellStyle name="Note 2 9 2" xfId="20485" xr:uid="{00000000-0005-0000-0000-000008500000}"/>
    <cellStyle name="Note 2 9 2 2" xfId="21876" xr:uid="{12944C6E-A309-44F4-944F-7C2F0FF89158}"/>
    <cellStyle name="Note 2 9 2 2 2" xfId="23607" xr:uid="{7A8AD5F8-73B7-4886-929E-2F0D7DAA2D13}"/>
    <cellStyle name="Note 2 9 2 2 2 2" xfId="26307" xr:uid="{C0687B27-CA57-4402-8BE1-3F0FF0F171FE}"/>
    <cellStyle name="Note 2 9 2 2 2 2 2" xfId="31759" xr:uid="{0CB4D8EC-A8D5-45AE-8165-A3EE4BD5B5EB}"/>
    <cellStyle name="Note 2 9 2 2 2 2 3" xfId="37334" xr:uid="{83FCF2E4-4549-40FE-8920-289DBDD0B6FE}"/>
    <cellStyle name="Note 2 9 2 2 2 3" xfId="29547" xr:uid="{CD9029B6-EB5A-40BA-A53B-020A9209CE80}"/>
    <cellStyle name="Note 2 9 2 2 2 4" xfId="35271" xr:uid="{8AC0CF49-8513-4CF1-A0C8-FE184B8CEC7A}"/>
    <cellStyle name="Note 2 9 2 2 3" xfId="24991" xr:uid="{9A0D72F2-6DC6-4B91-96E3-A73E144F8598}"/>
    <cellStyle name="Note 2 9 2 2 3 2" xfId="27186" xr:uid="{E242A6E3-7D6C-4376-B4B8-D76DE0B678C6}"/>
    <cellStyle name="Note 2 9 2 2 3 2 2" xfId="32638" xr:uid="{AC4EF918-7894-48CC-B461-82FD520ACED5}"/>
    <cellStyle name="Note 2 9 2 2 3 2 3" xfId="38020" xr:uid="{3C779B7C-425C-4A63-8498-BB14D7DF9A33}"/>
    <cellStyle name="Note 2 9 2 2 3 3" xfId="30443" xr:uid="{B80EABBC-76B6-4433-8C9E-A71B69E84446}"/>
    <cellStyle name="Note 2 9 2 2 3 4" xfId="36137" xr:uid="{8FA0CD62-C65E-47A9-87E9-3E51070AC5A5}"/>
    <cellStyle name="Note 2 9 2 2 4" xfId="22752" xr:uid="{BC2A4EC5-90F7-4AD8-8351-D24E7E25C789}"/>
    <cellStyle name="Note 2 9 2 2 4 2" xfId="28692" xr:uid="{72129B1E-691A-4DD1-976B-5D119CEBE096}"/>
    <cellStyle name="Note 2 9 2 2 4 3" xfId="34419" xr:uid="{42F9393D-2A3F-41C9-85F6-4DC076C32465}"/>
    <cellStyle name="Note 2 9 2 2 5" xfId="25452" xr:uid="{DB018570-995A-4E5F-A78E-6D1422EC54C5}"/>
    <cellStyle name="Note 2 9 2 2 5 2" xfId="30904" xr:uid="{8F89D341-C1FF-4355-9EAC-B9AD7717EDAD}"/>
    <cellStyle name="Note 2 9 2 2 5 3" xfId="36479" xr:uid="{22817C45-5538-4A3E-94A4-3DF382640E88}"/>
    <cellStyle name="Note 2 9 2 2 6" xfId="27818" xr:uid="{02762F79-490F-4C49-9961-BB5064FFD281}"/>
    <cellStyle name="Note 2 9 2 2 7" xfId="33545" xr:uid="{BFD781CE-9C84-4F30-B524-77AB19302B2C}"/>
    <cellStyle name="Note 2 9 2 3" xfId="23230" xr:uid="{2BDD8179-74EB-4F9F-AB63-9CB0CDDBDF2F}"/>
    <cellStyle name="Note 2 9 2 3 2" xfId="25930" xr:uid="{7C8A93BC-BD79-441D-BD7D-1C61363869B7}"/>
    <cellStyle name="Note 2 9 2 3 2 2" xfId="31382" xr:uid="{32DA9114-9412-44AD-9343-39731BF8EB06}"/>
    <cellStyle name="Note 2 9 2 3 2 3" xfId="36957" xr:uid="{E97CA6A5-BBEB-4419-AB89-CCBF46056C2C}"/>
    <cellStyle name="Note 2 9 2 3 3" xfId="29170" xr:uid="{FEFBD9FC-55F4-42F9-A0AA-B0DB50E62D1E}"/>
    <cellStyle name="Note 2 9 2 3 4" xfId="34894" xr:uid="{E9BD4591-9F03-42ED-AE00-41DB7D73610E}"/>
    <cellStyle name="Note 2 9 2 4" xfId="24608" xr:uid="{9A0191F7-D36E-43AF-BA21-79537FF44B27}"/>
    <cellStyle name="Note 2 9 2 4 2" xfId="26803" xr:uid="{41BED275-3C99-4392-BA6C-E2983EB4088D}"/>
    <cellStyle name="Note 2 9 2 4 2 2" xfId="32255" xr:uid="{128ED718-FFCA-4E79-8F42-3BD3FE65C037}"/>
    <cellStyle name="Note 2 9 2 4 2 3" xfId="37811" xr:uid="{AA77C895-A382-4242-8685-B3ED2ADE27C0}"/>
    <cellStyle name="Note 2 9 2 4 3" xfId="30060" xr:uid="{4948C164-5C30-43A8-B180-ACD4299CB593}"/>
    <cellStyle name="Note 2 9 2 4 4" xfId="35760" xr:uid="{C516BF82-6F0F-4C89-ABDA-C7161FCCA90C}"/>
    <cellStyle name="Note 2 9 2 5" xfId="22375" xr:uid="{3B5406D8-3E20-4D22-BB52-6AAACA84D347}"/>
    <cellStyle name="Note 2 9 2 5 2" xfId="28315" xr:uid="{F2E05C2B-60B8-435E-9DA6-97B1F69DD8E9}"/>
    <cellStyle name="Note 2 9 2 5 3" xfId="34042" xr:uid="{4F978550-0A65-4CB6-ACA3-C8180467AFA8}"/>
    <cellStyle name="Note 2 9 2 6" xfId="21493" xr:uid="{B84B09AA-5A11-4FDC-A8A3-384CEDD23161}"/>
    <cellStyle name="Note 2 9 2 7" xfId="20983" xr:uid="{7DB4D676-0C2C-486E-A350-F85F3D2D43FC}"/>
    <cellStyle name="Note 2 9 2 8" xfId="33162" xr:uid="{64BD31C0-0048-4FC7-AA28-BFA39B73861A}"/>
    <cellStyle name="Note 2 9 3" xfId="20486" xr:uid="{00000000-0005-0000-0000-000009500000}"/>
    <cellStyle name="Note 2 9 3 2" xfId="21875" xr:uid="{23D8B40E-10B2-47E4-B11F-A98B8D3D84EF}"/>
    <cellStyle name="Note 2 9 3 2 2" xfId="23606" xr:uid="{32DD756C-363E-4837-B7FA-E158C97B472A}"/>
    <cellStyle name="Note 2 9 3 2 2 2" xfId="26306" xr:uid="{857EDEF9-5EFB-45B3-9A51-C66AFFC9DA06}"/>
    <cellStyle name="Note 2 9 3 2 2 2 2" xfId="31758" xr:uid="{FC663E29-1B14-488D-8EA5-6186F4FE137A}"/>
    <cellStyle name="Note 2 9 3 2 2 2 3" xfId="37333" xr:uid="{7ECD7E7B-EC5C-4F26-A866-687B1BD7396D}"/>
    <cellStyle name="Note 2 9 3 2 2 3" xfId="29546" xr:uid="{781836F6-5BF6-4B58-9978-0D8EAD7E37B2}"/>
    <cellStyle name="Note 2 9 3 2 2 4" xfId="35270" xr:uid="{3A090E77-30CE-4A82-9147-F83646F1D508}"/>
    <cellStyle name="Note 2 9 3 2 3" xfId="24990" xr:uid="{231EDD91-4077-4AFB-83AD-B72AF14F9169}"/>
    <cellStyle name="Note 2 9 3 2 3 2" xfId="27185" xr:uid="{7355B55E-3CF0-41E1-B2B6-A29E715469AE}"/>
    <cellStyle name="Note 2 9 3 2 3 2 2" xfId="32637" xr:uid="{4765E2FE-6135-4E2E-9FD5-B44B156D172A}"/>
    <cellStyle name="Note 2 9 3 2 3 2 3" xfId="38019" xr:uid="{0D892629-3FE5-462A-BB22-3F8D7630EB4E}"/>
    <cellStyle name="Note 2 9 3 2 3 3" xfId="30442" xr:uid="{D0F14BAF-A66D-43D0-A9E4-48420210023C}"/>
    <cellStyle name="Note 2 9 3 2 3 4" xfId="36136" xr:uid="{D1E5C720-750D-46D9-8723-A10E88D200EB}"/>
    <cellStyle name="Note 2 9 3 2 4" xfId="22751" xr:uid="{C1AD0C68-32D5-433E-8F27-34AE021708A1}"/>
    <cellStyle name="Note 2 9 3 2 4 2" xfId="28691" xr:uid="{22A20883-7B84-4D15-AC8E-B1ABA4BD6A32}"/>
    <cellStyle name="Note 2 9 3 2 4 3" xfId="34418" xr:uid="{D94766B9-E6BD-4B72-943E-FEDFCEEBBE01}"/>
    <cellStyle name="Note 2 9 3 2 5" xfId="25451" xr:uid="{00B82861-0D71-4BEF-90D7-11F24DC9A52F}"/>
    <cellStyle name="Note 2 9 3 2 5 2" xfId="30903" xr:uid="{91F328F3-732F-4CFB-9878-C9277887C31A}"/>
    <cellStyle name="Note 2 9 3 2 5 3" xfId="36478" xr:uid="{A9A7DBBB-0321-4284-AAFE-B170B233B616}"/>
    <cellStyle name="Note 2 9 3 2 6" xfId="27817" xr:uid="{A6F8A48E-927C-4B1E-A142-41F1F0B878F3}"/>
    <cellStyle name="Note 2 9 3 2 7" xfId="33544" xr:uid="{8A19000B-D94C-4BDC-BE79-23AEC14FD944}"/>
    <cellStyle name="Note 2 9 3 3" xfId="23231" xr:uid="{2412693B-2688-4E38-B032-90D48B3F23F5}"/>
    <cellStyle name="Note 2 9 3 3 2" xfId="25931" xr:uid="{ECDF1BDA-9AE8-47A4-868D-28B94694702D}"/>
    <cellStyle name="Note 2 9 3 3 2 2" xfId="31383" xr:uid="{6E45D504-98BA-46DE-88C0-A345D62E209B}"/>
    <cellStyle name="Note 2 9 3 3 2 3" xfId="36958" xr:uid="{F48A8BA1-386E-41DA-9AAD-BB80A88E30A9}"/>
    <cellStyle name="Note 2 9 3 3 3" xfId="29171" xr:uid="{01BF4A8D-1887-46FF-80EB-F2738F6364B9}"/>
    <cellStyle name="Note 2 9 3 3 4" xfId="34895" xr:uid="{C4B04416-875E-4F4A-BEED-F49BA634A5E5}"/>
    <cellStyle name="Note 2 9 3 4" xfId="24609" xr:uid="{7663B23F-89BD-4568-B0E8-2D7A5D2D1AA8}"/>
    <cellStyle name="Note 2 9 3 4 2" xfId="26804" xr:uid="{5B09DC48-3B89-47E3-846B-9CE4D3EA185C}"/>
    <cellStyle name="Note 2 9 3 4 2 2" xfId="32256" xr:uid="{EBDAF3BD-D604-4938-A5EA-B2324D476C97}"/>
    <cellStyle name="Note 2 9 3 4 2 3" xfId="37812" xr:uid="{755D53FA-2BCA-4808-AFA2-381D65A1FE4A}"/>
    <cellStyle name="Note 2 9 3 4 3" xfId="30061" xr:uid="{7B1953A5-E523-4310-9C80-4010C32BE77E}"/>
    <cellStyle name="Note 2 9 3 4 4" xfId="35761" xr:uid="{A3037053-14D6-4CB9-801D-36D8E393F91A}"/>
    <cellStyle name="Note 2 9 3 5" xfId="22376" xr:uid="{477277C7-5239-4053-9F53-55403C7D21DC}"/>
    <cellStyle name="Note 2 9 3 5 2" xfId="28316" xr:uid="{5B6CC01F-96EA-4ECE-AC75-9785EB8F8F7D}"/>
    <cellStyle name="Note 2 9 3 5 3" xfId="34043" xr:uid="{2C95D920-B919-4FA5-9213-6453583825E4}"/>
    <cellStyle name="Note 2 9 3 6" xfId="21494" xr:uid="{1CDFBAB1-1332-4290-AF66-1059C70D12B6}"/>
    <cellStyle name="Note 2 9 3 7" xfId="20982" xr:uid="{0B67D7A0-596D-4EFB-A347-DFB42BB6157B}"/>
    <cellStyle name="Note 2 9 3 8" xfId="33163" xr:uid="{656F6BCA-EF3E-42D0-BA2C-6CFFF4F2BF2F}"/>
    <cellStyle name="Note 2 9 4" xfId="20487" xr:uid="{00000000-0005-0000-0000-00000A500000}"/>
    <cellStyle name="Note 2 9 4 2" xfId="21874" xr:uid="{27625112-F6D5-4BDE-BD00-8D13B2FE795F}"/>
    <cellStyle name="Note 2 9 4 2 2" xfId="23605" xr:uid="{C19D7C49-FE51-4C88-B7A3-A8272F228DEB}"/>
    <cellStyle name="Note 2 9 4 2 2 2" xfId="26305" xr:uid="{2C7EF6A9-2B4F-43FD-89FF-95EF3D6181A8}"/>
    <cellStyle name="Note 2 9 4 2 2 2 2" xfId="31757" xr:uid="{B78ACD43-8B78-4AC4-BCDD-1F68BB47E6E9}"/>
    <cellStyle name="Note 2 9 4 2 2 2 3" xfId="37332" xr:uid="{9F4257B8-5CA5-4F8E-8822-B5767EDE85AC}"/>
    <cellStyle name="Note 2 9 4 2 2 3" xfId="29545" xr:uid="{B1460291-4864-4DC1-8B40-D7C7AC661089}"/>
    <cellStyle name="Note 2 9 4 2 2 4" xfId="35269" xr:uid="{AAE5EDEC-0FEE-4361-BFE3-17534C8C78FB}"/>
    <cellStyle name="Note 2 9 4 2 3" xfId="24989" xr:uid="{3D441C0C-58D9-4CDB-8809-4CBC285BFD25}"/>
    <cellStyle name="Note 2 9 4 2 3 2" xfId="27184" xr:uid="{E8AE19FC-98D8-4D40-BF2B-6515652BF7E9}"/>
    <cellStyle name="Note 2 9 4 2 3 2 2" xfId="32636" xr:uid="{958DF7CA-B2FE-4602-95C6-A706217626E7}"/>
    <cellStyle name="Note 2 9 4 2 3 2 3" xfId="38018" xr:uid="{C557232C-5142-40C9-A1E4-9580AA88854A}"/>
    <cellStyle name="Note 2 9 4 2 3 3" xfId="30441" xr:uid="{E8927188-F01D-466E-876D-F68A942AB28B}"/>
    <cellStyle name="Note 2 9 4 2 3 4" xfId="36135" xr:uid="{E2E122F6-6AD1-4FD3-9C7E-8CCDE1986C4D}"/>
    <cellStyle name="Note 2 9 4 2 4" xfId="22750" xr:uid="{598C1C3F-B98A-4B64-B3B4-B447B0CFC8AA}"/>
    <cellStyle name="Note 2 9 4 2 4 2" xfId="28690" xr:uid="{E511AE6D-73A9-4FA3-911D-4FE091B37678}"/>
    <cellStyle name="Note 2 9 4 2 4 3" xfId="34417" xr:uid="{A45E8B1D-1302-4751-BF8B-37F1855AF023}"/>
    <cellStyle name="Note 2 9 4 2 5" xfId="25450" xr:uid="{27462730-5286-414B-8F8D-EFE6985052C4}"/>
    <cellStyle name="Note 2 9 4 2 5 2" xfId="30902" xr:uid="{8DCD9409-69DC-43F8-BFCB-2EBAA503EF4E}"/>
    <cellStyle name="Note 2 9 4 2 5 3" xfId="36477" xr:uid="{CDE2B689-06F1-49BD-B39C-2108E683C7A2}"/>
    <cellStyle name="Note 2 9 4 2 6" xfId="27816" xr:uid="{12723A38-A886-4E02-B14B-AA231555E02B}"/>
    <cellStyle name="Note 2 9 4 2 7" xfId="33543" xr:uid="{5B26CFAF-F6A4-40FF-8274-465AA91B880A}"/>
    <cellStyle name="Note 2 9 4 3" xfId="23232" xr:uid="{3311599E-AF6F-4ACE-B9C6-1151CB1C0F8B}"/>
    <cellStyle name="Note 2 9 4 3 2" xfId="25932" xr:uid="{2CC01E35-B3E4-480E-8B29-21F56AB73B13}"/>
    <cellStyle name="Note 2 9 4 3 2 2" xfId="31384" xr:uid="{BBE8A951-96A8-416F-A672-32AF417AFBED}"/>
    <cellStyle name="Note 2 9 4 3 2 3" xfId="36959" xr:uid="{3FEA5452-7863-4C83-94E8-D55F4FD20F5D}"/>
    <cellStyle name="Note 2 9 4 3 3" xfId="29172" xr:uid="{66886AA6-FC6F-437A-8B6D-D2DF51C715D6}"/>
    <cellStyle name="Note 2 9 4 3 4" xfId="34896" xr:uid="{881C49BF-22D4-4F16-AD68-47AEED913E44}"/>
    <cellStyle name="Note 2 9 4 4" xfId="24610" xr:uid="{0E3449F5-EDD4-4360-9D74-49B424F8A295}"/>
    <cellStyle name="Note 2 9 4 4 2" xfId="26805" xr:uid="{952A2625-76A9-44C7-9311-9E339A00D816}"/>
    <cellStyle name="Note 2 9 4 4 2 2" xfId="32257" xr:uid="{F66FC550-CA56-47EA-A409-1985D4DBE39B}"/>
    <cellStyle name="Note 2 9 4 4 2 3" xfId="37813" xr:uid="{2FEBF1F6-B74F-4003-8D3D-B0C49898887E}"/>
    <cellStyle name="Note 2 9 4 4 3" xfId="30062" xr:uid="{044CE213-6C88-49E7-8D0B-145A1017161C}"/>
    <cellStyle name="Note 2 9 4 4 4" xfId="35762" xr:uid="{FBD3BFEC-9D21-41B0-BE8C-35DDFEFAFFD1}"/>
    <cellStyle name="Note 2 9 4 5" xfId="22377" xr:uid="{E52AA2A3-8A75-47C7-8100-B662D1763BB4}"/>
    <cellStyle name="Note 2 9 4 5 2" xfId="28317" xr:uid="{D167437C-8B9A-4AEA-8DA3-B297F23AB664}"/>
    <cellStyle name="Note 2 9 4 5 3" xfId="34044" xr:uid="{6840910E-D9D6-4075-867D-AB5B25739D9D}"/>
    <cellStyle name="Note 2 9 4 6" xfId="21495" xr:uid="{0AEDD4E6-397C-4390-A4A4-DEC4451B341B}"/>
    <cellStyle name="Note 2 9 4 7" xfId="20981" xr:uid="{3B39B1CC-93C8-4DD3-898E-D0474169F27E}"/>
    <cellStyle name="Note 2 9 4 8" xfId="33164" xr:uid="{977DAB18-932E-4449-8C8D-F7B658904F42}"/>
    <cellStyle name="Note 2 9 5" xfId="20488" xr:uid="{00000000-0005-0000-0000-00000B500000}"/>
    <cellStyle name="Note 2 9 5 2" xfId="21873" xr:uid="{A2DC9005-5438-4FA7-8B59-4EA0ABFC6F7B}"/>
    <cellStyle name="Note 2 9 5 2 2" xfId="23604" xr:uid="{E6EAC13F-A888-4A33-B7DF-B0F21653D5CA}"/>
    <cellStyle name="Note 2 9 5 2 2 2" xfId="26304" xr:uid="{73D89081-0A2C-42D0-91E1-A9D8A186724B}"/>
    <cellStyle name="Note 2 9 5 2 2 2 2" xfId="31756" xr:uid="{8EDCA8CB-9C1D-4C44-B10A-991BED8651A5}"/>
    <cellStyle name="Note 2 9 5 2 2 2 3" xfId="37331" xr:uid="{C2C06840-24A5-4330-B425-1B2E875C50D1}"/>
    <cellStyle name="Note 2 9 5 2 2 3" xfId="29544" xr:uid="{3CE1F4BA-09DD-41A0-A08F-9E5DEE3183BE}"/>
    <cellStyle name="Note 2 9 5 2 2 4" xfId="35268" xr:uid="{E4FA5DC0-3A41-436A-8F9F-F84906942EAF}"/>
    <cellStyle name="Note 2 9 5 2 3" xfId="24988" xr:uid="{66FDD2B2-5B8C-4CB4-B500-2419FF148769}"/>
    <cellStyle name="Note 2 9 5 2 3 2" xfId="27183" xr:uid="{C622C8F0-F55C-4A7C-AC93-1F730909A9A5}"/>
    <cellStyle name="Note 2 9 5 2 3 2 2" xfId="32635" xr:uid="{7267E261-9EB0-4F12-B743-0E41110C1F26}"/>
    <cellStyle name="Note 2 9 5 2 3 2 3" xfId="38017" xr:uid="{B576ADF0-B404-41B5-88D8-098A72200900}"/>
    <cellStyle name="Note 2 9 5 2 3 3" xfId="30440" xr:uid="{3997FCD6-FD22-423B-B113-2C6AA0BC159D}"/>
    <cellStyle name="Note 2 9 5 2 3 4" xfId="36134" xr:uid="{BB8F7B24-3917-4135-B061-F0FC906B8D18}"/>
    <cellStyle name="Note 2 9 5 2 4" xfId="22749" xr:uid="{4EC43074-BBF7-4C55-85FF-5AEF89F43363}"/>
    <cellStyle name="Note 2 9 5 2 4 2" xfId="28689" xr:uid="{9E04A6B5-A363-4AE7-A395-8EE7D4F18E16}"/>
    <cellStyle name="Note 2 9 5 2 4 3" xfId="34416" xr:uid="{D7EB1696-00C0-4CF6-90C2-83A1159278BF}"/>
    <cellStyle name="Note 2 9 5 2 5" xfId="25449" xr:uid="{96F93DAF-9267-4E42-A922-B56D79789633}"/>
    <cellStyle name="Note 2 9 5 2 5 2" xfId="30901" xr:uid="{356E34DF-8789-4DEA-B1C9-1FB444AC6DF8}"/>
    <cellStyle name="Note 2 9 5 2 5 3" xfId="36476" xr:uid="{D321D8C3-0B7E-4AE2-AACB-3BF51D00A374}"/>
    <cellStyle name="Note 2 9 5 2 6" xfId="27815" xr:uid="{75D9CD4F-5A57-43A0-B46B-24C8681669F6}"/>
    <cellStyle name="Note 2 9 5 2 7" xfId="33542" xr:uid="{EF876C85-4F57-419E-8DF5-EAA660FE4698}"/>
    <cellStyle name="Note 2 9 5 3" xfId="23233" xr:uid="{2684A6E1-F0B3-467C-957C-1E0913129E33}"/>
    <cellStyle name="Note 2 9 5 3 2" xfId="25933" xr:uid="{B06738AE-19FE-41E5-8500-0E551A91AAAD}"/>
    <cellStyle name="Note 2 9 5 3 2 2" xfId="31385" xr:uid="{7F4FBD02-3494-4196-8AE6-46D1390AD254}"/>
    <cellStyle name="Note 2 9 5 3 2 3" xfId="36960" xr:uid="{A80BA9D7-9D44-4A75-886F-5DCF4D13022C}"/>
    <cellStyle name="Note 2 9 5 3 3" xfId="29173" xr:uid="{ABFF53C8-F1BB-47DD-9EDF-4BA0A3CFD823}"/>
    <cellStyle name="Note 2 9 5 3 4" xfId="34897" xr:uid="{CF946510-75F3-47E0-AA53-0B746D5351A5}"/>
    <cellStyle name="Note 2 9 5 4" xfId="24611" xr:uid="{2110BBD6-6C15-45BA-92F7-A5DB5C0ECA99}"/>
    <cellStyle name="Note 2 9 5 4 2" xfId="26806" xr:uid="{24023C31-59EE-4377-902E-0CED7DA7D2B6}"/>
    <cellStyle name="Note 2 9 5 4 2 2" xfId="32258" xr:uid="{EC564B23-BD9E-4CEA-B5B5-71311B27300F}"/>
    <cellStyle name="Note 2 9 5 4 2 3" xfId="37814" xr:uid="{4C1A61F4-36AE-4BC8-9568-99785E9B194E}"/>
    <cellStyle name="Note 2 9 5 4 3" xfId="30063" xr:uid="{D3373082-DC7A-419E-A72B-501D1FB3506F}"/>
    <cellStyle name="Note 2 9 5 4 4" xfId="35763" xr:uid="{6019D525-D427-4491-86A8-1677B07483BC}"/>
    <cellStyle name="Note 2 9 5 5" xfId="22378" xr:uid="{19060135-C996-444C-8F42-15198D84D9C4}"/>
    <cellStyle name="Note 2 9 5 5 2" xfId="28318" xr:uid="{1C897CC9-BFE5-41CB-99C6-F308D48BA46F}"/>
    <cellStyle name="Note 2 9 5 5 3" xfId="34045" xr:uid="{8FD03A3A-B444-49DE-9013-309160999D42}"/>
    <cellStyle name="Note 2 9 5 6" xfId="21496" xr:uid="{576DDFCB-D988-4A7A-B9B6-8DD08440B982}"/>
    <cellStyle name="Note 2 9 5 7" xfId="20980" xr:uid="{D61A27E6-A910-482F-A895-D1DFEA091E45}"/>
    <cellStyle name="Note 2 9 5 8" xfId="33165" xr:uid="{6D10A4D5-8F7D-41E8-BE93-4E5974AE4E6C}"/>
    <cellStyle name="Note 3 2" xfId="20489" xr:uid="{00000000-0005-0000-0000-00000C500000}"/>
    <cellStyle name="Note 3 2 10" xfId="33166" xr:uid="{EEBE1667-DD3B-42D6-8321-330FB1D7E616}"/>
    <cellStyle name="Note 3 2 2" xfId="20490" xr:uid="{00000000-0005-0000-0000-00000D500000}"/>
    <cellStyle name="Note 3 2 2 2" xfId="21871" xr:uid="{8AE2AA18-5109-4E70-B0E3-F33372123128}"/>
    <cellStyle name="Note 3 2 2 2 2" xfId="23602" xr:uid="{0CB7E935-592E-4A34-A62B-E855DD158C09}"/>
    <cellStyle name="Note 3 2 2 2 2 2" xfId="26302" xr:uid="{4B79D58C-7688-404C-BFDC-3E7B7BC554F0}"/>
    <cellStyle name="Note 3 2 2 2 2 2 2" xfId="31754" xr:uid="{431F5465-25D4-42BC-A67B-9E745F79C5FE}"/>
    <cellStyle name="Note 3 2 2 2 2 2 3" xfId="37329" xr:uid="{8D918618-3E19-4E49-ACE1-B7C4B9E0C6C4}"/>
    <cellStyle name="Note 3 2 2 2 2 3" xfId="29542" xr:uid="{DE0252E0-FF3B-40FB-B091-1D27F76E208D}"/>
    <cellStyle name="Note 3 2 2 2 2 4" xfId="35266" xr:uid="{EDE7DB21-2876-4A1A-A6F9-E56EF1B18447}"/>
    <cellStyle name="Note 3 2 2 2 3" xfId="24986" xr:uid="{781BFE75-B028-4BC3-8587-435408DEC508}"/>
    <cellStyle name="Note 3 2 2 2 3 2" xfId="27181" xr:uid="{D9E40553-F800-4B98-9AB3-8928921D1BB5}"/>
    <cellStyle name="Note 3 2 2 2 3 2 2" xfId="32633" xr:uid="{F2F3BEDA-3EAB-45AC-839C-B7668665AA57}"/>
    <cellStyle name="Note 3 2 2 2 3 2 3" xfId="38015" xr:uid="{E443DFBF-4940-4750-9C73-5BC64B1B8D00}"/>
    <cellStyle name="Note 3 2 2 2 3 3" xfId="30438" xr:uid="{9A47F54F-2766-4F67-ABFA-F5D5770F3C47}"/>
    <cellStyle name="Note 3 2 2 2 3 4" xfId="36132" xr:uid="{1270F4DF-CECB-499D-90F7-9CB1CE259DB2}"/>
    <cellStyle name="Note 3 2 2 2 4" xfId="22747" xr:uid="{1A4D2CAF-BC23-4CD6-A92C-CDA10CC13CAE}"/>
    <cellStyle name="Note 3 2 2 2 4 2" xfId="28687" xr:uid="{F57E72E9-1A61-4E31-94D4-89FF1AD50D26}"/>
    <cellStyle name="Note 3 2 2 2 4 3" xfId="34414" xr:uid="{5CF4FE02-183F-4F3E-9F09-326BB05EFD14}"/>
    <cellStyle name="Note 3 2 2 2 5" xfId="25447" xr:uid="{E4B69404-E926-4ECE-B39B-8F7D007CAD37}"/>
    <cellStyle name="Note 3 2 2 2 5 2" xfId="30899" xr:uid="{D78A921A-81A1-4EF9-A40E-616A9001F504}"/>
    <cellStyle name="Note 3 2 2 2 5 3" xfId="36474" xr:uid="{5C9C8221-D4CC-469B-BDD3-1A6F3E3D0111}"/>
    <cellStyle name="Note 3 2 2 2 6" xfId="27813" xr:uid="{6DD21820-DAF4-40E3-8CAF-7C46B1280551}"/>
    <cellStyle name="Note 3 2 2 2 7" xfId="33540" xr:uid="{0CB45D34-63F9-4A57-ABA5-031A62A48ECE}"/>
    <cellStyle name="Note 3 2 2 3" xfId="23235" xr:uid="{354AF515-9D77-4C80-AFE4-370841FC4F98}"/>
    <cellStyle name="Note 3 2 2 3 2" xfId="25935" xr:uid="{35D34EA8-760F-48CC-BF8F-0EA79520ABA8}"/>
    <cellStyle name="Note 3 2 2 3 2 2" xfId="31387" xr:uid="{2207AA4E-CA82-4A0F-B17F-EABA39350AF3}"/>
    <cellStyle name="Note 3 2 2 3 2 3" xfId="36962" xr:uid="{8A8A1A0F-21D1-42B1-8D5D-7EDD3D9685FE}"/>
    <cellStyle name="Note 3 2 2 3 3" xfId="29175" xr:uid="{519E5088-B740-4678-9380-AF93ECA9AAD9}"/>
    <cellStyle name="Note 3 2 2 3 4" xfId="34899" xr:uid="{A928DA67-6D9A-4471-98FD-7B8537277EA7}"/>
    <cellStyle name="Note 3 2 2 4" xfId="24613" xr:uid="{7BA60DBB-4CE3-47B9-BEAB-43F3B375D34F}"/>
    <cellStyle name="Note 3 2 2 4 2" xfId="26808" xr:uid="{79FD3E35-6719-455C-9678-C05CB68EBFB3}"/>
    <cellStyle name="Note 3 2 2 4 2 2" xfId="32260" xr:uid="{1031C7D3-49B3-461F-8D72-8D461E9D1D2C}"/>
    <cellStyle name="Note 3 2 2 4 2 3" xfId="37816" xr:uid="{D9B2BD78-C88C-4258-8246-AE417991F328}"/>
    <cellStyle name="Note 3 2 2 4 3" xfId="30065" xr:uid="{083C7060-4D2E-4CEC-87FC-554B8B6088F6}"/>
    <cellStyle name="Note 3 2 2 4 4" xfId="35765" xr:uid="{81D7CF15-C873-41E3-B09D-9E762EBBED8A}"/>
    <cellStyle name="Note 3 2 2 5" xfId="22380" xr:uid="{5190E1D9-A2A6-481B-B2E8-9AB1C21C9E07}"/>
    <cellStyle name="Note 3 2 2 5 2" xfId="28320" xr:uid="{4A64A6FC-B35B-4440-8003-5723DF6F30C3}"/>
    <cellStyle name="Note 3 2 2 5 3" xfId="34047" xr:uid="{B8F4E4B9-394A-48D5-9F86-3B8500C30829}"/>
    <cellStyle name="Note 3 2 2 6" xfId="21498" xr:uid="{3F7B1BD6-74CA-4879-A683-3B3F18B28336}"/>
    <cellStyle name="Note 3 2 2 7" xfId="20978" xr:uid="{53CDDFA0-E8BA-447C-8A57-D90F88E8F6A0}"/>
    <cellStyle name="Note 3 2 2 8" xfId="33167" xr:uid="{AB2C5333-61B5-4C12-AE69-043A73001FB7}"/>
    <cellStyle name="Note 3 2 3" xfId="20491" xr:uid="{00000000-0005-0000-0000-00000E500000}"/>
    <cellStyle name="Note 3 2 4" xfId="21872" xr:uid="{559D3FDE-5E01-44FA-BEB2-EBB4C1EC2C28}"/>
    <cellStyle name="Note 3 2 4 2" xfId="23603" xr:uid="{96A4A514-D1BF-42AA-BA99-2193299ECC69}"/>
    <cellStyle name="Note 3 2 4 2 2" xfId="26303" xr:uid="{67D67B1D-2612-4458-B1EB-122D6C7ED528}"/>
    <cellStyle name="Note 3 2 4 2 2 2" xfId="31755" xr:uid="{B12A2C72-B8DF-4F94-8D9C-620A324D0D79}"/>
    <cellStyle name="Note 3 2 4 2 2 3" xfId="37330" xr:uid="{E9FA62B6-B357-41C6-B00E-56BA872E9582}"/>
    <cellStyle name="Note 3 2 4 2 3" xfId="29543" xr:uid="{D820E575-D7CB-4872-AB02-DC3A358171FC}"/>
    <cellStyle name="Note 3 2 4 2 4" xfId="35267" xr:uid="{B2067D5C-9839-4AD7-A79E-591C47613D4C}"/>
    <cellStyle name="Note 3 2 4 3" xfId="24987" xr:uid="{E89CA407-1164-42CF-9953-E81D04BDF27D}"/>
    <cellStyle name="Note 3 2 4 3 2" xfId="27182" xr:uid="{AA4DD6D7-A8C7-473D-9A1C-60BDC0FE18D3}"/>
    <cellStyle name="Note 3 2 4 3 2 2" xfId="32634" xr:uid="{64004722-20BF-433C-AF02-6B48A4928AAC}"/>
    <cellStyle name="Note 3 2 4 3 2 3" xfId="38016" xr:uid="{A30EB171-4C75-4DB2-B0B1-AFC58D016D52}"/>
    <cellStyle name="Note 3 2 4 3 3" xfId="30439" xr:uid="{2B177035-AD87-46ED-9B9C-2057A78EF246}"/>
    <cellStyle name="Note 3 2 4 3 4" xfId="36133" xr:uid="{516D57C7-4822-44F6-AEA7-24CC55631498}"/>
    <cellStyle name="Note 3 2 4 4" xfId="22748" xr:uid="{2EDD14A5-8B60-4AD4-8425-13C6CF62639E}"/>
    <cellStyle name="Note 3 2 4 4 2" xfId="28688" xr:uid="{0B334080-3F5B-4B97-8D85-9BFCE4F449FE}"/>
    <cellStyle name="Note 3 2 4 4 3" xfId="34415" xr:uid="{95D96F66-B196-4FAC-A228-D93B3C2804BD}"/>
    <cellStyle name="Note 3 2 4 5" xfId="25448" xr:uid="{1175D83D-A3DD-4716-8FD1-2D95F851A2BD}"/>
    <cellStyle name="Note 3 2 4 5 2" xfId="30900" xr:uid="{22C8C8D3-A339-4163-B6D7-FF350F416C62}"/>
    <cellStyle name="Note 3 2 4 5 3" xfId="36475" xr:uid="{E2C7F550-04B7-444B-B0B9-99F947F33409}"/>
    <cellStyle name="Note 3 2 4 6" xfId="27814" xr:uid="{8947F398-F088-4748-BB0B-594B1DC71CA9}"/>
    <cellStyle name="Note 3 2 4 7" xfId="33541" xr:uid="{CC63000E-C176-4E80-B18B-2843E339D539}"/>
    <cellStyle name="Note 3 2 5" xfId="23234" xr:uid="{C973EB35-3E74-4BC5-94F0-A0A65BE632C1}"/>
    <cellStyle name="Note 3 2 5 2" xfId="25934" xr:uid="{1F89C402-30C6-4E19-90D0-81AF18786E1A}"/>
    <cellStyle name="Note 3 2 5 2 2" xfId="31386" xr:uid="{10AD7F42-2B69-4AB1-B167-7437697684CB}"/>
    <cellStyle name="Note 3 2 5 2 3" xfId="36961" xr:uid="{464E2ED6-9B26-4DAD-8EAC-CA1ECFF2568D}"/>
    <cellStyle name="Note 3 2 5 3" xfId="29174" xr:uid="{20B4355D-E8CC-439D-80CE-48E3715B94A5}"/>
    <cellStyle name="Note 3 2 5 4" xfId="34898" xr:uid="{B7F7D04B-8675-4F93-A52D-344E81CE1841}"/>
    <cellStyle name="Note 3 2 6" xfId="24612" xr:uid="{0F8DEEA1-8E87-4EF7-9AC0-058B9C84A487}"/>
    <cellStyle name="Note 3 2 6 2" xfId="26807" xr:uid="{0F11A2FC-C68B-428C-B5DF-7B5FE4D0785F}"/>
    <cellStyle name="Note 3 2 6 2 2" xfId="32259" xr:uid="{E97E19CD-8F81-4799-A55F-FF5DA9C329B5}"/>
    <cellStyle name="Note 3 2 6 2 3" xfId="37815" xr:uid="{606C5404-7746-442D-943A-68F2CEE58D40}"/>
    <cellStyle name="Note 3 2 6 3" xfId="30064" xr:uid="{DDE83C18-7478-4159-81B1-72B2CF008EEB}"/>
    <cellStyle name="Note 3 2 6 4" xfId="35764" xr:uid="{0889DC8D-AA39-40B0-9963-91309A0E4E0F}"/>
    <cellStyle name="Note 3 2 7" xfId="22379" xr:uid="{32B67871-CE86-4461-82CA-7F6C7505FC9B}"/>
    <cellStyle name="Note 3 2 7 2" xfId="28319" xr:uid="{838D71C5-BFED-4D0D-AEF8-388FCF3AB54D}"/>
    <cellStyle name="Note 3 2 7 3" xfId="34046" xr:uid="{5169D626-F61E-4B22-BE18-86FE1D9355DC}"/>
    <cellStyle name="Note 3 2 8" xfId="21497" xr:uid="{84C415FA-2161-48BA-B31D-287BF85D408E}"/>
    <cellStyle name="Note 3 2 9" xfId="20979" xr:uid="{F4BA3429-F2A3-4873-878A-01BDECCEFB07}"/>
    <cellStyle name="Note 3 3" xfId="20492" xr:uid="{00000000-0005-0000-0000-00000F500000}"/>
    <cellStyle name="Note 3 3 2" xfId="20493" xr:uid="{00000000-0005-0000-0000-000010500000}"/>
    <cellStyle name="Note 3 3 3" xfId="21870" xr:uid="{A4D94425-6606-4290-8DC3-C96E8E983C33}"/>
    <cellStyle name="Note 3 3 3 2" xfId="23601" xr:uid="{D464814B-D277-4BC9-BF73-E317A156541F}"/>
    <cellStyle name="Note 3 3 3 2 2" xfId="26301" xr:uid="{089837FE-A3EE-440E-9E09-A9AFCE385019}"/>
    <cellStyle name="Note 3 3 3 2 2 2" xfId="31753" xr:uid="{2F6B446D-4FC3-4A44-B710-2D1C599A9D3F}"/>
    <cellStyle name="Note 3 3 3 2 2 3" xfId="37328" xr:uid="{D41FDB73-86AE-425B-A102-9E1CBAFEC6AF}"/>
    <cellStyle name="Note 3 3 3 2 3" xfId="29541" xr:uid="{191C351F-070F-422A-9E31-6F01092AFD39}"/>
    <cellStyle name="Note 3 3 3 2 4" xfId="35265" xr:uid="{5C6DF6C6-3057-4AA6-ACE2-B38EA9A60816}"/>
    <cellStyle name="Note 3 3 3 3" xfId="24985" xr:uid="{B74815D5-39DD-4925-B523-42273237E78F}"/>
    <cellStyle name="Note 3 3 3 3 2" xfId="27180" xr:uid="{8BA95FE8-0642-4A94-9BF7-52D2E98D2624}"/>
    <cellStyle name="Note 3 3 3 3 2 2" xfId="32632" xr:uid="{15A7D826-BB9F-4330-8DDE-8FFC6D4509A3}"/>
    <cellStyle name="Note 3 3 3 3 2 3" xfId="38014" xr:uid="{DF10E238-1209-42ED-9F7F-CFAEA45BDDEE}"/>
    <cellStyle name="Note 3 3 3 3 3" xfId="30437" xr:uid="{1D34AA19-D798-4A8B-838C-44714F38BE79}"/>
    <cellStyle name="Note 3 3 3 3 4" xfId="36131" xr:uid="{3BF33E36-0D06-4C61-8715-11D1CF14949E}"/>
    <cellStyle name="Note 3 3 3 4" xfId="22746" xr:uid="{FE5157BA-7284-4963-AADF-86447D4BA761}"/>
    <cellStyle name="Note 3 3 3 4 2" xfId="28686" xr:uid="{56ED2371-50E4-445F-8473-EA3B95A87357}"/>
    <cellStyle name="Note 3 3 3 4 3" xfId="34413" xr:uid="{4B94B170-652F-433F-BBB2-668EE71F4D5A}"/>
    <cellStyle name="Note 3 3 3 5" xfId="25446" xr:uid="{D02E3297-50B1-4168-8C15-1FB92875E545}"/>
    <cellStyle name="Note 3 3 3 5 2" xfId="30898" xr:uid="{0ACEEFE2-1C03-414F-B93B-46C4139A71FB}"/>
    <cellStyle name="Note 3 3 3 5 3" xfId="36473" xr:uid="{870A736B-31B3-4EE1-8F20-B4BFFBD00CA6}"/>
    <cellStyle name="Note 3 3 3 6" xfId="27812" xr:uid="{D71C515B-67FF-4445-8CE9-5E9460BA54A2}"/>
    <cellStyle name="Note 3 3 3 7" xfId="33539" xr:uid="{A27BA8E2-8DB4-4976-9DB0-928D375328F6}"/>
    <cellStyle name="Note 3 3 4" xfId="23236" xr:uid="{6FC1C292-AAB3-484E-8E71-67046531826D}"/>
    <cellStyle name="Note 3 3 4 2" xfId="25936" xr:uid="{8DD407EF-2D99-4688-88B6-AFC64ECF26DA}"/>
    <cellStyle name="Note 3 3 4 2 2" xfId="31388" xr:uid="{BDD8406D-8776-426A-BF8C-B96FCA197E21}"/>
    <cellStyle name="Note 3 3 4 2 3" xfId="36963" xr:uid="{D9D10CD1-F069-49D1-91AF-BD039C1C9F54}"/>
    <cellStyle name="Note 3 3 4 3" xfId="29176" xr:uid="{820DED73-4F1D-4838-BDEA-471BB8C068EB}"/>
    <cellStyle name="Note 3 3 4 4" xfId="34900" xr:uid="{22F44DF5-E729-42FE-9E57-878B58438E24}"/>
    <cellStyle name="Note 3 3 5" xfId="24614" xr:uid="{9F441B66-4F1A-4960-8351-68FDA4B4483A}"/>
    <cellStyle name="Note 3 3 5 2" xfId="26809" xr:uid="{B3FFB905-E231-4A63-B056-8A37DE3B100B}"/>
    <cellStyle name="Note 3 3 5 2 2" xfId="32261" xr:uid="{3F72EB19-BD73-4A5D-B49C-923A287A6FE7}"/>
    <cellStyle name="Note 3 3 5 2 3" xfId="37817" xr:uid="{FFC7FBE2-982B-4539-83A5-64896E310315}"/>
    <cellStyle name="Note 3 3 5 3" xfId="30066" xr:uid="{541ECAC9-B41B-4B71-8C55-4708038C4F60}"/>
    <cellStyle name="Note 3 3 5 4" xfId="35766" xr:uid="{969D50D1-1624-4417-8D6B-F33302EE3455}"/>
    <cellStyle name="Note 3 3 6" xfId="22381" xr:uid="{FBB5C4C4-C63A-468C-90BA-E401DB8425B7}"/>
    <cellStyle name="Note 3 3 6 2" xfId="28321" xr:uid="{815FEABE-FCC6-4871-8123-4EBC164CCC05}"/>
    <cellStyle name="Note 3 3 6 3" xfId="34048" xr:uid="{DD291F76-F164-4A86-995B-F85C5B15D05A}"/>
    <cellStyle name="Note 3 3 7" xfId="21499" xr:uid="{E0D1D12D-2AF4-407B-AA82-FFADC6E9C415}"/>
    <cellStyle name="Note 3 3 8" xfId="20977" xr:uid="{F4616FA4-4E9B-4946-ACC6-59E1EE117651}"/>
    <cellStyle name="Note 3 3 9" xfId="33168" xr:uid="{7C5DAAD0-AEE0-4102-BCEB-468130FB7080}"/>
    <cellStyle name="Note 3 4" xfId="20494" xr:uid="{00000000-0005-0000-0000-000011500000}"/>
    <cellStyle name="Note 3 4 2" xfId="21869" xr:uid="{BCEE6EBE-AD38-410B-9103-92EFBDE804E4}"/>
    <cellStyle name="Note 3 4 2 2" xfId="23600" xr:uid="{F28B6993-7C16-404B-8470-9AB72A0A2C32}"/>
    <cellStyle name="Note 3 4 2 2 2" xfId="26300" xr:uid="{4563CCEA-A288-4A67-B1E4-3A2F46AC7F6D}"/>
    <cellStyle name="Note 3 4 2 2 2 2" xfId="31752" xr:uid="{B6F404DF-5F39-47ED-A368-7EE1E954C1E6}"/>
    <cellStyle name="Note 3 4 2 2 2 3" xfId="37327" xr:uid="{86BE9A43-8A06-4B61-B778-0A1697066E0A}"/>
    <cellStyle name="Note 3 4 2 2 3" xfId="29540" xr:uid="{A209D85F-EB13-4F6B-B43F-9CA21E0D0A47}"/>
    <cellStyle name="Note 3 4 2 2 4" xfId="35264" xr:uid="{4C8020A4-54AB-4825-971E-EBC70B73A1E8}"/>
    <cellStyle name="Note 3 4 2 3" xfId="24984" xr:uid="{3910A17C-252B-4430-96A1-78BAA9FB297F}"/>
    <cellStyle name="Note 3 4 2 3 2" xfId="27179" xr:uid="{28114656-3B54-4B13-800F-679E13A1AEFA}"/>
    <cellStyle name="Note 3 4 2 3 2 2" xfId="32631" xr:uid="{3E8BA65D-9CC6-4866-A480-3173FC442F61}"/>
    <cellStyle name="Note 3 4 2 3 2 3" xfId="38013" xr:uid="{30F39550-0F9B-4EF9-8319-315CEAC480FE}"/>
    <cellStyle name="Note 3 4 2 3 3" xfId="30436" xr:uid="{D4B13CF7-C12C-4176-AAAD-A225C8AD6436}"/>
    <cellStyle name="Note 3 4 2 3 4" xfId="36130" xr:uid="{D91BB8C0-F53D-40E5-820A-2BFB7EA6ADBA}"/>
    <cellStyle name="Note 3 4 2 4" xfId="22745" xr:uid="{C172A6C4-F9BE-4BF6-AA81-A1C6A0CCAF76}"/>
    <cellStyle name="Note 3 4 2 4 2" xfId="28685" xr:uid="{50E2CDDD-A718-4541-858B-1D01A4AC8A46}"/>
    <cellStyle name="Note 3 4 2 4 3" xfId="34412" xr:uid="{59C40D87-9E35-4316-BA86-E397BF91E9CC}"/>
    <cellStyle name="Note 3 4 2 5" xfId="25445" xr:uid="{40DAD3E4-6096-46BF-9E9D-F1C666EA768C}"/>
    <cellStyle name="Note 3 4 2 5 2" xfId="30897" xr:uid="{64F73D3A-6674-4BDA-B628-D0274497E5EC}"/>
    <cellStyle name="Note 3 4 2 5 3" xfId="36472" xr:uid="{84109CFB-A86C-4F3F-8DFE-51DBACE7B9FE}"/>
    <cellStyle name="Note 3 4 2 6" xfId="27811" xr:uid="{577D9897-4AF3-46AD-B32F-9FF7BE0CDF97}"/>
    <cellStyle name="Note 3 4 2 7" xfId="33538" xr:uid="{6CBDDD46-AECC-4310-A37D-17B0C4638A94}"/>
    <cellStyle name="Note 3 4 3" xfId="23237" xr:uid="{9B468679-C5CF-46B9-836E-261AB8998C94}"/>
    <cellStyle name="Note 3 4 3 2" xfId="25937" xr:uid="{5378E75C-1821-4400-BCC0-1259B17D5E1E}"/>
    <cellStyle name="Note 3 4 3 2 2" xfId="31389" xr:uid="{E83037F9-4909-4506-AEFF-922ACB79C2C5}"/>
    <cellStyle name="Note 3 4 3 2 3" xfId="36964" xr:uid="{41DE5408-5241-47AC-A39C-9172B802AF2A}"/>
    <cellStyle name="Note 3 4 3 3" xfId="29177" xr:uid="{C95AE77F-CE0C-4FE5-87E1-9C030EE5D5AB}"/>
    <cellStyle name="Note 3 4 3 4" xfId="34901" xr:uid="{416211C3-0D30-4BD3-B3AD-873D36201B21}"/>
    <cellStyle name="Note 3 4 4" xfId="24615" xr:uid="{EB984BB9-7776-4228-B733-422A577CDE89}"/>
    <cellStyle name="Note 3 4 4 2" xfId="26810" xr:uid="{0CD073B5-0F1C-4A8B-8CFA-D0FDB4197D79}"/>
    <cellStyle name="Note 3 4 4 2 2" xfId="32262" xr:uid="{F205202B-DA6E-41E9-994A-666FB8A7BB50}"/>
    <cellStyle name="Note 3 4 4 2 3" xfId="37818" xr:uid="{F693669A-E2AD-4CC2-BFA5-9A5363CE4FA1}"/>
    <cellStyle name="Note 3 4 4 3" xfId="30067" xr:uid="{17C43C4F-8DA8-4B50-99DC-9A23D5D74F83}"/>
    <cellStyle name="Note 3 4 4 4" xfId="35767" xr:uid="{CCFF8178-9263-4566-BD73-5D9916414B98}"/>
    <cellStyle name="Note 3 4 5" xfId="22382" xr:uid="{6C143CEF-4C8D-4409-8E43-8F949100A46A}"/>
    <cellStyle name="Note 3 4 5 2" xfId="28322" xr:uid="{4762B03B-ADC4-43B3-A84C-8B5DC340C7DF}"/>
    <cellStyle name="Note 3 4 5 3" xfId="34049" xr:uid="{E13E222B-BBBB-4D83-8C11-74B643A1A65A}"/>
    <cellStyle name="Note 3 4 6" xfId="21500" xr:uid="{240DADD6-671D-4AC2-83DB-96349714C380}"/>
    <cellStyle name="Note 3 4 7" xfId="20976" xr:uid="{858001DB-47F5-4E96-9FDC-416A0DECB15D}"/>
    <cellStyle name="Note 3 4 8" xfId="33169" xr:uid="{4F84440B-570E-4AB8-9A04-BB48A904EFAE}"/>
    <cellStyle name="Note 3 5" xfId="20495" xr:uid="{00000000-0005-0000-0000-000012500000}"/>
    <cellStyle name="Note 4 2" xfId="20496" xr:uid="{00000000-0005-0000-0000-000013500000}"/>
    <cellStyle name="Note 4 2 10" xfId="33170" xr:uid="{9624549A-6586-432F-9EE9-75EDF7264B71}"/>
    <cellStyle name="Note 4 2 2" xfId="20497" xr:uid="{00000000-0005-0000-0000-000014500000}"/>
    <cellStyle name="Note 4 2 2 2" xfId="21867" xr:uid="{E241D99E-71C5-4D61-AC9A-84FEC4A67181}"/>
    <cellStyle name="Note 4 2 2 2 2" xfId="23598" xr:uid="{5F0CAFB7-4446-43DB-BFCA-41208C9E95E5}"/>
    <cellStyle name="Note 4 2 2 2 2 2" xfId="26298" xr:uid="{84E43CBA-3967-4C75-97FE-E6D03827ABDE}"/>
    <cellStyle name="Note 4 2 2 2 2 2 2" xfId="31750" xr:uid="{D35AFA1C-00E4-483D-A1F3-2BDE8E368576}"/>
    <cellStyle name="Note 4 2 2 2 2 2 3" xfId="37325" xr:uid="{FA8B24A7-A0E3-4B51-9C6F-597E38D240BD}"/>
    <cellStyle name="Note 4 2 2 2 2 3" xfId="29538" xr:uid="{72B9C6C0-98A2-42E7-9517-DC1B0D460A3E}"/>
    <cellStyle name="Note 4 2 2 2 2 4" xfId="35262" xr:uid="{CE78F273-3918-4A8A-8166-FD55A5F917BE}"/>
    <cellStyle name="Note 4 2 2 2 3" xfId="24982" xr:uid="{9063DDD6-82C3-46B2-9E05-861FCCAB5C0F}"/>
    <cellStyle name="Note 4 2 2 2 3 2" xfId="27177" xr:uid="{D6440E1C-7084-4D5B-8A05-5CAA6EB17F31}"/>
    <cellStyle name="Note 4 2 2 2 3 2 2" xfId="32629" xr:uid="{027F89A1-4B9E-41CD-B67C-E302CA78E2A4}"/>
    <cellStyle name="Note 4 2 2 2 3 2 3" xfId="38011" xr:uid="{A31FC731-EE29-4E00-883E-1AF30BE26221}"/>
    <cellStyle name="Note 4 2 2 2 3 3" xfId="30434" xr:uid="{B73F5D60-E0FA-4026-8E89-1D5F95546C61}"/>
    <cellStyle name="Note 4 2 2 2 3 4" xfId="36128" xr:uid="{B795F6EC-D6E5-4BF2-821E-B8E352DE7FE0}"/>
    <cellStyle name="Note 4 2 2 2 4" xfId="22743" xr:uid="{103E0136-EBEC-4BDC-8ED7-6C718CE45EE1}"/>
    <cellStyle name="Note 4 2 2 2 4 2" xfId="28683" xr:uid="{F9EC3D54-73D6-4C8F-9613-8269A8FD5191}"/>
    <cellStyle name="Note 4 2 2 2 4 3" xfId="34410" xr:uid="{76BAD905-F2D1-4149-9513-CE8C34C24EA7}"/>
    <cellStyle name="Note 4 2 2 2 5" xfId="25443" xr:uid="{8373C53C-4CF7-457F-A2D8-BB7983952A74}"/>
    <cellStyle name="Note 4 2 2 2 5 2" xfId="30895" xr:uid="{61A0C6EE-A3C1-4259-A9B9-8422C5F2ADCF}"/>
    <cellStyle name="Note 4 2 2 2 5 3" xfId="36470" xr:uid="{4AFAF5BC-0F6C-4307-AE80-B6595D342295}"/>
    <cellStyle name="Note 4 2 2 2 6" xfId="27809" xr:uid="{04B238E1-1EC7-462E-975E-48D1622A7926}"/>
    <cellStyle name="Note 4 2 2 2 7" xfId="33536" xr:uid="{7CA99A0D-36D6-400B-A4B9-CFC502D48D24}"/>
    <cellStyle name="Note 4 2 2 3" xfId="23239" xr:uid="{6D80375B-3819-473A-BD62-511F732BD373}"/>
    <cellStyle name="Note 4 2 2 3 2" xfId="25939" xr:uid="{8399D71E-AB51-44AC-945E-65F42BE2F437}"/>
    <cellStyle name="Note 4 2 2 3 2 2" xfId="31391" xr:uid="{542F0267-9E17-410D-87A2-1EA3C7B42498}"/>
    <cellStyle name="Note 4 2 2 3 2 3" xfId="36966" xr:uid="{DFEDFBED-C38E-42B6-82DA-42C88D657251}"/>
    <cellStyle name="Note 4 2 2 3 3" xfId="29179" xr:uid="{05861567-0374-4898-A6AD-5FF7A1871D4E}"/>
    <cellStyle name="Note 4 2 2 3 4" xfId="34903" xr:uid="{0BC5A0CC-3074-4978-BCA6-BBF2987A8C0D}"/>
    <cellStyle name="Note 4 2 2 4" xfId="24617" xr:uid="{B3F97F56-7858-4F85-9B17-8D33DA10BA9B}"/>
    <cellStyle name="Note 4 2 2 4 2" xfId="26812" xr:uid="{510C835E-F405-4EF9-AF9B-75D9E5FF628F}"/>
    <cellStyle name="Note 4 2 2 4 2 2" xfId="32264" xr:uid="{F3D1778B-5996-4304-8C68-0972B5BD4005}"/>
    <cellStyle name="Note 4 2 2 4 2 3" xfId="37820" xr:uid="{6FF191AA-71F8-4A28-ADC3-CC6F58D03C94}"/>
    <cellStyle name="Note 4 2 2 4 3" xfId="30069" xr:uid="{331ACE1D-3EF9-4640-A47F-695FFA936ED9}"/>
    <cellStyle name="Note 4 2 2 4 4" xfId="35769" xr:uid="{312B2523-E8EB-4696-BB5A-FAB36C2C601E}"/>
    <cellStyle name="Note 4 2 2 5" xfId="22384" xr:uid="{A2E6FF48-743C-447B-B108-2DD22E18915A}"/>
    <cellStyle name="Note 4 2 2 5 2" xfId="28324" xr:uid="{93C0C453-735D-4AA0-823B-B9C9696EF542}"/>
    <cellStyle name="Note 4 2 2 5 3" xfId="34051" xr:uid="{9EA3FC5E-B468-4710-9FCF-D858AF252CE2}"/>
    <cellStyle name="Note 4 2 2 6" xfId="21502" xr:uid="{55EF5C8E-458B-4DA1-BA43-491984B2BECF}"/>
    <cellStyle name="Note 4 2 2 7" xfId="20974" xr:uid="{38AB42B4-CC13-45D0-9E44-9BC59134A18A}"/>
    <cellStyle name="Note 4 2 2 8" xfId="33171" xr:uid="{5249F519-253E-4861-A1C3-1E1992602FD6}"/>
    <cellStyle name="Note 4 2 3" xfId="20498" xr:uid="{00000000-0005-0000-0000-000015500000}"/>
    <cellStyle name="Note 4 2 4" xfId="21868" xr:uid="{3DCD330E-3758-4FA3-BE0E-A499AA327AC8}"/>
    <cellStyle name="Note 4 2 4 2" xfId="23599" xr:uid="{A7AC4F37-DF2D-457D-AE8C-ECCAE3554D66}"/>
    <cellStyle name="Note 4 2 4 2 2" xfId="26299" xr:uid="{1DC135B1-68DC-4EDA-9192-E7E62AFDB763}"/>
    <cellStyle name="Note 4 2 4 2 2 2" xfId="31751" xr:uid="{EDC16EF8-1327-42C5-93F2-8C3E17E35642}"/>
    <cellStyle name="Note 4 2 4 2 2 3" xfId="37326" xr:uid="{54809D4B-D991-427F-931D-4B7505E580AD}"/>
    <cellStyle name="Note 4 2 4 2 3" xfId="29539" xr:uid="{F2E7CE24-3DC0-4E77-ACFF-FAE0F1D2D3DF}"/>
    <cellStyle name="Note 4 2 4 2 4" xfId="35263" xr:uid="{899CD824-8919-4EA0-A37C-D2229BAD33F5}"/>
    <cellStyle name="Note 4 2 4 3" xfId="24983" xr:uid="{E8AB30C0-E7DF-46A6-A48B-AA79BA540A65}"/>
    <cellStyle name="Note 4 2 4 3 2" xfId="27178" xr:uid="{1E215FC1-4334-4F91-AA89-C58277D4AB1E}"/>
    <cellStyle name="Note 4 2 4 3 2 2" xfId="32630" xr:uid="{648EF3D5-6F02-429D-B799-990155D8185E}"/>
    <cellStyle name="Note 4 2 4 3 2 3" xfId="38012" xr:uid="{5B321AB9-C358-4246-940F-31D6EBB4D813}"/>
    <cellStyle name="Note 4 2 4 3 3" xfId="30435" xr:uid="{C0B31B04-0BAA-4BBD-976E-FF3F8DD0644A}"/>
    <cellStyle name="Note 4 2 4 3 4" xfId="36129" xr:uid="{0D24DB64-3B03-4DEC-8600-ACBB1FAD4B7C}"/>
    <cellStyle name="Note 4 2 4 4" xfId="22744" xr:uid="{E59083F6-5460-428F-A235-ACF6F6F6B9A8}"/>
    <cellStyle name="Note 4 2 4 4 2" xfId="28684" xr:uid="{631DC34E-998D-4834-B0CC-4B82F3C90413}"/>
    <cellStyle name="Note 4 2 4 4 3" xfId="34411" xr:uid="{EC02F441-1C4D-4E6C-87AD-C0DD2ACAFB8A}"/>
    <cellStyle name="Note 4 2 4 5" xfId="25444" xr:uid="{5721D444-CEE9-445C-B617-8B8F114A9087}"/>
    <cellStyle name="Note 4 2 4 5 2" xfId="30896" xr:uid="{8F46C9E3-2BAF-4F3C-86BB-316B5F413FBB}"/>
    <cellStyle name="Note 4 2 4 5 3" xfId="36471" xr:uid="{195A1A4E-26C2-4B81-B0C8-A3ADDCE3CF38}"/>
    <cellStyle name="Note 4 2 4 6" xfId="27810" xr:uid="{987378F0-CB81-4056-8D2C-C78FEAFC6C07}"/>
    <cellStyle name="Note 4 2 4 7" xfId="33537" xr:uid="{D7853680-8A83-43E7-B1AD-5DF3C1F40C3C}"/>
    <cellStyle name="Note 4 2 5" xfId="23238" xr:uid="{8C25C65F-0330-4549-862C-928A63C72039}"/>
    <cellStyle name="Note 4 2 5 2" xfId="25938" xr:uid="{0FD57E23-52A5-477A-871E-C4D5C74C8E1B}"/>
    <cellStyle name="Note 4 2 5 2 2" xfId="31390" xr:uid="{498E11AA-5AAF-4E0C-AF24-58DF0C5005C2}"/>
    <cellStyle name="Note 4 2 5 2 3" xfId="36965" xr:uid="{04C70BCE-36D5-4FE2-9191-1C31473B5243}"/>
    <cellStyle name="Note 4 2 5 3" xfId="29178" xr:uid="{6480AEE2-20BC-494A-874E-D321E2AC1982}"/>
    <cellStyle name="Note 4 2 5 4" xfId="34902" xr:uid="{C2A27FF2-4AC1-4F22-BFAD-652BC2681FB1}"/>
    <cellStyle name="Note 4 2 6" xfId="24616" xr:uid="{98A7F4D9-6403-49A7-9B3C-DE8EFAFE4E16}"/>
    <cellStyle name="Note 4 2 6 2" xfId="26811" xr:uid="{8E67E27F-22D8-4271-A780-9B8377C91A51}"/>
    <cellStyle name="Note 4 2 6 2 2" xfId="32263" xr:uid="{FE369E4C-7BFB-42F0-A4C8-46C336D794C9}"/>
    <cellStyle name="Note 4 2 6 2 3" xfId="37819" xr:uid="{BF0832D2-560D-41A1-BC1B-4F851F0F8655}"/>
    <cellStyle name="Note 4 2 6 3" xfId="30068" xr:uid="{3EA0D235-A648-4B1C-911E-829F80AA71BE}"/>
    <cellStyle name="Note 4 2 6 4" xfId="35768" xr:uid="{7BFB0F94-744C-45BD-9FF0-EC5B3D82FB27}"/>
    <cellStyle name="Note 4 2 7" xfId="22383" xr:uid="{C00F3AEF-C407-4371-9245-EDEF7D250A7A}"/>
    <cellStyle name="Note 4 2 7 2" xfId="28323" xr:uid="{2A739C71-E0A8-4E92-968A-CCCE19BC5A6B}"/>
    <cellStyle name="Note 4 2 7 3" xfId="34050" xr:uid="{C5EE897F-C4A0-4949-A60B-74D9E8164CA4}"/>
    <cellStyle name="Note 4 2 8" xfId="21501" xr:uid="{75F7D2CC-E9E9-47E5-AAF1-00D0B8D94832}"/>
    <cellStyle name="Note 4 2 9" xfId="20975" xr:uid="{F71EBECB-D65F-4B30-9CF7-CB5E32EF29C3}"/>
    <cellStyle name="Note 4 3" xfId="20499" xr:uid="{00000000-0005-0000-0000-000016500000}"/>
    <cellStyle name="Note 4 4" xfId="20500" xr:uid="{00000000-0005-0000-0000-000017500000}"/>
    <cellStyle name="Note 4 4 2" xfId="21866" xr:uid="{22AF8A4B-E104-4C43-AE57-A9D29406C1AD}"/>
    <cellStyle name="Note 4 4 2 2" xfId="23597" xr:uid="{0D377497-BE02-4E5F-BD46-84958BFB5171}"/>
    <cellStyle name="Note 4 4 2 2 2" xfId="26297" xr:uid="{994F568A-7BE7-40CA-AA96-9F51EC358371}"/>
    <cellStyle name="Note 4 4 2 2 2 2" xfId="31749" xr:uid="{07294EC0-B194-45A3-BD23-9939198AA619}"/>
    <cellStyle name="Note 4 4 2 2 2 3" xfId="37324" xr:uid="{5C3A380B-FEAE-4A68-8F79-E81E74F8227D}"/>
    <cellStyle name="Note 4 4 2 2 3" xfId="29537" xr:uid="{3A489926-20AA-4280-A80E-FB3BAE551CFC}"/>
    <cellStyle name="Note 4 4 2 2 4" xfId="35261" xr:uid="{893E23E9-70BD-4517-847B-6D17F6DA6DAA}"/>
    <cellStyle name="Note 4 4 2 3" xfId="24981" xr:uid="{AE197352-8821-4F56-A9C0-41813E97885C}"/>
    <cellStyle name="Note 4 4 2 3 2" xfId="27176" xr:uid="{4ADB390D-2BBA-4D86-8B3E-5AB13C8392FE}"/>
    <cellStyle name="Note 4 4 2 3 2 2" xfId="32628" xr:uid="{E2443ECB-30D2-40BA-BA0F-0F2EB9EBEEAB}"/>
    <cellStyle name="Note 4 4 2 3 2 3" xfId="38010" xr:uid="{5D4E3D42-723E-4EEE-A0F9-DCFF9B14A923}"/>
    <cellStyle name="Note 4 4 2 3 3" xfId="30433" xr:uid="{CC3273F3-08E5-423E-974D-FA5FB9D495FF}"/>
    <cellStyle name="Note 4 4 2 3 4" xfId="36127" xr:uid="{DCFCAE44-6927-4A2E-9C1D-77C385471794}"/>
    <cellStyle name="Note 4 4 2 4" xfId="22742" xr:uid="{5CF92E38-68A1-4935-B927-BDFDA75906DA}"/>
    <cellStyle name="Note 4 4 2 4 2" xfId="28682" xr:uid="{8DD65F73-8BFF-4FD8-A5F2-959FA50CCE58}"/>
    <cellStyle name="Note 4 4 2 4 3" xfId="34409" xr:uid="{9162064B-2742-4428-AE9B-10286E8E5476}"/>
    <cellStyle name="Note 4 4 2 5" xfId="25442" xr:uid="{A242DEDD-72E9-4B24-B17A-D92557586F58}"/>
    <cellStyle name="Note 4 4 2 5 2" xfId="30894" xr:uid="{595E4C47-8D64-472B-A4F4-7576CD9F1780}"/>
    <cellStyle name="Note 4 4 2 5 3" xfId="36469" xr:uid="{FBDEE930-986A-4BA6-B2EB-70F90308F600}"/>
    <cellStyle name="Note 4 4 2 6" xfId="27808" xr:uid="{083A6876-A3B3-41E5-A609-73A6D8F9D606}"/>
    <cellStyle name="Note 4 4 2 7" xfId="33535" xr:uid="{D5D5EBF6-99A7-452C-92F0-B84572E6ADC5}"/>
    <cellStyle name="Note 4 4 3" xfId="23240" xr:uid="{34B1C869-E960-4F08-A393-724100A73F21}"/>
    <cellStyle name="Note 4 4 3 2" xfId="25940" xr:uid="{99115618-0329-424D-BA01-CD538C83E9B9}"/>
    <cellStyle name="Note 4 4 3 2 2" xfId="31392" xr:uid="{4F149FEB-87E3-4563-B38F-ADB5767B20C0}"/>
    <cellStyle name="Note 4 4 3 2 3" xfId="36967" xr:uid="{AB2B1130-3A3C-4A99-9F81-383AE6211806}"/>
    <cellStyle name="Note 4 4 3 3" xfId="29180" xr:uid="{A59A15C9-1B7F-4411-BDA7-EFE00DF05A21}"/>
    <cellStyle name="Note 4 4 3 4" xfId="34904" xr:uid="{6FAA0CEE-DC3B-44E4-9730-9B7D45C5349F}"/>
    <cellStyle name="Note 4 4 4" xfId="24618" xr:uid="{CB10BBCE-D29E-40AB-A26E-89F50E3F8328}"/>
    <cellStyle name="Note 4 4 4 2" xfId="26813" xr:uid="{E8287E0D-D519-4B01-B3EB-2C6468543001}"/>
    <cellStyle name="Note 4 4 4 2 2" xfId="32265" xr:uid="{B3832FCF-2BF1-4469-8304-79001325DCBA}"/>
    <cellStyle name="Note 4 4 4 2 3" xfId="37821" xr:uid="{AE2E97AF-489B-4BF2-80A9-A05B32FAA0E0}"/>
    <cellStyle name="Note 4 4 4 3" xfId="30070" xr:uid="{359C1C97-983F-402B-B373-82D6BBDC1103}"/>
    <cellStyle name="Note 4 4 4 4" xfId="35770" xr:uid="{3342B121-8DF4-486B-9296-ED4344A5B355}"/>
    <cellStyle name="Note 4 4 5" xfId="22385" xr:uid="{1671E00E-A373-49AC-A381-A5A97301EA49}"/>
    <cellStyle name="Note 4 4 5 2" xfId="28325" xr:uid="{7EF528CC-B3CD-4A7D-A31C-C12701E5836B}"/>
    <cellStyle name="Note 4 4 5 3" xfId="34052" xr:uid="{61CEB9ED-BDBC-4423-8A49-535B3C2A329D}"/>
    <cellStyle name="Note 4 4 6" xfId="21503" xr:uid="{48F164E5-7896-4F95-AB48-F3DF1075AB4E}"/>
    <cellStyle name="Note 4 4 7" xfId="20973" xr:uid="{BFC33221-A94F-4D1B-ADBC-7B3E4810108E}"/>
    <cellStyle name="Note 4 4 8" xfId="33172" xr:uid="{76370894-0CE9-4401-A926-275F74B33E29}"/>
    <cellStyle name="Note 4 5" xfId="20501" xr:uid="{00000000-0005-0000-0000-000018500000}"/>
    <cellStyle name="Note 5" xfId="20502" xr:uid="{00000000-0005-0000-0000-000019500000}"/>
    <cellStyle name="Note 5 10" xfId="21504" xr:uid="{E86086E0-9AA1-4A50-A5F9-7803D0FD3E6C}"/>
    <cellStyle name="Note 5 11" xfId="20972" xr:uid="{42DB595B-1B13-477B-ABD4-68247EF45600}"/>
    <cellStyle name="Note 5 12" xfId="33173" xr:uid="{9CB3094B-AAA5-4D09-B81C-EA0AE5CA806E}"/>
    <cellStyle name="Note 5 2" xfId="20503" xr:uid="{00000000-0005-0000-0000-00001A500000}"/>
    <cellStyle name="Note 5 2 2" xfId="20504" xr:uid="{00000000-0005-0000-0000-00001B500000}"/>
    <cellStyle name="Note 5 2 3" xfId="21864" xr:uid="{BBE7DCAA-FE51-4952-9D0A-15EE26372F27}"/>
    <cellStyle name="Note 5 2 3 2" xfId="23595" xr:uid="{C9CC6DEA-C23A-4DEA-9B3E-A3E2CDC32CDD}"/>
    <cellStyle name="Note 5 2 3 2 2" xfId="26295" xr:uid="{48E208CF-4FFF-49D4-BA29-2788A582A7F6}"/>
    <cellStyle name="Note 5 2 3 2 2 2" xfId="31747" xr:uid="{DF65A524-66CA-4760-A1D7-CFD39934F684}"/>
    <cellStyle name="Note 5 2 3 2 2 3" xfId="37322" xr:uid="{DFC25985-81F7-4D41-8810-4869718B6614}"/>
    <cellStyle name="Note 5 2 3 2 3" xfId="29535" xr:uid="{037ACEC1-5FBE-4A68-9724-97A1621322B2}"/>
    <cellStyle name="Note 5 2 3 2 4" xfId="35259" xr:uid="{68D49177-FAC2-4C2A-BC14-B5F2E8163DDD}"/>
    <cellStyle name="Note 5 2 3 3" xfId="24979" xr:uid="{B9EEA152-A82C-4B93-A625-1E48F949D2A3}"/>
    <cellStyle name="Note 5 2 3 3 2" xfId="27174" xr:uid="{7AD45749-6A83-4124-A328-85ABF76D3292}"/>
    <cellStyle name="Note 5 2 3 3 2 2" xfId="32626" xr:uid="{36F7653B-6C75-4B47-9B9A-0343FDFEE2C9}"/>
    <cellStyle name="Note 5 2 3 3 2 3" xfId="38008" xr:uid="{CE223256-C347-4983-A8BC-C23BC577EA62}"/>
    <cellStyle name="Note 5 2 3 3 3" xfId="30431" xr:uid="{F33F262C-4CA5-4620-9FA6-E8038225664F}"/>
    <cellStyle name="Note 5 2 3 3 4" xfId="36125" xr:uid="{29EE155D-8506-4AEC-AB2E-899A5430E1EE}"/>
    <cellStyle name="Note 5 2 3 4" xfId="22740" xr:uid="{7CB1090D-9150-4884-A349-C28157D757C9}"/>
    <cellStyle name="Note 5 2 3 4 2" xfId="28680" xr:uid="{A1F07ECC-0482-4209-A920-BFDD6C4D12E8}"/>
    <cellStyle name="Note 5 2 3 4 3" xfId="34407" xr:uid="{2D7BC0DE-733B-4A21-946C-E916B3573DAD}"/>
    <cellStyle name="Note 5 2 3 5" xfId="25440" xr:uid="{A6B5C547-37E6-49BE-BBEC-2372436F8E6F}"/>
    <cellStyle name="Note 5 2 3 5 2" xfId="30892" xr:uid="{B7602F28-C72C-405A-9E53-86030D371436}"/>
    <cellStyle name="Note 5 2 3 5 3" xfId="36467" xr:uid="{B7D4717C-D1AD-4B7D-B4A7-F7D162999FA0}"/>
    <cellStyle name="Note 5 2 3 6" xfId="27806" xr:uid="{9C4FC272-D468-4C2B-98EF-3A711DD20352}"/>
    <cellStyle name="Note 5 2 3 7" xfId="33533" xr:uid="{C58D8F21-ADE0-4164-AC7E-F5BED5353B46}"/>
    <cellStyle name="Note 5 2 4" xfId="23242" xr:uid="{726592C4-7E48-49CF-9A7A-2AC162C57291}"/>
    <cellStyle name="Note 5 2 4 2" xfId="25942" xr:uid="{CF7831F0-568A-4734-AE13-CDEA11FD49AE}"/>
    <cellStyle name="Note 5 2 4 2 2" xfId="31394" xr:uid="{A60B0C7A-18AC-496F-83C9-DF2D060D1207}"/>
    <cellStyle name="Note 5 2 4 2 3" xfId="36969" xr:uid="{30FF6BC0-457E-4626-934B-65A7C1A67A88}"/>
    <cellStyle name="Note 5 2 4 3" xfId="29182" xr:uid="{AD68F6E0-9876-4562-A884-4076929FD178}"/>
    <cellStyle name="Note 5 2 4 4" xfId="34906" xr:uid="{8A0C101D-4C3A-48F7-AA42-AC269D522F54}"/>
    <cellStyle name="Note 5 2 5" xfId="24620" xr:uid="{750B1878-C19C-49CF-A71B-A0231B4E82D0}"/>
    <cellStyle name="Note 5 2 5 2" xfId="26815" xr:uid="{6140BA91-E021-4895-AE2A-5C5AFDBBD339}"/>
    <cellStyle name="Note 5 2 5 2 2" xfId="32267" xr:uid="{8F0173DB-C7B3-4064-9728-C18A8EE1387F}"/>
    <cellStyle name="Note 5 2 5 2 3" xfId="37823" xr:uid="{30774DCC-DB1C-46A5-A171-F7844DDB98BF}"/>
    <cellStyle name="Note 5 2 5 3" xfId="30072" xr:uid="{EA595CDF-A3EF-46C7-9CA3-31E29C61B060}"/>
    <cellStyle name="Note 5 2 5 4" xfId="35772" xr:uid="{5523307F-8BC5-4267-B34D-CE72E599CBB7}"/>
    <cellStyle name="Note 5 2 6" xfId="22387" xr:uid="{2CD7DA93-0731-4DD5-91B9-1834FD0F63A2}"/>
    <cellStyle name="Note 5 2 6 2" xfId="28327" xr:uid="{71FDCB86-DE1C-49DF-B833-E6A8661B85D9}"/>
    <cellStyle name="Note 5 2 6 3" xfId="34054" xr:uid="{93F27465-E53A-43F5-A4BD-11DB6CA9D5ED}"/>
    <cellStyle name="Note 5 2 7" xfId="21505" xr:uid="{64090E59-F258-4907-BBE1-4E35C4CBFD51}"/>
    <cellStyle name="Note 5 2 8" xfId="20971" xr:uid="{36794A38-021E-4959-9787-C269F56E8B19}"/>
    <cellStyle name="Note 5 2 9" xfId="33174" xr:uid="{E80E1EC9-848F-4FFF-BD91-5B6703CA4656}"/>
    <cellStyle name="Note 5 3" xfId="20505" xr:uid="{00000000-0005-0000-0000-00001C500000}"/>
    <cellStyle name="Note 5 3 2" xfId="20506" xr:uid="{00000000-0005-0000-0000-00001D500000}"/>
    <cellStyle name="Note 5 3 3" xfId="21863" xr:uid="{CD6330D4-ECE4-4BA4-94C1-5FF31D94800C}"/>
    <cellStyle name="Note 5 3 3 2" xfId="23594" xr:uid="{94C39FA1-27CE-4DCF-8920-69BDF65AFFFA}"/>
    <cellStyle name="Note 5 3 3 2 2" xfId="26294" xr:uid="{2A8D3E7B-40CA-4A06-B742-BF71FC471451}"/>
    <cellStyle name="Note 5 3 3 2 2 2" xfId="31746" xr:uid="{31C8089E-8AFA-4121-9CD6-F43C54A027EA}"/>
    <cellStyle name="Note 5 3 3 2 2 3" xfId="37321" xr:uid="{C499F042-1D97-40AF-8E19-E955CAC08E12}"/>
    <cellStyle name="Note 5 3 3 2 3" xfId="29534" xr:uid="{AD0FB8D2-1714-43A6-AC8E-A0E6875ABF13}"/>
    <cellStyle name="Note 5 3 3 2 4" xfId="35258" xr:uid="{B51624BC-181E-4629-9111-DE71C6C8C904}"/>
    <cellStyle name="Note 5 3 3 3" xfId="24978" xr:uid="{2BCF9AB3-1C3B-4B2E-AB1D-F8536F51DFDD}"/>
    <cellStyle name="Note 5 3 3 3 2" xfId="27173" xr:uid="{430F7004-EB0A-4EB5-AF59-8497684651BE}"/>
    <cellStyle name="Note 5 3 3 3 2 2" xfId="32625" xr:uid="{09F61696-5EBC-4274-B64D-0C9A9E5F0466}"/>
    <cellStyle name="Note 5 3 3 3 2 3" xfId="38007" xr:uid="{B95E69B8-B1FD-40EC-B34B-F5FDE06E1D27}"/>
    <cellStyle name="Note 5 3 3 3 3" xfId="30430" xr:uid="{AC60C6D8-88D5-46D8-AE20-A43EDA47FD67}"/>
    <cellStyle name="Note 5 3 3 3 4" xfId="36124" xr:uid="{D82ACAF8-3F29-40DB-8F22-329C0FDB5F60}"/>
    <cellStyle name="Note 5 3 3 4" xfId="22739" xr:uid="{81B6D3D8-4AFD-497B-B172-572CB38D68F6}"/>
    <cellStyle name="Note 5 3 3 4 2" xfId="28679" xr:uid="{1990ED0C-E66D-4D02-B506-B224A7D6E627}"/>
    <cellStyle name="Note 5 3 3 4 3" xfId="34406" xr:uid="{A9ED1072-1FA1-46CE-B914-D66CD1930362}"/>
    <cellStyle name="Note 5 3 3 5" xfId="25439" xr:uid="{450F2EF9-C91D-4D73-94E3-642DC9F746A7}"/>
    <cellStyle name="Note 5 3 3 5 2" xfId="30891" xr:uid="{E7A6EBD7-B693-4BE8-B1E5-AA9E26231830}"/>
    <cellStyle name="Note 5 3 3 5 3" xfId="36466" xr:uid="{CA705C88-F6CC-4628-8155-081B1EBB60BC}"/>
    <cellStyle name="Note 5 3 3 6" xfId="27805" xr:uid="{80EC4340-48B4-4C84-A382-AFE12D30E54A}"/>
    <cellStyle name="Note 5 3 3 7" xfId="33532" xr:uid="{97B5C4B1-7D3B-4C1E-AEAC-92F0167B1493}"/>
    <cellStyle name="Note 5 3 4" xfId="23243" xr:uid="{1C9EF3A4-00FC-44CC-9A25-90F6AA954252}"/>
    <cellStyle name="Note 5 3 4 2" xfId="25943" xr:uid="{D4D429AA-F70A-45A9-8448-CD707EAD1F2E}"/>
    <cellStyle name="Note 5 3 4 2 2" xfId="31395" xr:uid="{9EF4E4D0-7125-4F9D-94BC-084830CE07B4}"/>
    <cellStyle name="Note 5 3 4 2 3" xfId="36970" xr:uid="{EDA42C60-4C7D-4821-9754-C0C97956DDA7}"/>
    <cellStyle name="Note 5 3 4 3" xfId="29183" xr:uid="{E4C20616-0A47-430C-B471-F350227C1023}"/>
    <cellStyle name="Note 5 3 4 4" xfId="34907" xr:uid="{F5635C31-95AB-45C9-A509-951B63915B69}"/>
    <cellStyle name="Note 5 3 5" xfId="24621" xr:uid="{473EA2BC-CAF4-4408-B37F-5E3E079C5D0B}"/>
    <cellStyle name="Note 5 3 5 2" xfId="26816" xr:uid="{74F1E00A-F40E-48A3-A8DB-A60A1CEF9000}"/>
    <cellStyle name="Note 5 3 5 2 2" xfId="32268" xr:uid="{641A8717-BEAF-4981-B8E7-C7E4CBBA44E4}"/>
    <cellStyle name="Note 5 3 5 2 3" xfId="37824" xr:uid="{B1D6D3D5-890E-4C45-8423-E48DC6FB99A3}"/>
    <cellStyle name="Note 5 3 5 3" xfId="30073" xr:uid="{252E0583-E39A-4CF3-92D1-19F10DA76C42}"/>
    <cellStyle name="Note 5 3 5 4" xfId="35773" xr:uid="{0EBF7103-7F55-48DC-A3EF-06C07E81182B}"/>
    <cellStyle name="Note 5 3 6" xfId="22388" xr:uid="{78DEF35D-24EF-48FE-98B7-7A057807BBBC}"/>
    <cellStyle name="Note 5 3 6 2" xfId="28328" xr:uid="{53AD01F9-B09E-45D4-9B30-6C92B14DA5CC}"/>
    <cellStyle name="Note 5 3 6 3" xfId="34055" xr:uid="{7F7F12A6-C03B-48D6-A0C9-F39EFA634EEB}"/>
    <cellStyle name="Note 5 3 7" xfId="21506" xr:uid="{0C72DD72-85D6-469A-A4C6-B2AB5441F0BD}"/>
    <cellStyle name="Note 5 3 8" xfId="20970" xr:uid="{8A096EBB-9076-42E2-B582-E5C837E97CA6}"/>
    <cellStyle name="Note 5 3 9" xfId="33175" xr:uid="{C3A6866D-5396-4021-9CE9-4724C330E2AD}"/>
    <cellStyle name="Note 5 4" xfId="20507" xr:uid="{00000000-0005-0000-0000-00001E500000}"/>
    <cellStyle name="Note 5 4 2" xfId="21862" xr:uid="{BEE9A4B4-FA7C-4692-8730-52B4162DC830}"/>
    <cellStyle name="Note 5 4 2 2" xfId="23593" xr:uid="{06592D11-95F0-4E7B-A298-411FC7128A43}"/>
    <cellStyle name="Note 5 4 2 2 2" xfId="26293" xr:uid="{395B10FC-A9B9-496C-84CD-11242FA5F16C}"/>
    <cellStyle name="Note 5 4 2 2 2 2" xfId="31745" xr:uid="{BA6D9D6D-36CF-47A0-A121-8DA971A41A9D}"/>
    <cellStyle name="Note 5 4 2 2 2 3" xfId="37320" xr:uid="{77281FE2-6D4F-4671-9591-E299EA9D264B}"/>
    <cellStyle name="Note 5 4 2 2 3" xfId="29533" xr:uid="{36E98297-ADD2-4296-AA21-4D0FC14DA1E2}"/>
    <cellStyle name="Note 5 4 2 2 4" xfId="35257" xr:uid="{1FDBB0BF-33D1-4B3A-9634-ECABB452DB07}"/>
    <cellStyle name="Note 5 4 2 3" xfId="24977" xr:uid="{CE49DC98-27BC-4532-806E-70C7AD200C78}"/>
    <cellStyle name="Note 5 4 2 3 2" xfId="27172" xr:uid="{5942B815-E48B-43A5-B9D2-43DE3D1B786C}"/>
    <cellStyle name="Note 5 4 2 3 2 2" xfId="32624" xr:uid="{F2DECF4C-BAA7-46D7-8E82-255E85448DC3}"/>
    <cellStyle name="Note 5 4 2 3 2 3" xfId="38006" xr:uid="{4D6EBF3C-AB01-4848-B0B4-65363F1BBA1D}"/>
    <cellStyle name="Note 5 4 2 3 3" xfId="30429" xr:uid="{AE94EB46-44FC-42F6-9DE4-F77077385284}"/>
    <cellStyle name="Note 5 4 2 3 4" xfId="36123" xr:uid="{0A7103EA-D53E-410A-9B45-C110E7AEFB74}"/>
    <cellStyle name="Note 5 4 2 4" xfId="22738" xr:uid="{04CAF7CD-C325-4FBE-9196-136F56EBA5E7}"/>
    <cellStyle name="Note 5 4 2 4 2" xfId="28678" xr:uid="{B41E5E1B-322A-417B-BD2E-C888B2FE81FE}"/>
    <cellStyle name="Note 5 4 2 4 3" xfId="34405" xr:uid="{F5442F37-61E0-43EA-B80D-8CEC9F7DB457}"/>
    <cellStyle name="Note 5 4 2 5" xfId="25438" xr:uid="{E4EB871C-4A9B-4DE2-AFFD-57B6E74FB854}"/>
    <cellStyle name="Note 5 4 2 5 2" xfId="30890" xr:uid="{0B1898B1-AB8C-4D35-926C-56AE4D16725C}"/>
    <cellStyle name="Note 5 4 2 5 3" xfId="36465" xr:uid="{FE5BF169-7313-40BF-BAFB-7E62BB4ABA88}"/>
    <cellStyle name="Note 5 4 2 6" xfId="27804" xr:uid="{587A4DCC-16D7-4BDD-907E-2A9777B352C5}"/>
    <cellStyle name="Note 5 4 2 7" xfId="33531" xr:uid="{88039B97-0CD1-44B1-B4D0-83E1267C1427}"/>
    <cellStyle name="Note 5 4 3" xfId="23244" xr:uid="{EC5E39AD-BE6A-4FA5-A1D7-1DB538C16CB1}"/>
    <cellStyle name="Note 5 4 3 2" xfId="25944" xr:uid="{E53EEAEE-66CA-4AA8-98E6-F20E899354B2}"/>
    <cellStyle name="Note 5 4 3 2 2" xfId="31396" xr:uid="{31DD7A6B-170C-455F-8538-5FC21F75903E}"/>
    <cellStyle name="Note 5 4 3 2 3" xfId="36971" xr:uid="{9FC2BE37-EBA1-406B-BA1C-6BC989692C76}"/>
    <cellStyle name="Note 5 4 3 3" xfId="29184" xr:uid="{77627B65-E1A2-48D6-AC7D-A78602F1A40A}"/>
    <cellStyle name="Note 5 4 3 4" xfId="34908" xr:uid="{1FB1D901-897D-43BF-8BAC-BD9FE2D641FA}"/>
    <cellStyle name="Note 5 4 4" xfId="24622" xr:uid="{44CA1184-88D9-4AC2-AD15-D42E419FBA69}"/>
    <cellStyle name="Note 5 4 4 2" xfId="26817" xr:uid="{2B890CE8-C8F7-4CA6-9AD7-04B7CA67B083}"/>
    <cellStyle name="Note 5 4 4 2 2" xfId="32269" xr:uid="{E0F33987-2BE1-4BAB-99D7-1FBB68B0D9D6}"/>
    <cellStyle name="Note 5 4 4 2 3" xfId="37825" xr:uid="{D359DC36-34C0-4442-928A-D89854FFE848}"/>
    <cellStyle name="Note 5 4 4 3" xfId="30074" xr:uid="{B6EC41D3-666D-444A-9EE4-D2269BD0038E}"/>
    <cellStyle name="Note 5 4 4 4" xfId="35774" xr:uid="{394B58C3-C015-42CB-9AE6-E95DEE33B3BD}"/>
    <cellStyle name="Note 5 4 5" xfId="22389" xr:uid="{E0E02EA9-58DC-4E01-9149-B6DD18F7C97D}"/>
    <cellStyle name="Note 5 4 5 2" xfId="28329" xr:uid="{9527E68B-D3FF-4D64-B35E-30DEF483B0F1}"/>
    <cellStyle name="Note 5 4 5 3" xfId="34056" xr:uid="{07EDE3B2-91C7-475C-943C-82DD7C266EBC}"/>
    <cellStyle name="Note 5 4 6" xfId="21507" xr:uid="{9D68F221-A29C-43CD-9743-A2F4F3DD3A33}"/>
    <cellStyle name="Note 5 4 7" xfId="20969" xr:uid="{67D47199-5AE6-4FE2-9BD3-541CD303EA3D}"/>
    <cellStyle name="Note 5 4 8" xfId="33176" xr:uid="{EAE02967-B4B7-4387-B81C-68C0834D6FD3}"/>
    <cellStyle name="Note 5 5" xfId="20508" xr:uid="{00000000-0005-0000-0000-00001F500000}"/>
    <cellStyle name="Note 5 6" xfId="21865" xr:uid="{4CEB6919-35C7-4054-9E0E-93CB0A7D1C7F}"/>
    <cellStyle name="Note 5 6 2" xfId="23596" xr:uid="{ACAB0F81-29C8-4C28-A1F2-425676B9ACE5}"/>
    <cellStyle name="Note 5 6 2 2" xfId="26296" xr:uid="{6803B430-9A05-43C0-B911-43FFC64415C8}"/>
    <cellStyle name="Note 5 6 2 2 2" xfId="31748" xr:uid="{D33D9FE5-2709-45FA-B250-988498428D8E}"/>
    <cellStyle name="Note 5 6 2 2 3" xfId="37323" xr:uid="{CCEC8DF4-8AB9-4191-82C0-A319144E194F}"/>
    <cellStyle name="Note 5 6 2 3" xfId="29536" xr:uid="{95FB5140-A31B-4179-A73B-D9E214142905}"/>
    <cellStyle name="Note 5 6 2 4" xfId="35260" xr:uid="{5C8EA71D-A0DA-4E43-9834-6575C53687EE}"/>
    <cellStyle name="Note 5 6 3" xfId="24980" xr:uid="{DC42B02B-F2FA-4C90-80E9-0EC60C7F6E8B}"/>
    <cellStyle name="Note 5 6 3 2" xfId="27175" xr:uid="{58A4935F-23B7-44B6-8748-CF78E40079B2}"/>
    <cellStyle name="Note 5 6 3 2 2" xfId="32627" xr:uid="{119C73ED-E3A3-4F9A-A8AF-83E96EE88849}"/>
    <cellStyle name="Note 5 6 3 2 3" xfId="38009" xr:uid="{160BF106-7234-4901-A7A9-FCAD948503B7}"/>
    <cellStyle name="Note 5 6 3 3" xfId="30432" xr:uid="{41D40C21-AF82-42CD-8F30-17F68F476F3C}"/>
    <cellStyle name="Note 5 6 3 4" xfId="36126" xr:uid="{F6B46AB4-DD20-40BC-BB5C-C9F22F269113}"/>
    <cellStyle name="Note 5 6 4" xfId="22741" xr:uid="{6F86594E-D277-4325-80C9-2F4C6BC062DF}"/>
    <cellStyle name="Note 5 6 4 2" xfId="28681" xr:uid="{B9AEBA09-72A2-4B68-9A09-44BA05123A65}"/>
    <cellStyle name="Note 5 6 4 3" xfId="34408" xr:uid="{605D80C5-415A-47E8-9F07-770A5BE428D8}"/>
    <cellStyle name="Note 5 6 5" xfId="25441" xr:uid="{3B2FF90E-585D-442D-83E4-84F693B53ED3}"/>
    <cellStyle name="Note 5 6 5 2" xfId="30893" xr:uid="{04E94B17-CEF7-4EE7-9A08-9AE8F9F08273}"/>
    <cellStyle name="Note 5 6 5 3" xfId="36468" xr:uid="{6A4B41E7-B1CD-4BC9-837B-E581FBEAE962}"/>
    <cellStyle name="Note 5 6 6" xfId="27807" xr:uid="{99AF597D-623C-4D12-B9E0-77E3DFD9C91B}"/>
    <cellStyle name="Note 5 6 7" xfId="33534" xr:uid="{C1D6D1BA-271B-4645-B143-FD0B91A537F6}"/>
    <cellStyle name="Note 5 7" xfId="23241" xr:uid="{E4DFDAB1-6757-40C4-9791-BAFCAED30481}"/>
    <cellStyle name="Note 5 7 2" xfId="25941" xr:uid="{0F944283-2F3D-46BD-AA9C-5F49C6FDB0E5}"/>
    <cellStyle name="Note 5 7 2 2" xfId="31393" xr:uid="{E675090E-9BE9-420F-8A12-3B363FBF84E3}"/>
    <cellStyle name="Note 5 7 2 3" xfId="36968" xr:uid="{0B3DBAF1-110E-4B67-8278-9134CB9C8F7E}"/>
    <cellStyle name="Note 5 7 3" xfId="29181" xr:uid="{52048CB4-3B58-4E47-AE5A-757ED04FE7D4}"/>
    <cellStyle name="Note 5 7 4" xfId="34905" xr:uid="{127F3268-EF60-470F-BAA3-E754144E9AC6}"/>
    <cellStyle name="Note 5 8" xfId="24619" xr:uid="{9B9A5927-65E1-45E3-B86B-B0754BC3A8EE}"/>
    <cellStyle name="Note 5 8 2" xfId="26814" xr:uid="{5A3E33F1-7A8D-4789-8A37-F86CBCA02314}"/>
    <cellStyle name="Note 5 8 2 2" xfId="32266" xr:uid="{8CDFCE5A-735D-4F48-A774-489C5859444D}"/>
    <cellStyle name="Note 5 8 2 3" xfId="37822" xr:uid="{F0FBD02B-EF2B-4F12-957B-5B775DD120AC}"/>
    <cellStyle name="Note 5 8 3" xfId="30071" xr:uid="{28E77DAB-1792-4B97-B073-C491A83B3EC6}"/>
    <cellStyle name="Note 5 8 4" xfId="35771" xr:uid="{92FBF185-D5BA-4729-8F5B-EF25910BB486}"/>
    <cellStyle name="Note 5 9" xfId="22386" xr:uid="{D14610AC-37E6-4224-9463-134FE5A5A40C}"/>
    <cellStyle name="Note 5 9 2" xfId="28326" xr:uid="{72F24C62-7021-446C-83F0-81C2ADBA253B}"/>
    <cellStyle name="Note 5 9 3" xfId="34053" xr:uid="{C7025E32-B7AE-432A-8907-2A390176CF70}"/>
    <cellStyle name="Note 6" xfId="20509" xr:uid="{00000000-0005-0000-0000-000020500000}"/>
    <cellStyle name="Note 6 10" xfId="20968" xr:uid="{75BF34A6-DBE4-42F6-B1DD-B41C78E3317A}"/>
    <cellStyle name="Note 6 11" xfId="33177" xr:uid="{BB71E506-0F6A-4AAF-A0D1-B5395A0B488C}"/>
    <cellStyle name="Note 6 2" xfId="20510" xr:uid="{00000000-0005-0000-0000-000021500000}"/>
    <cellStyle name="Note 6 2 2" xfId="20511" xr:uid="{00000000-0005-0000-0000-000022500000}"/>
    <cellStyle name="Note 6 2 3" xfId="21860" xr:uid="{A842D196-C02F-4617-9F10-FECE7DBDA9EF}"/>
    <cellStyle name="Note 6 2 3 2" xfId="23591" xr:uid="{EDE8B9FF-DEBD-4137-AEDE-84A60C5D4538}"/>
    <cellStyle name="Note 6 2 3 2 2" xfId="26291" xr:uid="{28C60AF5-CCEA-4784-BE08-34DBA5C9F112}"/>
    <cellStyle name="Note 6 2 3 2 2 2" xfId="31743" xr:uid="{FFF67F49-0926-4D6D-A046-B9BECC13E46D}"/>
    <cellStyle name="Note 6 2 3 2 2 3" xfId="37318" xr:uid="{CCC17AB9-2F02-481B-8157-8BB8405D3CC2}"/>
    <cellStyle name="Note 6 2 3 2 3" xfId="29531" xr:uid="{34610DF8-7B81-44CF-8F85-0B824769A5CD}"/>
    <cellStyle name="Note 6 2 3 2 4" xfId="35255" xr:uid="{8F8AF7DC-887F-486D-98BD-B24E88F48D2A}"/>
    <cellStyle name="Note 6 2 3 3" xfId="24975" xr:uid="{A4CF928A-32D3-409E-A4F5-A1FED19AE083}"/>
    <cellStyle name="Note 6 2 3 3 2" xfId="27170" xr:uid="{B1C811D1-D5BE-41A5-9961-3C42B676902F}"/>
    <cellStyle name="Note 6 2 3 3 2 2" xfId="32622" xr:uid="{36038479-D965-46A3-A50C-623014C7E6FF}"/>
    <cellStyle name="Note 6 2 3 3 2 3" xfId="38004" xr:uid="{A1C4DD07-331C-4208-A90E-76A58AC21E7C}"/>
    <cellStyle name="Note 6 2 3 3 3" xfId="30427" xr:uid="{8DCC3D50-5F74-42D4-A9D4-BABA38D0E5A2}"/>
    <cellStyle name="Note 6 2 3 3 4" xfId="36121" xr:uid="{13FEF43B-5C1F-4521-AC82-4EC86883892C}"/>
    <cellStyle name="Note 6 2 3 4" xfId="22736" xr:uid="{11877347-5783-4C39-82D9-942BAF68416B}"/>
    <cellStyle name="Note 6 2 3 4 2" xfId="28676" xr:uid="{EDA710FA-A2B6-4E33-AB5A-5AE640D02ED5}"/>
    <cellStyle name="Note 6 2 3 4 3" xfId="34403" xr:uid="{7A7E04FC-E9A5-4F65-B223-C7AF7BCE563E}"/>
    <cellStyle name="Note 6 2 3 5" xfId="25436" xr:uid="{3ACD11F2-54AA-4BBE-8168-CDF8D0C98935}"/>
    <cellStyle name="Note 6 2 3 5 2" xfId="30888" xr:uid="{9EAD8C85-178B-474A-9E73-E6E7B75BA22A}"/>
    <cellStyle name="Note 6 2 3 5 3" xfId="36463" xr:uid="{418FA5D9-1246-476C-AA41-3B9FDD34F622}"/>
    <cellStyle name="Note 6 2 3 6" xfId="27802" xr:uid="{744150C5-71D7-4E9A-A392-BF0E0FBF8283}"/>
    <cellStyle name="Note 6 2 3 7" xfId="33529" xr:uid="{EFD0A7F8-4681-4B10-93AE-94999061F27B}"/>
    <cellStyle name="Note 6 2 4" xfId="23246" xr:uid="{CD30589F-EE1F-4B96-89D9-3407EED4265B}"/>
    <cellStyle name="Note 6 2 4 2" xfId="25946" xr:uid="{95FBFC9C-5EEB-4A1D-8C4D-A3956BD1349A}"/>
    <cellStyle name="Note 6 2 4 2 2" xfId="31398" xr:uid="{867FDF42-AA59-4D21-83D9-5F525822F6F4}"/>
    <cellStyle name="Note 6 2 4 2 3" xfId="36973" xr:uid="{6099C10E-712F-4BC5-8E32-81D8E0FF7B57}"/>
    <cellStyle name="Note 6 2 4 3" xfId="29186" xr:uid="{D3246ECE-9799-4EE1-B0D7-7ECFF7BA3C95}"/>
    <cellStyle name="Note 6 2 4 4" xfId="34910" xr:uid="{6EF72FE9-7252-471D-89C2-B97D557EAF2E}"/>
    <cellStyle name="Note 6 2 5" xfId="24624" xr:uid="{BB2350A0-6FD3-453C-AC58-B4468D9A75DF}"/>
    <cellStyle name="Note 6 2 5 2" xfId="26819" xr:uid="{FF5A5574-193B-4612-93B4-4EA78E70C222}"/>
    <cellStyle name="Note 6 2 5 2 2" xfId="32271" xr:uid="{E45222A6-BCBC-490C-9799-5E7AAD1673B2}"/>
    <cellStyle name="Note 6 2 5 2 3" xfId="37827" xr:uid="{F82B3C4C-364A-4042-88B2-992AE8D67796}"/>
    <cellStyle name="Note 6 2 5 3" xfId="30076" xr:uid="{014B07EA-B8D3-4483-864B-B31EE9716224}"/>
    <cellStyle name="Note 6 2 5 4" xfId="35776" xr:uid="{63C3D186-32D8-4764-AAAB-DE18C89A954D}"/>
    <cellStyle name="Note 6 2 6" xfId="22391" xr:uid="{1052AFB5-FDCB-466A-8F7C-6E21B1307A4B}"/>
    <cellStyle name="Note 6 2 6 2" xfId="28331" xr:uid="{57F07834-CFCF-48CE-B3EF-196CDBDF86B6}"/>
    <cellStyle name="Note 6 2 6 3" xfId="34058" xr:uid="{7919B65E-8162-4D66-AC44-91D2B92988CE}"/>
    <cellStyle name="Note 6 2 7" xfId="21509" xr:uid="{3571034D-89DE-4249-B447-260779FF1C83}"/>
    <cellStyle name="Note 6 2 8" xfId="20967" xr:uid="{389D396F-8D67-42DA-8CB9-CE925304963B}"/>
    <cellStyle name="Note 6 2 9" xfId="33178" xr:uid="{3482DAE5-0580-4C0F-AFAC-AA7432951D4D}"/>
    <cellStyle name="Note 6 3" xfId="20512" xr:uid="{00000000-0005-0000-0000-000023500000}"/>
    <cellStyle name="Note 6 4" xfId="20513" xr:uid="{00000000-0005-0000-0000-000024500000}"/>
    <cellStyle name="Note 6 5" xfId="21861" xr:uid="{0008F5F5-F411-49A1-BAA8-2A8EFA48709F}"/>
    <cellStyle name="Note 6 5 2" xfId="23592" xr:uid="{D3985C9C-6E67-434E-9788-42B7B67EC4F0}"/>
    <cellStyle name="Note 6 5 2 2" xfId="26292" xr:uid="{D1F95AD9-3759-4466-A76C-365F183B4A29}"/>
    <cellStyle name="Note 6 5 2 2 2" xfId="31744" xr:uid="{4AC4DEA8-66CA-44BC-8AAD-4FA397D4EB0D}"/>
    <cellStyle name="Note 6 5 2 2 3" xfId="37319" xr:uid="{A297A9F4-8A69-43DC-BB25-047E6AEB802A}"/>
    <cellStyle name="Note 6 5 2 3" xfId="29532" xr:uid="{8FCBC3D0-A999-453F-A050-666FE341F309}"/>
    <cellStyle name="Note 6 5 2 4" xfId="35256" xr:uid="{F33F3437-2E2C-4E1F-905B-0C5AC1E95712}"/>
    <cellStyle name="Note 6 5 3" xfId="24976" xr:uid="{C460E248-A4FA-4EB2-A6B7-592CBE84E51C}"/>
    <cellStyle name="Note 6 5 3 2" xfId="27171" xr:uid="{A422A63A-184B-42B1-A0DA-221D65E44636}"/>
    <cellStyle name="Note 6 5 3 2 2" xfId="32623" xr:uid="{DBAA8070-2BCC-42E5-A821-4565A5208B91}"/>
    <cellStyle name="Note 6 5 3 2 3" xfId="38005" xr:uid="{951DD3ED-FEDE-4B61-9108-982233725321}"/>
    <cellStyle name="Note 6 5 3 3" xfId="30428" xr:uid="{2B9A009D-D1F2-407B-905D-B22B956B15C1}"/>
    <cellStyle name="Note 6 5 3 4" xfId="36122" xr:uid="{2EB41015-8280-4CA1-85A2-5A8C44D94516}"/>
    <cellStyle name="Note 6 5 4" xfId="22737" xr:uid="{09AE45D2-B9F1-4355-9F8D-9EA31BD570B1}"/>
    <cellStyle name="Note 6 5 4 2" xfId="28677" xr:uid="{2AFF7B38-99E4-473E-B1F6-38D0258B9EC5}"/>
    <cellStyle name="Note 6 5 4 3" xfId="34404" xr:uid="{25EF43E1-A3E3-45D3-95E9-24078D0DE7DD}"/>
    <cellStyle name="Note 6 5 5" xfId="25437" xr:uid="{EA0D45E1-EFDF-4F84-B381-0BECEBBC0652}"/>
    <cellStyle name="Note 6 5 5 2" xfId="30889" xr:uid="{EE024664-5D58-4876-B065-C0ED5F00D4F2}"/>
    <cellStyle name="Note 6 5 5 3" xfId="36464" xr:uid="{D646BD39-C8C3-451D-86B4-369E9D7B2CA2}"/>
    <cellStyle name="Note 6 5 6" xfId="27803" xr:uid="{CDF8C98A-B4F9-4158-9801-32452DD1BC26}"/>
    <cellStyle name="Note 6 5 7" xfId="33530" xr:uid="{A02384A2-81EB-4CE0-A9E6-1AF337AB03FC}"/>
    <cellStyle name="Note 6 6" xfId="23245" xr:uid="{04BA890D-C2E7-4E6C-82AC-3CADDDD451EA}"/>
    <cellStyle name="Note 6 6 2" xfId="25945" xr:uid="{F1888BC4-414A-49E7-A482-59DE9B8E3A52}"/>
    <cellStyle name="Note 6 6 2 2" xfId="31397" xr:uid="{4ACCCDAA-E26D-4F0A-9872-470AA532F144}"/>
    <cellStyle name="Note 6 6 2 3" xfId="36972" xr:uid="{EF574AA9-9543-4C6C-A65D-31485E48A42A}"/>
    <cellStyle name="Note 6 6 3" xfId="29185" xr:uid="{938E4975-DD56-4D16-B528-E5D1123F5462}"/>
    <cellStyle name="Note 6 6 4" xfId="34909" xr:uid="{BE2D1E9A-07FD-441E-9A41-B6A93C3A3BB8}"/>
    <cellStyle name="Note 6 7" xfId="24623" xr:uid="{E81F2798-5124-47FB-8C34-44F99084CFB3}"/>
    <cellStyle name="Note 6 7 2" xfId="26818" xr:uid="{F94BC85D-ED34-44AF-9D7B-80C98297BCBA}"/>
    <cellStyle name="Note 6 7 2 2" xfId="32270" xr:uid="{076DF732-BFDD-4399-9233-EC96A34C8137}"/>
    <cellStyle name="Note 6 7 2 3" xfId="37826" xr:uid="{E2021C53-15A0-4A03-8466-EDC9AA025B43}"/>
    <cellStyle name="Note 6 7 3" xfId="30075" xr:uid="{654F018F-AFB3-4A7E-A9E4-0C8065BBE8EF}"/>
    <cellStyle name="Note 6 7 4" xfId="35775" xr:uid="{4AD1F423-AD5E-4889-828C-5CD2A425D678}"/>
    <cellStyle name="Note 6 8" xfId="22390" xr:uid="{79ECAA30-DA54-4C0F-A6C7-C4248DD301DB}"/>
    <cellStyle name="Note 6 8 2" xfId="28330" xr:uid="{E0D68D69-333C-4EF7-90A7-88871B3E1A64}"/>
    <cellStyle name="Note 6 8 3" xfId="34057" xr:uid="{C164F671-21FD-4675-866D-BB7D5436A4A4}"/>
    <cellStyle name="Note 6 9" xfId="21508" xr:uid="{713D2D97-C6C2-4BFB-913D-8622B8E1DAB2}"/>
    <cellStyle name="Note 7" xfId="20514" xr:uid="{00000000-0005-0000-0000-000025500000}"/>
    <cellStyle name="Note 7 2" xfId="21859" xr:uid="{74E29800-1960-4162-9796-14BEEAE27078}"/>
    <cellStyle name="Note 7 2 2" xfId="23590" xr:uid="{492AAB33-44C3-48D3-ADC5-6CB52E0439F1}"/>
    <cellStyle name="Note 7 2 2 2" xfId="26290" xr:uid="{76E9F77A-AF1A-4FF9-BF33-40F4506D41D0}"/>
    <cellStyle name="Note 7 2 2 2 2" xfId="31742" xr:uid="{567F433A-CE88-4B3D-9FFE-6D9966BD40AC}"/>
    <cellStyle name="Note 7 2 2 2 3" xfId="37317" xr:uid="{D38FCB03-65C0-4A5C-83D3-D5E78B821F75}"/>
    <cellStyle name="Note 7 2 2 3" xfId="29530" xr:uid="{A125CD0D-8318-4956-83CE-FDCBCE50F9BE}"/>
    <cellStyle name="Note 7 2 2 4" xfId="35254" xr:uid="{6CE518DB-816C-4F3B-B249-C21775949D47}"/>
    <cellStyle name="Note 7 2 3" xfId="24974" xr:uid="{0A153EF1-E715-4FFC-9A6C-2DE9DD64B24F}"/>
    <cellStyle name="Note 7 2 3 2" xfId="27169" xr:uid="{CE9EADDB-A4C3-4DCB-88DB-B35B2CD850A8}"/>
    <cellStyle name="Note 7 2 3 2 2" xfId="32621" xr:uid="{9CF328C0-30B5-41E7-9086-7CC6D1F2915D}"/>
    <cellStyle name="Note 7 2 3 2 3" xfId="38003" xr:uid="{AE7BDF95-FD58-4BF3-83DE-7087C9D8EBEB}"/>
    <cellStyle name="Note 7 2 3 3" xfId="30426" xr:uid="{EE8134F3-3E38-4166-9031-AC79F0D0FA2F}"/>
    <cellStyle name="Note 7 2 3 4" xfId="36120" xr:uid="{97BA2652-0C49-478B-B797-A9E8F2639AAE}"/>
    <cellStyle name="Note 7 2 4" xfId="22735" xr:uid="{80C82C9C-FBDE-4282-A3B1-50BBCFD54ADB}"/>
    <cellStyle name="Note 7 2 4 2" xfId="28675" xr:uid="{F9453761-5B15-4978-827A-91A95D5037B5}"/>
    <cellStyle name="Note 7 2 4 3" xfId="34402" xr:uid="{F80042AD-84BF-4D33-B16E-F0CA276374E3}"/>
    <cellStyle name="Note 7 2 5" xfId="25435" xr:uid="{89F31DCD-1B77-4002-8FBF-5F508D92D7FD}"/>
    <cellStyle name="Note 7 2 5 2" xfId="30887" xr:uid="{6874B41D-6A55-4D08-8FBD-547357B8EF7B}"/>
    <cellStyle name="Note 7 2 5 3" xfId="36462" xr:uid="{92A36B24-02FF-4973-8E8A-F502C8B69B68}"/>
    <cellStyle name="Note 7 2 6" xfId="27801" xr:uid="{62625C90-A2EC-41E3-87A0-7D1369017163}"/>
    <cellStyle name="Note 7 2 7" xfId="33528" xr:uid="{695C6D0F-7C5A-43EB-8DED-11D42B3E2A97}"/>
    <cellStyle name="Note 7 3" xfId="23247" xr:uid="{C429A4A0-A978-4BE5-9B2D-CCB687195D7A}"/>
    <cellStyle name="Note 7 3 2" xfId="25947" xr:uid="{87B850D7-A488-4D3B-8021-903EB03974A0}"/>
    <cellStyle name="Note 7 3 2 2" xfId="31399" xr:uid="{FD21902A-8F0E-44E5-83EC-447B287553E9}"/>
    <cellStyle name="Note 7 3 2 3" xfId="36974" xr:uid="{9A47EEB9-AD3D-4D02-928A-0EDA992F3619}"/>
    <cellStyle name="Note 7 3 3" xfId="29187" xr:uid="{4757DE4A-CE27-41C9-B6AC-855DDA271FF3}"/>
    <cellStyle name="Note 7 3 4" xfId="34911" xr:uid="{D355E8D3-9825-489A-BE53-1FBAB5A4E6E9}"/>
    <cellStyle name="Note 7 4" xfId="24625" xr:uid="{3E84D869-D7F7-4404-87BE-A9E2254149B7}"/>
    <cellStyle name="Note 7 4 2" xfId="26820" xr:uid="{CBE784DE-BD8F-409A-9A20-977071F80BE6}"/>
    <cellStyle name="Note 7 4 2 2" xfId="32272" xr:uid="{E3B8734D-989A-4803-BE68-AA9F39AD9478}"/>
    <cellStyle name="Note 7 4 2 3" xfId="37828" xr:uid="{E0CEC3A0-3F7F-4405-AA52-0B5CA93D3C26}"/>
    <cellStyle name="Note 7 4 3" xfId="30077" xr:uid="{7E3ABDD1-8A86-46F6-B4A5-60677DD8617F}"/>
    <cellStyle name="Note 7 4 4" xfId="35777" xr:uid="{2098CB86-84AF-4AE9-B434-58F30CFB59A6}"/>
    <cellStyle name="Note 7 5" xfId="22392" xr:uid="{49FE696B-EBC3-4B55-B757-41FFAA08CE0B}"/>
    <cellStyle name="Note 7 5 2" xfId="28332" xr:uid="{45D76D51-39DC-42C6-B2E8-B18FBB796696}"/>
    <cellStyle name="Note 7 5 3" xfId="34059" xr:uid="{3A403EA6-B653-4F56-B7F3-52B875496F12}"/>
    <cellStyle name="Note 7 6" xfId="21510" xr:uid="{EE504081-5DC8-4ACB-B5F2-AC15F4465C69}"/>
    <cellStyle name="Note 7 7" xfId="22134" xr:uid="{671B2F24-F64E-4C7C-8E9F-576048BB9260}"/>
    <cellStyle name="Note 7 8" xfId="33179" xr:uid="{BD2516A5-AF98-49FF-95DA-1A304954D0C1}"/>
    <cellStyle name="Note 8" xfId="20515" xr:uid="{00000000-0005-0000-0000-000026500000}"/>
    <cellStyle name="Note 8 2" xfId="20516" xr:uid="{00000000-0005-0000-0000-000027500000}"/>
    <cellStyle name="Note 8 2 2" xfId="21857" xr:uid="{915F4503-20B1-4BCA-9B04-76DC933FFB58}"/>
    <cellStyle name="Note 8 2 2 2" xfId="23588" xr:uid="{36C5D6C9-24C9-4328-8CD9-CC11E72DC90E}"/>
    <cellStyle name="Note 8 2 2 2 2" xfId="26288" xr:uid="{422AB556-91E7-4145-8428-77A1F44BE952}"/>
    <cellStyle name="Note 8 2 2 2 2 2" xfId="31740" xr:uid="{D91A6457-B3A4-40FD-88E9-0873EC2A6F8F}"/>
    <cellStyle name="Note 8 2 2 2 2 3" xfId="37315" xr:uid="{A35DE514-0B67-4C03-A451-9A01ED2A4335}"/>
    <cellStyle name="Note 8 2 2 2 3" xfId="29528" xr:uid="{F25FACF7-419C-4137-B211-4E0B2A178493}"/>
    <cellStyle name="Note 8 2 2 2 4" xfId="35252" xr:uid="{893756BA-65EF-4BF9-BCFB-4E6FE01E2B8D}"/>
    <cellStyle name="Note 8 2 2 3" xfId="24972" xr:uid="{01BBFCED-4FAB-421B-80CC-6AF97C1D8BF0}"/>
    <cellStyle name="Note 8 2 2 3 2" xfId="27167" xr:uid="{33BF83BB-52C9-4478-AC06-8491E0D507A2}"/>
    <cellStyle name="Note 8 2 2 3 2 2" xfId="32619" xr:uid="{D4DF5E2F-19B5-44EF-BBC2-A4CAF7781DD7}"/>
    <cellStyle name="Note 8 2 2 3 2 3" xfId="38001" xr:uid="{59D22681-5A82-4A27-8E40-F776573CB615}"/>
    <cellStyle name="Note 8 2 2 3 3" xfId="30424" xr:uid="{19EAFE91-400B-40BD-BEAE-82D5F38F9712}"/>
    <cellStyle name="Note 8 2 2 3 4" xfId="36118" xr:uid="{63CEFEBB-6A1D-49BD-84AF-CE257FF474F9}"/>
    <cellStyle name="Note 8 2 2 4" xfId="22733" xr:uid="{510DEEDC-3184-4C61-A123-76C59376943F}"/>
    <cellStyle name="Note 8 2 2 4 2" xfId="28673" xr:uid="{16987122-6DEF-494A-8100-814009C16854}"/>
    <cellStyle name="Note 8 2 2 4 3" xfId="34400" xr:uid="{323013DD-7CF8-4168-8CF6-FF52E536104B}"/>
    <cellStyle name="Note 8 2 2 5" xfId="25433" xr:uid="{C6A5BD40-7A66-4386-96E0-6C62A34E11FF}"/>
    <cellStyle name="Note 8 2 2 5 2" xfId="30885" xr:uid="{FEFDB6D7-8DE4-471D-962C-7602EBF9CA18}"/>
    <cellStyle name="Note 8 2 2 5 3" xfId="36460" xr:uid="{2A895287-171B-49FF-826C-566BB4C83C95}"/>
    <cellStyle name="Note 8 2 2 6" xfId="27799" xr:uid="{A6D1AD49-837E-417A-B5CE-B4ADA55F6949}"/>
    <cellStyle name="Note 8 2 2 7" xfId="33526" xr:uid="{60649B77-6AE6-4159-9470-D3D12D218EA9}"/>
    <cellStyle name="Note 8 2 3" xfId="23249" xr:uid="{CC4C6EA7-16B7-4D15-BACE-C44405639677}"/>
    <cellStyle name="Note 8 2 3 2" xfId="25949" xr:uid="{61737E6F-DDF1-4150-B40F-4B72E93C37D0}"/>
    <cellStyle name="Note 8 2 3 2 2" xfId="31401" xr:uid="{B694BF02-2F12-4A8B-AE3A-C5C6DAA6083A}"/>
    <cellStyle name="Note 8 2 3 2 3" xfId="36976" xr:uid="{EB6E0F9D-2CE3-45C0-960B-E9DBB85A8DEB}"/>
    <cellStyle name="Note 8 2 3 3" xfId="29189" xr:uid="{0511DD80-F19F-405B-B3FC-02EA5221C5D4}"/>
    <cellStyle name="Note 8 2 3 4" xfId="34913" xr:uid="{4CB3FB31-598F-4CE9-A931-A8FD3808FC5A}"/>
    <cellStyle name="Note 8 2 4" xfId="24627" xr:uid="{F9F1C08D-8207-4A59-9AE1-1B01A015FB7F}"/>
    <cellStyle name="Note 8 2 4 2" xfId="26822" xr:uid="{30497641-827A-4B65-8535-A26D616B46A1}"/>
    <cellStyle name="Note 8 2 4 2 2" xfId="32274" xr:uid="{AACAA6B2-5A4D-4FF6-9832-729FAEBCD0F3}"/>
    <cellStyle name="Note 8 2 4 2 3" xfId="37830" xr:uid="{0BF023DD-2132-42D0-B5DC-4721CC2AAA7F}"/>
    <cellStyle name="Note 8 2 4 3" xfId="30079" xr:uid="{3F1DE6F2-3B0B-4EE8-8326-0023ADB45467}"/>
    <cellStyle name="Note 8 2 4 4" xfId="35779" xr:uid="{512AA1D1-3106-49E1-BA74-E7C130DA37C0}"/>
    <cellStyle name="Note 8 2 5" xfId="22394" xr:uid="{0C224A70-3B55-479C-B22E-7687987BFE00}"/>
    <cellStyle name="Note 8 2 5 2" xfId="28334" xr:uid="{2938FDA9-8D38-413A-89B5-DB0A0924B119}"/>
    <cellStyle name="Note 8 2 5 3" xfId="34061" xr:uid="{3A8FA5C7-F522-4623-8C6B-623C7597873D}"/>
    <cellStyle name="Note 8 2 6" xfId="21512" xr:uid="{85A44E03-48C4-4780-ADB9-9E28E74AE728}"/>
    <cellStyle name="Note 8 2 7" xfId="27454" xr:uid="{C8882B0C-FFE7-4F4B-87B2-2014379C1089}"/>
    <cellStyle name="Note 8 2 8" xfId="33181" xr:uid="{CF61E0A8-31E7-44B4-9760-412E78723900}"/>
    <cellStyle name="Note 8 3" xfId="21858" xr:uid="{87839AD7-010F-450C-86C9-55BD2179C833}"/>
    <cellStyle name="Note 8 3 2" xfId="23589" xr:uid="{7A9A6F2B-1C3E-4E15-941E-FCD0B00F9BAB}"/>
    <cellStyle name="Note 8 3 2 2" xfId="26289" xr:uid="{0F59A78C-649D-4619-8E48-A596EDE3035E}"/>
    <cellStyle name="Note 8 3 2 2 2" xfId="31741" xr:uid="{A0409958-9B31-4783-B9C2-C2E67DB314C1}"/>
    <cellStyle name="Note 8 3 2 2 3" xfId="37316" xr:uid="{EBE70CAB-9294-46FB-B43D-462F6AEECCDF}"/>
    <cellStyle name="Note 8 3 2 3" xfId="29529" xr:uid="{4E5032A1-07EA-4612-9F65-A38492D65D80}"/>
    <cellStyle name="Note 8 3 2 4" xfId="35253" xr:uid="{22193C3F-2E55-49F5-94FD-95C1CCA4DDFE}"/>
    <cellStyle name="Note 8 3 3" xfId="24973" xr:uid="{A3F23F9B-87AB-4DF0-82F0-ABF24CD0662C}"/>
    <cellStyle name="Note 8 3 3 2" xfId="27168" xr:uid="{32EDFFCE-DFF9-41C0-A719-31B6A1BF5BB9}"/>
    <cellStyle name="Note 8 3 3 2 2" xfId="32620" xr:uid="{80677A52-1EAE-4DA9-968F-F12FB6B71ADA}"/>
    <cellStyle name="Note 8 3 3 2 3" xfId="38002" xr:uid="{1D5A25D9-E0EA-4FD2-8BB4-25ED68E72403}"/>
    <cellStyle name="Note 8 3 3 3" xfId="30425" xr:uid="{8D34FA4B-5DDE-4535-824F-CFD5613C2AD5}"/>
    <cellStyle name="Note 8 3 3 4" xfId="36119" xr:uid="{720465D6-3B68-42A7-A659-1A2077293B75}"/>
    <cellStyle name="Note 8 3 4" xfId="22734" xr:uid="{9D356559-0390-4990-809E-8D30F844EA41}"/>
    <cellStyle name="Note 8 3 4 2" xfId="28674" xr:uid="{45A0CCE2-8D96-4295-ABE5-3151836ECEF6}"/>
    <cellStyle name="Note 8 3 4 3" xfId="34401" xr:uid="{A4F1B39F-C6C4-4987-AAD8-0CDB7DE05D34}"/>
    <cellStyle name="Note 8 3 5" xfId="25434" xr:uid="{9F665371-A2A3-49DB-9445-BAC562CE97EB}"/>
    <cellStyle name="Note 8 3 5 2" xfId="30886" xr:uid="{E708C628-DA04-4940-AB9D-ADCCC3227C42}"/>
    <cellStyle name="Note 8 3 5 3" xfId="36461" xr:uid="{7FD005B0-EB78-4240-A2AA-C432560E8B86}"/>
    <cellStyle name="Note 8 3 6" xfId="27800" xr:uid="{7E0606FD-76BD-47E8-8886-BF30089E31E8}"/>
    <cellStyle name="Note 8 3 7" xfId="33527" xr:uid="{35E36C8B-13B5-41C2-A0BC-D91918AB4C4A}"/>
    <cellStyle name="Note 8 4" xfId="23248" xr:uid="{CEB0056A-F7F7-4A94-8C23-096A0404F86F}"/>
    <cellStyle name="Note 8 4 2" xfId="25948" xr:uid="{C06353FF-3B20-4D77-B7CE-405A830E9DA1}"/>
    <cellStyle name="Note 8 4 2 2" xfId="31400" xr:uid="{EF068E72-EE1C-4301-B39B-FF1D3BDEE93E}"/>
    <cellStyle name="Note 8 4 2 3" xfId="36975" xr:uid="{0C6703F6-E6FF-4CEA-9A54-49FBB39E18BF}"/>
    <cellStyle name="Note 8 4 3" xfId="29188" xr:uid="{149CA4B4-88C4-4802-A060-FEE90C04AC57}"/>
    <cellStyle name="Note 8 4 4" xfId="34912" xr:uid="{BFD572D2-254A-4D25-860B-79000201EEA3}"/>
    <cellStyle name="Note 8 5" xfId="24626" xr:uid="{43EC47D2-969C-4715-832D-779D1F01D0B7}"/>
    <cellStyle name="Note 8 5 2" xfId="26821" xr:uid="{9E4E5868-AAFF-4DB5-9F6C-82563F8CBC1E}"/>
    <cellStyle name="Note 8 5 2 2" xfId="32273" xr:uid="{4010D0C7-A5E7-4383-81D7-57E9E7FF45B5}"/>
    <cellStyle name="Note 8 5 2 3" xfId="37829" xr:uid="{1E33E145-7167-403B-AAC5-D95A76FE0B54}"/>
    <cellStyle name="Note 8 5 3" xfId="30078" xr:uid="{D3F510E7-671C-41E7-88DD-6C2DEBE113D9}"/>
    <cellStyle name="Note 8 5 4" xfId="35778" xr:uid="{2729D263-72D8-4773-9AF3-F51D55077B39}"/>
    <cellStyle name="Note 8 6" xfId="22393" xr:uid="{E1465526-3F79-4AB5-9E95-5CA6D5AFCCA0}"/>
    <cellStyle name="Note 8 6 2" xfId="28333" xr:uid="{32F4960A-BA13-476C-9C68-22C55C237D98}"/>
    <cellStyle name="Note 8 6 3" xfId="34060" xr:uid="{B8B074E6-7B38-4E63-99DF-9E79CEFB1904}"/>
    <cellStyle name="Note 8 7" xfId="21511" xr:uid="{02DBF165-B967-45DB-9CEB-FBBF7C1FB607}"/>
    <cellStyle name="Note 8 8" xfId="20966" xr:uid="{A24A2513-C3B9-44DF-B684-610B052527C1}"/>
    <cellStyle name="Note 8 9" xfId="33180" xr:uid="{04EA56D7-AFF6-4073-858D-2000ABDD2F9E}"/>
    <cellStyle name="Note 9" xfId="20517" xr:uid="{00000000-0005-0000-0000-000028500000}"/>
    <cellStyle name="Note 9 2" xfId="21856" xr:uid="{D8C27F5B-24F6-489C-BCDD-3EBD2AA527DC}"/>
    <cellStyle name="Note 9 2 2" xfId="23587" xr:uid="{455A4EA9-725F-4297-B3F7-65670364EC13}"/>
    <cellStyle name="Note 9 2 2 2" xfId="26287" xr:uid="{541B04DB-E3DC-417E-B6BE-BDAC551AE9E7}"/>
    <cellStyle name="Note 9 2 2 2 2" xfId="31739" xr:uid="{E4DD16BC-FC7E-4196-B9B0-B03AF01C80FE}"/>
    <cellStyle name="Note 9 2 2 2 3" xfId="37314" xr:uid="{F6EB5F2D-A7F2-4D14-B7C9-C27383A6FD07}"/>
    <cellStyle name="Note 9 2 2 3" xfId="29527" xr:uid="{5151C536-D963-4674-A2B0-155A8B517BCF}"/>
    <cellStyle name="Note 9 2 2 4" xfId="35251" xr:uid="{AEE1E8BE-0111-4FE9-85D1-0DA24F8E93B5}"/>
    <cellStyle name="Note 9 2 3" xfId="24971" xr:uid="{870A4FDD-23A4-44C6-B832-86FFDDCEC503}"/>
    <cellStyle name="Note 9 2 3 2" xfId="27166" xr:uid="{2123DA7D-9067-434C-9787-3DEF2B4C5D16}"/>
    <cellStyle name="Note 9 2 3 2 2" xfId="32618" xr:uid="{FEE83C31-3BAF-4CC1-A776-287B0B8E301D}"/>
    <cellStyle name="Note 9 2 3 2 3" xfId="38000" xr:uid="{2F2721BB-EE88-4DE7-A2F2-ED2A39ACDB52}"/>
    <cellStyle name="Note 9 2 3 3" xfId="30423" xr:uid="{4E59D27D-A5F8-46FF-979D-0328B85F2590}"/>
    <cellStyle name="Note 9 2 3 4" xfId="36117" xr:uid="{0F761FD9-93B1-4079-8DAF-5FEEF3420811}"/>
    <cellStyle name="Note 9 2 4" xfId="22732" xr:uid="{C54E716E-B09E-4321-BB80-97E9CDAAA3D8}"/>
    <cellStyle name="Note 9 2 4 2" xfId="28672" xr:uid="{4A374501-B520-4F8C-9597-B847744BF1B1}"/>
    <cellStyle name="Note 9 2 4 3" xfId="34399" xr:uid="{9DCC366F-12BF-482A-AC90-64FCDBE3FA6D}"/>
    <cellStyle name="Note 9 2 5" xfId="25432" xr:uid="{D794AD0A-C5AC-4A85-B154-E95713D0F3F1}"/>
    <cellStyle name="Note 9 2 5 2" xfId="30884" xr:uid="{50EE41B2-7E7E-4A93-84B7-88CF977FB357}"/>
    <cellStyle name="Note 9 2 5 3" xfId="36459" xr:uid="{14AFDEE4-31FD-433F-8FBC-B6A9E462B359}"/>
    <cellStyle name="Note 9 2 6" xfId="27798" xr:uid="{B1FC269F-02B5-4CEF-B423-4093ED189E48}"/>
    <cellStyle name="Note 9 2 7" xfId="33525" xr:uid="{A2BEDF7A-24E0-4761-835C-682A2DEE5420}"/>
    <cellStyle name="Note 9 3" xfId="23250" xr:uid="{F4203A03-BE81-4E15-8312-9F48794788AE}"/>
    <cellStyle name="Note 9 3 2" xfId="25950" xr:uid="{63E48688-A05B-4170-AD08-E59CCB9996F6}"/>
    <cellStyle name="Note 9 3 2 2" xfId="31402" xr:uid="{BB53DC4D-D711-458C-9C04-26111C082BDD}"/>
    <cellStyle name="Note 9 3 2 3" xfId="36977" xr:uid="{23F564AE-EEE3-41A1-A637-71C65BFDA5E3}"/>
    <cellStyle name="Note 9 3 3" xfId="29190" xr:uid="{DDEBA8A2-5EBF-45A5-8993-1BEE1ED2D6F2}"/>
    <cellStyle name="Note 9 3 4" xfId="34914" xr:uid="{8EE9451B-0CFA-40CC-8258-D5012B89D0F7}"/>
    <cellStyle name="Note 9 4" xfId="24628" xr:uid="{DC28EA59-E005-4C64-9234-477DD9B6B1D5}"/>
    <cellStyle name="Note 9 4 2" xfId="26823" xr:uid="{0EA12F54-31DA-4464-8816-3E85E409422C}"/>
    <cellStyle name="Note 9 4 2 2" xfId="32275" xr:uid="{55D7314B-B87F-4D8D-AAE0-C4FC9D4812C8}"/>
    <cellStyle name="Note 9 4 2 3" xfId="37831" xr:uid="{9C4CF6F3-5A67-4489-8064-46BFACEAA76A}"/>
    <cellStyle name="Note 9 4 3" xfId="30080" xr:uid="{0E313F6D-B00D-4AD5-99D2-E018F77E0B5B}"/>
    <cellStyle name="Note 9 4 4" xfId="35780" xr:uid="{9F367ECD-4F23-44FC-B210-550D54FB9090}"/>
    <cellStyle name="Note 9 5" xfId="22395" xr:uid="{0BA79DC5-4F86-413D-90A7-E27DF9742E66}"/>
    <cellStyle name="Note 9 5 2" xfId="28335" xr:uid="{6DAD5368-8E40-49F1-B005-DC980F99016F}"/>
    <cellStyle name="Note 9 5 3" xfId="34062" xr:uid="{41958CBA-AD2A-4C0F-BFA4-B256D21E2303}"/>
    <cellStyle name="Note 9 6" xfId="21513" xr:uid="{4FBC413B-9DF9-43EB-9FD1-3AC9F04C06F8}"/>
    <cellStyle name="Note 9 7" xfId="27455" xr:uid="{B69011EE-E8BC-4AD7-B861-62AB1913B415}"/>
    <cellStyle name="Note 9 8" xfId="33182" xr:uid="{6A090BD8-8C39-4CFF-83C7-9B89F1840C3B}"/>
    <cellStyle name="Ôèíàíñîâûé [0]_Ëèñò1" xfId="20518" xr:uid="{00000000-0005-0000-0000-000029500000}"/>
    <cellStyle name="Ôèíàíñîâûé_Ëèñò1" xfId="20519" xr:uid="{00000000-0005-0000-0000-00002A500000}"/>
    <cellStyle name="Option" xfId="20520" xr:uid="{00000000-0005-0000-0000-00002B500000}"/>
    <cellStyle name="Option 2" xfId="20521" xr:uid="{00000000-0005-0000-0000-00002C500000}"/>
    <cellStyle name="Option 3" xfId="20522" xr:uid="{00000000-0005-0000-0000-00002D500000}"/>
    <cellStyle name="Option 4" xfId="20523" xr:uid="{00000000-0005-0000-0000-00002E500000}"/>
    <cellStyle name="optionalExposure" xfId="20524" xr:uid="{00000000-0005-0000-0000-00002F500000}"/>
    <cellStyle name="optionalExposure 2" xfId="21855" xr:uid="{B55C218B-28E2-4A0E-B821-EE0247EA4309}"/>
    <cellStyle name="optionalExposure 2 2" xfId="24970" xr:uid="{47BFD5CA-F8B6-4D00-B6EA-1D8FB85F4499}"/>
    <cellStyle name="optionalExposure 2 2 2" xfId="27165" xr:uid="{2CF14DA8-4F46-4C8F-8E5B-EF21BF1CE306}"/>
    <cellStyle name="optionalExposure 2 2 2 2" xfId="32617" xr:uid="{3C717C11-FF87-44EF-8DDC-249A2AE82E65}"/>
    <cellStyle name="optionalExposure 2 2 3" xfId="30422" xr:uid="{68A4DE7F-A90B-40F0-A186-B889ED70A3C9}"/>
    <cellStyle name="optionalExposure 2 3" xfId="27797" xr:uid="{B8FE0D78-C17F-40C6-840A-2566A805BBD1}"/>
    <cellStyle name="optionalExposure 2 4" xfId="33524" xr:uid="{898602ED-21EB-4282-B3B3-320D93C52190}"/>
    <cellStyle name="optionalExposure 3" xfId="23899" xr:uid="{8530B765-A80A-4D0D-BE8A-A1186F133BF0}"/>
    <cellStyle name="optionalExposure 3 2" xfId="25256" xr:uid="{5D7D62D3-DCDB-42A3-8878-03C250401C2E}"/>
    <cellStyle name="optionalExposure 3 2 2" xfId="27447" xr:uid="{532B3AD6-F901-4E26-9E42-CAA2C27E9E8B}"/>
    <cellStyle name="optionalExposure 3 2 2 2" xfId="32899" xr:uid="{DACC35BE-2F9E-4DB1-88D6-178A94DDEB56}"/>
    <cellStyle name="optionalExposure 3 2 3" xfId="30708" xr:uid="{488FE103-4AC7-4417-B6F5-A2541D35F56B}"/>
    <cellStyle name="optionalExposure 3 3" xfId="29796" xr:uid="{8E57C3AB-1797-41FB-A632-1D5158B90E7A}"/>
    <cellStyle name="optionalExposure 3 4" xfId="35516" xr:uid="{2B565650-661E-462A-A45E-B05F6FBEA2B6}"/>
    <cellStyle name="optionalExposure 4" xfId="24629" xr:uid="{2E65F4F5-5A4D-4367-B8D8-057EED53D140}"/>
    <cellStyle name="optionalExposure 4 2" xfId="26824" xr:uid="{8A0AD26D-B0B7-43D9-B53C-22982A420F09}"/>
    <cellStyle name="optionalExposure 4 2 2" xfId="32276" xr:uid="{14FC1B03-B4E3-47D1-BD7D-44EE8E920BBE}"/>
    <cellStyle name="optionalExposure 4 3" xfId="30081" xr:uid="{22AD0B8C-1354-45B0-88CA-CC454A64CD5A}"/>
    <cellStyle name="optionalExposure 5" xfId="21514" xr:uid="{C872F9CE-410E-4D1E-9CB5-88BCFD31A649}"/>
    <cellStyle name="optionalExposure 6" xfId="27456" xr:uid="{0AE7A95C-ED13-4093-A2EF-B4EF9BCC3E5C}"/>
    <cellStyle name="optionalExposure 7" xfId="33183" xr:uid="{09D8B926-668E-42D3-B6CA-2C7091615CD7}"/>
    <cellStyle name="OptionHeading" xfId="20525" xr:uid="{00000000-0005-0000-0000-000030500000}"/>
    <cellStyle name="OptionHeading 2" xfId="20526" xr:uid="{00000000-0005-0000-0000-000031500000}"/>
    <cellStyle name="OptionHeading 3" xfId="20527" xr:uid="{00000000-0005-0000-0000-000032500000}"/>
    <cellStyle name="OptionHeading 4" xfId="23900" xr:uid="{488DDDA5-C207-4C63-8869-C388F5F2B1C7}"/>
    <cellStyle name="OptionHeading 5" xfId="23942" xr:uid="{03E40E8C-4B22-408B-B77F-21DB971ACD4E}"/>
    <cellStyle name="Output 2" xfId="20528" xr:uid="{00000000-0005-0000-0000-000033500000}"/>
    <cellStyle name="Output 2 10" xfId="20529" xr:uid="{00000000-0005-0000-0000-000034500000}"/>
    <cellStyle name="Output 2 10 2" xfId="20530" xr:uid="{00000000-0005-0000-0000-000035500000}"/>
    <cellStyle name="Output 2 10 2 2" xfId="21853" xr:uid="{3894D44A-B924-46F2-AD5B-D6F4FA236F83}"/>
    <cellStyle name="Output 2 10 2 2 2" xfId="23585" xr:uid="{AC067FA2-6A6C-4A74-82BB-28FB162AE357}"/>
    <cellStyle name="Output 2 10 2 2 2 2" xfId="26285" xr:uid="{26D2F8B2-5109-4DC0-8C2A-3E1E22DE0360}"/>
    <cellStyle name="Output 2 10 2 2 2 2 2" xfId="31737" xr:uid="{A0C29214-41F7-42C9-B847-1EC4EDF49865}"/>
    <cellStyle name="Output 2 10 2 2 2 2 3" xfId="37312" xr:uid="{F154E492-13A1-413E-ABEE-8E017C3611FA}"/>
    <cellStyle name="Output 2 10 2 2 2 3" xfId="29525" xr:uid="{2DE898C8-C882-4106-924F-77288BC97456}"/>
    <cellStyle name="Output 2 10 2 2 2 4" xfId="35249" xr:uid="{A58FE4E7-7718-4FB0-B979-C32D178A09DF}"/>
    <cellStyle name="Output 2 10 2 2 3" xfId="24968" xr:uid="{67705930-D4B1-4C6F-94D2-DB6282E47AF9}"/>
    <cellStyle name="Output 2 10 2 2 3 2" xfId="27163" xr:uid="{20CC45B5-7C41-41E2-9053-37E88C6510E5}"/>
    <cellStyle name="Output 2 10 2 2 3 2 2" xfId="32615" xr:uid="{04AAE0EE-29AE-4188-989E-5FA4D021A466}"/>
    <cellStyle name="Output 2 10 2 2 3 3" xfId="30420" xr:uid="{DA44FE73-8F4D-40F3-A5B2-9D7CB7FF63E7}"/>
    <cellStyle name="Output 2 10 2 2 3 4" xfId="36115" xr:uid="{27BA7E10-2EA9-4597-990E-61470D7FF051}"/>
    <cellStyle name="Output 2 10 2 2 4" xfId="22730" xr:uid="{D7673685-EB71-4176-9BBE-D6FB534C50EC}"/>
    <cellStyle name="Output 2 10 2 2 4 2" xfId="28670" xr:uid="{DC8C5A67-C08C-4A6F-9A1F-427D6448AB86}"/>
    <cellStyle name="Output 2 10 2 2 4 3" xfId="34397" xr:uid="{EABA735C-2B52-4D6F-B66A-54DCA49DFF70}"/>
    <cellStyle name="Output 2 10 2 2 5" xfId="25430" xr:uid="{54E68F5E-2D18-4BC0-AF50-0BD483E95BE8}"/>
    <cellStyle name="Output 2 10 2 2 5 2" xfId="30882" xr:uid="{3AC6F698-ED6D-4F2F-BEF2-FA5DC0DC96FD}"/>
    <cellStyle name="Output 2 10 2 2 6" xfId="27795" xr:uid="{C852BFEE-191E-4CF1-BB74-594503CBAC68}"/>
    <cellStyle name="Output 2 10 2 2 7" xfId="33522" xr:uid="{04FF79EB-2343-4783-BBBE-709865B0AABF}"/>
    <cellStyle name="Output 2 10 2 3" xfId="23252" xr:uid="{9AB530B6-DD10-4C5C-9031-4CD472D9E685}"/>
    <cellStyle name="Output 2 10 2 3 2" xfId="25952" xr:uid="{C9BC00B6-4979-44C5-BF2E-9E04EE3F30EF}"/>
    <cellStyle name="Output 2 10 2 3 2 2" xfId="31404" xr:uid="{13F9C66F-063C-4F8E-B09B-B1BDAA77DE5B}"/>
    <cellStyle name="Output 2 10 2 3 2 3" xfId="36979" xr:uid="{62197DEC-6BDF-4196-9DDB-E83E0520588E}"/>
    <cellStyle name="Output 2 10 2 3 3" xfId="29192" xr:uid="{74FB7DD7-90EA-46D0-BBF9-0E1ED9570C30}"/>
    <cellStyle name="Output 2 10 2 3 4" xfId="34916" xr:uid="{60BB7CCF-C38B-4B9E-8FB9-623E75427A82}"/>
    <cellStyle name="Output 2 10 2 4" xfId="24631" xr:uid="{223224A9-750D-4843-863B-6953C35713A0}"/>
    <cellStyle name="Output 2 10 2 4 2" xfId="26826" xr:uid="{BCFBDA29-E347-4EC0-8EAA-A7DCAD80FD32}"/>
    <cellStyle name="Output 2 10 2 4 2 2" xfId="32278" xr:uid="{E1BC932B-8DC1-45F4-8F2B-DC603845F6E6}"/>
    <cellStyle name="Output 2 10 2 4 3" xfId="30083" xr:uid="{087D0E2E-5B9B-4A9C-937A-A4171BCB9049}"/>
    <cellStyle name="Output 2 10 2 4 4" xfId="35782" xr:uid="{E51FC503-0A5C-4C56-949B-38736519B4F2}"/>
    <cellStyle name="Output 2 10 2 5" xfId="22397" xr:uid="{0BCD28CA-52AE-4163-A99D-BDC7239A0830}"/>
    <cellStyle name="Output 2 10 2 5 2" xfId="28337" xr:uid="{CC4020BD-C1C4-4686-8C95-2CDBFBDACA50}"/>
    <cellStyle name="Output 2 10 2 5 3" xfId="34064" xr:uid="{DD4333AD-CF28-478E-9961-4AAC9501C9BF}"/>
    <cellStyle name="Output 2 10 2 6" xfId="21516" xr:uid="{B891D717-9D12-41DB-9646-15CE563CA007}"/>
    <cellStyle name="Output 2 10 2 7" xfId="27458" xr:uid="{9746ED71-3432-4B75-8664-9885F0B028B0}"/>
    <cellStyle name="Output 2 10 2 8" xfId="33185" xr:uid="{26FC66EC-CE10-4BE4-ACDD-B449E09E22DF}"/>
    <cellStyle name="Output 2 10 3" xfId="20531" xr:uid="{00000000-0005-0000-0000-000036500000}"/>
    <cellStyle name="Output 2 10 3 2" xfId="21852" xr:uid="{53EB00BA-7A6F-4B99-89F1-C55AAF7C2ECA}"/>
    <cellStyle name="Output 2 10 3 2 2" xfId="23584" xr:uid="{DD8701E3-90AC-4B19-A458-D68BD8E46C88}"/>
    <cellStyle name="Output 2 10 3 2 2 2" xfId="26284" xr:uid="{8661E17F-12FE-4C4F-8649-FC52A93B7496}"/>
    <cellStyle name="Output 2 10 3 2 2 2 2" xfId="31736" xr:uid="{5AEC8EEF-43A6-403D-9870-62A58FEA90A0}"/>
    <cellStyle name="Output 2 10 3 2 2 2 3" xfId="37311" xr:uid="{506728A4-F6C5-47C1-A524-DB5CDA4B96BB}"/>
    <cellStyle name="Output 2 10 3 2 2 3" xfId="29524" xr:uid="{31016D14-8384-4DB8-9810-6EF41B2FEB15}"/>
    <cellStyle name="Output 2 10 3 2 2 4" xfId="35248" xr:uid="{74BA3882-8CF0-4403-AD7D-086B83191713}"/>
    <cellStyle name="Output 2 10 3 2 3" xfId="24967" xr:uid="{B0E7A64B-47D9-467E-8A85-2F3F27771AB7}"/>
    <cellStyle name="Output 2 10 3 2 3 2" xfId="27162" xr:uid="{B9FB6625-5071-42A6-9032-DDEEE62D4607}"/>
    <cellStyle name="Output 2 10 3 2 3 2 2" xfId="32614" xr:uid="{28D1706E-D346-4674-A57E-BC4D2114F0F9}"/>
    <cellStyle name="Output 2 10 3 2 3 3" xfId="30419" xr:uid="{D8CA0C21-42A1-4203-AEFE-DDDF7C6187A0}"/>
    <cellStyle name="Output 2 10 3 2 3 4" xfId="36114" xr:uid="{BA7C43FD-24A5-4E9B-912C-670CDED8C664}"/>
    <cellStyle name="Output 2 10 3 2 4" xfId="22729" xr:uid="{6CED84F5-414A-4A34-9177-4799950E1B03}"/>
    <cellStyle name="Output 2 10 3 2 4 2" xfId="28669" xr:uid="{5B93A5F4-CC93-4F9A-B708-528BFB365F77}"/>
    <cellStyle name="Output 2 10 3 2 4 3" xfId="34396" xr:uid="{CCA1AE00-66D4-4AA4-B941-46820F277785}"/>
    <cellStyle name="Output 2 10 3 2 5" xfId="25429" xr:uid="{C9F79B14-4E8D-4E89-9290-CEB1033C835D}"/>
    <cellStyle name="Output 2 10 3 2 5 2" xfId="30881" xr:uid="{059F9E94-4A06-4A64-83D7-1D76E6D80AF9}"/>
    <cellStyle name="Output 2 10 3 2 6" xfId="27794" xr:uid="{4D0D58BE-48F5-49A2-912A-1FDFE76E1182}"/>
    <cellStyle name="Output 2 10 3 2 7" xfId="33521" xr:uid="{6A8D71D3-F6AE-431A-B64B-B7A6556FA902}"/>
    <cellStyle name="Output 2 10 3 3" xfId="23253" xr:uid="{5733AE7B-541F-47B4-B676-E666BCADC585}"/>
    <cellStyle name="Output 2 10 3 3 2" xfId="25953" xr:uid="{5EE9134E-A57B-4D99-B237-C859EB948ACA}"/>
    <cellStyle name="Output 2 10 3 3 2 2" xfId="31405" xr:uid="{0BD36800-068F-4261-B601-A6154B83BA28}"/>
    <cellStyle name="Output 2 10 3 3 2 3" xfId="36980" xr:uid="{AECA437C-A1F5-41F5-9EBC-D11E1884B39A}"/>
    <cellStyle name="Output 2 10 3 3 3" xfId="29193" xr:uid="{09B9F29E-E627-4F66-B4F8-3D3B55B8F1C8}"/>
    <cellStyle name="Output 2 10 3 3 4" xfId="34917" xr:uid="{65F7DBA7-5A19-43A8-AE35-D4F8EE3C6019}"/>
    <cellStyle name="Output 2 10 3 4" xfId="24632" xr:uid="{8712CFA5-0CF2-4879-AC64-1D334DFA1D05}"/>
    <cellStyle name="Output 2 10 3 4 2" xfId="26827" xr:uid="{740C55F0-91F7-47C5-BB96-5775BE712E5A}"/>
    <cellStyle name="Output 2 10 3 4 2 2" xfId="32279" xr:uid="{783B1492-718A-4D47-85C5-1E6C20AA759D}"/>
    <cellStyle name="Output 2 10 3 4 3" xfId="30084" xr:uid="{364B6929-8121-49CD-83A0-342B4508450B}"/>
    <cellStyle name="Output 2 10 3 4 4" xfId="35783" xr:uid="{30B2533A-A05E-4BD3-B580-8D84DAC23EF9}"/>
    <cellStyle name="Output 2 10 3 5" xfId="22398" xr:uid="{D080DCB9-9D60-4F63-A710-729595554656}"/>
    <cellStyle name="Output 2 10 3 5 2" xfId="28338" xr:uid="{82BC6BC1-B6C4-4B57-BB4B-408AA93CACD7}"/>
    <cellStyle name="Output 2 10 3 5 3" xfId="34065" xr:uid="{BAF237D5-0831-46EE-A8DF-ABD99AF169E6}"/>
    <cellStyle name="Output 2 10 3 6" xfId="21517" xr:uid="{35C6CB90-119B-425F-AFC2-06CA57F38BD7}"/>
    <cellStyle name="Output 2 10 3 7" xfId="27459" xr:uid="{CB2B195F-F5DE-4D7C-A7A7-15738646D4C3}"/>
    <cellStyle name="Output 2 10 3 8" xfId="33186" xr:uid="{CFDF308B-5EA7-4208-8222-16ACCE1C2D3C}"/>
    <cellStyle name="Output 2 10 4" xfId="20532" xr:uid="{00000000-0005-0000-0000-000037500000}"/>
    <cellStyle name="Output 2 10 4 2" xfId="21851" xr:uid="{24C86470-85A5-401D-BDD9-55922EAFA8A7}"/>
    <cellStyle name="Output 2 10 4 2 2" xfId="23583" xr:uid="{C034B455-C0EC-402C-A374-C30038D1C6A3}"/>
    <cellStyle name="Output 2 10 4 2 2 2" xfId="26283" xr:uid="{4AA212D2-D540-4652-8FA8-EF030E8EC439}"/>
    <cellStyle name="Output 2 10 4 2 2 2 2" xfId="31735" xr:uid="{45C502D6-DFEC-4509-A973-A7F37345533F}"/>
    <cellStyle name="Output 2 10 4 2 2 2 3" xfId="37310" xr:uid="{914254A6-5629-438D-A54A-AD51F86221A4}"/>
    <cellStyle name="Output 2 10 4 2 2 3" xfId="29523" xr:uid="{364205C1-BA38-46EF-9BB2-77A064449FCD}"/>
    <cellStyle name="Output 2 10 4 2 2 4" xfId="35247" xr:uid="{BF085C5B-18C3-4D3F-9543-E12868FCC52E}"/>
    <cellStyle name="Output 2 10 4 2 3" xfId="24966" xr:uid="{B084AA41-CE51-48DB-873C-209768D40E3E}"/>
    <cellStyle name="Output 2 10 4 2 3 2" xfId="27161" xr:uid="{2F6C1E65-552C-47AD-BBF5-9E6E9EDFEF98}"/>
    <cellStyle name="Output 2 10 4 2 3 2 2" xfId="32613" xr:uid="{115A6F62-6F31-4888-97EA-190EA768B677}"/>
    <cellStyle name="Output 2 10 4 2 3 3" xfId="30418" xr:uid="{8F3C4767-5014-4AC3-82F4-A059E00289ED}"/>
    <cellStyle name="Output 2 10 4 2 3 4" xfId="36113" xr:uid="{B0655AB6-C054-48F4-B172-1E9333B497B4}"/>
    <cellStyle name="Output 2 10 4 2 4" xfId="22728" xr:uid="{1684F170-62B3-46BC-81E5-F51216035B12}"/>
    <cellStyle name="Output 2 10 4 2 4 2" xfId="28668" xr:uid="{45B35E01-349A-4D41-AA70-D05014530D5B}"/>
    <cellStyle name="Output 2 10 4 2 4 3" xfId="34395" xr:uid="{728A19C1-C094-4755-9708-F945169A443A}"/>
    <cellStyle name="Output 2 10 4 2 5" xfId="25428" xr:uid="{C011E130-A7DB-491E-9F49-B2A0D6BC3AB6}"/>
    <cellStyle name="Output 2 10 4 2 5 2" xfId="30880" xr:uid="{2E74C8D2-BAF7-408D-8C21-BFDE009C5C16}"/>
    <cellStyle name="Output 2 10 4 2 6" xfId="27793" xr:uid="{CAE202E4-E226-4E5B-AF27-BAB8991EF340}"/>
    <cellStyle name="Output 2 10 4 2 7" xfId="33520" xr:uid="{DD5B6B11-B57A-48A4-BC42-7C60839C5AD7}"/>
    <cellStyle name="Output 2 10 4 3" xfId="23254" xr:uid="{62D51434-52CA-4352-9E15-8D812A3D139B}"/>
    <cellStyle name="Output 2 10 4 3 2" xfId="25954" xr:uid="{095436A5-1100-4B77-A1C4-355757935FF7}"/>
    <cellStyle name="Output 2 10 4 3 2 2" xfId="31406" xr:uid="{4E0BCBCF-C26F-4518-B26E-23EBAE743084}"/>
    <cellStyle name="Output 2 10 4 3 2 3" xfId="36981" xr:uid="{BE6F9018-DFA0-429B-B64D-FF8973B76AB8}"/>
    <cellStyle name="Output 2 10 4 3 3" xfId="29194" xr:uid="{D7440361-829B-471C-88AE-0F3570B231A9}"/>
    <cellStyle name="Output 2 10 4 3 4" xfId="34918" xr:uid="{75ED3A8B-214B-43D1-B1E2-1C9683DB20D0}"/>
    <cellStyle name="Output 2 10 4 4" xfId="24633" xr:uid="{D59389E7-329C-4CED-8F71-8B51B9CD0FF4}"/>
    <cellStyle name="Output 2 10 4 4 2" xfId="26828" xr:uid="{7763BBAF-50C8-4E01-8446-96D1165D9356}"/>
    <cellStyle name="Output 2 10 4 4 2 2" xfId="32280" xr:uid="{8FCC7B65-7005-4A2C-A1EE-F5CD756DB6EB}"/>
    <cellStyle name="Output 2 10 4 4 3" xfId="30085" xr:uid="{BDF86ED9-3184-471C-A224-BC6270CF7C84}"/>
    <cellStyle name="Output 2 10 4 4 4" xfId="35784" xr:uid="{E60E5A52-35D3-4A45-B943-F14D8FD8A0A7}"/>
    <cellStyle name="Output 2 10 4 5" xfId="22399" xr:uid="{CD36FB63-5237-460E-81E7-B0D31C179FEF}"/>
    <cellStyle name="Output 2 10 4 5 2" xfId="28339" xr:uid="{F381196A-E902-4D13-AB6E-B1CC5B5FCA2B}"/>
    <cellStyle name="Output 2 10 4 5 3" xfId="34066" xr:uid="{EFAF2FD9-5BC6-4FB1-AAD3-6F03852AC5D3}"/>
    <cellStyle name="Output 2 10 4 6" xfId="21518" xr:uid="{A6BB5C12-DE2B-4DA9-8A2F-85F5F8D042EA}"/>
    <cellStyle name="Output 2 10 4 7" xfId="27460" xr:uid="{A245479C-9F57-4441-9047-0EB6DFE61D51}"/>
    <cellStyle name="Output 2 10 4 8" xfId="33187" xr:uid="{2614EA1B-783F-42F3-BC96-5C3FC60DE1B0}"/>
    <cellStyle name="Output 2 10 5" xfId="20533" xr:uid="{00000000-0005-0000-0000-000038500000}"/>
    <cellStyle name="Output 2 10 5 2" xfId="21850" xr:uid="{41C92244-54AA-420E-97AD-F3A402C61AED}"/>
    <cellStyle name="Output 2 10 5 2 2" xfId="23582" xr:uid="{2AB96A8C-7A9E-44A5-8C15-6410825534A3}"/>
    <cellStyle name="Output 2 10 5 2 2 2" xfId="26282" xr:uid="{1BAC0A1F-C87A-4E9C-84BA-7B9920B6EFC0}"/>
    <cellStyle name="Output 2 10 5 2 2 2 2" xfId="31734" xr:uid="{3495A712-53D7-4A20-B7E9-C8BD9659300D}"/>
    <cellStyle name="Output 2 10 5 2 2 2 3" xfId="37309" xr:uid="{6C530DC8-DAC0-497D-AE41-2C765B26CCCD}"/>
    <cellStyle name="Output 2 10 5 2 2 3" xfId="29522" xr:uid="{8437B957-7867-4E29-A66C-E4FA98142CFF}"/>
    <cellStyle name="Output 2 10 5 2 2 4" xfId="35246" xr:uid="{0368899A-A825-4E25-B9C9-CC7D2F7BF371}"/>
    <cellStyle name="Output 2 10 5 2 3" xfId="24965" xr:uid="{7A1DB4F9-E40A-42E2-A661-598F3E1689BF}"/>
    <cellStyle name="Output 2 10 5 2 3 2" xfId="27160" xr:uid="{F257C695-2487-4221-AA11-F91593C6E1B0}"/>
    <cellStyle name="Output 2 10 5 2 3 2 2" xfId="32612" xr:uid="{3BC182EA-4560-4E69-B8D3-45C0DF09820F}"/>
    <cellStyle name="Output 2 10 5 2 3 3" xfId="30417" xr:uid="{B6F42A55-9452-4423-BEF1-A4302A8CD1D1}"/>
    <cellStyle name="Output 2 10 5 2 3 4" xfId="36112" xr:uid="{CBA2D1FA-F8A7-449C-99AA-427965DFC2B1}"/>
    <cellStyle name="Output 2 10 5 2 4" xfId="22727" xr:uid="{D9F701F9-1C6E-47C9-A4F8-73D5295E5030}"/>
    <cellStyle name="Output 2 10 5 2 4 2" xfId="28667" xr:uid="{24625732-C871-4A92-9A6F-DA11F44C29A0}"/>
    <cellStyle name="Output 2 10 5 2 4 3" xfId="34394" xr:uid="{3B284B61-2559-4F92-9168-077345F9B91E}"/>
    <cellStyle name="Output 2 10 5 2 5" xfId="25427" xr:uid="{D2C8B472-5020-42FC-BF5E-9837B45F775D}"/>
    <cellStyle name="Output 2 10 5 2 5 2" xfId="30879" xr:uid="{997EB446-26D2-4DA4-ABC7-0635858434EA}"/>
    <cellStyle name="Output 2 10 5 2 6" xfId="27792" xr:uid="{89104749-8B4C-482E-8533-DA30A90597D7}"/>
    <cellStyle name="Output 2 10 5 2 7" xfId="33519" xr:uid="{5560AABC-C2CF-46DE-813D-9567C3F68114}"/>
    <cellStyle name="Output 2 10 5 3" xfId="23255" xr:uid="{0CDB45B3-92A8-43DD-9FA4-DAB679BC64B0}"/>
    <cellStyle name="Output 2 10 5 3 2" xfId="25955" xr:uid="{B2256186-B504-4351-A0BF-B7ED487AEEA4}"/>
    <cellStyle name="Output 2 10 5 3 2 2" xfId="31407" xr:uid="{EC5FD51D-F5DE-4237-9F58-45E376A701D2}"/>
    <cellStyle name="Output 2 10 5 3 2 3" xfId="36982" xr:uid="{98CE0789-B3BF-4948-A959-2BDFBE0FC013}"/>
    <cellStyle name="Output 2 10 5 3 3" xfId="29195" xr:uid="{BF41F1A6-53D5-4A04-8E2F-8D854C2DF4AB}"/>
    <cellStyle name="Output 2 10 5 3 4" xfId="34919" xr:uid="{9B3D65DF-CD6C-4AD0-8067-0944D86FC9AB}"/>
    <cellStyle name="Output 2 10 5 4" xfId="24634" xr:uid="{7A8E9815-CAB7-434B-9640-42D125071346}"/>
    <cellStyle name="Output 2 10 5 4 2" xfId="26829" xr:uid="{B6DAD9CF-0A15-451E-84B3-E532DB18D56E}"/>
    <cellStyle name="Output 2 10 5 4 2 2" xfId="32281" xr:uid="{3FE58300-EE0B-41FE-9851-16FB802801FA}"/>
    <cellStyle name="Output 2 10 5 4 3" xfId="30086" xr:uid="{664F5A70-C3A3-497A-AE43-55B4EAD8A27D}"/>
    <cellStyle name="Output 2 10 5 4 4" xfId="35785" xr:uid="{80D99749-359B-4AB2-9F50-78F5D2B1EC5F}"/>
    <cellStyle name="Output 2 10 5 5" xfId="22400" xr:uid="{C8B696CC-7C7C-4E82-A8C8-7B1D4DAA4891}"/>
    <cellStyle name="Output 2 10 5 5 2" xfId="28340" xr:uid="{18E6418E-48AF-49D8-814A-34A488BD5827}"/>
    <cellStyle name="Output 2 10 5 5 3" xfId="34067" xr:uid="{A58C15A2-3871-47AB-BCE5-924ED4ED1C0A}"/>
    <cellStyle name="Output 2 10 5 6" xfId="21519" xr:uid="{9A9C5C3D-6CF0-469D-834D-0DB46E0088A8}"/>
    <cellStyle name="Output 2 10 5 7" xfId="27461" xr:uid="{8F61DC53-7915-4A87-ABB8-69CAF62C0B8C}"/>
    <cellStyle name="Output 2 10 5 8" xfId="33188" xr:uid="{F091E118-2A50-48EB-B043-A0FA275AD983}"/>
    <cellStyle name="Output 2 11" xfId="20534" xr:uid="{00000000-0005-0000-0000-000039500000}"/>
    <cellStyle name="Output 2 11 10" xfId="21520" xr:uid="{13B225CB-1AFF-45D2-89D4-DC232E394AAE}"/>
    <cellStyle name="Output 2 11 11" xfId="27462" xr:uid="{F8DDEE26-ACD2-443B-8474-BB096272465A}"/>
    <cellStyle name="Output 2 11 12" xfId="33189" xr:uid="{F89F9B5A-D590-4CAC-B94B-76BC8F6F7721}"/>
    <cellStyle name="Output 2 11 2" xfId="20535" xr:uid="{00000000-0005-0000-0000-00003A500000}"/>
    <cellStyle name="Output 2 11 2 2" xfId="21848" xr:uid="{3AF71E44-6487-4B06-83FB-E10F2582009E}"/>
    <cellStyle name="Output 2 11 2 2 2" xfId="23580" xr:uid="{AAB448FE-AC9F-4EAB-B62A-52A7ECC2B1B2}"/>
    <cellStyle name="Output 2 11 2 2 2 2" xfId="26280" xr:uid="{4122FEBC-6B53-49F3-A84C-13832D3DD32F}"/>
    <cellStyle name="Output 2 11 2 2 2 2 2" xfId="31732" xr:uid="{8E0ADFA9-405F-40C1-BD7C-4991A8D3E72A}"/>
    <cellStyle name="Output 2 11 2 2 2 2 3" xfId="37307" xr:uid="{2311CF42-8570-48D4-A136-8ABAD120B19A}"/>
    <cellStyle name="Output 2 11 2 2 2 3" xfId="29520" xr:uid="{0DEAC8C2-369D-42AE-B31D-16211CF06603}"/>
    <cellStyle name="Output 2 11 2 2 2 4" xfId="35244" xr:uid="{7755D922-EB31-4FE0-A5B9-139FF4F5A6B5}"/>
    <cellStyle name="Output 2 11 2 2 3" xfId="24963" xr:uid="{47740C9F-8BB1-4F42-9A1F-8C78A7AAA930}"/>
    <cellStyle name="Output 2 11 2 2 3 2" xfId="27158" xr:uid="{569AECA0-83E3-4166-8C98-B51E02304616}"/>
    <cellStyle name="Output 2 11 2 2 3 2 2" xfId="32610" xr:uid="{7A4F6158-D5A6-4554-AD46-DFD12EE3C660}"/>
    <cellStyle name="Output 2 11 2 2 3 3" xfId="30415" xr:uid="{9B54C98B-F9C1-43AA-B7BA-56F51DBA9268}"/>
    <cellStyle name="Output 2 11 2 2 3 4" xfId="36110" xr:uid="{40FD93B2-9414-44AA-B2D6-71FC946A5CB2}"/>
    <cellStyle name="Output 2 11 2 2 4" xfId="22725" xr:uid="{10CDA5FC-DC9C-47AE-B1B1-9E2F3915D8B5}"/>
    <cellStyle name="Output 2 11 2 2 4 2" xfId="28665" xr:uid="{ABEE1F7A-3178-4F4C-8886-A273C6CA3EE5}"/>
    <cellStyle name="Output 2 11 2 2 4 3" xfId="34392" xr:uid="{8E120D2B-137D-489B-A35B-265B9CA6AF77}"/>
    <cellStyle name="Output 2 11 2 2 5" xfId="25425" xr:uid="{754F4C61-30DF-40B6-B699-6BE9A2CBBFA0}"/>
    <cellStyle name="Output 2 11 2 2 5 2" xfId="30877" xr:uid="{377AA7F8-3A8E-45EA-8BF7-DC582CB3EEDC}"/>
    <cellStyle name="Output 2 11 2 2 6" xfId="27790" xr:uid="{273AB394-8146-4C8E-A4BF-1D194707768A}"/>
    <cellStyle name="Output 2 11 2 2 7" xfId="33517" xr:uid="{3920A8FE-0681-4D78-957D-79ED06133C64}"/>
    <cellStyle name="Output 2 11 2 3" xfId="23257" xr:uid="{C011832D-5E6D-4904-8B03-3B4CD9468FE7}"/>
    <cellStyle name="Output 2 11 2 3 2" xfId="25957" xr:uid="{89966E16-5AE9-41C8-9097-D749C0D0C1D9}"/>
    <cellStyle name="Output 2 11 2 3 2 2" xfId="31409" xr:uid="{0CEDF497-20CF-40BB-B21F-612490BF3751}"/>
    <cellStyle name="Output 2 11 2 3 2 3" xfId="36984" xr:uid="{6FB0B03E-DCAA-428E-A088-01193DC4FB2E}"/>
    <cellStyle name="Output 2 11 2 3 3" xfId="29197" xr:uid="{38DE14D0-9654-4079-85BD-80AEBC5AEA80}"/>
    <cellStyle name="Output 2 11 2 3 4" xfId="34921" xr:uid="{8B00F280-3083-4DAA-A1B9-84EFCACBD0E3}"/>
    <cellStyle name="Output 2 11 2 4" xfId="24636" xr:uid="{60BCA8F5-0E34-4419-8D1F-D12349FF7375}"/>
    <cellStyle name="Output 2 11 2 4 2" xfId="26831" xr:uid="{A4AB2882-70D8-4CC8-8060-8ADACFC5AC83}"/>
    <cellStyle name="Output 2 11 2 4 2 2" xfId="32283" xr:uid="{A18A57FF-BD0B-49B2-B80F-8EFDF7F9069F}"/>
    <cellStyle name="Output 2 11 2 4 3" xfId="30088" xr:uid="{59F591C1-E417-4936-A0CE-8EEECEB40FF8}"/>
    <cellStyle name="Output 2 11 2 4 4" xfId="35787" xr:uid="{21E388AE-1360-4E5C-9C3E-89A597542A07}"/>
    <cellStyle name="Output 2 11 2 5" xfId="22402" xr:uid="{D090FCB6-2A4A-4A1D-8927-1A9B4C1840BD}"/>
    <cellStyle name="Output 2 11 2 5 2" xfId="28342" xr:uid="{DF738265-CA93-4290-BC72-566F255AC29B}"/>
    <cellStyle name="Output 2 11 2 5 3" xfId="34069" xr:uid="{4C735941-74BA-477E-BB22-6119CF82731D}"/>
    <cellStyle name="Output 2 11 2 6" xfId="21521" xr:uid="{2541B7A4-5457-471E-821C-574DA8CCA0F8}"/>
    <cellStyle name="Output 2 11 2 7" xfId="27463" xr:uid="{3BB604B0-7FD3-4CB7-A70C-C6F10F0EEE49}"/>
    <cellStyle name="Output 2 11 2 8" xfId="33190" xr:uid="{C6D05A03-8081-4A26-AD30-3B7E4EE899E4}"/>
    <cellStyle name="Output 2 11 3" xfId="20536" xr:uid="{00000000-0005-0000-0000-00003B500000}"/>
    <cellStyle name="Output 2 11 3 2" xfId="21847" xr:uid="{4DA9C652-CC05-4ADF-9DE0-1040857BC0AF}"/>
    <cellStyle name="Output 2 11 3 2 2" xfId="23579" xr:uid="{A5109E37-66F4-45E0-80BB-F04621026579}"/>
    <cellStyle name="Output 2 11 3 2 2 2" xfId="26279" xr:uid="{DB9E651B-4B4C-4F35-9EB9-D2E5A19D3DCC}"/>
    <cellStyle name="Output 2 11 3 2 2 2 2" xfId="31731" xr:uid="{1F91DC4B-7485-45C8-8B80-CAFEE557D08A}"/>
    <cellStyle name="Output 2 11 3 2 2 2 3" xfId="37306" xr:uid="{6C989E54-C5AC-4BA5-A72C-89829BA1F6D8}"/>
    <cellStyle name="Output 2 11 3 2 2 3" xfId="29519" xr:uid="{50DF9490-8E1A-479D-89A8-ADD8FFB5256F}"/>
    <cellStyle name="Output 2 11 3 2 2 4" xfId="35243" xr:uid="{7C4532C3-2919-48BA-84D5-CD4F5DCCA2A2}"/>
    <cellStyle name="Output 2 11 3 2 3" xfId="24962" xr:uid="{31CAA21E-4F00-456D-8BE9-0D2B852A4DA2}"/>
    <cellStyle name="Output 2 11 3 2 3 2" xfId="27157" xr:uid="{4E5C7AAD-4A54-4B3E-8DF5-D7E395F736F1}"/>
    <cellStyle name="Output 2 11 3 2 3 2 2" xfId="32609" xr:uid="{975DAFB5-5B22-4000-BFBB-A329E1CE38EA}"/>
    <cellStyle name="Output 2 11 3 2 3 3" xfId="30414" xr:uid="{875C3ECF-F489-4B44-9E9F-BC047FAC178B}"/>
    <cellStyle name="Output 2 11 3 2 3 4" xfId="36109" xr:uid="{A29AB9FC-4E04-49BC-803C-7140BF45C22A}"/>
    <cellStyle name="Output 2 11 3 2 4" xfId="22724" xr:uid="{AB2D42F5-80EF-4BC7-95E3-D83B284FB61F}"/>
    <cellStyle name="Output 2 11 3 2 4 2" xfId="28664" xr:uid="{E4BCEA27-1491-41E1-ACCA-66A2BB1C614A}"/>
    <cellStyle name="Output 2 11 3 2 4 3" xfId="34391" xr:uid="{35FCCEF5-DB92-42F1-9813-2EBDBC2D389B}"/>
    <cellStyle name="Output 2 11 3 2 5" xfId="25424" xr:uid="{A35AA8FA-D3FD-4B14-9579-8B62B53678B3}"/>
    <cellStyle name="Output 2 11 3 2 5 2" xfId="30876" xr:uid="{FF6EDD74-D8A4-45A2-91E0-8E58BB4A1C2E}"/>
    <cellStyle name="Output 2 11 3 2 6" xfId="27789" xr:uid="{0CFA8E8C-F91A-4BD2-B194-C50B7117D28F}"/>
    <cellStyle name="Output 2 11 3 2 7" xfId="33516" xr:uid="{383EB417-3284-46D8-9410-B094D55AECB1}"/>
    <cellStyle name="Output 2 11 3 3" xfId="23258" xr:uid="{8391D720-58F0-411B-999E-A878308ECAA7}"/>
    <cellStyle name="Output 2 11 3 3 2" xfId="25958" xr:uid="{254BE836-5F8B-4F86-89F6-DA58F302AEDD}"/>
    <cellStyle name="Output 2 11 3 3 2 2" xfId="31410" xr:uid="{26E2FC50-2F00-4388-9C04-8473807F5AB5}"/>
    <cellStyle name="Output 2 11 3 3 2 3" xfId="36985" xr:uid="{F7778F7B-2950-4AE4-97E3-EB05EDE860EC}"/>
    <cellStyle name="Output 2 11 3 3 3" xfId="29198" xr:uid="{159CCD51-3BE7-423B-BC97-1D39CC06EE9D}"/>
    <cellStyle name="Output 2 11 3 3 4" xfId="34922" xr:uid="{FEDCF243-C22E-435C-8538-34C5186155D1}"/>
    <cellStyle name="Output 2 11 3 4" xfId="24637" xr:uid="{B91B8503-0548-4FD3-A797-0C055BC3C389}"/>
    <cellStyle name="Output 2 11 3 4 2" xfId="26832" xr:uid="{B1C98D16-FF2A-4B6E-8F90-63090894D013}"/>
    <cellStyle name="Output 2 11 3 4 2 2" xfId="32284" xr:uid="{4F8E848C-3537-41E6-B9A8-CAA06FA87C16}"/>
    <cellStyle name="Output 2 11 3 4 3" xfId="30089" xr:uid="{C07DB67D-1FA3-42A8-BE0E-78917F531F45}"/>
    <cellStyle name="Output 2 11 3 4 4" xfId="35788" xr:uid="{5D9F6A60-248B-4CA9-95E4-00FCC7D610DC}"/>
    <cellStyle name="Output 2 11 3 5" xfId="22403" xr:uid="{0DFC9F7A-FC39-4122-BEBF-F079A445DFB1}"/>
    <cellStyle name="Output 2 11 3 5 2" xfId="28343" xr:uid="{B75F1B5A-0231-47D2-BE0C-6C7EE9C93F0F}"/>
    <cellStyle name="Output 2 11 3 5 3" xfId="34070" xr:uid="{CF861B05-A30C-4BE4-9016-F9864D09E75F}"/>
    <cellStyle name="Output 2 11 3 6" xfId="21522" xr:uid="{704DCAE8-4F0A-4FF7-9062-1846A94C373F}"/>
    <cellStyle name="Output 2 11 3 7" xfId="27464" xr:uid="{B86805C3-9511-48ED-91E1-64495148C7BD}"/>
    <cellStyle name="Output 2 11 3 8" xfId="33191" xr:uid="{39C33E2B-9A67-41E8-932F-DC96BD875FE6}"/>
    <cellStyle name="Output 2 11 4" xfId="20537" xr:uid="{00000000-0005-0000-0000-00003C500000}"/>
    <cellStyle name="Output 2 11 4 2" xfId="21846" xr:uid="{D6883508-1FE9-4303-A5AE-29FC03740B6E}"/>
    <cellStyle name="Output 2 11 4 2 2" xfId="23578" xr:uid="{8962595C-F493-4D5D-AC3D-4F6555A72D06}"/>
    <cellStyle name="Output 2 11 4 2 2 2" xfId="26278" xr:uid="{668714F1-0887-466B-BEF4-C063C1184FD8}"/>
    <cellStyle name="Output 2 11 4 2 2 2 2" xfId="31730" xr:uid="{6A2A85FA-61D9-4B5D-8FA5-3C8664BBBC1A}"/>
    <cellStyle name="Output 2 11 4 2 2 2 3" xfId="37305" xr:uid="{59037088-2053-4518-9F0B-2E26E85332D8}"/>
    <cellStyle name="Output 2 11 4 2 2 3" xfId="29518" xr:uid="{A8EBBF04-CC27-472E-8FA6-48B872D71026}"/>
    <cellStyle name="Output 2 11 4 2 2 4" xfId="35242" xr:uid="{31DA7FBD-2907-480B-A542-1A3754B5EA74}"/>
    <cellStyle name="Output 2 11 4 2 3" xfId="24961" xr:uid="{80468306-8208-469B-8578-785FE7CA6A28}"/>
    <cellStyle name="Output 2 11 4 2 3 2" xfId="27156" xr:uid="{EC544AD6-C978-4B4A-A2D3-8A40C5FE3DA1}"/>
    <cellStyle name="Output 2 11 4 2 3 2 2" xfId="32608" xr:uid="{BEB1E83A-6AEF-4032-AAD8-08C16B2ABFC1}"/>
    <cellStyle name="Output 2 11 4 2 3 3" xfId="30413" xr:uid="{EE94B7CE-0674-4E44-828C-C5C41ED3F9A2}"/>
    <cellStyle name="Output 2 11 4 2 3 4" xfId="36108" xr:uid="{B288957D-ECE5-4287-9F06-118466AAEC0A}"/>
    <cellStyle name="Output 2 11 4 2 4" xfId="22723" xr:uid="{C1098918-E326-4364-B8ED-B1C6BD6946E0}"/>
    <cellStyle name="Output 2 11 4 2 4 2" xfId="28663" xr:uid="{13BFF49C-9717-47CC-A447-DF7CA09F34CD}"/>
    <cellStyle name="Output 2 11 4 2 4 3" xfId="34390" xr:uid="{1E06491F-CC81-4CA8-8DEA-F0C72ABE14C5}"/>
    <cellStyle name="Output 2 11 4 2 5" xfId="25423" xr:uid="{F6F73129-3B4C-42DC-9279-320086FAEDEC}"/>
    <cellStyle name="Output 2 11 4 2 5 2" xfId="30875" xr:uid="{C7F244F0-3A03-4B89-8B6B-782CCE3A1FC1}"/>
    <cellStyle name="Output 2 11 4 2 6" xfId="27788" xr:uid="{52C3C8BE-9D42-413E-8B71-FF44984722FB}"/>
    <cellStyle name="Output 2 11 4 2 7" xfId="33515" xr:uid="{9EA63068-6E39-4E6E-95DD-C12EDE2DB6C6}"/>
    <cellStyle name="Output 2 11 4 3" xfId="23259" xr:uid="{5D77EAC4-A50A-4C24-93B7-861BD220007F}"/>
    <cellStyle name="Output 2 11 4 3 2" xfId="25959" xr:uid="{E6EBD67B-404B-41AE-94D4-95E1504B34DC}"/>
    <cellStyle name="Output 2 11 4 3 2 2" xfId="31411" xr:uid="{B7D3B6AE-9D60-4C92-94BC-CBFACCA56DA9}"/>
    <cellStyle name="Output 2 11 4 3 2 3" xfId="36986" xr:uid="{313714E7-5E4E-43F6-A4D0-08248769DA28}"/>
    <cellStyle name="Output 2 11 4 3 3" xfId="29199" xr:uid="{F04DA037-F4EB-4BB3-B097-9E002EC41EF5}"/>
    <cellStyle name="Output 2 11 4 3 4" xfId="34923" xr:uid="{73561F46-D13F-419D-9432-8469C823874B}"/>
    <cellStyle name="Output 2 11 4 4" xfId="24638" xr:uid="{7DC8919A-74F8-434A-85B2-E47056A47B65}"/>
    <cellStyle name="Output 2 11 4 4 2" xfId="26833" xr:uid="{DAEF096F-B0AC-44BD-8E72-DFFEF10A4F98}"/>
    <cellStyle name="Output 2 11 4 4 2 2" xfId="32285" xr:uid="{6B854A87-5DCB-44E1-A546-18F606162194}"/>
    <cellStyle name="Output 2 11 4 4 3" xfId="30090" xr:uid="{EEC7341F-7933-46EF-9143-64859DA4DEF9}"/>
    <cellStyle name="Output 2 11 4 4 4" xfId="35789" xr:uid="{B118BFD2-79F5-47B4-BF15-2B76E66C83C3}"/>
    <cellStyle name="Output 2 11 4 5" xfId="22404" xr:uid="{F0988B13-1736-4025-943E-592CE8BA1987}"/>
    <cellStyle name="Output 2 11 4 5 2" xfId="28344" xr:uid="{80F84D94-2F86-44AC-AFAD-C80447BDD7A2}"/>
    <cellStyle name="Output 2 11 4 5 3" xfId="34071" xr:uid="{E439C9B9-ACA5-4FC0-95AD-77BF000FFF0B}"/>
    <cellStyle name="Output 2 11 4 6" xfId="21523" xr:uid="{358855A6-D423-4B75-8442-A28621E6DD9F}"/>
    <cellStyle name="Output 2 11 4 7" xfId="27465" xr:uid="{27EDA2C4-0D50-4567-A8A7-77152587888D}"/>
    <cellStyle name="Output 2 11 4 8" xfId="33192" xr:uid="{54E38D92-560F-48D9-9D1F-753E56174AA0}"/>
    <cellStyle name="Output 2 11 5" xfId="20538" xr:uid="{00000000-0005-0000-0000-00003D500000}"/>
    <cellStyle name="Output 2 11 5 2" xfId="21845" xr:uid="{5EA8101D-C114-4CFF-ACFB-2D9FAF85BBDA}"/>
    <cellStyle name="Output 2 11 5 2 2" xfId="23577" xr:uid="{7D0165B6-38AA-48DC-A435-AA8B738AA026}"/>
    <cellStyle name="Output 2 11 5 2 2 2" xfId="26277" xr:uid="{3CC6C871-1EE9-4A31-9961-EC0CFA4E6424}"/>
    <cellStyle name="Output 2 11 5 2 2 2 2" xfId="31729" xr:uid="{04DE4ACF-3086-4112-B047-00AEC934E950}"/>
    <cellStyle name="Output 2 11 5 2 2 2 3" xfId="37304" xr:uid="{1BD54700-D3C5-4BF9-BB3F-D5852B5B95D5}"/>
    <cellStyle name="Output 2 11 5 2 2 3" xfId="29517" xr:uid="{34B7B1B9-46CE-4746-B87F-01D6F1FAAB29}"/>
    <cellStyle name="Output 2 11 5 2 2 4" xfId="35241" xr:uid="{674A82E0-9C3E-46FD-A215-F5949C3A946C}"/>
    <cellStyle name="Output 2 11 5 2 3" xfId="24960" xr:uid="{3DAD9D22-4606-4A5F-B797-FFE4C66F829F}"/>
    <cellStyle name="Output 2 11 5 2 3 2" xfId="27155" xr:uid="{07649EB9-E219-41C0-BA15-090F7DBDD8F9}"/>
    <cellStyle name="Output 2 11 5 2 3 2 2" xfId="32607" xr:uid="{5A054861-B76E-4032-A249-BA19973D02A3}"/>
    <cellStyle name="Output 2 11 5 2 3 3" xfId="30412" xr:uid="{93E43661-ECB7-4A1D-8C34-1EB7C1A4C1B8}"/>
    <cellStyle name="Output 2 11 5 2 3 4" xfId="36107" xr:uid="{F6ED132C-6C82-445B-B394-10088FCD6C89}"/>
    <cellStyle name="Output 2 11 5 2 4" xfId="22722" xr:uid="{E372A003-532A-435C-AC9D-CF7CA8494B33}"/>
    <cellStyle name="Output 2 11 5 2 4 2" xfId="28662" xr:uid="{704AE144-0806-4E5B-8F34-4684D304E0A2}"/>
    <cellStyle name="Output 2 11 5 2 4 3" xfId="34389" xr:uid="{E14D2CAF-0BAD-4AE0-A43A-7601DAFDCEA7}"/>
    <cellStyle name="Output 2 11 5 2 5" xfId="25422" xr:uid="{7CF7A62F-ED04-4710-A688-05A8370EE42C}"/>
    <cellStyle name="Output 2 11 5 2 5 2" xfId="30874" xr:uid="{6063E59A-3C19-4FDD-A433-DF3DEBC0E001}"/>
    <cellStyle name="Output 2 11 5 2 6" xfId="27787" xr:uid="{A62C5A55-605F-44C0-9502-F6B6E43C5F9B}"/>
    <cellStyle name="Output 2 11 5 2 7" xfId="33514" xr:uid="{3233F02B-66B9-42EE-B645-D6E2EBA11A78}"/>
    <cellStyle name="Output 2 11 5 3" xfId="23260" xr:uid="{040D89FC-641D-4FC9-8EF2-F60A55C779AB}"/>
    <cellStyle name="Output 2 11 5 3 2" xfId="25960" xr:uid="{14BF2AA2-9464-4444-B9F3-DF1205ED798A}"/>
    <cellStyle name="Output 2 11 5 3 2 2" xfId="31412" xr:uid="{32D68F1A-C31F-482D-9322-19DC63EB772C}"/>
    <cellStyle name="Output 2 11 5 3 2 3" xfId="36987" xr:uid="{0CE3974A-348F-4C6A-802B-7222A98E5354}"/>
    <cellStyle name="Output 2 11 5 3 3" xfId="29200" xr:uid="{DB057A4A-8B5D-4382-BE88-B31580986985}"/>
    <cellStyle name="Output 2 11 5 3 4" xfId="34924" xr:uid="{A2BD2EAA-6D82-48CE-B5B8-2B09A38DCD2D}"/>
    <cellStyle name="Output 2 11 5 4" xfId="24639" xr:uid="{506649DA-FBF6-461A-A28E-BB4E7074A7D8}"/>
    <cellStyle name="Output 2 11 5 4 2" xfId="26834" xr:uid="{3F16935E-845C-4CDF-A2E8-4336BFF17CA8}"/>
    <cellStyle name="Output 2 11 5 4 2 2" xfId="32286" xr:uid="{92F266D6-4402-4994-B285-771F96D9480E}"/>
    <cellStyle name="Output 2 11 5 4 3" xfId="30091" xr:uid="{5CCE410F-287D-4C11-A8FE-39896A315666}"/>
    <cellStyle name="Output 2 11 5 4 4" xfId="35790" xr:uid="{6CB0D8AF-D4E5-45C2-B200-0FC1D20DED2B}"/>
    <cellStyle name="Output 2 11 5 5" xfId="22405" xr:uid="{CA7A8935-A8CE-4659-AA51-C86E741CAAE1}"/>
    <cellStyle name="Output 2 11 5 5 2" xfId="28345" xr:uid="{DCF2E4EA-B965-4884-9D04-6B7258898429}"/>
    <cellStyle name="Output 2 11 5 5 3" xfId="34072" xr:uid="{CA75B268-91DD-4EFF-AA8B-502F02BE5F6D}"/>
    <cellStyle name="Output 2 11 5 6" xfId="21524" xr:uid="{30D2942B-3660-456B-AEFE-C10471958CAC}"/>
    <cellStyle name="Output 2 11 5 7" xfId="27466" xr:uid="{AF346EB8-70AB-418D-9588-09D9CD6809D1}"/>
    <cellStyle name="Output 2 11 5 8" xfId="33193" xr:uid="{2B6A4D08-7341-406F-9ABA-BE8D83B18374}"/>
    <cellStyle name="Output 2 11 6" xfId="21849" xr:uid="{CA694B01-DFAD-424D-9F55-37515B118D1C}"/>
    <cellStyle name="Output 2 11 6 2" xfId="23581" xr:uid="{DCFD7256-9958-4883-A4FC-6352B4DCC31B}"/>
    <cellStyle name="Output 2 11 6 2 2" xfId="26281" xr:uid="{1C224C10-4C68-4F34-A9D7-3D923C2C17FA}"/>
    <cellStyle name="Output 2 11 6 2 2 2" xfId="31733" xr:uid="{FFCDE033-424D-4E80-A54B-5D6E07CD4172}"/>
    <cellStyle name="Output 2 11 6 2 2 3" xfId="37308" xr:uid="{0B5E06E5-5CC6-4DCA-BA52-5991E5C8A2AE}"/>
    <cellStyle name="Output 2 11 6 2 3" xfId="29521" xr:uid="{0AC0AE9E-1DB2-41F2-9F12-8B3909E9A3E4}"/>
    <cellStyle name="Output 2 11 6 2 4" xfId="35245" xr:uid="{2979C574-9573-48C5-B8AB-5A70728CBEBD}"/>
    <cellStyle name="Output 2 11 6 3" xfId="24964" xr:uid="{BADB2E8B-DD48-442F-B0C2-894EF9AA4C12}"/>
    <cellStyle name="Output 2 11 6 3 2" xfId="27159" xr:uid="{DB0A2D45-14C9-43C4-B411-22FE9A9D1A35}"/>
    <cellStyle name="Output 2 11 6 3 2 2" xfId="32611" xr:uid="{5194BAC3-6DEC-445E-9EC5-24FFDF088F0C}"/>
    <cellStyle name="Output 2 11 6 3 3" xfId="30416" xr:uid="{9153B013-DF95-4DC8-AFEA-A435529F4A4C}"/>
    <cellStyle name="Output 2 11 6 3 4" xfId="36111" xr:uid="{925B2C63-70C8-4F6C-9AD6-CA67053D7449}"/>
    <cellStyle name="Output 2 11 6 4" xfId="22726" xr:uid="{8C2436FA-E245-455D-B559-6C807BD286CD}"/>
    <cellStyle name="Output 2 11 6 4 2" xfId="28666" xr:uid="{8F2443B0-37F7-4D86-B84A-5300B617B8D3}"/>
    <cellStyle name="Output 2 11 6 4 3" xfId="34393" xr:uid="{4DF60B96-3C7A-438A-ACD7-63E7F89CA96F}"/>
    <cellStyle name="Output 2 11 6 5" xfId="25426" xr:uid="{8EEF5737-937E-4C6E-B4A3-4B5DDFBFA995}"/>
    <cellStyle name="Output 2 11 6 5 2" xfId="30878" xr:uid="{4172B488-9856-4E19-A7C9-D9A34F6C842B}"/>
    <cellStyle name="Output 2 11 6 6" xfId="27791" xr:uid="{E3D075CE-8411-4251-887A-FA45462D19DC}"/>
    <cellStyle name="Output 2 11 6 7" xfId="33518" xr:uid="{FB9D4409-28DA-4529-93D6-1177B85AE3B7}"/>
    <cellStyle name="Output 2 11 7" xfId="23256" xr:uid="{BF5D6799-368A-45A9-87AD-095432A34414}"/>
    <cellStyle name="Output 2 11 7 2" xfId="25956" xr:uid="{8878E560-20C8-4B74-8A0D-2969A48472F8}"/>
    <cellStyle name="Output 2 11 7 2 2" xfId="31408" xr:uid="{0D4E9679-7453-4DDD-858E-91FE23540391}"/>
    <cellStyle name="Output 2 11 7 2 3" xfId="36983" xr:uid="{ADCED0AD-CCA6-4A4D-A421-76A90E9B3E8C}"/>
    <cellStyle name="Output 2 11 7 3" xfId="29196" xr:uid="{A2206E71-88D3-42A5-9A88-503BD775C2AA}"/>
    <cellStyle name="Output 2 11 7 4" xfId="34920" xr:uid="{9BFBD74A-32B2-41A8-8157-AFDAC4DDFF3E}"/>
    <cellStyle name="Output 2 11 8" xfId="24635" xr:uid="{14610C61-569C-42E9-B678-A85CDAA1F025}"/>
    <cellStyle name="Output 2 11 8 2" xfId="26830" xr:uid="{EF1C5E92-3A2B-4F96-8425-C804D351E605}"/>
    <cellStyle name="Output 2 11 8 2 2" xfId="32282" xr:uid="{EF760312-2F41-4BB2-A7D6-C1D846A5052E}"/>
    <cellStyle name="Output 2 11 8 3" xfId="30087" xr:uid="{FAC8DBD1-82FE-47A0-8101-9355A0BF0C23}"/>
    <cellStyle name="Output 2 11 8 4" xfId="35786" xr:uid="{0FD91436-57D9-4BAF-BC41-58D2F6224597}"/>
    <cellStyle name="Output 2 11 9" xfId="22401" xr:uid="{D2FCA358-2394-4458-8505-FD6D032BFBB9}"/>
    <cellStyle name="Output 2 11 9 2" xfId="28341" xr:uid="{D7B75DA0-A63F-4C23-9D92-579A30A423F6}"/>
    <cellStyle name="Output 2 11 9 3" xfId="34068" xr:uid="{4170AAED-0934-4155-ACE5-D5089813C8F7}"/>
    <cellStyle name="Output 2 12" xfId="20539" xr:uid="{00000000-0005-0000-0000-00003E500000}"/>
    <cellStyle name="Output 2 12 10" xfId="21525" xr:uid="{47E27727-2A59-4FC8-89CE-AEB6BB41DBBF}"/>
    <cellStyle name="Output 2 12 11" xfId="27467" xr:uid="{163A6AE0-03B3-43EB-957C-14AF8C1808A4}"/>
    <cellStyle name="Output 2 12 12" xfId="33194" xr:uid="{A7719B10-5D9F-4587-9935-C32DF120656D}"/>
    <cellStyle name="Output 2 12 2" xfId="20540" xr:uid="{00000000-0005-0000-0000-00003F500000}"/>
    <cellStyle name="Output 2 12 2 2" xfId="21843" xr:uid="{B02D1A96-C1B8-476E-88D2-780BD659FA28}"/>
    <cellStyle name="Output 2 12 2 2 2" xfId="23575" xr:uid="{C70BC4F1-50D2-445A-AAF7-AF6B53138EA5}"/>
    <cellStyle name="Output 2 12 2 2 2 2" xfId="26275" xr:uid="{DF02E560-E24A-4DDB-AF5B-ABE73FB2FC23}"/>
    <cellStyle name="Output 2 12 2 2 2 2 2" xfId="31727" xr:uid="{04850B6F-5F7E-4FFD-8863-144B4FE07241}"/>
    <cellStyle name="Output 2 12 2 2 2 2 3" xfId="37302" xr:uid="{75AB829C-39CA-49AE-ADF8-3894203212E3}"/>
    <cellStyle name="Output 2 12 2 2 2 3" xfId="29515" xr:uid="{DFF75861-86AC-413D-B753-203A413C61E1}"/>
    <cellStyle name="Output 2 12 2 2 2 4" xfId="35239" xr:uid="{1DEE4B1D-4D74-4BF8-9667-4AB5AC52E20C}"/>
    <cellStyle name="Output 2 12 2 2 3" xfId="24958" xr:uid="{83D9BC0D-2D7B-435D-8BCD-4256AF8B4722}"/>
    <cellStyle name="Output 2 12 2 2 3 2" xfId="27153" xr:uid="{BE667CBC-6E26-4001-A801-DFEA6E49EB03}"/>
    <cellStyle name="Output 2 12 2 2 3 2 2" xfId="32605" xr:uid="{C5014805-3395-4958-9A91-8668ABEF2A0D}"/>
    <cellStyle name="Output 2 12 2 2 3 3" xfId="30410" xr:uid="{E83E80C1-3645-4583-B9C6-F43EE002A525}"/>
    <cellStyle name="Output 2 12 2 2 3 4" xfId="36105" xr:uid="{6F66163A-9E68-4165-BEA5-D5FA767EBFF1}"/>
    <cellStyle name="Output 2 12 2 2 4" xfId="22720" xr:uid="{799AA8EC-6FA3-4004-AF74-4D763E53284E}"/>
    <cellStyle name="Output 2 12 2 2 4 2" xfId="28660" xr:uid="{2DEEE575-A56D-4C33-8188-CB9CB1651E9F}"/>
    <cellStyle name="Output 2 12 2 2 4 3" xfId="34387" xr:uid="{E2283316-07C0-47CF-9AC0-3AEAAD923C98}"/>
    <cellStyle name="Output 2 12 2 2 5" xfId="25420" xr:uid="{06F1B025-392B-44BB-9DC9-D5D6125D234A}"/>
    <cellStyle name="Output 2 12 2 2 5 2" xfId="30872" xr:uid="{A0274787-F87B-4E60-B5EA-2D4634E1260A}"/>
    <cellStyle name="Output 2 12 2 2 6" xfId="27785" xr:uid="{A46F2AEA-5CD6-46FD-B97B-564C2ED737CA}"/>
    <cellStyle name="Output 2 12 2 2 7" xfId="33512" xr:uid="{EB2C2A4A-3B09-438E-BDD1-FDFDC8B083BA}"/>
    <cellStyle name="Output 2 12 2 3" xfId="23262" xr:uid="{A8D9BB62-8298-43BD-8FE3-BB47FE34A067}"/>
    <cellStyle name="Output 2 12 2 3 2" xfId="25962" xr:uid="{FBF1B476-E073-4F65-9862-C795AFDF9E19}"/>
    <cellStyle name="Output 2 12 2 3 2 2" xfId="31414" xr:uid="{5750D6D5-C07F-49D6-BA57-DC59F905FA97}"/>
    <cellStyle name="Output 2 12 2 3 2 3" xfId="36989" xr:uid="{A59425E2-C7CC-49F8-B655-30629D51F57E}"/>
    <cellStyle name="Output 2 12 2 3 3" xfId="29202" xr:uid="{6810BEB9-32E7-459D-9224-BACDF5106F7A}"/>
    <cellStyle name="Output 2 12 2 3 4" xfId="34926" xr:uid="{FCF1997C-AB26-4C31-938A-DD5EEC2D11E1}"/>
    <cellStyle name="Output 2 12 2 4" xfId="24641" xr:uid="{EDE9619C-218C-45B5-B9DC-C3D73C446129}"/>
    <cellStyle name="Output 2 12 2 4 2" xfId="26836" xr:uid="{860863FD-71E2-497A-8B39-49A311EE5E1B}"/>
    <cellStyle name="Output 2 12 2 4 2 2" xfId="32288" xr:uid="{F6C2B62A-A237-47EF-A24C-19C9C77901AE}"/>
    <cellStyle name="Output 2 12 2 4 3" xfId="30093" xr:uid="{3C640F57-4991-40A8-8A1D-527ABEB88B60}"/>
    <cellStyle name="Output 2 12 2 4 4" xfId="35792" xr:uid="{8DF01240-9128-4320-942A-5571F9CE0AAE}"/>
    <cellStyle name="Output 2 12 2 5" xfId="22407" xr:uid="{EF4F288C-349C-4897-8086-D22EF603A4DC}"/>
    <cellStyle name="Output 2 12 2 5 2" xfId="28347" xr:uid="{DBAAD096-2946-4875-8ABE-BC1E4243641F}"/>
    <cellStyle name="Output 2 12 2 5 3" xfId="34074" xr:uid="{FC567FDB-F9C7-46F3-B742-3AD157C48E9F}"/>
    <cellStyle name="Output 2 12 2 6" xfId="21526" xr:uid="{C63AC67E-21BA-4A71-A915-F84E0AED8DE2}"/>
    <cellStyle name="Output 2 12 2 7" xfId="27468" xr:uid="{A0FD650F-98A4-4FEB-8973-E0CF97595E15}"/>
    <cellStyle name="Output 2 12 2 8" xfId="33195" xr:uid="{D638C17E-F5F5-4CBC-9650-48450AFE6B5C}"/>
    <cellStyle name="Output 2 12 3" xfId="20541" xr:uid="{00000000-0005-0000-0000-000040500000}"/>
    <cellStyle name="Output 2 12 3 2" xfId="21842" xr:uid="{F4FED22A-6CBD-4024-B46F-4AF016B83E3B}"/>
    <cellStyle name="Output 2 12 3 2 2" xfId="23574" xr:uid="{70D027EF-E616-40D6-BEE9-D94059325035}"/>
    <cellStyle name="Output 2 12 3 2 2 2" xfId="26274" xr:uid="{B54C8E28-9C19-448C-9D86-064F2E23BAFE}"/>
    <cellStyle name="Output 2 12 3 2 2 2 2" xfId="31726" xr:uid="{26F2C310-DCAC-49AE-941C-BF2E590FA640}"/>
    <cellStyle name="Output 2 12 3 2 2 2 3" xfId="37301" xr:uid="{D3110CE9-B16A-4F08-B285-EAFD462D1314}"/>
    <cellStyle name="Output 2 12 3 2 2 3" xfId="29514" xr:uid="{53C536E4-4DCC-4D94-9E3F-CE1C0B9B1B5F}"/>
    <cellStyle name="Output 2 12 3 2 2 4" xfId="35238" xr:uid="{DC4FDD1E-0547-4491-9376-0E41C2C6A13E}"/>
    <cellStyle name="Output 2 12 3 2 3" xfId="24957" xr:uid="{8B4DA870-F18A-46F1-9C3A-6A3684083EEF}"/>
    <cellStyle name="Output 2 12 3 2 3 2" xfId="27152" xr:uid="{C1F13DA0-3653-4CE2-A071-394BD85F8FCD}"/>
    <cellStyle name="Output 2 12 3 2 3 2 2" xfId="32604" xr:uid="{66441FDE-625D-4032-BA45-8F6DC97DF660}"/>
    <cellStyle name="Output 2 12 3 2 3 3" xfId="30409" xr:uid="{5F88F63B-BC82-49EE-A8CF-BE219395C9F3}"/>
    <cellStyle name="Output 2 12 3 2 3 4" xfId="36104" xr:uid="{66586352-2F43-47A3-B59B-ABECCD7626CE}"/>
    <cellStyle name="Output 2 12 3 2 4" xfId="22719" xr:uid="{2A4B05DB-4496-4921-8F48-5E3E3CF19A32}"/>
    <cellStyle name="Output 2 12 3 2 4 2" xfId="28659" xr:uid="{613BC0C1-5FC0-4CE1-A272-544263B8C88D}"/>
    <cellStyle name="Output 2 12 3 2 4 3" xfId="34386" xr:uid="{E13ED191-D535-4F27-A5E8-065AE064D763}"/>
    <cellStyle name="Output 2 12 3 2 5" xfId="25419" xr:uid="{1119077F-C1ED-4241-8D35-83F110B1995E}"/>
    <cellStyle name="Output 2 12 3 2 5 2" xfId="30871" xr:uid="{2D43F415-71B3-468D-B5FF-E502D1BD87A3}"/>
    <cellStyle name="Output 2 12 3 2 6" xfId="27784" xr:uid="{9A791C10-4460-4A71-96FE-B2667C3C08E3}"/>
    <cellStyle name="Output 2 12 3 2 7" xfId="33511" xr:uid="{3DD59CC2-8ACE-4E76-B839-D2583C081065}"/>
    <cellStyle name="Output 2 12 3 3" xfId="23263" xr:uid="{6C97CF74-63FA-492C-A650-66E12B7FD168}"/>
    <cellStyle name="Output 2 12 3 3 2" xfId="25963" xr:uid="{624EF79E-DF20-43E4-A315-808748F9CAD9}"/>
    <cellStyle name="Output 2 12 3 3 2 2" xfId="31415" xr:uid="{44782D09-A533-473D-A35B-0EFEEE4AFFAB}"/>
    <cellStyle name="Output 2 12 3 3 2 3" xfId="36990" xr:uid="{22282B7C-458C-48FB-8806-D32EB87B359F}"/>
    <cellStyle name="Output 2 12 3 3 3" xfId="29203" xr:uid="{B1E8FAD9-B0D7-49DD-AECD-9C5A3FD2ECEC}"/>
    <cellStyle name="Output 2 12 3 3 4" xfId="34927" xr:uid="{26CC0BDA-EA4C-4DAE-9461-01FFA1C0EDAD}"/>
    <cellStyle name="Output 2 12 3 4" xfId="24642" xr:uid="{F6788FC4-30DE-436E-AC2D-C55268C7D51C}"/>
    <cellStyle name="Output 2 12 3 4 2" xfId="26837" xr:uid="{3FF95261-9B8B-4780-AD86-CB67D95D0DF2}"/>
    <cellStyle name="Output 2 12 3 4 2 2" xfId="32289" xr:uid="{7C262571-73B6-475D-846D-37F084A1923F}"/>
    <cellStyle name="Output 2 12 3 4 3" xfId="30094" xr:uid="{828B99B0-466B-4A6E-9AA4-8A1AC12B9942}"/>
    <cellStyle name="Output 2 12 3 4 4" xfId="35793" xr:uid="{D1EF94D9-1069-422A-B07C-1D5351519E04}"/>
    <cellStyle name="Output 2 12 3 5" xfId="22408" xr:uid="{494EB21B-E5DD-4072-B2E1-616371AED697}"/>
    <cellStyle name="Output 2 12 3 5 2" xfId="28348" xr:uid="{1C566155-59E9-4084-B13B-86897FC03F66}"/>
    <cellStyle name="Output 2 12 3 5 3" xfId="34075" xr:uid="{CA0F55D2-D510-47B3-BF5A-1823122BD653}"/>
    <cellStyle name="Output 2 12 3 6" xfId="21527" xr:uid="{E1C67B02-B39F-4DE5-B160-DE62AB7EE42D}"/>
    <cellStyle name="Output 2 12 3 7" xfId="27469" xr:uid="{7EC14E87-3DE3-4B19-9B23-DF241BA76FAC}"/>
    <cellStyle name="Output 2 12 3 8" xfId="33196" xr:uid="{8C5EB72A-467E-442D-A8D4-408E69A6B1AC}"/>
    <cellStyle name="Output 2 12 4" xfId="20542" xr:uid="{00000000-0005-0000-0000-000041500000}"/>
    <cellStyle name="Output 2 12 4 2" xfId="21841" xr:uid="{F3ADADDD-FA27-4B75-B738-E6AE63A4561E}"/>
    <cellStyle name="Output 2 12 4 2 2" xfId="23573" xr:uid="{19BE6AF0-427C-467B-AA1F-1F6EBB03C2DD}"/>
    <cellStyle name="Output 2 12 4 2 2 2" xfId="26273" xr:uid="{474442F9-5F77-4EFD-848F-09BB1E9A748F}"/>
    <cellStyle name="Output 2 12 4 2 2 2 2" xfId="31725" xr:uid="{9F4B8E81-9C6A-4206-9C21-A1E15DBC7508}"/>
    <cellStyle name="Output 2 12 4 2 2 2 3" xfId="37300" xr:uid="{415101C2-7880-4DE7-89A8-475A4B041D26}"/>
    <cellStyle name="Output 2 12 4 2 2 3" xfId="29513" xr:uid="{59230629-CDAC-4D50-AB9D-D693C68DBA40}"/>
    <cellStyle name="Output 2 12 4 2 2 4" xfId="35237" xr:uid="{DD20335B-2A5E-4D56-86BE-BA9CEB145BAF}"/>
    <cellStyle name="Output 2 12 4 2 3" xfId="24956" xr:uid="{7271859C-52BD-4403-B4D6-B7AD743834E9}"/>
    <cellStyle name="Output 2 12 4 2 3 2" xfId="27151" xr:uid="{13A2441E-4DC6-4BC9-A7F8-ADB3C5356A83}"/>
    <cellStyle name="Output 2 12 4 2 3 2 2" xfId="32603" xr:uid="{0BB12FED-A9D5-466C-B3A7-67B7DE1F0571}"/>
    <cellStyle name="Output 2 12 4 2 3 3" xfId="30408" xr:uid="{E27DFD65-7852-4635-9C94-1CC466AF8CBE}"/>
    <cellStyle name="Output 2 12 4 2 3 4" xfId="36103" xr:uid="{1E80AEFD-057A-4710-801E-949DF050DE83}"/>
    <cellStyle name="Output 2 12 4 2 4" xfId="22718" xr:uid="{9EDEB8D4-7F9E-4150-85EB-F5CD8E8701AE}"/>
    <cellStyle name="Output 2 12 4 2 4 2" xfId="28658" xr:uid="{607E03C7-281A-4908-A8FA-109C51F1E853}"/>
    <cellStyle name="Output 2 12 4 2 4 3" xfId="34385" xr:uid="{AC02CCE1-9918-4711-92EF-7E0FBD43A971}"/>
    <cellStyle name="Output 2 12 4 2 5" xfId="25418" xr:uid="{67BC1D23-769B-4C2C-9FDB-93378D64ACCC}"/>
    <cellStyle name="Output 2 12 4 2 5 2" xfId="30870" xr:uid="{32699E1C-01A1-48FB-90AF-19A4B9746381}"/>
    <cellStyle name="Output 2 12 4 2 6" xfId="27783" xr:uid="{55A7A7CD-BBAA-4A15-82BF-9CF4D0265279}"/>
    <cellStyle name="Output 2 12 4 2 7" xfId="33510" xr:uid="{F5434098-7D09-4246-A115-60931D1E8ADE}"/>
    <cellStyle name="Output 2 12 4 3" xfId="23264" xr:uid="{5CC95659-F1F6-4E8B-A9AC-1758FF255D72}"/>
    <cellStyle name="Output 2 12 4 3 2" xfId="25964" xr:uid="{A8C183FB-729F-470F-8BA5-466A42C25F9F}"/>
    <cellStyle name="Output 2 12 4 3 2 2" xfId="31416" xr:uid="{9F50578D-9B6F-4480-8DD7-E116398319D8}"/>
    <cellStyle name="Output 2 12 4 3 2 3" xfId="36991" xr:uid="{5D9677EF-742A-4B19-8CA2-8F08F5E8CC25}"/>
    <cellStyle name="Output 2 12 4 3 3" xfId="29204" xr:uid="{879056E3-4DD0-431E-990B-4C5DB5262118}"/>
    <cellStyle name="Output 2 12 4 3 4" xfId="34928" xr:uid="{22524F3F-DC02-40CE-8F4A-96105ED74B9E}"/>
    <cellStyle name="Output 2 12 4 4" xfId="24643" xr:uid="{67B2123A-8263-4F3B-A8E1-0205C4507933}"/>
    <cellStyle name="Output 2 12 4 4 2" xfId="26838" xr:uid="{95E626D8-3C35-4E7F-B91F-33B34C832DFB}"/>
    <cellStyle name="Output 2 12 4 4 2 2" xfId="32290" xr:uid="{3F331206-2063-4824-A21C-C4B4FCA82CA1}"/>
    <cellStyle name="Output 2 12 4 4 3" xfId="30095" xr:uid="{8692636F-D5EB-429F-9171-93C04CD0E321}"/>
    <cellStyle name="Output 2 12 4 4 4" xfId="35794" xr:uid="{91B84B86-00E3-4CAE-B45B-B246E0268924}"/>
    <cellStyle name="Output 2 12 4 5" xfId="22409" xr:uid="{58A336FA-560B-4F13-B244-9536384F0526}"/>
    <cellStyle name="Output 2 12 4 5 2" xfId="28349" xr:uid="{EA9803D6-45E5-4164-A9FE-F39456D76376}"/>
    <cellStyle name="Output 2 12 4 5 3" xfId="34076" xr:uid="{DCC5620C-1294-4C92-B522-14224AF9A82F}"/>
    <cellStyle name="Output 2 12 4 6" xfId="21528" xr:uid="{2D57BC3B-B412-4A9C-A4CC-DE6B11AB19E3}"/>
    <cellStyle name="Output 2 12 4 7" xfId="27470" xr:uid="{44F70A6F-BFBF-4753-994C-AD8FDCDD0200}"/>
    <cellStyle name="Output 2 12 4 8" xfId="33197" xr:uid="{38E97B5C-EE28-4746-BB4E-608465B7A343}"/>
    <cellStyle name="Output 2 12 5" xfId="20543" xr:uid="{00000000-0005-0000-0000-000042500000}"/>
    <cellStyle name="Output 2 12 5 2" xfId="21840" xr:uid="{4B6EB671-3CB1-4D02-9356-34821926BD86}"/>
    <cellStyle name="Output 2 12 5 2 2" xfId="23572" xr:uid="{A613E01C-D166-4022-B00A-66200D9B742A}"/>
    <cellStyle name="Output 2 12 5 2 2 2" xfId="26272" xr:uid="{7EF75069-329C-42D3-BE18-AA066EC00C70}"/>
    <cellStyle name="Output 2 12 5 2 2 2 2" xfId="31724" xr:uid="{F306EEB5-AB21-4E4F-89B1-62727890C790}"/>
    <cellStyle name="Output 2 12 5 2 2 2 3" xfId="37299" xr:uid="{367A292F-01AA-4543-8A87-5ECE20A28633}"/>
    <cellStyle name="Output 2 12 5 2 2 3" xfId="29512" xr:uid="{001FA4D0-E44F-4C30-97D2-D6A17DCC8E1E}"/>
    <cellStyle name="Output 2 12 5 2 2 4" xfId="35236" xr:uid="{FA4DEE0E-27F4-4D54-B81B-06419C7C43A3}"/>
    <cellStyle name="Output 2 12 5 2 3" xfId="24955" xr:uid="{D0C41BFE-4E5E-449D-BDF2-DBC1B7992ACB}"/>
    <cellStyle name="Output 2 12 5 2 3 2" xfId="27150" xr:uid="{413A419E-E403-4435-8713-CAD47D7D172F}"/>
    <cellStyle name="Output 2 12 5 2 3 2 2" xfId="32602" xr:uid="{0524DD73-AB1F-485D-AF1A-337B4A5D8362}"/>
    <cellStyle name="Output 2 12 5 2 3 3" xfId="30407" xr:uid="{11844D47-C44D-4BE1-BC95-6D56352FEEA3}"/>
    <cellStyle name="Output 2 12 5 2 3 4" xfId="36102" xr:uid="{B89C68F2-6D06-43E7-BA5C-45EECA92F3E2}"/>
    <cellStyle name="Output 2 12 5 2 4" xfId="22717" xr:uid="{86EA848B-B81A-4BBE-A7DA-B19238E5E686}"/>
    <cellStyle name="Output 2 12 5 2 4 2" xfId="28657" xr:uid="{05A169B2-DF54-4678-A984-83773DE1BD49}"/>
    <cellStyle name="Output 2 12 5 2 4 3" xfId="34384" xr:uid="{60A62C9A-FD05-4D08-9F66-37AF439BB084}"/>
    <cellStyle name="Output 2 12 5 2 5" xfId="25417" xr:uid="{041CBAC8-A379-42B0-9787-D9C4BAF7B774}"/>
    <cellStyle name="Output 2 12 5 2 5 2" xfId="30869" xr:uid="{8255FE11-B0BB-4A67-AE4D-F6D23A63A74C}"/>
    <cellStyle name="Output 2 12 5 2 6" xfId="27782" xr:uid="{272F14F1-FD6B-42FB-8BC5-35630985E7DD}"/>
    <cellStyle name="Output 2 12 5 2 7" xfId="33509" xr:uid="{5324C6FC-0AED-4A3A-AAFE-797382CA7CC9}"/>
    <cellStyle name="Output 2 12 5 3" xfId="23265" xr:uid="{A6EFDBD7-3765-4A2B-A91A-D88F1204E318}"/>
    <cellStyle name="Output 2 12 5 3 2" xfId="25965" xr:uid="{4F55CACD-409E-4536-9357-91034A71C968}"/>
    <cellStyle name="Output 2 12 5 3 2 2" xfId="31417" xr:uid="{9A7A42F5-F112-4D3B-BD60-9A62DDCF45E5}"/>
    <cellStyle name="Output 2 12 5 3 2 3" xfId="36992" xr:uid="{3F74D208-5BB6-4086-8646-4182344E7A62}"/>
    <cellStyle name="Output 2 12 5 3 3" xfId="29205" xr:uid="{2FEB4669-D3F0-413D-A887-5F04C0BD284A}"/>
    <cellStyle name="Output 2 12 5 3 4" xfId="34929" xr:uid="{3CA8FECC-423C-47F5-A492-B07C73333DD6}"/>
    <cellStyle name="Output 2 12 5 4" xfId="24644" xr:uid="{56018374-43F2-46CE-A168-50A53C3AF953}"/>
    <cellStyle name="Output 2 12 5 4 2" xfId="26839" xr:uid="{0FE6DA9A-F7B4-4F8E-B9AB-7023BA14F89E}"/>
    <cellStyle name="Output 2 12 5 4 2 2" xfId="32291" xr:uid="{D91B1BA8-F912-44F7-BF37-711AF1B053CE}"/>
    <cellStyle name="Output 2 12 5 4 3" xfId="30096" xr:uid="{7802B5F4-761A-4BB2-9DD1-2E2F594D7526}"/>
    <cellStyle name="Output 2 12 5 4 4" xfId="35795" xr:uid="{A9D1655D-0219-4CE7-B99D-5F984F7BBE5A}"/>
    <cellStyle name="Output 2 12 5 5" xfId="22410" xr:uid="{60001710-C49B-404A-9BF5-FB146DAA8F4D}"/>
    <cellStyle name="Output 2 12 5 5 2" xfId="28350" xr:uid="{34199C42-4BA3-4AFE-A6AF-31A29A9918A8}"/>
    <cellStyle name="Output 2 12 5 5 3" xfId="34077" xr:uid="{2C6DBECB-5CB2-446E-8121-12228103550C}"/>
    <cellStyle name="Output 2 12 5 6" xfId="21529" xr:uid="{1CEE3CF5-1243-40EC-A63D-12E8559C8B0C}"/>
    <cellStyle name="Output 2 12 5 7" xfId="27471" xr:uid="{1294DE57-9700-4C06-969D-697BC7E7E6CF}"/>
    <cellStyle name="Output 2 12 5 8" xfId="33198" xr:uid="{16971E54-43E6-4754-92D1-B01BBC7A988E}"/>
    <cellStyle name="Output 2 12 6" xfId="21844" xr:uid="{E76CBF52-EA3A-4C1B-89B6-47B33200A28D}"/>
    <cellStyle name="Output 2 12 6 2" xfId="23576" xr:uid="{01F5AA16-85D3-4671-A069-28491959D125}"/>
    <cellStyle name="Output 2 12 6 2 2" xfId="26276" xr:uid="{E7F4F392-8DC1-4A00-9F3C-1687E7C491B8}"/>
    <cellStyle name="Output 2 12 6 2 2 2" xfId="31728" xr:uid="{529E4C98-B75D-4D75-860B-E7ACF45F87E9}"/>
    <cellStyle name="Output 2 12 6 2 2 3" xfId="37303" xr:uid="{3B036260-0AB0-4D19-8DA5-EB415D3485F4}"/>
    <cellStyle name="Output 2 12 6 2 3" xfId="29516" xr:uid="{F429CBF5-E791-467B-92F2-36726E56587D}"/>
    <cellStyle name="Output 2 12 6 2 4" xfId="35240" xr:uid="{308391AC-1B6B-422E-8A36-CE9BCE7EABC8}"/>
    <cellStyle name="Output 2 12 6 3" xfId="24959" xr:uid="{B24B7248-89AA-4FC0-9EAC-8256A7C5D282}"/>
    <cellStyle name="Output 2 12 6 3 2" xfId="27154" xr:uid="{25B739A5-05BB-4528-ACF4-67F643596C33}"/>
    <cellStyle name="Output 2 12 6 3 2 2" xfId="32606" xr:uid="{9F824C75-6979-48A3-9C0A-1F91CD6D3002}"/>
    <cellStyle name="Output 2 12 6 3 3" xfId="30411" xr:uid="{24D9FEE4-6C52-487A-BB57-BF372479ADB1}"/>
    <cellStyle name="Output 2 12 6 3 4" xfId="36106" xr:uid="{DA0E44DE-F03B-4660-8797-7674C109D3A4}"/>
    <cellStyle name="Output 2 12 6 4" xfId="22721" xr:uid="{9D1E3C86-2E8F-46EF-A92A-CD75CBFA4B2D}"/>
    <cellStyle name="Output 2 12 6 4 2" xfId="28661" xr:uid="{278EC9AB-B8C4-439A-BC30-4AFEEFA2C98E}"/>
    <cellStyle name="Output 2 12 6 4 3" xfId="34388" xr:uid="{1910A51F-9409-41AC-B581-222B50A1A668}"/>
    <cellStyle name="Output 2 12 6 5" xfId="25421" xr:uid="{E5904E9A-0FC8-467F-9C0E-269639FBA245}"/>
    <cellStyle name="Output 2 12 6 5 2" xfId="30873" xr:uid="{0F64ECF7-3E75-4500-8344-BE10DECAC71C}"/>
    <cellStyle name="Output 2 12 6 6" xfId="27786" xr:uid="{1B0519A6-1328-4EA6-9206-574F9060990B}"/>
    <cellStyle name="Output 2 12 6 7" xfId="33513" xr:uid="{BEEA844E-EF41-49F1-A52C-CE7C1BB862E8}"/>
    <cellStyle name="Output 2 12 7" xfId="23261" xr:uid="{C363579A-D4FD-4430-A301-681484B92236}"/>
    <cellStyle name="Output 2 12 7 2" xfId="25961" xr:uid="{F82C80C4-60E1-43C9-8D17-5E5AE67ED8FA}"/>
    <cellStyle name="Output 2 12 7 2 2" xfId="31413" xr:uid="{4A359645-65E7-46A0-9B7E-E405F830B64A}"/>
    <cellStyle name="Output 2 12 7 2 3" xfId="36988" xr:uid="{8082DDBF-7441-42D7-9AB4-FC9A6F6EF641}"/>
    <cellStyle name="Output 2 12 7 3" xfId="29201" xr:uid="{B3869E4E-026E-48C4-83EA-29926724F984}"/>
    <cellStyle name="Output 2 12 7 4" xfId="34925" xr:uid="{48741F56-D487-43DA-A96F-A8ACA1E7D0E6}"/>
    <cellStyle name="Output 2 12 8" xfId="24640" xr:uid="{47020DB6-5A6B-4D35-AC02-269C85DD0DB5}"/>
    <cellStyle name="Output 2 12 8 2" xfId="26835" xr:uid="{0ED172DB-83AF-4692-9CE0-3FB1AD8B85B5}"/>
    <cellStyle name="Output 2 12 8 2 2" xfId="32287" xr:uid="{9950A1BC-8E30-434F-B82C-19B405919D07}"/>
    <cellStyle name="Output 2 12 8 3" xfId="30092" xr:uid="{9DB3381B-79C5-401E-B5CB-8E75664F0EB2}"/>
    <cellStyle name="Output 2 12 8 4" xfId="35791" xr:uid="{FB4A6BE2-4284-4B91-9874-1F32CE21C4C2}"/>
    <cellStyle name="Output 2 12 9" xfId="22406" xr:uid="{1D457768-EF8E-41AA-B492-FB9153E99CF0}"/>
    <cellStyle name="Output 2 12 9 2" xfId="28346" xr:uid="{0267591F-D1BE-4728-A9C3-7EDB795656A0}"/>
    <cellStyle name="Output 2 12 9 3" xfId="34073" xr:uid="{DF741703-52C0-4628-B670-F844076ECCEC}"/>
    <cellStyle name="Output 2 13" xfId="20544" xr:uid="{00000000-0005-0000-0000-000043500000}"/>
    <cellStyle name="Output 2 13 10" xfId="27472" xr:uid="{CA868ECB-C842-4328-A314-7C540CA26456}"/>
    <cellStyle name="Output 2 13 11" xfId="33199" xr:uid="{37C5F435-4588-4ED7-98CC-81ED39675C64}"/>
    <cellStyle name="Output 2 13 2" xfId="20545" xr:uid="{00000000-0005-0000-0000-000044500000}"/>
    <cellStyle name="Output 2 13 2 2" xfId="21838" xr:uid="{2BA5C54D-49AA-43D5-A367-7C66BC4D5A65}"/>
    <cellStyle name="Output 2 13 2 2 2" xfId="23570" xr:uid="{6C106ABA-8B8B-4C3E-9D66-495147A8365B}"/>
    <cellStyle name="Output 2 13 2 2 2 2" xfId="26270" xr:uid="{31BF6D23-E51C-42C3-B499-F9881FF7BF4E}"/>
    <cellStyle name="Output 2 13 2 2 2 2 2" xfId="31722" xr:uid="{DBF3E4C3-B579-432B-88C1-8EDA309A7752}"/>
    <cellStyle name="Output 2 13 2 2 2 2 3" xfId="37297" xr:uid="{FE6E9CD6-18B4-45A8-8E92-72D648821E1D}"/>
    <cellStyle name="Output 2 13 2 2 2 3" xfId="29510" xr:uid="{FE8CA4C8-EBCA-4F7E-A8C7-AC2126D217B0}"/>
    <cellStyle name="Output 2 13 2 2 2 4" xfId="35234" xr:uid="{43B3064B-E7AA-43E3-BF47-B7781D88CB60}"/>
    <cellStyle name="Output 2 13 2 2 3" xfId="24953" xr:uid="{7A6EDBCF-947D-4BEF-9337-D2DB72D2B6D2}"/>
    <cellStyle name="Output 2 13 2 2 3 2" xfId="27148" xr:uid="{70495F8E-D320-4D67-B94C-A5B4580CDA4C}"/>
    <cellStyle name="Output 2 13 2 2 3 2 2" xfId="32600" xr:uid="{35EBCFDE-D05D-4989-ABC9-01337A7204D5}"/>
    <cellStyle name="Output 2 13 2 2 3 3" xfId="30405" xr:uid="{90DA8AF8-8D04-41F0-B203-EC9000E17D14}"/>
    <cellStyle name="Output 2 13 2 2 3 4" xfId="36100" xr:uid="{3039402B-AD43-4809-81A1-745DA0200521}"/>
    <cellStyle name="Output 2 13 2 2 4" xfId="22715" xr:uid="{41AAA4BC-ADD6-4E79-B1C0-D416B6048286}"/>
    <cellStyle name="Output 2 13 2 2 4 2" xfId="28655" xr:uid="{6E654B95-231E-49F6-8805-B5199437AEE0}"/>
    <cellStyle name="Output 2 13 2 2 4 3" xfId="34382" xr:uid="{950F9D20-2227-4AEA-87A3-E752705966DD}"/>
    <cellStyle name="Output 2 13 2 2 5" xfId="25415" xr:uid="{00FFDB5C-6651-4C03-AD65-634E3AA5008B}"/>
    <cellStyle name="Output 2 13 2 2 5 2" xfId="30867" xr:uid="{EAD25E71-57D4-4926-AE62-AD32F7716E50}"/>
    <cellStyle name="Output 2 13 2 2 6" xfId="27780" xr:uid="{540D33D5-4340-4CB0-A48A-82763C0B2A8A}"/>
    <cellStyle name="Output 2 13 2 2 7" xfId="33507" xr:uid="{0587D41A-B064-406A-B846-A9B9677DA5FC}"/>
    <cellStyle name="Output 2 13 2 3" xfId="23267" xr:uid="{7786E39C-8101-45C7-993B-F32F540E6679}"/>
    <cellStyle name="Output 2 13 2 3 2" xfId="25967" xr:uid="{77F8D4D4-F999-451E-A9EA-00607DF5665B}"/>
    <cellStyle name="Output 2 13 2 3 2 2" xfId="31419" xr:uid="{973C2E48-C5C8-4438-AC2E-22E5F4599E7E}"/>
    <cellStyle name="Output 2 13 2 3 2 3" xfId="36994" xr:uid="{C3EB95B8-B669-4231-9E66-43F55342E70A}"/>
    <cellStyle name="Output 2 13 2 3 3" xfId="29207" xr:uid="{FA059B7D-A1D9-4FBB-8695-71FBB2DC844E}"/>
    <cellStyle name="Output 2 13 2 3 4" xfId="34931" xr:uid="{780D4541-9A35-4507-9F07-0E807FEEFB5D}"/>
    <cellStyle name="Output 2 13 2 4" xfId="24646" xr:uid="{0865BD0F-59F0-4A44-8F8F-C0CAD757A25A}"/>
    <cellStyle name="Output 2 13 2 4 2" xfId="26841" xr:uid="{3F05F5B3-E3ED-4681-8BB4-F5C2D9C67D4A}"/>
    <cellStyle name="Output 2 13 2 4 2 2" xfId="32293" xr:uid="{A699110E-7CA9-45F9-8F2E-259FB3155F04}"/>
    <cellStyle name="Output 2 13 2 4 3" xfId="30098" xr:uid="{1BA37833-3C09-44D9-BC67-E66F3B1487A7}"/>
    <cellStyle name="Output 2 13 2 4 4" xfId="35797" xr:uid="{5C03EEE5-626B-4300-8677-71743F058E2B}"/>
    <cellStyle name="Output 2 13 2 5" xfId="22412" xr:uid="{DFBA65A0-722E-4AD8-9F07-57AD2DB74EE4}"/>
    <cellStyle name="Output 2 13 2 5 2" xfId="28352" xr:uid="{0B83A614-7CA6-4B74-BC37-C47C67AA53F1}"/>
    <cellStyle name="Output 2 13 2 5 3" xfId="34079" xr:uid="{7180BE89-3F02-4261-BB1C-1CCAE1F7113E}"/>
    <cellStyle name="Output 2 13 2 6" xfId="21531" xr:uid="{5DB3B8DA-B9CD-406D-8E46-E77FD7BC4C08}"/>
    <cellStyle name="Output 2 13 2 7" xfId="27473" xr:uid="{3E5B621A-B474-4B1F-804D-3D8F295C8F2A}"/>
    <cellStyle name="Output 2 13 2 8" xfId="33200" xr:uid="{771CFA77-4B07-456F-96ED-EDD9F42F05F5}"/>
    <cellStyle name="Output 2 13 3" xfId="20546" xr:uid="{00000000-0005-0000-0000-000045500000}"/>
    <cellStyle name="Output 2 13 3 2" xfId="21837" xr:uid="{650E9748-711A-4AE0-92FB-3568FE18625C}"/>
    <cellStyle name="Output 2 13 3 2 2" xfId="23569" xr:uid="{91061E9B-9011-4FDA-83AD-7CBC3869B691}"/>
    <cellStyle name="Output 2 13 3 2 2 2" xfId="26269" xr:uid="{0318126B-8E71-4E1D-8D0F-87B0EBC8AEDC}"/>
    <cellStyle name="Output 2 13 3 2 2 2 2" xfId="31721" xr:uid="{1FFA28DF-392A-4C9B-BDB3-6CFC9E5C5EEC}"/>
    <cellStyle name="Output 2 13 3 2 2 2 3" xfId="37296" xr:uid="{8177BEB8-8B88-4DC8-B8E3-F08064A70093}"/>
    <cellStyle name="Output 2 13 3 2 2 3" xfId="29509" xr:uid="{F18C69C8-B83E-4423-84B1-872CC92AE0B1}"/>
    <cellStyle name="Output 2 13 3 2 2 4" xfId="35233" xr:uid="{1002AC26-95DD-4FEC-9691-96A256E9B2AE}"/>
    <cellStyle name="Output 2 13 3 2 3" xfId="24952" xr:uid="{6D30064F-E55D-4117-9869-F8D550936732}"/>
    <cellStyle name="Output 2 13 3 2 3 2" xfId="27147" xr:uid="{A1740D94-DE48-41A8-A9A8-703BDD5677D5}"/>
    <cellStyle name="Output 2 13 3 2 3 2 2" xfId="32599" xr:uid="{47A1836E-9494-4FA0-968B-CF79C9B43CFD}"/>
    <cellStyle name="Output 2 13 3 2 3 3" xfId="30404" xr:uid="{CCEE3C3E-A288-4808-8EAE-7C6D16A081BB}"/>
    <cellStyle name="Output 2 13 3 2 3 4" xfId="36099" xr:uid="{CF795CEB-E83F-4280-94E1-BB1CC7B843D7}"/>
    <cellStyle name="Output 2 13 3 2 4" xfId="22714" xr:uid="{FA2030B0-BD96-469A-BCC4-BFA993312389}"/>
    <cellStyle name="Output 2 13 3 2 4 2" xfId="28654" xr:uid="{C3877F1B-EC76-478D-8A38-E72C1F2086BE}"/>
    <cellStyle name="Output 2 13 3 2 4 3" xfId="34381" xr:uid="{198B19DB-673A-4705-B978-36261036B824}"/>
    <cellStyle name="Output 2 13 3 2 5" xfId="25414" xr:uid="{25E507AC-11C9-4C5F-B176-295A758EA790}"/>
    <cellStyle name="Output 2 13 3 2 5 2" xfId="30866" xr:uid="{95C8CA55-C0B1-4A94-AB4E-B5F0CF05441C}"/>
    <cellStyle name="Output 2 13 3 2 6" xfId="27779" xr:uid="{DE1F632D-F3C7-4796-B395-A5D626EAE0F1}"/>
    <cellStyle name="Output 2 13 3 2 7" xfId="33506" xr:uid="{AC07C341-1C73-46AF-9A58-400F72826D7C}"/>
    <cellStyle name="Output 2 13 3 3" xfId="23268" xr:uid="{7F90FF30-7D6E-4167-BA6A-714D3B90B8E5}"/>
    <cellStyle name="Output 2 13 3 3 2" xfId="25968" xr:uid="{834E25C1-B038-4752-A562-36AE5D1947F7}"/>
    <cellStyle name="Output 2 13 3 3 2 2" xfId="31420" xr:uid="{A7993B25-D05B-4B1D-9C85-F0C2C378857C}"/>
    <cellStyle name="Output 2 13 3 3 2 3" xfId="36995" xr:uid="{D8CAE1B9-F044-49B1-B4B6-B64AFFED8358}"/>
    <cellStyle name="Output 2 13 3 3 3" xfId="29208" xr:uid="{B13F11ED-047C-423C-A55A-F6E403906BF8}"/>
    <cellStyle name="Output 2 13 3 3 4" xfId="34932" xr:uid="{3A4EFDEB-2696-4E43-A33C-8FF2083E4076}"/>
    <cellStyle name="Output 2 13 3 4" xfId="24647" xr:uid="{A2B7650B-7656-49BF-B02C-D746CBFEC564}"/>
    <cellStyle name="Output 2 13 3 4 2" xfId="26842" xr:uid="{06F17A32-BDC8-4B4E-BAF9-6F50615E05BB}"/>
    <cellStyle name="Output 2 13 3 4 2 2" xfId="32294" xr:uid="{1A928B81-22A4-4715-8EC2-2FE3178C2F63}"/>
    <cellStyle name="Output 2 13 3 4 3" xfId="30099" xr:uid="{A001F162-B170-4229-9B5A-205F615C99B8}"/>
    <cellStyle name="Output 2 13 3 4 4" xfId="35798" xr:uid="{B8FBCC49-563E-4088-8328-432C91F6416F}"/>
    <cellStyle name="Output 2 13 3 5" xfId="22413" xr:uid="{CEDE0FF4-1159-4193-8D0B-74EB351216E8}"/>
    <cellStyle name="Output 2 13 3 5 2" xfId="28353" xr:uid="{0A5CB605-AE36-4979-A75B-25304C3515FE}"/>
    <cellStyle name="Output 2 13 3 5 3" xfId="34080" xr:uid="{60D9A2D8-A9D5-49A3-B540-9F567F5ECD07}"/>
    <cellStyle name="Output 2 13 3 6" xfId="21532" xr:uid="{E1EEDDB5-5DF6-49A3-AF65-A490E03B16B8}"/>
    <cellStyle name="Output 2 13 3 7" xfId="27474" xr:uid="{74141832-39FF-4472-AFA1-99402155EA9B}"/>
    <cellStyle name="Output 2 13 3 8" xfId="33201" xr:uid="{D39EB1CE-D59E-4135-9F10-F9303F14BA5C}"/>
    <cellStyle name="Output 2 13 4" xfId="20547" xr:uid="{00000000-0005-0000-0000-000046500000}"/>
    <cellStyle name="Output 2 13 4 2" xfId="21836" xr:uid="{9E10BA75-B5E8-4599-B5C8-CA2EC334F904}"/>
    <cellStyle name="Output 2 13 4 2 2" xfId="23568" xr:uid="{9E9082CE-32E9-43FB-B404-CA11271B512C}"/>
    <cellStyle name="Output 2 13 4 2 2 2" xfId="26268" xr:uid="{2615E34D-B856-46FA-87AB-8D985E2DDF9D}"/>
    <cellStyle name="Output 2 13 4 2 2 2 2" xfId="31720" xr:uid="{02BCAF31-98A6-4E5A-A6E6-A03B7BA2D883}"/>
    <cellStyle name="Output 2 13 4 2 2 2 3" xfId="37295" xr:uid="{2759DC7F-7E24-49EB-B8BF-8C4F333D447D}"/>
    <cellStyle name="Output 2 13 4 2 2 3" xfId="29508" xr:uid="{180C3FBE-7D69-48B6-B3C3-185950C78B16}"/>
    <cellStyle name="Output 2 13 4 2 2 4" xfId="35232" xr:uid="{0A0B8E10-CCE6-4ABE-B60C-46CDE947CFEC}"/>
    <cellStyle name="Output 2 13 4 2 3" xfId="24951" xr:uid="{7F0519B6-6E37-4B47-AB72-D00C358B8B86}"/>
    <cellStyle name="Output 2 13 4 2 3 2" xfId="27146" xr:uid="{062E408B-9D19-443C-BCEF-99CB9F2F2AD8}"/>
    <cellStyle name="Output 2 13 4 2 3 2 2" xfId="32598" xr:uid="{8FF64400-233E-4E9F-A51F-A925B02A428B}"/>
    <cellStyle name="Output 2 13 4 2 3 3" xfId="30403" xr:uid="{8483F62C-0A76-4A04-9CBA-73901BB13016}"/>
    <cellStyle name="Output 2 13 4 2 3 4" xfId="36098" xr:uid="{027E31F4-CEF1-433B-9AAD-C7913C149ED7}"/>
    <cellStyle name="Output 2 13 4 2 4" xfId="22713" xr:uid="{D23C322F-B9AF-489E-8C77-BDE53B967728}"/>
    <cellStyle name="Output 2 13 4 2 4 2" xfId="28653" xr:uid="{96FAFCF9-CC21-4935-91A7-69A832CFDA34}"/>
    <cellStyle name="Output 2 13 4 2 4 3" xfId="34380" xr:uid="{45AF258A-0E31-416E-8BBD-E4349444AAA0}"/>
    <cellStyle name="Output 2 13 4 2 5" xfId="25413" xr:uid="{F3B9F168-C1B0-4896-85A7-0DF3C2B9374C}"/>
    <cellStyle name="Output 2 13 4 2 5 2" xfId="30865" xr:uid="{493A6B23-DA42-4C41-B88A-96BE097D92AD}"/>
    <cellStyle name="Output 2 13 4 2 6" xfId="27778" xr:uid="{A496A7B4-EFB0-4CE1-8E87-C04F24DC3AFF}"/>
    <cellStyle name="Output 2 13 4 2 7" xfId="33505" xr:uid="{62DFC19D-71FC-4D0B-9E14-0BDF0585AB4C}"/>
    <cellStyle name="Output 2 13 4 3" xfId="23269" xr:uid="{B0933B1A-2D76-4E49-BD4F-EA67AD3BA278}"/>
    <cellStyle name="Output 2 13 4 3 2" xfId="25969" xr:uid="{3A8F0609-7788-4D90-88A8-5D36232E9F35}"/>
    <cellStyle name="Output 2 13 4 3 2 2" xfId="31421" xr:uid="{03FB6746-CCEA-4741-850B-E7D97C03F9A5}"/>
    <cellStyle name="Output 2 13 4 3 2 3" xfId="36996" xr:uid="{9021D3A8-32FE-4B4D-B2D5-4526591C4BE0}"/>
    <cellStyle name="Output 2 13 4 3 3" xfId="29209" xr:uid="{8C79B8AA-DD67-484D-A719-6722069F5657}"/>
    <cellStyle name="Output 2 13 4 3 4" xfId="34933" xr:uid="{1BDC9BEE-1F11-4FCF-B179-CBEFD1F17435}"/>
    <cellStyle name="Output 2 13 4 4" xfId="24648" xr:uid="{7962DF12-0F1A-4040-BAFB-0E8BE85BE2B1}"/>
    <cellStyle name="Output 2 13 4 4 2" xfId="26843" xr:uid="{E829B4C9-642C-462E-B1FF-030698AEDF77}"/>
    <cellStyle name="Output 2 13 4 4 2 2" xfId="32295" xr:uid="{2D8A399E-D73E-4E1B-8EF1-5C47638703C7}"/>
    <cellStyle name="Output 2 13 4 4 3" xfId="30100" xr:uid="{4F6CB8F6-F928-4790-8062-ECFE4DA6B2FF}"/>
    <cellStyle name="Output 2 13 4 4 4" xfId="35799" xr:uid="{B3897012-4D45-4F08-AF04-19E312A09FC9}"/>
    <cellStyle name="Output 2 13 4 5" xfId="22414" xr:uid="{DAC7ECC8-4C96-4A1E-A915-6E7116214C71}"/>
    <cellStyle name="Output 2 13 4 5 2" xfId="28354" xr:uid="{AA225AD7-DDCB-4B3F-8B0D-A14C5E551323}"/>
    <cellStyle name="Output 2 13 4 5 3" xfId="34081" xr:uid="{AAE3C259-2C44-4214-B37F-9F9F5719C476}"/>
    <cellStyle name="Output 2 13 4 6" xfId="21533" xr:uid="{DDD1308E-887E-4454-A3AD-7A77D046981A}"/>
    <cellStyle name="Output 2 13 4 7" xfId="27475" xr:uid="{7DD6BCFE-9290-481E-915A-9C9102928334}"/>
    <cellStyle name="Output 2 13 4 8" xfId="33202" xr:uid="{018B9245-2FD4-46BC-80E3-0FA91BECF199}"/>
    <cellStyle name="Output 2 13 5" xfId="21839" xr:uid="{DBFC86FA-3E0A-4509-B593-01C66A01267C}"/>
    <cellStyle name="Output 2 13 5 2" xfId="23571" xr:uid="{A26F86D4-D35F-40AE-8D75-91B9E0E63AD0}"/>
    <cellStyle name="Output 2 13 5 2 2" xfId="26271" xr:uid="{9BC517F4-D1F9-47CB-807B-67AD67F5543D}"/>
    <cellStyle name="Output 2 13 5 2 2 2" xfId="31723" xr:uid="{4EB999E7-FC6E-49CF-9D5C-4B2980C5A980}"/>
    <cellStyle name="Output 2 13 5 2 2 3" xfId="37298" xr:uid="{5FE7D8FB-9BC5-4D60-A8ED-E69C51E111E9}"/>
    <cellStyle name="Output 2 13 5 2 3" xfId="29511" xr:uid="{14DE418E-2323-4708-9DC1-87E7B2C1C70F}"/>
    <cellStyle name="Output 2 13 5 2 4" xfId="35235" xr:uid="{707E69C7-5A97-464B-BB85-B6C12410C863}"/>
    <cellStyle name="Output 2 13 5 3" xfId="24954" xr:uid="{046378BD-F95C-450F-99C4-B46CF84F288D}"/>
    <cellStyle name="Output 2 13 5 3 2" xfId="27149" xr:uid="{161F9AAA-26DA-4C42-B82A-655675C1EDD6}"/>
    <cellStyle name="Output 2 13 5 3 2 2" xfId="32601" xr:uid="{2CE847E9-33C4-4E21-A67F-30C2D703472C}"/>
    <cellStyle name="Output 2 13 5 3 3" xfId="30406" xr:uid="{E2957096-41AA-468B-BF25-B7922780EAFA}"/>
    <cellStyle name="Output 2 13 5 3 4" xfId="36101" xr:uid="{486645B8-3418-45DE-823C-8CBB54F95727}"/>
    <cellStyle name="Output 2 13 5 4" xfId="22716" xr:uid="{DE30ACCA-3AFA-4752-B6A2-10AC3506957A}"/>
    <cellStyle name="Output 2 13 5 4 2" xfId="28656" xr:uid="{151A030E-CBF4-4D45-B838-2891352E898C}"/>
    <cellStyle name="Output 2 13 5 4 3" xfId="34383" xr:uid="{B620F19A-BAB1-4804-8FF9-F2022DC84E40}"/>
    <cellStyle name="Output 2 13 5 5" xfId="25416" xr:uid="{18906C7D-80B4-426E-8800-0FEDAD0F8BF9}"/>
    <cellStyle name="Output 2 13 5 5 2" xfId="30868" xr:uid="{E5AFE6D4-6988-4EEE-BB39-C046B8D7F8ED}"/>
    <cellStyle name="Output 2 13 5 6" xfId="27781" xr:uid="{8CF8F044-C022-441A-BCB8-65F039C4963F}"/>
    <cellStyle name="Output 2 13 5 7" xfId="33508" xr:uid="{D2C4A596-3297-4E76-958E-D0E5D13C4756}"/>
    <cellStyle name="Output 2 13 6" xfId="23266" xr:uid="{355F3FF7-494C-4717-897D-F59528B49568}"/>
    <cellStyle name="Output 2 13 6 2" xfId="25966" xr:uid="{8BC80619-98AA-43EC-873F-C02FC6F6D116}"/>
    <cellStyle name="Output 2 13 6 2 2" xfId="31418" xr:uid="{863DA7A9-539C-4E0E-9DD4-BCC738EE8308}"/>
    <cellStyle name="Output 2 13 6 2 3" xfId="36993" xr:uid="{DBDEC67A-95F5-4212-94F7-432777D4DA11}"/>
    <cellStyle name="Output 2 13 6 3" xfId="29206" xr:uid="{C2310B94-D3A3-4039-BF71-65C5FA35C63F}"/>
    <cellStyle name="Output 2 13 6 4" xfId="34930" xr:uid="{C15F5B48-E71F-47F8-A478-CC72DBE3F382}"/>
    <cellStyle name="Output 2 13 7" xfId="24645" xr:uid="{6077147E-C24C-4019-9F14-FE952887F486}"/>
    <cellStyle name="Output 2 13 7 2" xfId="26840" xr:uid="{F35173C5-4CDE-4257-B347-8E684EAC1C5E}"/>
    <cellStyle name="Output 2 13 7 2 2" xfId="32292" xr:uid="{E6F58B89-B215-4306-9485-D05CCC62C26B}"/>
    <cellStyle name="Output 2 13 7 3" xfId="30097" xr:uid="{C186B6A4-4060-4BC7-B7F9-644F0054B56B}"/>
    <cellStyle name="Output 2 13 7 4" xfId="35796" xr:uid="{F174E19D-D77B-41A7-A00B-618387FA47BE}"/>
    <cellStyle name="Output 2 13 8" xfId="22411" xr:uid="{DF44820F-3B6E-4B0A-B2D9-92846F2B98EE}"/>
    <cellStyle name="Output 2 13 8 2" xfId="28351" xr:uid="{538E4053-60AE-4968-8DB7-85F27ACB325A}"/>
    <cellStyle name="Output 2 13 8 3" xfId="34078" xr:uid="{EA4D7742-4076-494F-9CCB-9C3A39CF629D}"/>
    <cellStyle name="Output 2 13 9" xfId="21530" xr:uid="{E74D1B70-7E2A-4C9F-A29A-926CEEDEE295}"/>
    <cellStyle name="Output 2 14" xfId="20548" xr:uid="{00000000-0005-0000-0000-000047500000}"/>
    <cellStyle name="Output 2 14 2" xfId="21835" xr:uid="{905B7CD0-CAAC-474B-BE7E-F9E3DF9C38A0}"/>
    <cellStyle name="Output 2 14 2 2" xfId="23567" xr:uid="{B256BA52-F59A-4064-9A9E-06B0F4741AA8}"/>
    <cellStyle name="Output 2 14 2 2 2" xfId="26267" xr:uid="{EAC25C59-4B06-4FD4-A5DE-9FB3BF1A3262}"/>
    <cellStyle name="Output 2 14 2 2 2 2" xfId="31719" xr:uid="{26B0D4B4-8E80-4AC5-9C7A-77F109B20A82}"/>
    <cellStyle name="Output 2 14 2 2 2 3" xfId="37294" xr:uid="{F13D4D22-BC5E-40E2-A949-6B11FACF87D1}"/>
    <cellStyle name="Output 2 14 2 2 3" xfId="29507" xr:uid="{1BB0677E-F90E-4557-8B4A-59BE8A5B6A50}"/>
    <cellStyle name="Output 2 14 2 2 4" xfId="35231" xr:uid="{A9FEA5BF-F4D7-4631-9423-A2FDB267FBD9}"/>
    <cellStyle name="Output 2 14 2 3" xfId="24950" xr:uid="{08579BB2-964A-4545-A9B1-2B16BB17725C}"/>
    <cellStyle name="Output 2 14 2 3 2" xfId="27145" xr:uid="{43AD6DEE-B935-4C94-8E85-462FFA546C29}"/>
    <cellStyle name="Output 2 14 2 3 2 2" xfId="32597" xr:uid="{5760EB45-0D10-40ED-BC2C-0820FB9584C4}"/>
    <cellStyle name="Output 2 14 2 3 3" xfId="30402" xr:uid="{C92A5839-0D7D-42FE-9493-A62B2B0EF14D}"/>
    <cellStyle name="Output 2 14 2 3 4" xfId="36097" xr:uid="{72D30684-8F48-484C-A948-91CE255D6735}"/>
    <cellStyle name="Output 2 14 2 4" xfId="22712" xr:uid="{B97A580B-25F6-418B-8C9A-FA48F4C2B298}"/>
    <cellStyle name="Output 2 14 2 4 2" xfId="28652" xr:uid="{912CF047-887A-4F4A-99B1-578E32B74D6C}"/>
    <cellStyle name="Output 2 14 2 4 3" xfId="34379" xr:uid="{F6A4B148-01EB-4836-AA7A-4AA2F7FDA2E0}"/>
    <cellStyle name="Output 2 14 2 5" xfId="25412" xr:uid="{B6F0356B-187F-4A0D-8AE2-99B4EA07EEA6}"/>
    <cellStyle name="Output 2 14 2 5 2" xfId="30864" xr:uid="{4A6D76A6-B488-4F44-85D3-39F2F3AB2BDB}"/>
    <cellStyle name="Output 2 14 2 6" xfId="27777" xr:uid="{C13252CE-EEFE-4B8D-8BD5-4563F29C9456}"/>
    <cellStyle name="Output 2 14 2 7" xfId="33504" xr:uid="{D5771712-0536-45C4-B9AC-B9577003EE43}"/>
    <cellStyle name="Output 2 14 3" xfId="23270" xr:uid="{9EF44355-4FE6-499B-84DA-43B9B6A29358}"/>
    <cellStyle name="Output 2 14 3 2" xfId="25970" xr:uid="{0EA6ACA4-03EE-4E9F-8526-768AF074BE15}"/>
    <cellStyle name="Output 2 14 3 2 2" xfId="31422" xr:uid="{106CF862-052C-43C0-9A82-A62174A596C3}"/>
    <cellStyle name="Output 2 14 3 2 3" xfId="36997" xr:uid="{9A79E6DE-ACF9-4BFC-8ED7-58F8C248255B}"/>
    <cellStyle name="Output 2 14 3 3" xfId="29210" xr:uid="{315299B6-65C8-4A13-A137-48FE9639AC59}"/>
    <cellStyle name="Output 2 14 3 4" xfId="34934" xr:uid="{5C2BA9B6-0453-405F-A789-FBD55C1143E0}"/>
    <cellStyle name="Output 2 14 4" xfId="24649" xr:uid="{C203EC48-F88B-4432-8AC0-69325D0245FE}"/>
    <cellStyle name="Output 2 14 4 2" xfId="26844" xr:uid="{EAA22069-04F5-4A82-A45E-546AD8CC2FF6}"/>
    <cellStyle name="Output 2 14 4 2 2" xfId="32296" xr:uid="{AC813A76-AD16-447B-AF46-8BA32C0AD925}"/>
    <cellStyle name="Output 2 14 4 3" xfId="30101" xr:uid="{D797C7DC-8BA1-4617-804E-C2390F13FB70}"/>
    <cellStyle name="Output 2 14 4 4" xfId="35800" xr:uid="{9C870938-1BD6-460F-A7BF-39CAB85FF53F}"/>
    <cellStyle name="Output 2 14 5" xfId="22415" xr:uid="{D7B8C3C1-F872-4E27-8014-C3750378F14F}"/>
    <cellStyle name="Output 2 14 5 2" xfId="28355" xr:uid="{E3DE2B4E-0746-449C-BE5E-C5D8BADD55F7}"/>
    <cellStyle name="Output 2 14 5 3" xfId="34082" xr:uid="{3D054278-D5B7-4000-9161-F008D8788788}"/>
    <cellStyle name="Output 2 14 6" xfId="21534" xr:uid="{38C0CE9D-EB3D-46FB-BD18-B962D12AE121}"/>
    <cellStyle name="Output 2 14 7" xfId="27476" xr:uid="{454357FD-48C8-4B44-86A0-CB63CE73D165}"/>
    <cellStyle name="Output 2 14 8" xfId="33203" xr:uid="{0A600E4B-B48A-4055-BFB9-4D1F80EF9612}"/>
    <cellStyle name="Output 2 15" xfId="20549" xr:uid="{00000000-0005-0000-0000-000048500000}"/>
    <cellStyle name="Output 2 15 2" xfId="21834" xr:uid="{98C2D28B-A1D1-4447-B0B9-EFA2D49CCF33}"/>
    <cellStyle name="Output 2 15 2 2" xfId="23566" xr:uid="{47D0F211-58A4-42F2-AE84-E9BC42E74CF0}"/>
    <cellStyle name="Output 2 15 2 2 2" xfId="26266" xr:uid="{76A38B63-4086-4D76-A236-5415631DFF58}"/>
    <cellStyle name="Output 2 15 2 2 2 2" xfId="31718" xr:uid="{8E96C1D3-E32D-456A-8690-114741752788}"/>
    <cellStyle name="Output 2 15 2 2 2 3" xfId="37293" xr:uid="{87C535FA-8C4F-4817-96F1-52240434B8CA}"/>
    <cellStyle name="Output 2 15 2 2 3" xfId="29506" xr:uid="{08C74101-E88E-4470-954A-FA0FE14DB9B6}"/>
    <cellStyle name="Output 2 15 2 2 4" xfId="35230" xr:uid="{B2FB543F-0092-4489-90EE-5FD529B4F3E8}"/>
    <cellStyle name="Output 2 15 2 3" xfId="24949" xr:uid="{15E790CD-D6B8-4FBC-B6DD-104AD8D9C380}"/>
    <cellStyle name="Output 2 15 2 3 2" xfId="27144" xr:uid="{91A9316A-C65E-4B25-AE5F-88D0D05D0BAD}"/>
    <cellStyle name="Output 2 15 2 3 2 2" xfId="32596" xr:uid="{FA0133A2-C187-4D2B-B10F-39854928C747}"/>
    <cellStyle name="Output 2 15 2 3 3" xfId="30401" xr:uid="{26868A99-391D-4DA1-8B77-B15ABD89AE9D}"/>
    <cellStyle name="Output 2 15 2 3 4" xfId="36096" xr:uid="{66A54893-F65D-4D6E-BF41-BB9AD18FF6E0}"/>
    <cellStyle name="Output 2 15 2 4" xfId="22711" xr:uid="{95463F00-3D74-4062-9C07-79EC44C45916}"/>
    <cellStyle name="Output 2 15 2 4 2" xfId="28651" xr:uid="{A4C72D39-B1F0-48F0-861B-262EA47E3DC8}"/>
    <cellStyle name="Output 2 15 2 4 3" xfId="34378" xr:uid="{7FFC0D01-9F1C-4E13-8DE3-D83CFA04F033}"/>
    <cellStyle name="Output 2 15 2 5" xfId="25411" xr:uid="{E41536B7-A55A-4D22-8572-283D5F0F309F}"/>
    <cellStyle name="Output 2 15 2 5 2" xfId="30863" xr:uid="{FA6FA932-DAD5-477D-BAC6-5A419F6C619A}"/>
    <cellStyle name="Output 2 15 2 6" xfId="27776" xr:uid="{9B5DE0D7-4002-4107-9229-6FA874B7D02B}"/>
    <cellStyle name="Output 2 15 2 7" xfId="33503" xr:uid="{DA837A91-AFA0-4065-AF7F-709C706B8F1C}"/>
    <cellStyle name="Output 2 15 3" xfId="23271" xr:uid="{200251FB-1FCD-4C39-BD2E-AFC4DD128EF3}"/>
    <cellStyle name="Output 2 15 3 2" xfId="25971" xr:uid="{13ED6AF5-92E4-44C6-BC0C-96C7F44319E5}"/>
    <cellStyle name="Output 2 15 3 2 2" xfId="31423" xr:uid="{DAA1FAF2-453D-42C5-B5FD-E4BE50E2C8B0}"/>
    <cellStyle name="Output 2 15 3 2 3" xfId="36998" xr:uid="{BEB8E4E7-5C76-41EC-BE7C-5D0BE4BC4587}"/>
    <cellStyle name="Output 2 15 3 3" xfId="29211" xr:uid="{34693415-FBBD-45BB-8BDB-D2BD7E5E5E1F}"/>
    <cellStyle name="Output 2 15 3 4" xfId="34935" xr:uid="{DBF90332-C149-4F67-8C38-E67A27EFD650}"/>
    <cellStyle name="Output 2 15 4" xfId="24650" xr:uid="{E7D1BE52-495F-4383-99DB-A772129590A2}"/>
    <cellStyle name="Output 2 15 4 2" xfId="26845" xr:uid="{FCA34F6D-D693-4F14-9401-DC79159F69C3}"/>
    <cellStyle name="Output 2 15 4 2 2" xfId="32297" xr:uid="{D0A78356-D243-46AC-979C-D88BE10FAC9B}"/>
    <cellStyle name="Output 2 15 4 3" xfId="30102" xr:uid="{0FDD5AD6-180A-4714-B252-E24D0AF20ADE}"/>
    <cellStyle name="Output 2 15 4 4" xfId="35801" xr:uid="{A28126E6-754B-4625-BBDA-7F90540C5219}"/>
    <cellStyle name="Output 2 15 5" xfId="22416" xr:uid="{D6584858-22E6-49F1-9D6E-CCDEE52C78CD}"/>
    <cellStyle name="Output 2 15 5 2" xfId="28356" xr:uid="{C13ECF07-1DAE-44D8-A114-6938BA923AC1}"/>
    <cellStyle name="Output 2 15 5 3" xfId="34083" xr:uid="{6DB4D36F-6F98-4D8D-AFAC-73A14219D5FB}"/>
    <cellStyle name="Output 2 15 6" xfId="21535" xr:uid="{186CC598-A646-4603-A37E-9615114DFCB7}"/>
    <cellStyle name="Output 2 15 7" xfId="27477" xr:uid="{D6940054-4C13-4942-BBCA-1579A076C2E9}"/>
    <cellStyle name="Output 2 15 8" xfId="33204" xr:uid="{F6CDAB13-226A-43CA-85F5-A00B8192C345}"/>
    <cellStyle name="Output 2 16" xfId="20550" xr:uid="{00000000-0005-0000-0000-000049500000}"/>
    <cellStyle name="Output 2 16 2" xfId="21833" xr:uid="{8D1FAC70-622A-4286-9ADB-B0D5B7920DD2}"/>
    <cellStyle name="Output 2 16 2 2" xfId="23565" xr:uid="{BFADFB12-C1B7-4685-B380-C4EB00D126B4}"/>
    <cellStyle name="Output 2 16 2 2 2" xfId="26265" xr:uid="{D5CE60AE-7FA3-48C5-82F5-79BFEA059C27}"/>
    <cellStyle name="Output 2 16 2 2 2 2" xfId="31717" xr:uid="{79064264-F05E-47D1-A8ED-5055E5709980}"/>
    <cellStyle name="Output 2 16 2 2 2 3" xfId="37292" xr:uid="{51272D53-5544-48D4-B891-46111D42F468}"/>
    <cellStyle name="Output 2 16 2 2 3" xfId="29505" xr:uid="{64B8A29C-3734-47A6-9169-580BC75065AB}"/>
    <cellStyle name="Output 2 16 2 2 4" xfId="35229" xr:uid="{9FA222E7-485F-4B98-80DC-14829B6011D2}"/>
    <cellStyle name="Output 2 16 2 3" xfId="24948" xr:uid="{882396C7-AA74-4B33-82C4-42017BA543C2}"/>
    <cellStyle name="Output 2 16 2 3 2" xfId="27143" xr:uid="{FAE5B738-F96D-4868-90D9-8B71F64FF238}"/>
    <cellStyle name="Output 2 16 2 3 2 2" xfId="32595" xr:uid="{D8DE21A6-652B-4D37-B250-7442CAE40E08}"/>
    <cellStyle name="Output 2 16 2 3 3" xfId="30400" xr:uid="{4F437F7C-3827-4696-B30A-98CECCEB0011}"/>
    <cellStyle name="Output 2 16 2 3 4" xfId="36095" xr:uid="{9F571E9C-B9F7-433F-8298-E10A45F9DC0E}"/>
    <cellStyle name="Output 2 16 2 4" xfId="22710" xr:uid="{FADD3B1C-B3D5-4A90-BCC2-937739B1477D}"/>
    <cellStyle name="Output 2 16 2 4 2" xfId="28650" xr:uid="{358C9306-EAA3-4899-8AD3-959B916800E9}"/>
    <cellStyle name="Output 2 16 2 4 3" xfId="34377" xr:uid="{45756C7A-EBD4-45A7-8E81-56BCFF285943}"/>
    <cellStyle name="Output 2 16 2 5" xfId="25410" xr:uid="{9E44BD21-7148-4F7E-B493-44357F9C70AC}"/>
    <cellStyle name="Output 2 16 2 5 2" xfId="30862" xr:uid="{9031A1E3-116A-4E98-BBB1-9A8FA2C1B8A9}"/>
    <cellStyle name="Output 2 16 2 6" xfId="27775" xr:uid="{CEEB67C6-1681-4DB3-842D-0E217DAB5DA9}"/>
    <cellStyle name="Output 2 16 2 7" xfId="33502" xr:uid="{99B77AEA-B282-424E-9E10-F7280656FCF2}"/>
    <cellStyle name="Output 2 16 3" xfId="23272" xr:uid="{33841332-AD42-44D0-9E0F-5538B191372F}"/>
    <cellStyle name="Output 2 16 3 2" xfId="25972" xr:uid="{0F1FDFC2-8096-442A-99B4-C973B615B130}"/>
    <cellStyle name="Output 2 16 3 2 2" xfId="31424" xr:uid="{1FDB9A35-135F-4FF6-8D2A-73FE94B77C95}"/>
    <cellStyle name="Output 2 16 3 2 3" xfId="36999" xr:uid="{2AD04670-FA94-4069-B830-3A46C9E87048}"/>
    <cellStyle name="Output 2 16 3 3" xfId="29212" xr:uid="{09544A00-AC66-459D-ABC3-FEFF4B4B7156}"/>
    <cellStyle name="Output 2 16 3 4" xfId="34936" xr:uid="{716CCA4B-229C-40EF-B68E-2726CB6FCF13}"/>
    <cellStyle name="Output 2 16 4" xfId="24651" xr:uid="{5D6E7165-B3AD-4893-9EF1-5DA70F6F6AB2}"/>
    <cellStyle name="Output 2 16 4 2" xfId="26846" xr:uid="{5D6E8C89-E00F-4ABE-9FC3-45F50569071F}"/>
    <cellStyle name="Output 2 16 4 2 2" xfId="32298" xr:uid="{B2A3CF5F-5BDF-4E8E-9ADE-C670E23EA8E6}"/>
    <cellStyle name="Output 2 16 4 3" xfId="30103" xr:uid="{42908F1E-92A6-4546-A1CD-0C483ACC67C6}"/>
    <cellStyle name="Output 2 16 4 4" xfId="35802" xr:uid="{7FD27B80-FCA0-4F2B-8853-B7118B957521}"/>
    <cellStyle name="Output 2 16 5" xfId="22417" xr:uid="{FF374716-1FE3-40C1-A98C-EE00394C7E92}"/>
    <cellStyle name="Output 2 16 5 2" xfId="28357" xr:uid="{C28100A9-D8CE-440C-A47B-6CFC875E45D7}"/>
    <cellStyle name="Output 2 16 5 3" xfId="34084" xr:uid="{EF9F5688-0680-4EE5-9B9D-9EC3B39884BA}"/>
    <cellStyle name="Output 2 16 6" xfId="21536" xr:uid="{64462D01-8CE5-4CEB-9C41-527DB5349E9E}"/>
    <cellStyle name="Output 2 16 7" xfId="27478" xr:uid="{B44572D5-F5FB-48ED-8A73-2DD475C60F76}"/>
    <cellStyle name="Output 2 16 8" xfId="33205" xr:uid="{BC9BFAA8-670F-4CC5-900B-C1B242670D61}"/>
    <cellStyle name="Output 2 17" xfId="21854" xr:uid="{0CFC8CA8-46FC-4BBC-B089-6A9AACF94360}"/>
    <cellStyle name="Output 2 17 2" xfId="23586" xr:uid="{6267DE6B-EA34-4ECD-B014-E1F96F04B129}"/>
    <cellStyle name="Output 2 17 2 2" xfId="26286" xr:uid="{8574D1CA-12C0-4AE5-BBAD-09D52B835BCE}"/>
    <cellStyle name="Output 2 17 2 2 2" xfId="31738" xr:uid="{B3A2AC6C-89AB-4B85-A607-B319E5255D38}"/>
    <cellStyle name="Output 2 17 2 2 3" xfId="37313" xr:uid="{F8CF09F8-7E32-42B3-AE11-521DD08CB761}"/>
    <cellStyle name="Output 2 17 2 3" xfId="29526" xr:uid="{124952F5-78CB-4913-BFDE-801DB983AB12}"/>
    <cellStyle name="Output 2 17 2 4" xfId="35250" xr:uid="{3A684D1B-E759-438F-8D32-7211538A6669}"/>
    <cellStyle name="Output 2 17 3" xfId="24969" xr:uid="{262CDBBD-8CC9-450A-9225-27550E3CE3EB}"/>
    <cellStyle name="Output 2 17 3 2" xfId="27164" xr:uid="{B53B72EC-12E2-414F-AB08-F8FFAC197AD0}"/>
    <cellStyle name="Output 2 17 3 2 2" xfId="32616" xr:uid="{8468A6CB-27B5-4333-B2E9-8DCF4403FFA2}"/>
    <cellStyle name="Output 2 17 3 3" xfId="30421" xr:uid="{D3ADDB39-6571-4165-8C48-60960DC261C9}"/>
    <cellStyle name="Output 2 17 3 4" xfId="36116" xr:uid="{A103D8FE-3700-47C7-AA4D-FCE2278B1D90}"/>
    <cellStyle name="Output 2 17 4" xfId="22731" xr:uid="{2EFCC339-8AA2-43CC-8BA4-850C167D7903}"/>
    <cellStyle name="Output 2 17 4 2" xfId="28671" xr:uid="{75F2F179-2C50-44F2-84E1-6481108E4D35}"/>
    <cellStyle name="Output 2 17 4 3" xfId="34398" xr:uid="{DFD6EDD3-8D9B-489A-BB26-36158EB6646E}"/>
    <cellStyle name="Output 2 17 5" xfId="25431" xr:uid="{F3DB383D-CD3A-4977-9A4E-132B9B53C69E}"/>
    <cellStyle name="Output 2 17 5 2" xfId="30883" xr:uid="{12A5F9AE-330A-4C77-BB27-79123D1C74D0}"/>
    <cellStyle name="Output 2 17 6" xfId="27796" xr:uid="{E93D4B1D-3492-4039-A37B-51AACB68EC11}"/>
    <cellStyle name="Output 2 17 7" xfId="33523" xr:uid="{72EC7B15-904A-43F1-AF47-15336DC70805}"/>
    <cellStyle name="Output 2 18" xfId="23251" xr:uid="{E1211479-E6E8-4D2D-A8BE-68FEE8712152}"/>
    <cellStyle name="Output 2 18 2" xfId="25951" xr:uid="{30C50EC2-E6F3-43EA-B7DF-D17B8A79EA58}"/>
    <cellStyle name="Output 2 18 2 2" xfId="31403" xr:uid="{BC380942-3F80-4FCD-BD46-BA169198860A}"/>
    <cellStyle name="Output 2 18 2 3" xfId="36978" xr:uid="{FB47CE5C-D11F-4EEA-B65A-0E0B37FECCB5}"/>
    <cellStyle name="Output 2 18 3" xfId="29191" xr:uid="{DD3DC766-77F9-4569-88C0-4CA3C6378766}"/>
    <cellStyle name="Output 2 18 4" xfId="34915" xr:uid="{450476FB-2FF1-4B2B-8C88-D702533546A3}"/>
    <cellStyle name="Output 2 19" xfId="24630" xr:uid="{41352394-1580-4C92-850D-47ACC04EBCB8}"/>
    <cellStyle name="Output 2 19 2" xfId="26825" xr:uid="{ED513889-269B-4DB9-A808-E6782F27AFC1}"/>
    <cellStyle name="Output 2 19 2 2" xfId="32277" xr:uid="{5CDFB366-23A2-416F-8A05-0F5D07259C73}"/>
    <cellStyle name="Output 2 19 3" xfId="30082" xr:uid="{A447FF35-8CE2-4765-9EF0-7A262C5B2F88}"/>
    <cellStyle name="Output 2 19 4" xfId="35781" xr:uid="{AD9AA0CE-187A-4C67-9D88-7FCC74BF0E71}"/>
    <cellStyle name="Output 2 2" xfId="20551" xr:uid="{00000000-0005-0000-0000-00004A500000}"/>
    <cellStyle name="Output 2 2 10" xfId="21832" xr:uid="{C4890BE5-FD5D-4FE5-9570-0DECC6F48310}"/>
    <cellStyle name="Output 2 2 10 2" xfId="23564" xr:uid="{C79F8087-43DB-4C42-96E2-8679C291ED0C}"/>
    <cellStyle name="Output 2 2 10 2 2" xfId="26264" xr:uid="{774861EA-66C4-46B9-AD50-F89B1F3F027D}"/>
    <cellStyle name="Output 2 2 10 2 2 2" xfId="31716" xr:uid="{0CE3E3ED-38D6-4A73-AAA1-534C148B6522}"/>
    <cellStyle name="Output 2 2 10 2 2 3" xfId="37291" xr:uid="{78630E5C-4DF5-43BD-8A50-8CD42CCC337E}"/>
    <cellStyle name="Output 2 2 10 2 3" xfId="29504" xr:uid="{A4A443A6-5E16-41F6-82AC-B3249CC9AC65}"/>
    <cellStyle name="Output 2 2 10 2 4" xfId="35228" xr:uid="{A8AE3B3E-2AE0-4483-8963-97F586AA0245}"/>
    <cellStyle name="Output 2 2 10 3" xfId="24947" xr:uid="{4E7950FA-4680-4B98-8575-01AD51ED473A}"/>
    <cellStyle name="Output 2 2 10 3 2" xfId="27142" xr:uid="{88929C98-9B36-434B-8AB8-37FE68612080}"/>
    <cellStyle name="Output 2 2 10 3 2 2" xfId="32594" xr:uid="{CA7CC9C5-6468-4DEA-B399-35920B14EC43}"/>
    <cellStyle name="Output 2 2 10 3 3" xfId="30399" xr:uid="{A22BD8B3-A498-44A0-8664-4D844FE16F8C}"/>
    <cellStyle name="Output 2 2 10 3 4" xfId="36094" xr:uid="{BCCFB723-EAF6-41BF-A308-3091247B75F4}"/>
    <cellStyle name="Output 2 2 10 4" xfId="22709" xr:uid="{3DE6AAE5-A09A-46D0-A95E-DFAA18DFBBD1}"/>
    <cellStyle name="Output 2 2 10 4 2" xfId="28649" xr:uid="{753F7B96-FB52-4769-8B28-C02584FB7A36}"/>
    <cellStyle name="Output 2 2 10 4 3" xfId="34376" xr:uid="{F985E3D9-DE3B-461B-AE26-7E2901DF6ABE}"/>
    <cellStyle name="Output 2 2 10 5" xfId="25409" xr:uid="{2E59BD3C-2E80-4605-B0F4-8B18ECE9229E}"/>
    <cellStyle name="Output 2 2 10 5 2" xfId="30861" xr:uid="{AEEDE78B-77BC-4DE7-B8E0-1D35C04A473F}"/>
    <cellStyle name="Output 2 2 10 6" xfId="27774" xr:uid="{A04B6895-19C4-435E-A1F0-B30827EE666A}"/>
    <cellStyle name="Output 2 2 10 7" xfId="33501" xr:uid="{A8C6F5AE-47C1-45FA-9E66-16CBD50E1233}"/>
    <cellStyle name="Output 2 2 11" xfId="23273" xr:uid="{59338EB0-DF6F-4BFF-97F0-0A787BA40CA6}"/>
    <cellStyle name="Output 2 2 11 2" xfId="25973" xr:uid="{8EEBE17C-797E-4EEB-B9EC-17105615C9A8}"/>
    <cellStyle name="Output 2 2 11 2 2" xfId="31425" xr:uid="{199200A1-65C3-4AD7-9B3F-AC704A719F91}"/>
    <cellStyle name="Output 2 2 11 2 3" xfId="37000" xr:uid="{B803F3BD-471C-46F5-A7DD-E4AB49436DB6}"/>
    <cellStyle name="Output 2 2 11 3" xfId="29213" xr:uid="{83EF38B2-DEB5-4049-8AE3-0EBABCFD83BB}"/>
    <cellStyle name="Output 2 2 11 4" xfId="34937" xr:uid="{39EC3555-57A6-417C-B527-CC6231E63CAF}"/>
    <cellStyle name="Output 2 2 12" xfId="24652" xr:uid="{FEC8957E-A74B-4FEC-B43A-EC45B5529665}"/>
    <cellStyle name="Output 2 2 12 2" xfId="26847" xr:uid="{73666A81-DCC4-4368-9AEA-C30DF3F65012}"/>
    <cellStyle name="Output 2 2 12 2 2" xfId="32299" xr:uid="{D0CB9E31-E7E7-42A3-ABB0-DE3365D59429}"/>
    <cellStyle name="Output 2 2 12 3" xfId="30104" xr:uid="{13E27845-63F7-4908-B57A-B7CF2B14DD94}"/>
    <cellStyle name="Output 2 2 12 4" xfId="35803" xr:uid="{92402642-31A7-41C6-A946-D32B7C4EABCC}"/>
    <cellStyle name="Output 2 2 13" xfId="22418" xr:uid="{A9331F5D-EACA-4C7D-86ED-ED6D3E29B7EA}"/>
    <cellStyle name="Output 2 2 13 2" xfId="28358" xr:uid="{4086062D-E489-4B16-B2EB-57AD26216CB1}"/>
    <cellStyle name="Output 2 2 13 3" xfId="34085" xr:uid="{DD70C67C-6B66-4C58-ACA9-686831F08C63}"/>
    <cellStyle name="Output 2 2 14" xfId="21537" xr:uid="{0A1DC1B7-BA8F-4703-B8DD-08D052684D22}"/>
    <cellStyle name="Output 2 2 15" xfId="27479" xr:uid="{4EDAD967-F35A-447C-85A4-A8500C4ED269}"/>
    <cellStyle name="Output 2 2 16" xfId="33206" xr:uid="{58C7425A-83F2-47FF-98B7-69C102F91DF0}"/>
    <cellStyle name="Output 2 2 2" xfId="20552" xr:uid="{00000000-0005-0000-0000-00004B500000}"/>
    <cellStyle name="Output 2 2 2 10" xfId="27480" xr:uid="{7C06E066-C162-444F-AA8A-AA0B4B370EA6}"/>
    <cellStyle name="Output 2 2 2 11" xfId="33207" xr:uid="{86436EE3-F154-44F4-8446-76C012B19628}"/>
    <cellStyle name="Output 2 2 2 2" xfId="20553" xr:uid="{00000000-0005-0000-0000-00004C500000}"/>
    <cellStyle name="Output 2 2 2 2 2" xfId="21830" xr:uid="{116B2BD9-36A8-4716-A74E-80C6B0AF884D}"/>
    <cellStyle name="Output 2 2 2 2 2 2" xfId="23562" xr:uid="{AF300759-5F65-478D-87A5-48B99CF037E5}"/>
    <cellStyle name="Output 2 2 2 2 2 2 2" xfId="26262" xr:uid="{22F6338D-123F-4231-9A00-84EC5D8AF911}"/>
    <cellStyle name="Output 2 2 2 2 2 2 2 2" xfId="31714" xr:uid="{E435FC56-4027-467C-9AD3-F44D81C36557}"/>
    <cellStyle name="Output 2 2 2 2 2 2 2 3" xfId="37289" xr:uid="{1FFC0532-98CE-4556-8A46-E200A9E600E7}"/>
    <cellStyle name="Output 2 2 2 2 2 2 3" xfId="29502" xr:uid="{D63DE37C-C6AD-4847-A631-90827F66D0F1}"/>
    <cellStyle name="Output 2 2 2 2 2 2 4" xfId="35226" xr:uid="{0F3D3729-682E-42A8-B223-857343733AD7}"/>
    <cellStyle name="Output 2 2 2 2 2 3" xfId="24945" xr:uid="{65ABA44E-E54A-4E70-8B0B-DE790EAA4413}"/>
    <cellStyle name="Output 2 2 2 2 2 3 2" xfId="27140" xr:uid="{7D305AA2-190A-45FE-AC84-11542D5E1080}"/>
    <cellStyle name="Output 2 2 2 2 2 3 2 2" xfId="32592" xr:uid="{56E6B285-B80D-43EA-9827-3C1AE7999423}"/>
    <cellStyle name="Output 2 2 2 2 2 3 3" xfId="30397" xr:uid="{EC4EEA59-7FBE-4CAF-B43E-27709A721994}"/>
    <cellStyle name="Output 2 2 2 2 2 3 4" xfId="36092" xr:uid="{3EE13447-2B88-401D-B8CB-72EB0D416419}"/>
    <cellStyle name="Output 2 2 2 2 2 4" xfId="22707" xr:uid="{0E74D5DE-AC03-44BE-AB05-70DA06561168}"/>
    <cellStyle name="Output 2 2 2 2 2 4 2" xfId="28647" xr:uid="{03C79734-CA57-4DC2-9F2C-5CB7FB020489}"/>
    <cellStyle name="Output 2 2 2 2 2 4 3" xfId="34374" xr:uid="{4F818241-BA33-40DD-9575-A9CA5BE9CAF4}"/>
    <cellStyle name="Output 2 2 2 2 2 5" xfId="25407" xr:uid="{2AEDD9CA-40E6-4278-8A0B-EAA4ADDE3500}"/>
    <cellStyle name="Output 2 2 2 2 2 5 2" xfId="30859" xr:uid="{CD087D6B-FEB2-49F6-883E-395F3EDF5E4D}"/>
    <cellStyle name="Output 2 2 2 2 2 6" xfId="27772" xr:uid="{B6FC9A3A-5AD0-4581-B353-9EA2F671AC68}"/>
    <cellStyle name="Output 2 2 2 2 2 7" xfId="33499" xr:uid="{A9B43E5A-4616-4D8A-B64F-F558531D97DF}"/>
    <cellStyle name="Output 2 2 2 2 3" xfId="23275" xr:uid="{B352AB99-BC6B-4304-BFA9-05C6D1BC0C8F}"/>
    <cellStyle name="Output 2 2 2 2 3 2" xfId="25975" xr:uid="{C5CCE67E-8695-4233-BEDB-477FD7E1E8EB}"/>
    <cellStyle name="Output 2 2 2 2 3 2 2" xfId="31427" xr:uid="{07F00C14-5C55-4BFC-83F2-512635FE736C}"/>
    <cellStyle name="Output 2 2 2 2 3 2 3" xfId="37002" xr:uid="{31296059-C1A9-483E-9B16-57C315FABBCC}"/>
    <cellStyle name="Output 2 2 2 2 3 3" xfId="29215" xr:uid="{68132364-3341-4327-81B4-EDA83BE0C925}"/>
    <cellStyle name="Output 2 2 2 2 3 4" xfId="34939" xr:uid="{77ED1108-801E-438A-87DD-D81621E130F3}"/>
    <cellStyle name="Output 2 2 2 2 4" xfId="24654" xr:uid="{51FCE950-A51B-4DC1-AC19-629BC2DDCEE8}"/>
    <cellStyle name="Output 2 2 2 2 4 2" xfId="26849" xr:uid="{094C6C75-C6C7-4576-8109-83770E7E6D8D}"/>
    <cellStyle name="Output 2 2 2 2 4 2 2" xfId="32301" xr:uid="{7FC4E5FA-70AD-45F7-924E-124085F341DF}"/>
    <cellStyle name="Output 2 2 2 2 4 3" xfId="30106" xr:uid="{71D03632-2464-4770-A488-094FBB0E332A}"/>
    <cellStyle name="Output 2 2 2 2 4 4" xfId="35805" xr:uid="{738583F7-C8C3-4837-AF00-BAC63CADC933}"/>
    <cellStyle name="Output 2 2 2 2 5" xfId="22420" xr:uid="{519B4DBD-FB3B-4AE6-92FB-E704873B25A3}"/>
    <cellStyle name="Output 2 2 2 2 5 2" xfId="28360" xr:uid="{E6DFA383-1BA9-443F-8CD2-3E1C591538BC}"/>
    <cellStyle name="Output 2 2 2 2 5 3" xfId="34087" xr:uid="{E61B365B-68D4-4CE2-8D92-65488D97AAD0}"/>
    <cellStyle name="Output 2 2 2 2 6" xfId="21539" xr:uid="{CCFC5D85-F43E-4A4B-962C-5110B322B742}"/>
    <cellStyle name="Output 2 2 2 2 7" xfId="27481" xr:uid="{F7DB979A-E0E3-4CA3-A43D-1A4F2D957E82}"/>
    <cellStyle name="Output 2 2 2 2 8" xfId="33208" xr:uid="{EBB7431F-418D-4417-886E-4A3882E1F07B}"/>
    <cellStyle name="Output 2 2 2 3" xfId="20554" xr:uid="{00000000-0005-0000-0000-00004D500000}"/>
    <cellStyle name="Output 2 2 2 3 2" xfId="21829" xr:uid="{FA0306F1-AB79-40D5-9D75-808793A300DC}"/>
    <cellStyle name="Output 2 2 2 3 2 2" xfId="23561" xr:uid="{FEBAC6FB-9E8C-4673-8777-2F0B32AB4E84}"/>
    <cellStyle name="Output 2 2 2 3 2 2 2" xfId="26261" xr:uid="{58A73542-60D3-47D4-AFD3-DA03489059F7}"/>
    <cellStyle name="Output 2 2 2 3 2 2 2 2" xfId="31713" xr:uid="{8D739450-B1D7-45EE-8E02-C76919845DF8}"/>
    <cellStyle name="Output 2 2 2 3 2 2 2 3" xfId="37288" xr:uid="{AD33D60F-B3E8-424A-A65E-7DB3001D8645}"/>
    <cellStyle name="Output 2 2 2 3 2 2 3" xfId="29501" xr:uid="{B462796C-FC9D-4ED0-A81D-695C93A65EB6}"/>
    <cellStyle name="Output 2 2 2 3 2 2 4" xfId="35225" xr:uid="{6C9EE974-7699-4E45-92C0-D4D9956B7819}"/>
    <cellStyle name="Output 2 2 2 3 2 3" xfId="24944" xr:uid="{6E2BD0F1-B563-4043-A2A6-4184CCC128F4}"/>
    <cellStyle name="Output 2 2 2 3 2 3 2" xfId="27139" xr:uid="{94DD9AF5-86BD-4D7D-B541-1E56E42E2601}"/>
    <cellStyle name="Output 2 2 2 3 2 3 2 2" xfId="32591" xr:uid="{26C7D34E-2A80-4863-A023-E19307D6218F}"/>
    <cellStyle name="Output 2 2 2 3 2 3 3" xfId="30396" xr:uid="{C24FE73E-63D9-4414-88E7-A7B7741CE2D0}"/>
    <cellStyle name="Output 2 2 2 3 2 3 4" xfId="36091" xr:uid="{A60AE55D-F07B-4388-BBCA-ACC849E1683F}"/>
    <cellStyle name="Output 2 2 2 3 2 4" xfId="22706" xr:uid="{9243F5A5-0783-4CAB-BF58-87D522C2073F}"/>
    <cellStyle name="Output 2 2 2 3 2 4 2" xfId="28646" xr:uid="{F638CA3C-3C16-40A1-900D-1FD50EC620EE}"/>
    <cellStyle name="Output 2 2 2 3 2 4 3" xfId="34373" xr:uid="{168DF424-598D-47CE-AF7B-B852D55A08DB}"/>
    <cellStyle name="Output 2 2 2 3 2 5" xfId="25406" xr:uid="{6A37F282-50B4-4356-A823-AD7C62643B0F}"/>
    <cellStyle name="Output 2 2 2 3 2 5 2" xfId="30858" xr:uid="{1EFEAA72-6BC8-4338-9A21-C8A867B7A837}"/>
    <cellStyle name="Output 2 2 2 3 2 6" xfId="27771" xr:uid="{AF5771DF-9EC6-4CAF-9FF1-B4282F0920DC}"/>
    <cellStyle name="Output 2 2 2 3 2 7" xfId="33498" xr:uid="{7494F060-02DB-4F10-900A-33A25A8F7C62}"/>
    <cellStyle name="Output 2 2 2 3 3" xfId="23276" xr:uid="{437C95A6-F6AA-41F4-B8DC-C78A62B34EB6}"/>
    <cellStyle name="Output 2 2 2 3 3 2" xfId="25976" xr:uid="{97AABC99-12EC-4E9B-B1D6-A92BD9EE378B}"/>
    <cellStyle name="Output 2 2 2 3 3 2 2" xfId="31428" xr:uid="{9193D4C4-B6CB-4874-B4EE-0932EF400A3B}"/>
    <cellStyle name="Output 2 2 2 3 3 2 3" xfId="37003" xr:uid="{E23D78EC-E4EB-42E5-80F2-740A27694FB3}"/>
    <cellStyle name="Output 2 2 2 3 3 3" xfId="29216" xr:uid="{8E01CD9A-3970-442D-AEDE-1F873F945464}"/>
    <cellStyle name="Output 2 2 2 3 3 4" xfId="34940" xr:uid="{D171518C-17E1-4397-B61C-FA7A0B72BDA3}"/>
    <cellStyle name="Output 2 2 2 3 4" xfId="24655" xr:uid="{A0AD99E2-B25C-45CA-8404-BF0891F4C7E5}"/>
    <cellStyle name="Output 2 2 2 3 4 2" xfId="26850" xr:uid="{0EE4CE65-E468-4168-9DD5-C6DC128154C2}"/>
    <cellStyle name="Output 2 2 2 3 4 2 2" xfId="32302" xr:uid="{9BB71242-AF01-410B-A702-EAB1DFDDE488}"/>
    <cellStyle name="Output 2 2 2 3 4 3" xfId="30107" xr:uid="{2B5C66D0-0170-411D-90AF-FD39641DEEB2}"/>
    <cellStyle name="Output 2 2 2 3 4 4" xfId="35806" xr:uid="{92563477-B6EE-43DE-8A67-FB18F7F6B054}"/>
    <cellStyle name="Output 2 2 2 3 5" xfId="22421" xr:uid="{9C36456C-289B-4367-B0D0-62E8292C0380}"/>
    <cellStyle name="Output 2 2 2 3 5 2" xfId="28361" xr:uid="{456AD037-5A97-4C59-BF73-5CABB4B6CBA6}"/>
    <cellStyle name="Output 2 2 2 3 5 3" xfId="34088" xr:uid="{ED1F6DF2-ED03-4C10-9ABF-F553107A4DC9}"/>
    <cellStyle name="Output 2 2 2 3 6" xfId="21540" xr:uid="{57011907-FC62-46CF-B57E-8DF6B12BEB3B}"/>
    <cellStyle name="Output 2 2 2 3 7" xfId="27482" xr:uid="{841365DE-4622-4932-A8E3-22F4E8880A83}"/>
    <cellStyle name="Output 2 2 2 3 8" xfId="33209" xr:uid="{679E1961-0062-4991-BF40-452817E6C333}"/>
    <cellStyle name="Output 2 2 2 4" xfId="20555" xr:uid="{00000000-0005-0000-0000-00004E500000}"/>
    <cellStyle name="Output 2 2 2 4 2" xfId="21828" xr:uid="{062CC732-43C7-447C-B4E8-2DA34A7DD82D}"/>
    <cellStyle name="Output 2 2 2 4 2 2" xfId="23560" xr:uid="{372BFA08-FD7F-4AB3-BB36-2B910C5669AE}"/>
    <cellStyle name="Output 2 2 2 4 2 2 2" xfId="26260" xr:uid="{FC71E4F3-A125-440A-B3D7-C6CAFFF3B051}"/>
    <cellStyle name="Output 2 2 2 4 2 2 2 2" xfId="31712" xr:uid="{A8E5BCD1-C40A-4CC7-9819-D2826DE5BF14}"/>
    <cellStyle name="Output 2 2 2 4 2 2 2 3" xfId="37287" xr:uid="{851A25D2-270A-410A-82A1-85B1C4FEA3A6}"/>
    <cellStyle name="Output 2 2 2 4 2 2 3" xfId="29500" xr:uid="{B19AC1F8-9BAD-492E-95BD-D3000B8BED79}"/>
    <cellStyle name="Output 2 2 2 4 2 2 4" xfId="35224" xr:uid="{D8CC6A0C-C443-47D7-AD01-A08243596D1A}"/>
    <cellStyle name="Output 2 2 2 4 2 3" xfId="24943" xr:uid="{9FE8742C-6B0B-4204-ADF3-7F3FB8250FC2}"/>
    <cellStyle name="Output 2 2 2 4 2 3 2" xfId="27138" xr:uid="{B78985D2-9C9B-49C6-9937-F17E0C3756B3}"/>
    <cellStyle name="Output 2 2 2 4 2 3 2 2" xfId="32590" xr:uid="{C6EA33F7-14E2-4413-9DE6-12B54443C9D5}"/>
    <cellStyle name="Output 2 2 2 4 2 3 3" xfId="30395" xr:uid="{B9108CE5-4F5C-41CB-A211-610507D05879}"/>
    <cellStyle name="Output 2 2 2 4 2 3 4" xfId="36090" xr:uid="{A0EBF95C-A5CB-46FC-96A3-EFE01695D52D}"/>
    <cellStyle name="Output 2 2 2 4 2 4" xfId="22705" xr:uid="{E1DE0911-8410-4C43-AE39-69AA416B53C4}"/>
    <cellStyle name="Output 2 2 2 4 2 4 2" xfId="28645" xr:uid="{6A703411-2A11-4C14-9DA8-218D89F819A1}"/>
    <cellStyle name="Output 2 2 2 4 2 4 3" xfId="34372" xr:uid="{EB72ED91-4BFF-49A6-B116-6EF1F5E481C0}"/>
    <cellStyle name="Output 2 2 2 4 2 5" xfId="25405" xr:uid="{CA73FB4F-8DA9-4820-BB73-563D9ADC0BCE}"/>
    <cellStyle name="Output 2 2 2 4 2 5 2" xfId="30857" xr:uid="{016DCE33-0957-481A-B0B0-89093DC31958}"/>
    <cellStyle name="Output 2 2 2 4 2 6" xfId="27770" xr:uid="{157812AD-43A2-4209-BDFB-747922B5D544}"/>
    <cellStyle name="Output 2 2 2 4 2 7" xfId="33497" xr:uid="{8664943D-EFA8-478A-81C1-429B58B36A06}"/>
    <cellStyle name="Output 2 2 2 4 3" xfId="23277" xr:uid="{FD7120F0-80AF-4D76-86C6-F0DBBF95E09E}"/>
    <cellStyle name="Output 2 2 2 4 3 2" xfId="25977" xr:uid="{82495762-0299-491C-AD18-75BA041DEDD4}"/>
    <cellStyle name="Output 2 2 2 4 3 2 2" xfId="31429" xr:uid="{D7BDA078-4636-4C5D-B6AD-141FF67CD260}"/>
    <cellStyle name="Output 2 2 2 4 3 2 3" xfId="37004" xr:uid="{58066244-143C-4F9D-B051-8BC72E8EB649}"/>
    <cellStyle name="Output 2 2 2 4 3 3" xfId="29217" xr:uid="{C27915DB-AD29-42BB-9593-AD780DF1A9C7}"/>
    <cellStyle name="Output 2 2 2 4 3 4" xfId="34941" xr:uid="{4C78936E-CA03-4AA0-B05D-56DABA33F7BC}"/>
    <cellStyle name="Output 2 2 2 4 4" xfId="24656" xr:uid="{4E6D4B1B-1110-41D9-9374-59694A43FEEA}"/>
    <cellStyle name="Output 2 2 2 4 4 2" xfId="26851" xr:uid="{C380DF0B-5FDE-475C-970E-E4C89E2C740B}"/>
    <cellStyle name="Output 2 2 2 4 4 2 2" xfId="32303" xr:uid="{37974FB9-4E0B-4734-AA3E-45BF4F9B6E13}"/>
    <cellStyle name="Output 2 2 2 4 4 3" xfId="30108" xr:uid="{03EB7790-76E4-42D7-AF6D-BB22834085FB}"/>
    <cellStyle name="Output 2 2 2 4 4 4" xfId="35807" xr:uid="{0E778D71-446E-4719-8D1C-C0F650A41A0E}"/>
    <cellStyle name="Output 2 2 2 4 5" xfId="22422" xr:uid="{B9AE6D1E-E332-42AF-B47F-E6722730852D}"/>
    <cellStyle name="Output 2 2 2 4 5 2" xfId="28362" xr:uid="{52408382-4A8E-4AC9-9B09-35F240492856}"/>
    <cellStyle name="Output 2 2 2 4 5 3" xfId="34089" xr:uid="{26BE6FED-F056-498D-BEE7-D97E3B866EDD}"/>
    <cellStyle name="Output 2 2 2 4 6" xfId="21541" xr:uid="{029CF8BF-E251-4A32-BB29-76B9D2823EDF}"/>
    <cellStyle name="Output 2 2 2 4 7" xfId="27483" xr:uid="{5587F662-DE83-41A6-A1E7-4016E402B3EC}"/>
    <cellStyle name="Output 2 2 2 4 8" xfId="33210" xr:uid="{A47AD0CE-C881-4BD9-AAB2-81EC40040CAF}"/>
    <cellStyle name="Output 2 2 2 5" xfId="21831" xr:uid="{03137BE5-9E7F-4A19-B388-A677752D1BE9}"/>
    <cellStyle name="Output 2 2 2 5 2" xfId="23563" xr:uid="{F2A1F2DE-9888-4E99-9A59-46A242876103}"/>
    <cellStyle name="Output 2 2 2 5 2 2" xfId="26263" xr:uid="{91567A6D-FF99-4730-BC5A-95E8A7A6815F}"/>
    <cellStyle name="Output 2 2 2 5 2 2 2" xfId="31715" xr:uid="{0FA449C8-CF42-4BB8-9D30-E678367A6DC7}"/>
    <cellStyle name="Output 2 2 2 5 2 2 3" xfId="37290" xr:uid="{933156BC-7A8D-4333-B8B8-3319B33A92F0}"/>
    <cellStyle name="Output 2 2 2 5 2 3" xfId="29503" xr:uid="{33AE773D-F081-43EF-8D53-FB347560D934}"/>
    <cellStyle name="Output 2 2 2 5 2 4" xfId="35227" xr:uid="{D719F32A-1018-4CDB-9A15-19D568EF27E7}"/>
    <cellStyle name="Output 2 2 2 5 3" xfId="24946" xr:uid="{BED974B3-8F2F-41F1-9A2E-C75E9E5B5567}"/>
    <cellStyle name="Output 2 2 2 5 3 2" xfId="27141" xr:uid="{5A2D0FB6-3E3B-4D34-9B50-0F9501F9A979}"/>
    <cellStyle name="Output 2 2 2 5 3 2 2" xfId="32593" xr:uid="{FE32F8C7-EF62-4765-9FAC-16E33A18342D}"/>
    <cellStyle name="Output 2 2 2 5 3 3" xfId="30398" xr:uid="{39E2189B-B638-4A42-A649-D7442E702E1A}"/>
    <cellStyle name="Output 2 2 2 5 3 4" xfId="36093" xr:uid="{E6EBE222-EAF0-4DB4-B5D3-81C921BAEA65}"/>
    <cellStyle name="Output 2 2 2 5 4" xfId="22708" xr:uid="{414A2071-DFFF-4330-9B51-F94733400A53}"/>
    <cellStyle name="Output 2 2 2 5 4 2" xfId="28648" xr:uid="{58D7F4E7-4F77-45F6-BD04-4F00929C9CAA}"/>
    <cellStyle name="Output 2 2 2 5 4 3" xfId="34375" xr:uid="{74E8BE46-01E2-4578-8A96-F6A5667798AF}"/>
    <cellStyle name="Output 2 2 2 5 5" xfId="25408" xr:uid="{72561514-C778-4D2C-A1B1-7FBC43AE1AE0}"/>
    <cellStyle name="Output 2 2 2 5 5 2" xfId="30860" xr:uid="{A0DE671F-A342-4FE7-A616-E7463FB30436}"/>
    <cellStyle name="Output 2 2 2 5 6" xfId="27773" xr:uid="{34B7D994-35C0-48E5-BEDE-4EAD2EE2AC22}"/>
    <cellStyle name="Output 2 2 2 5 7" xfId="33500" xr:uid="{A17B1F86-4A92-40C5-877F-8980D97B9ED2}"/>
    <cellStyle name="Output 2 2 2 6" xfId="23274" xr:uid="{C2D015DD-C0B6-4D65-9AD7-322611D3E14B}"/>
    <cellStyle name="Output 2 2 2 6 2" xfId="25974" xr:uid="{A08493E7-4615-4891-97B9-6460CDA95D11}"/>
    <cellStyle name="Output 2 2 2 6 2 2" xfId="31426" xr:uid="{00851D3B-E2AD-4AFE-91C9-219953217B2D}"/>
    <cellStyle name="Output 2 2 2 6 2 3" xfId="37001" xr:uid="{EB8AE069-0E40-436E-BB82-389510CF2D12}"/>
    <cellStyle name="Output 2 2 2 6 3" xfId="29214" xr:uid="{40BC39AA-B610-4FE3-BADC-EC4338CEB9B3}"/>
    <cellStyle name="Output 2 2 2 6 4" xfId="34938" xr:uid="{A9AA4F36-3F70-4982-8EE8-84323D079770}"/>
    <cellStyle name="Output 2 2 2 7" xfId="24653" xr:uid="{D7F44ADF-2B79-42D5-A8E5-8F2D5359E6D1}"/>
    <cellStyle name="Output 2 2 2 7 2" xfId="26848" xr:uid="{94FF9851-55C1-4FAC-BD1F-AF0085B60640}"/>
    <cellStyle name="Output 2 2 2 7 2 2" xfId="32300" xr:uid="{DCDC529D-2526-4F05-8FE4-3F7AEF365C3B}"/>
    <cellStyle name="Output 2 2 2 7 3" xfId="30105" xr:uid="{5A3BFF9F-E00B-405E-8FEB-F3937B3BCF94}"/>
    <cellStyle name="Output 2 2 2 7 4" xfId="35804" xr:uid="{D0F64D9B-B6A4-4DF2-988F-031C3A9EC554}"/>
    <cellStyle name="Output 2 2 2 8" xfId="22419" xr:uid="{47554E1B-18A1-4FCC-8A42-5B7CFE37D27D}"/>
    <cellStyle name="Output 2 2 2 8 2" xfId="28359" xr:uid="{66C9DC2D-7E45-4710-A096-3943A7971802}"/>
    <cellStyle name="Output 2 2 2 8 3" xfId="34086" xr:uid="{4B2E608C-001F-425B-BD51-6E1C76C19185}"/>
    <cellStyle name="Output 2 2 2 9" xfId="21538" xr:uid="{15CCD864-45AF-446A-9CA6-2AD4A7F8E8EC}"/>
    <cellStyle name="Output 2 2 3" xfId="20556" xr:uid="{00000000-0005-0000-0000-00004F500000}"/>
    <cellStyle name="Output 2 2 3 10" xfId="27484" xr:uid="{3B0C2F40-4922-41D6-A371-DD3508195DC5}"/>
    <cellStyle name="Output 2 2 3 11" xfId="33211" xr:uid="{B0EFA333-21A2-4274-99C3-42810609F1C3}"/>
    <cellStyle name="Output 2 2 3 2" xfId="20557" xr:uid="{00000000-0005-0000-0000-000050500000}"/>
    <cellStyle name="Output 2 2 3 2 2" xfId="21826" xr:uid="{CC742D3F-1A99-4775-9EFB-8FCC0D1F65DC}"/>
    <cellStyle name="Output 2 2 3 2 2 2" xfId="23558" xr:uid="{B1925275-CAEE-435A-97C2-D46D3406E3F8}"/>
    <cellStyle name="Output 2 2 3 2 2 2 2" xfId="26258" xr:uid="{667F2F3B-6660-4EE2-A6C2-0E7CB4F07A87}"/>
    <cellStyle name="Output 2 2 3 2 2 2 2 2" xfId="31710" xr:uid="{C3E0B3C4-3A4C-4777-9713-99C492B42268}"/>
    <cellStyle name="Output 2 2 3 2 2 2 2 3" xfId="37285" xr:uid="{6A8BE062-C8DE-42E6-85DF-612D21205F1E}"/>
    <cellStyle name="Output 2 2 3 2 2 2 3" xfId="29498" xr:uid="{5AEA18B2-B560-4E80-86D3-8DF848DF8AD3}"/>
    <cellStyle name="Output 2 2 3 2 2 2 4" xfId="35222" xr:uid="{0CC7D5D5-4525-422D-922B-ECDB0DAE0F3E}"/>
    <cellStyle name="Output 2 2 3 2 2 3" xfId="24941" xr:uid="{078D38BD-3217-4AA5-84E0-988CA677BD46}"/>
    <cellStyle name="Output 2 2 3 2 2 3 2" xfId="27136" xr:uid="{BDE67712-78DA-4804-8B78-2D4C278D35A8}"/>
    <cellStyle name="Output 2 2 3 2 2 3 2 2" xfId="32588" xr:uid="{4F864FB7-2067-4F2A-84B4-DA6A9B044EF6}"/>
    <cellStyle name="Output 2 2 3 2 2 3 3" xfId="30393" xr:uid="{BA0521B8-A966-4184-8511-2610EAA4270D}"/>
    <cellStyle name="Output 2 2 3 2 2 3 4" xfId="36088" xr:uid="{480F06E2-AA03-4A92-881B-27841C3E5371}"/>
    <cellStyle name="Output 2 2 3 2 2 4" xfId="22703" xr:uid="{3E3B3B38-8DC4-48A6-B686-9A4122DEB4E5}"/>
    <cellStyle name="Output 2 2 3 2 2 4 2" xfId="28643" xr:uid="{6A21860D-D3F4-48FA-8937-B8E87D07BF4C}"/>
    <cellStyle name="Output 2 2 3 2 2 4 3" xfId="34370" xr:uid="{57AACCB4-F61C-4815-853C-024B94C13310}"/>
    <cellStyle name="Output 2 2 3 2 2 5" xfId="25403" xr:uid="{A772AD6D-7F43-4556-9C4E-61B6181027BC}"/>
    <cellStyle name="Output 2 2 3 2 2 5 2" xfId="30855" xr:uid="{B2DD838E-CF07-4D59-A60B-E5D01747769A}"/>
    <cellStyle name="Output 2 2 3 2 2 6" xfId="27768" xr:uid="{72237373-3EC1-423C-9B47-9A4B08B1A654}"/>
    <cellStyle name="Output 2 2 3 2 2 7" xfId="33495" xr:uid="{79688634-5140-46A2-BF25-233E6B818F88}"/>
    <cellStyle name="Output 2 2 3 2 3" xfId="23279" xr:uid="{1B846718-2EC3-461F-B8AC-1B50773122EF}"/>
    <cellStyle name="Output 2 2 3 2 3 2" xfId="25979" xr:uid="{F0C510D0-4713-4EBF-93E1-0E5F21DE6F4D}"/>
    <cellStyle name="Output 2 2 3 2 3 2 2" xfId="31431" xr:uid="{412C5769-0240-4891-954A-74C0BF6A53A5}"/>
    <cellStyle name="Output 2 2 3 2 3 2 3" xfId="37006" xr:uid="{197A4354-21F0-4DA6-BC0F-34C7CF9FD3FE}"/>
    <cellStyle name="Output 2 2 3 2 3 3" xfId="29219" xr:uid="{DF9ED1D2-9799-4058-8BF2-AD2F1631AD9F}"/>
    <cellStyle name="Output 2 2 3 2 3 4" xfId="34943" xr:uid="{23CC0CBF-BE71-45FC-B866-CD9C3A89F5D4}"/>
    <cellStyle name="Output 2 2 3 2 4" xfId="24658" xr:uid="{6AC79888-7E2A-437A-964C-D1B06B1DE397}"/>
    <cellStyle name="Output 2 2 3 2 4 2" xfId="26853" xr:uid="{B4BA9A61-3069-42E9-B6E7-C3C1BE01A902}"/>
    <cellStyle name="Output 2 2 3 2 4 2 2" xfId="32305" xr:uid="{26270C44-DC5E-45DB-82C9-095CFFEA27F2}"/>
    <cellStyle name="Output 2 2 3 2 4 3" xfId="30110" xr:uid="{E32851DC-A280-494F-B00D-DE0194E5D206}"/>
    <cellStyle name="Output 2 2 3 2 4 4" xfId="35809" xr:uid="{3153A947-B0F5-4CC7-BD65-3F013D4FA30A}"/>
    <cellStyle name="Output 2 2 3 2 5" xfId="22424" xr:uid="{D0D3871B-F1BE-4E38-BDB8-194F705483B7}"/>
    <cellStyle name="Output 2 2 3 2 5 2" xfId="28364" xr:uid="{F634827E-98EA-4C15-9838-EC77EFCAC7FC}"/>
    <cellStyle name="Output 2 2 3 2 5 3" xfId="34091" xr:uid="{4DB02B0E-64B4-423E-AB71-56312A0FDA98}"/>
    <cellStyle name="Output 2 2 3 2 6" xfId="21543" xr:uid="{8CDAE4CA-16ED-4240-9F6D-8E1A827BAF30}"/>
    <cellStyle name="Output 2 2 3 2 7" xfId="27485" xr:uid="{DBED5033-1644-447A-9BEB-9BFCE57318D3}"/>
    <cellStyle name="Output 2 2 3 2 8" xfId="33212" xr:uid="{BA5C63AF-9EF7-476A-86F3-28E3C4B7A3E4}"/>
    <cellStyle name="Output 2 2 3 3" xfId="20558" xr:uid="{00000000-0005-0000-0000-000051500000}"/>
    <cellStyle name="Output 2 2 3 3 2" xfId="21825" xr:uid="{339B5AC4-9763-4402-80CA-D0218770E46D}"/>
    <cellStyle name="Output 2 2 3 3 2 2" xfId="23557" xr:uid="{1EDAD522-8127-4517-81CA-7423DB23028F}"/>
    <cellStyle name="Output 2 2 3 3 2 2 2" xfId="26257" xr:uid="{EAAFD81E-DDAD-4DC9-948D-5961DEC68B7C}"/>
    <cellStyle name="Output 2 2 3 3 2 2 2 2" xfId="31709" xr:uid="{E042BB31-2A38-4EDF-B230-DD7E9CC92908}"/>
    <cellStyle name="Output 2 2 3 3 2 2 2 3" xfId="37284" xr:uid="{E7CEB063-4959-4A74-99F1-21D5E34CCE3A}"/>
    <cellStyle name="Output 2 2 3 3 2 2 3" xfId="29497" xr:uid="{DDA54B86-F071-4089-8CB6-6F0661FB8490}"/>
    <cellStyle name="Output 2 2 3 3 2 2 4" xfId="35221" xr:uid="{74575DE0-B6F6-46EE-BD6B-A4FE1E3C1C99}"/>
    <cellStyle name="Output 2 2 3 3 2 3" xfId="24940" xr:uid="{A1596F9D-9CF3-4EC0-9ACC-FE6FBE29F669}"/>
    <cellStyle name="Output 2 2 3 3 2 3 2" xfId="27135" xr:uid="{A9AC5862-3754-4BD6-851B-AD6EFDE9B1F1}"/>
    <cellStyle name="Output 2 2 3 3 2 3 2 2" xfId="32587" xr:uid="{0AD210E9-2154-4E47-ABD9-ECC7A926D080}"/>
    <cellStyle name="Output 2 2 3 3 2 3 3" xfId="30392" xr:uid="{CA659B45-ABD5-4397-9925-944B6130CB1D}"/>
    <cellStyle name="Output 2 2 3 3 2 3 4" xfId="36087" xr:uid="{264CD1E9-0A9C-4CC5-A2D6-F8C169CAD98D}"/>
    <cellStyle name="Output 2 2 3 3 2 4" xfId="22702" xr:uid="{2E45A788-188E-4DA9-9FB9-4A1013E3F5BD}"/>
    <cellStyle name="Output 2 2 3 3 2 4 2" xfId="28642" xr:uid="{9CB6A56A-84B0-4360-84A7-DE9AA6E094A8}"/>
    <cellStyle name="Output 2 2 3 3 2 4 3" xfId="34369" xr:uid="{FC27EF19-8B36-4FA6-AD63-FF3C712B8CAB}"/>
    <cellStyle name="Output 2 2 3 3 2 5" xfId="25402" xr:uid="{5781E8EF-E38D-4FE8-A640-E253B21F6778}"/>
    <cellStyle name="Output 2 2 3 3 2 5 2" xfId="30854" xr:uid="{9E660D87-3058-4FDF-8EBF-5B339276FEDD}"/>
    <cellStyle name="Output 2 2 3 3 2 6" xfId="27767" xr:uid="{A34F0419-D5EA-4712-8D56-FF9493C112CA}"/>
    <cellStyle name="Output 2 2 3 3 2 7" xfId="33494" xr:uid="{01F57E6F-C5AB-4F96-96C0-A75D44229BA4}"/>
    <cellStyle name="Output 2 2 3 3 3" xfId="23280" xr:uid="{C5A0B513-84C5-4257-AC90-885EE565EE3A}"/>
    <cellStyle name="Output 2 2 3 3 3 2" xfId="25980" xr:uid="{C366A9A1-0365-4E7B-A8DD-F2B0C0888CC0}"/>
    <cellStyle name="Output 2 2 3 3 3 2 2" xfId="31432" xr:uid="{00DDD3DA-3458-4A0E-A106-1E13416B23F3}"/>
    <cellStyle name="Output 2 2 3 3 3 2 3" xfId="37007" xr:uid="{627A68C7-586A-45A1-85C0-7A9D33CCE5F8}"/>
    <cellStyle name="Output 2 2 3 3 3 3" xfId="29220" xr:uid="{B4A729D8-A30D-4815-AEE4-0714D6D20D27}"/>
    <cellStyle name="Output 2 2 3 3 3 4" xfId="34944" xr:uid="{8A7E3FB7-0F66-47AD-B227-F4DBC282A7A3}"/>
    <cellStyle name="Output 2 2 3 3 4" xfId="24659" xr:uid="{0F7268C0-F44D-4938-8D42-6784F9E7582C}"/>
    <cellStyle name="Output 2 2 3 3 4 2" xfId="26854" xr:uid="{425A28C1-5BBB-4D60-86B4-898A1916CEF7}"/>
    <cellStyle name="Output 2 2 3 3 4 2 2" xfId="32306" xr:uid="{A294DF02-FC85-41F3-9AB5-31F41C621AED}"/>
    <cellStyle name="Output 2 2 3 3 4 3" xfId="30111" xr:uid="{0527C329-2031-4325-877D-2209E097B3FD}"/>
    <cellStyle name="Output 2 2 3 3 4 4" xfId="35810" xr:uid="{61C3EDCF-EAE0-4249-9A9B-A558F85FFB0C}"/>
    <cellStyle name="Output 2 2 3 3 5" xfId="22425" xr:uid="{E5F1BDB7-3110-4660-A1A8-D7D1F3FFB48B}"/>
    <cellStyle name="Output 2 2 3 3 5 2" xfId="28365" xr:uid="{58CFE468-67D0-488E-8F54-778B06A96C71}"/>
    <cellStyle name="Output 2 2 3 3 5 3" xfId="34092" xr:uid="{EF16D865-CB1A-4DAD-877B-4CE5A8231C7A}"/>
    <cellStyle name="Output 2 2 3 3 6" xfId="21544" xr:uid="{65B1DAC7-4019-4CEE-88DE-C3F201D56111}"/>
    <cellStyle name="Output 2 2 3 3 7" xfId="27486" xr:uid="{4D7CB597-5A2D-43CD-B2AD-2AE228BBD2F0}"/>
    <cellStyle name="Output 2 2 3 3 8" xfId="33213" xr:uid="{1A606E8C-3916-4BDA-B4E8-BB4CBB140C41}"/>
    <cellStyle name="Output 2 2 3 4" xfId="20559" xr:uid="{00000000-0005-0000-0000-000052500000}"/>
    <cellStyle name="Output 2 2 3 4 2" xfId="21824" xr:uid="{3D1EB215-FBDE-4168-B0AA-C57A54042558}"/>
    <cellStyle name="Output 2 2 3 4 2 2" xfId="23556" xr:uid="{60F962FC-C3B4-4467-9080-636F9EA2DE3D}"/>
    <cellStyle name="Output 2 2 3 4 2 2 2" xfId="26256" xr:uid="{311C035D-7649-4615-88B0-CC9D3D5EDED3}"/>
    <cellStyle name="Output 2 2 3 4 2 2 2 2" xfId="31708" xr:uid="{DFE6AD61-3145-4020-8213-ACB53FB416BA}"/>
    <cellStyle name="Output 2 2 3 4 2 2 2 3" xfId="37283" xr:uid="{56575E72-9411-45F5-B046-44936D3BC497}"/>
    <cellStyle name="Output 2 2 3 4 2 2 3" xfId="29496" xr:uid="{A118F6B5-997D-4828-A348-A6B4828C4786}"/>
    <cellStyle name="Output 2 2 3 4 2 2 4" xfId="35220" xr:uid="{72F799DA-B082-4188-9477-DAA82D2C865E}"/>
    <cellStyle name="Output 2 2 3 4 2 3" xfId="24939" xr:uid="{449F9C6C-C0FC-4ECE-8872-D686F5883196}"/>
    <cellStyle name="Output 2 2 3 4 2 3 2" xfId="27134" xr:uid="{B5BC6DD1-320A-47AA-9AB3-C62A5F2E2513}"/>
    <cellStyle name="Output 2 2 3 4 2 3 2 2" xfId="32586" xr:uid="{5829C249-A8AF-4DD5-8384-E7A6D7062574}"/>
    <cellStyle name="Output 2 2 3 4 2 3 3" xfId="30391" xr:uid="{C5986037-AAD6-4BBA-AD74-2B9B2F71489A}"/>
    <cellStyle name="Output 2 2 3 4 2 3 4" xfId="36086" xr:uid="{0727B0B9-72CE-460A-9402-0E608EA5380F}"/>
    <cellStyle name="Output 2 2 3 4 2 4" xfId="22701" xr:uid="{1D0107BD-B6C5-4A1E-B073-7B3080DB4B77}"/>
    <cellStyle name="Output 2 2 3 4 2 4 2" xfId="28641" xr:uid="{3B96F574-2824-4A6A-9137-C2BAD1EB08FC}"/>
    <cellStyle name="Output 2 2 3 4 2 4 3" xfId="34368" xr:uid="{9D057B9A-9CB4-4AB0-96D3-47D2C1DC537F}"/>
    <cellStyle name="Output 2 2 3 4 2 5" xfId="25401" xr:uid="{BB11AB56-44E2-4310-93E7-E4C995DE1428}"/>
    <cellStyle name="Output 2 2 3 4 2 5 2" xfId="30853" xr:uid="{AC57E9E6-A3F7-415A-B3B3-1FB1B76147AE}"/>
    <cellStyle name="Output 2 2 3 4 2 6" xfId="27766" xr:uid="{ADF9B3BE-26DA-4317-9915-D685FF73FA29}"/>
    <cellStyle name="Output 2 2 3 4 2 7" xfId="33493" xr:uid="{40A9935E-BDFE-4AA2-A3B0-A8DEFDD9B9A5}"/>
    <cellStyle name="Output 2 2 3 4 3" xfId="23281" xr:uid="{24EF1557-2871-410A-9149-54005D7E10EC}"/>
    <cellStyle name="Output 2 2 3 4 3 2" xfId="25981" xr:uid="{0D332A7A-42C1-46F6-B8B2-88D10E926916}"/>
    <cellStyle name="Output 2 2 3 4 3 2 2" xfId="31433" xr:uid="{0CF71494-2D00-4445-9498-262BCB876677}"/>
    <cellStyle name="Output 2 2 3 4 3 2 3" xfId="37008" xr:uid="{62D0EA2B-7670-4167-9EE3-E0403D4FAA4C}"/>
    <cellStyle name="Output 2 2 3 4 3 3" xfId="29221" xr:uid="{4D7C01D1-F544-4F2F-8FAC-FC7FC59B9E67}"/>
    <cellStyle name="Output 2 2 3 4 3 4" xfId="34945" xr:uid="{DADB7563-CB3B-4DAC-9E62-8F7BB62FD0A0}"/>
    <cellStyle name="Output 2 2 3 4 4" xfId="24660" xr:uid="{48AB0146-D648-47EB-BC43-E7FD59973E43}"/>
    <cellStyle name="Output 2 2 3 4 4 2" xfId="26855" xr:uid="{3D1B0567-6D08-47D2-8BCF-80E5F602F1B1}"/>
    <cellStyle name="Output 2 2 3 4 4 2 2" xfId="32307" xr:uid="{9A7C88F8-CA80-4F5D-A54F-2782020E8A7E}"/>
    <cellStyle name="Output 2 2 3 4 4 3" xfId="30112" xr:uid="{0404DD09-24B3-4900-98B2-4A117A0BAC10}"/>
    <cellStyle name="Output 2 2 3 4 4 4" xfId="35811" xr:uid="{5A793AAF-068E-42D8-A0EA-98C2635EBEA1}"/>
    <cellStyle name="Output 2 2 3 4 5" xfId="22426" xr:uid="{A2619F14-8956-4266-B7FF-DEFBB0742E66}"/>
    <cellStyle name="Output 2 2 3 4 5 2" xfId="28366" xr:uid="{71BB83FB-9063-4140-B575-831FEB5401FB}"/>
    <cellStyle name="Output 2 2 3 4 5 3" xfId="34093" xr:uid="{8A1A9FBD-A461-48C6-A6E1-7EADCF6BDC30}"/>
    <cellStyle name="Output 2 2 3 4 6" xfId="21545" xr:uid="{83E4E9AE-792F-4142-8CF3-E6DFC51A23C4}"/>
    <cellStyle name="Output 2 2 3 4 7" xfId="27487" xr:uid="{A1E01254-9929-4130-8AAE-23A0C05CA9CA}"/>
    <cellStyle name="Output 2 2 3 4 8" xfId="33214" xr:uid="{838FB4EA-8F23-4EC4-AC86-FD3407EC7DC0}"/>
    <cellStyle name="Output 2 2 3 5" xfId="21827" xr:uid="{62DCDE55-BBCB-413D-80CB-597547FF7473}"/>
    <cellStyle name="Output 2 2 3 5 2" xfId="23559" xr:uid="{5A01F615-F8E5-4D8E-9303-BE7074738B5F}"/>
    <cellStyle name="Output 2 2 3 5 2 2" xfId="26259" xr:uid="{9C4C01DD-DED7-487F-ABA8-09057DE30BD5}"/>
    <cellStyle name="Output 2 2 3 5 2 2 2" xfId="31711" xr:uid="{AC63FCA9-AFA5-4F06-BAD5-6BBBE112A57E}"/>
    <cellStyle name="Output 2 2 3 5 2 2 3" xfId="37286" xr:uid="{50CE1E32-DAF5-4885-ACFB-E21664F6FB72}"/>
    <cellStyle name="Output 2 2 3 5 2 3" xfId="29499" xr:uid="{3DB595CB-9E09-44A2-AB2A-1FCC5A8A37D1}"/>
    <cellStyle name="Output 2 2 3 5 2 4" xfId="35223" xr:uid="{5151DECB-814B-418A-86B2-9AD9BF7B3DCE}"/>
    <cellStyle name="Output 2 2 3 5 3" xfId="24942" xr:uid="{C87FBBEF-2B70-4810-BE59-EC72D232F782}"/>
    <cellStyle name="Output 2 2 3 5 3 2" xfId="27137" xr:uid="{540C5DF1-1F10-4ADF-B5FB-1C4B0E61A677}"/>
    <cellStyle name="Output 2 2 3 5 3 2 2" xfId="32589" xr:uid="{1D26FF80-A24F-4EC7-9416-7ED65515D82F}"/>
    <cellStyle name="Output 2 2 3 5 3 3" xfId="30394" xr:uid="{C04C2215-2612-4344-87BC-4253BBFEC005}"/>
    <cellStyle name="Output 2 2 3 5 3 4" xfId="36089" xr:uid="{F9CA332A-3E39-42E8-BA0A-D91EEB7705A0}"/>
    <cellStyle name="Output 2 2 3 5 4" xfId="22704" xr:uid="{F2BED53F-EE83-433C-B1B9-0DED5AD57A0B}"/>
    <cellStyle name="Output 2 2 3 5 4 2" xfId="28644" xr:uid="{8104316F-A4D3-478B-AFA7-E3BDEE0097A4}"/>
    <cellStyle name="Output 2 2 3 5 4 3" xfId="34371" xr:uid="{F4641091-C1ED-41DB-BF20-46098C8903E2}"/>
    <cellStyle name="Output 2 2 3 5 5" xfId="25404" xr:uid="{D9691F7D-F00D-4472-8929-2062656CDB43}"/>
    <cellStyle name="Output 2 2 3 5 5 2" xfId="30856" xr:uid="{4D6161D0-39C8-4155-9381-FA7404DF150B}"/>
    <cellStyle name="Output 2 2 3 5 6" xfId="27769" xr:uid="{E8854AFA-07DE-4C66-B682-3B3271AF9AFC}"/>
    <cellStyle name="Output 2 2 3 5 7" xfId="33496" xr:uid="{6D52E24C-D85B-4DA2-98EB-BD26750FEBFD}"/>
    <cellStyle name="Output 2 2 3 6" xfId="23278" xr:uid="{5AF8C4DC-C19A-4149-A5E7-8902A1B1A962}"/>
    <cellStyle name="Output 2 2 3 6 2" xfId="25978" xr:uid="{C67F60CD-0C76-491C-AEDD-6B9EAED50AF1}"/>
    <cellStyle name="Output 2 2 3 6 2 2" xfId="31430" xr:uid="{D878D605-0F5A-44F7-A0E1-35B497B0D163}"/>
    <cellStyle name="Output 2 2 3 6 2 3" xfId="37005" xr:uid="{5D7B2606-EC0C-4A68-90BC-5254E26711F6}"/>
    <cellStyle name="Output 2 2 3 6 3" xfId="29218" xr:uid="{2DAC839B-FE66-4AB6-BFEC-D9CA07BD979F}"/>
    <cellStyle name="Output 2 2 3 6 4" xfId="34942" xr:uid="{D2DE429A-EF76-426F-9105-204686AF16AD}"/>
    <cellStyle name="Output 2 2 3 7" xfId="24657" xr:uid="{9F6F3027-7173-47FF-A468-BAB2A87FAC07}"/>
    <cellStyle name="Output 2 2 3 7 2" xfId="26852" xr:uid="{495A3CDA-3FA0-4E07-9B18-718FE463FDBE}"/>
    <cellStyle name="Output 2 2 3 7 2 2" xfId="32304" xr:uid="{2B5B974A-592A-44D3-B180-D2725F2D67CC}"/>
    <cellStyle name="Output 2 2 3 7 3" xfId="30109" xr:uid="{304C9B1B-D8BA-4C6D-834B-99461183CDDF}"/>
    <cellStyle name="Output 2 2 3 7 4" xfId="35808" xr:uid="{4EEDABA7-DF29-4330-BA32-F7A11B1E741F}"/>
    <cellStyle name="Output 2 2 3 8" xfId="22423" xr:uid="{ADE694BE-4C2B-4B26-BE8C-11001AB1BA73}"/>
    <cellStyle name="Output 2 2 3 8 2" xfId="28363" xr:uid="{38D40FA6-D66C-4B84-95E7-88167AB60C77}"/>
    <cellStyle name="Output 2 2 3 8 3" xfId="34090" xr:uid="{F942C608-7624-47B2-87B5-EBB65478FFE9}"/>
    <cellStyle name="Output 2 2 3 9" xfId="21542" xr:uid="{9DD2F598-1C1D-4978-80CA-4AD8E3E8A9B0}"/>
    <cellStyle name="Output 2 2 4" xfId="20560" xr:uid="{00000000-0005-0000-0000-000053500000}"/>
    <cellStyle name="Output 2 2 4 10" xfId="27488" xr:uid="{636C1D7D-F463-4256-8DCB-BBA376177DE0}"/>
    <cellStyle name="Output 2 2 4 11" xfId="33215" xr:uid="{506E8295-2823-4E34-B106-71FEE2828BCA}"/>
    <cellStyle name="Output 2 2 4 2" xfId="20561" xr:uid="{00000000-0005-0000-0000-000054500000}"/>
    <cellStyle name="Output 2 2 4 2 2" xfId="21822" xr:uid="{ACF88EA9-1415-428F-A382-0B302D0A0442}"/>
    <cellStyle name="Output 2 2 4 2 2 2" xfId="23554" xr:uid="{3BF1EE64-A2F3-4037-8A1C-4CDF20C4DE6D}"/>
    <cellStyle name="Output 2 2 4 2 2 2 2" xfId="26254" xr:uid="{D2CFF6FA-E60F-4834-81D6-C5084DD538B4}"/>
    <cellStyle name="Output 2 2 4 2 2 2 2 2" xfId="31706" xr:uid="{1700F0DA-3F90-41B5-A408-574523C35D78}"/>
    <cellStyle name="Output 2 2 4 2 2 2 2 3" xfId="37281" xr:uid="{135BAF13-B898-4F5E-B0DB-2D15ADA90F6B}"/>
    <cellStyle name="Output 2 2 4 2 2 2 3" xfId="29494" xr:uid="{1A1F81AB-C030-4BCF-A700-9CE6D01B7E0F}"/>
    <cellStyle name="Output 2 2 4 2 2 2 4" xfId="35218" xr:uid="{CC06D87D-DF48-4717-8102-67DA5963305E}"/>
    <cellStyle name="Output 2 2 4 2 2 3" xfId="24937" xr:uid="{7E2BDCC6-0100-4BA2-B493-BBAF067C2F76}"/>
    <cellStyle name="Output 2 2 4 2 2 3 2" xfId="27132" xr:uid="{4DDAFB4E-2F55-4DB2-908F-D78670041A60}"/>
    <cellStyle name="Output 2 2 4 2 2 3 2 2" xfId="32584" xr:uid="{139CD097-03F5-4E05-9324-820C1CDDCAF9}"/>
    <cellStyle name="Output 2 2 4 2 2 3 3" xfId="30389" xr:uid="{AA41F7B2-C42B-42C2-84FC-587BCED681DB}"/>
    <cellStyle name="Output 2 2 4 2 2 3 4" xfId="36084" xr:uid="{153DE92E-22FB-4096-A280-9FC18BEECD01}"/>
    <cellStyle name="Output 2 2 4 2 2 4" xfId="22699" xr:uid="{58CB9523-B2B9-4685-8F43-6E94C220083D}"/>
    <cellStyle name="Output 2 2 4 2 2 4 2" xfId="28639" xr:uid="{A335F278-46D0-412B-B89D-19FF9EDD18AA}"/>
    <cellStyle name="Output 2 2 4 2 2 4 3" xfId="34366" xr:uid="{5787177A-D4B0-4E7C-B1C2-650954C860D2}"/>
    <cellStyle name="Output 2 2 4 2 2 5" xfId="25399" xr:uid="{4E03851E-94EB-4B3D-AF46-09A05BFA3D4D}"/>
    <cellStyle name="Output 2 2 4 2 2 5 2" xfId="30851" xr:uid="{EF793FEC-F4C4-40C7-B443-A33BE48F4EE6}"/>
    <cellStyle name="Output 2 2 4 2 2 6" xfId="27764" xr:uid="{A3FAD346-C48E-4F7C-9BCF-3F82BE75095F}"/>
    <cellStyle name="Output 2 2 4 2 2 7" xfId="33491" xr:uid="{5F33C87A-1E20-4D06-B427-713BF4251C33}"/>
    <cellStyle name="Output 2 2 4 2 3" xfId="23283" xr:uid="{E5C0A387-D0D6-4854-B7B7-36933AE53D8B}"/>
    <cellStyle name="Output 2 2 4 2 3 2" xfId="25983" xr:uid="{E8163BA1-DDA1-4977-A8C8-FFD937335200}"/>
    <cellStyle name="Output 2 2 4 2 3 2 2" xfId="31435" xr:uid="{86706A83-0EE3-4BAD-A220-DED914856693}"/>
    <cellStyle name="Output 2 2 4 2 3 2 3" xfId="37010" xr:uid="{444662BB-FB16-436B-9C71-9CCF527A92DD}"/>
    <cellStyle name="Output 2 2 4 2 3 3" xfId="29223" xr:uid="{27C2F4C4-A9D6-4DCA-9420-2CA12614DBBD}"/>
    <cellStyle name="Output 2 2 4 2 3 4" xfId="34947" xr:uid="{3B838A3C-DCB4-4123-8FF0-F76C788EDC26}"/>
    <cellStyle name="Output 2 2 4 2 4" xfId="24662" xr:uid="{F14E6BA3-2C8C-4812-8B80-F62A385D36C0}"/>
    <cellStyle name="Output 2 2 4 2 4 2" xfId="26857" xr:uid="{54EFC747-5DF5-4EE8-9DC7-5EAD770A45EF}"/>
    <cellStyle name="Output 2 2 4 2 4 2 2" xfId="32309" xr:uid="{6CB49963-7219-48F9-9F89-E1EBB695F7DA}"/>
    <cellStyle name="Output 2 2 4 2 4 3" xfId="30114" xr:uid="{AF8C431B-F099-431F-B8A2-4462AF32EC4E}"/>
    <cellStyle name="Output 2 2 4 2 4 4" xfId="35813" xr:uid="{18F8B4BA-BFF9-47F5-9D11-722707BAF5FD}"/>
    <cellStyle name="Output 2 2 4 2 5" xfId="22428" xr:uid="{B04AA7BA-DA6E-49DB-84D1-4534968E996D}"/>
    <cellStyle name="Output 2 2 4 2 5 2" xfId="28368" xr:uid="{D69D254A-DA83-4FFC-AF41-1C896155AA5E}"/>
    <cellStyle name="Output 2 2 4 2 5 3" xfId="34095" xr:uid="{D0A9A827-E2A1-4AD7-8EC8-44256AE75ED3}"/>
    <cellStyle name="Output 2 2 4 2 6" xfId="21547" xr:uid="{B98B4816-C909-4787-89A2-218B44199404}"/>
    <cellStyle name="Output 2 2 4 2 7" xfId="27489" xr:uid="{B306F450-5FD5-47FA-AA86-E59BF12D0CFD}"/>
    <cellStyle name="Output 2 2 4 2 8" xfId="33216" xr:uid="{1522E733-12AA-4E33-B249-2324302DF028}"/>
    <cellStyle name="Output 2 2 4 3" xfId="20562" xr:uid="{00000000-0005-0000-0000-000055500000}"/>
    <cellStyle name="Output 2 2 4 3 2" xfId="21821" xr:uid="{10A9CCBC-05EA-434E-8A46-841AA2968C68}"/>
    <cellStyle name="Output 2 2 4 3 2 2" xfId="23553" xr:uid="{9B1A26A0-05AE-448D-A39F-BD75AD265D6F}"/>
    <cellStyle name="Output 2 2 4 3 2 2 2" xfId="26253" xr:uid="{8E393B7A-4A28-4921-8A70-724FE52ABE15}"/>
    <cellStyle name="Output 2 2 4 3 2 2 2 2" xfId="31705" xr:uid="{53BBF6EE-8BD4-45E4-A985-0CE73A0A54B2}"/>
    <cellStyle name="Output 2 2 4 3 2 2 2 3" xfId="37280" xr:uid="{CAD32C06-986F-488D-81B6-E6836A62512B}"/>
    <cellStyle name="Output 2 2 4 3 2 2 3" xfId="29493" xr:uid="{3D325127-EEB1-48F5-9E9E-544EE6C0B837}"/>
    <cellStyle name="Output 2 2 4 3 2 2 4" xfId="35217" xr:uid="{EAF5A490-3364-47A6-AB48-A8B4733C84AE}"/>
    <cellStyle name="Output 2 2 4 3 2 3" xfId="24936" xr:uid="{E04BC6C6-F610-4F75-905D-A2D706CEBFC6}"/>
    <cellStyle name="Output 2 2 4 3 2 3 2" xfId="27131" xr:uid="{D6CB160F-EE94-4B86-BB65-1C86B3478B72}"/>
    <cellStyle name="Output 2 2 4 3 2 3 2 2" xfId="32583" xr:uid="{CC84EFEF-8F98-4C62-A5A1-A7E38DBA69E0}"/>
    <cellStyle name="Output 2 2 4 3 2 3 3" xfId="30388" xr:uid="{F015D3C5-21E3-43D6-8834-7230B9FDE655}"/>
    <cellStyle name="Output 2 2 4 3 2 3 4" xfId="36083" xr:uid="{4D2104C2-9122-42A6-A44A-B2B22B8B1E89}"/>
    <cellStyle name="Output 2 2 4 3 2 4" xfId="22698" xr:uid="{AA9A64C7-F03F-47F4-9098-44B4035AA5DA}"/>
    <cellStyle name="Output 2 2 4 3 2 4 2" xfId="28638" xr:uid="{B775F0D8-6090-420F-A32A-3AD14668B039}"/>
    <cellStyle name="Output 2 2 4 3 2 4 3" xfId="34365" xr:uid="{6553E1C9-4B71-4700-9414-EA2BDBD389D7}"/>
    <cellStyle name="Output 2 2 4 3 2 5" xfId="25398" xr:uid="{34657AD0-7395-4F1E-BFBE-FFFD76DA5061}"/>
    <cellStyle name="Output 2 2 4 3 2 5 2" xfId="30850" xr:uid="{F1675AB0-6CF8-4113-877A-4FD165A44E95}"/>
    <cellStyle name="Output 2 2 4 3 2 6" xfId="27763" xr:uid="{1E536CFA-550E-439F-AAB8-56044ED5CF8D}"/>
    <cellStyle name="Output 2 2 4 3 2 7" xfId="33490" xr:uid="{9CA105CA-93EA-45BE-99A8-0A40EAEFF108}"/>
    <cellStyle name="Output 2 2 4 3 3" xfId="23284" xr:uid="{65FF6D20-CA90-4C58-9BD7-7852C8FBDA84}"/>
    <cellStyle name="Output 2 2 4 3 3 2" xfId="25984" xr:uid="{973253C0-85DB-4036-AE80-0D5ACD9E60F6}"/>
    <cellStyle name="Output 2 2 4 3 3 2 2" xfId="31436" xr:uid="{0C1D3FB4-DF4E-4F12-84BD-B9207B4F393D}"/>
    <cellStyle name="Output 2 2 4 3 3 2 3" xfId="37011" xr:uid="{9BEA5D96-068D-4A0A-AC1E-2104AC161ECD}"/>
    <cellStyle name="Output 2 2 4 3 3 3" xfId="29224" xr:uid="{F8084B56-7C98-4C8A-A49A-632581EC8B25}"/>
    <cellStyle name="Output 2 2 4 3 3 4" xfId="34948" xr:uid="{497A8563-2F18-4A42-A353-0D6429F996E8}"/>
    <cellStyle name="Output 2 2 4 3 4" xfId="24663" xr:uid="{F650898D-EDA8-4614-BC68-A439CCA329F5}"/>
    <cellStyle name="Output 2 2 4 3 4 2" xfId="26858" xr:uid="{CA4EE1BE-CAB6-4929-A595-C1AB2F838679}"/>
    <cellStyle name="Output 2 2 4 3 4 2 2" xfId="32310" xr:uid="{611C53A9-AEB2-4FB1-9FE2-3D0520F6B487}"/>
    <cellStyle name="Output 2 2 4 3 4 3" xfId="30115" xr:uid="{0A46448F-9551-4209-BF34-511443994F8A}"/>
    <cellStyle name="Output 2 2 4 3 4 4" xfId="35814" xr:uid="{B97DED9D-D495-483B-9094-D02FC9D8AA14}"/>
    <cellStyle name="Output 2 2 4 3 5" xfId="22429" xr:uid="{EB9E69AC-8CAB-4852-9D7C-3813ECC3F4B9}"/>
    <cellStyle name="Output 2 2 4 3 5 2" xfId="28369" xr:uid="{6970FD5C-9E2F-476A-88C4-347DB8498FDE}"/>
    <cellStyle name="Output 2 2 4 3 5 3" xfId="34096" xr:uid="{FF668F61-46EF-4841-B341-AD7CEB2C16D9}"/>
    <cellStyle name="Output 2 2 4 3 6" xfId="21548" xr:uid="{00DD3BCA-4C6F-40F4-986D-E656FAAEF77B}"/>
    <cellStyle name="Output 2 2 4 3 7" xfId="27490" xr:uid="{4803D7E8-3BDA-493B-AE00-67B35BD21945}"/>
    <cellStyle name="Output 2 2 4 3 8" xfId="33217" xr:uid="{D8B058A3-5CE2-4D04-A2BE-668E8F9E8803}"/>
    <cellStyle name="Output 2 2 4 4" xfId="20563" xr:uid="{00000000-0005-0000-0000-000056500000}"/>
    <cellStyle name="Output 2 2 4 4 2" xfId="21820" xr:uid="{2F739F50-E5DF-4334-B506-D14A16A20A4E}"/>
    <cellStyle name="Output 2 2 4 4 2 2" xfId="23552" xr:uid="{D85A6759-3CF5-43FC-A11F-A7518B01F215}"/>
    <cellStyle name="Output 2 2 4 4 2 2 2" xfId="26252" xr:uid="{139012C2-33C2-46AF-881B-721019A06204}"/>
    <cellStyle name="Output 2 2 4 4 2 2 2 2" xfId="31704" xr:uid="{BE5DD9DC-87F2-453A-8A85-3EC2E24C261C}"/>
    <cellStyle name="Output 2 2 4 4 2 2 2 3" xfId="37279" xr:uid="{6E38E1BC-C4DB-443A-8240-6C07D2B990D0}"/>
    <cellStyle name="Output 2 2 4 4 2 2 3" xfId="29492" xr:uid="{3E146011-AEE9-4566-81C5-DC4BFEF5F39B}"/>
    <cellStyle name="Output 2 2 4 4 2 2 4" xfId="35216" xr:uid="{990236F4-A655-4FB6-9F60-AF4A5C87C5B4}"/>
    <cellStyle name="Output 2 2 4 4 2 3" xfId="24935" xr:uid="{457CE5AF-A428-4326-BB0C-5A8D19684F50}"/>
    <cellStyle name="Output 2 2 4 4 2 3 2" xfId="27130" xr:uid="{8CB089E9-2D87-46C0-96A8-F45FBD62A8B0}"/>
    <cellStyle name="Output 2 2 4 4 2 3 2 2" xfId="32582" xr:uid="{5738DC20-71BE-4F9F-8BB5-AA3C6478EAFF}"/>
    <cellStyle name="Output 2 2 4 4 2 3 3" xfId="30387" xr:uid="{781D66A5-FF5B-4CAF-B13F-070E0F0A88D5}"/>
    <cellStyle name="Output 2 2 4 4 2 3 4" xfId="36082" xr:uid="{6FCB6138-5C8C-43B6-95AA-AAC35477A33A}"/>
    <cellStyle name="Output 2 2 4 4 2 4" xfId="22697" xr:uid="{C1E194ED-0648-47C1-93CB-D1E41DAE7955}"/>
    <cellStyle name="Output 2 2 4 4 2 4 2" xfId="28637" xr:uid="{97F7B92D-6F8A-4F4C-9A29-4038FA728C8F}"/>
    <cellStyle name="Output 2 2 4 4 2 4 3" xfId="34364" xr:uid="{FA9818B6-45AF-4C00-A34E-6724435DEF42}"/>
    <cellStyle name="Output 2 2 4 4 2 5" xfId="25397" xr:uid="{D32BDF00-1A87-489F-B030-6D3FA487EDED}"/>
    <cellStyle name="Output 2 2 4 4 2 5 2" xfId="30849" xr:uid="{A507FB76-291C-4D96-B046-EB5E1C2812D4}"/>
    <cellStyle name="Output 2 2 4 4 2 6" xfId="27762" xr:uid="{DE7DFCDF-D844-40FB-8882-F3D774288B61}"/>
    <cellStyle name="Output 2 2 4 4 2 7" xfId="33489" xr:uid="{752763E7-FE5D-49A9-AFC3-F1E1F76278AD}"/>
    <cellStyle name="Output 2 2 4 4 3" xfId="23285" xr:uid="{AB5A8C8D-88FF-4462-93B4-A65411CF5FB2}"/>
    <cellStyle name="Output 2 2 4 4 3 2" xfId="25985" xr:uid="{203B513E-333E-4ABF-B910-50FE01584621}"/>
    <cellStyle name="Output 2 2 4 4 3 2 2" xfId="31437" xr:uid="{CC7BF1DF-49DB-4561-A2AA-1F1693771814}"/>
    <cellStyle name="Output 2 2 4 4 3 2 3" xfId="37012" xr:uid="{7F3476ED-C702-49BB-946E-F81A6D78391C}"/>
    <cellStyle name="Output 2 2 4 4 3 3" xfId="29225" xr:uid="{EC486493-1B21-4FB3-BD3F-2CDB78C2B828}"/>
    <cellStyle name="Output 2 2 4 4 3 4" xfId="34949" xr:uid="{C2115B51-7A79-418A-A2B6-F23FAD36DF41}"/>
    <cellStyle name="Output 2 2 4 4 4" xfId="24664" xr:uid="{26AB0BD3-B5E3-4A45-B7FB-2BFFC6A97E13}"/>
    <cellStyle name="Output 2 2 4 4 4 2" xfId="26859" xr:uid="{5CE29199-326F-4092-92A1-9F7AA978284D}"/>
    <cellStyle name="Output 2 2 4 4 4 2 2" xfId="32311" xr:uid="{1EB99300-AB13-4F60-B85E-6CAD2192F739}"/>
    <cellStyle name="Output 2 2 4 4 4 3" xfId="30116" xr:uid="{4D8D1714-C271-4942-B246-4D59ED651CAD}"/>
    <cellStyle name="Output 2 2 4 4 4 4" xfId="35815" xr:uid="{66F2B283-9E28-42EC-AA9F-7E0672ECF081}"/>
    <cellStyle name="Output 2 2 4 4 5" xfId="22430" xr:uid="{25EF3601-DD6B-430B-8CFC-332E61954EC2}"/>
    <cellStyle name="Output 2 2 4 4 5 2" xfId="28370" xr:uid="{6E1EAA68-C94A-4506-BFB8-B5B6B093B9AB}"/>
    <cellStyle name="Output 2 2 4 4 5 3" xfId="34097" xr:uid="{C3BB6310-3F1C-4156-AAA9-A28C45268CFF}"/>
    <cellStyle name="Output 2 2 4 4 6" xfId="21549" xr:uid="{274B2A78-8268-4B6E-A79B-8B89E8A6C890}"/>
    <cellStyle name="Output 2 2 4 4 7" xfId="27491" xr:uid="{FF745DE8-F4FE-4489-81AE-F3FAE9ADF386}"/>
    <cellStyle name="Output 2 2 4 4 8" xfId="33218" xr:uid="{B432872F-4A60-4010-9047-77C91D3D1910}"/>
    <cellStyle name="Output 2 2 4 5" xfId="21823" xr:uid="{FE490DAC-3B5B-4B32-8102-604A36345B2E}"/>
    <cellStyle name="Output 2 2 4 5 2" xfId="23555" xr:uid="{1A7076A9-3AF1-429C-889A-5FA404F5796B}"/>
    <cellStyle name="Output 2 2 4 5 2 2" xfId="26255" xr:uid="{D8D751B8-5755-4C6B-B151-EBECD0CC5138}"/>
    <cellStyle name="Output 2 2 4 5 2 2 2" xfId="31707" xr:uid="{733A5875-79A6-48FF-93C9-3EB77E8BEE34}"/>
    <cellStyle name="Output 2 2 4 5 2 2 3" xfId="37282" xr:uid="{B3DA859A-0892-4C16-B449-DF6874C7AF9B}"/>
    <cellStyle name="Output 2 2 4 5 2 3" xfId="29495" xr:uid="{4B669DEE-E3D4-47BB-81A5-FB08344CC959}"/>
    <cellStyle name="Output 2 2 4 5 2 4" xfId="35219" xr:uid="{7F377DCB-ABC9-422C-AC02-A451312A384B}"/>
    <cellStyle name="Output 2 2 4 5 3" xfId="24938" xr:uid="{8BDCF2A9-F94D-4AFD-AB5C-64A8849132F2}"/>
    <cellStyle name="Output 2 2 4 5 3 2" xfId="27133" xr:uid="{C578D879-08E3-4C1E-81D3-8B093B5BB046}"/>
    <cellStyle name="Output 2 2 4 5 3 2 2" xfId="32585" xr:uid="{6F6616DF-DCBA-44DE-A6DE-92900779C961}"/>
    <cellStyle name="Output 2 2 4 5 3 3" xfId="30390" xr:uid="{E9AC3625-949D-4675-B0B6-4C71740D2783}"/>
    <cellStyle name="Output 2 2 4 5 3 4" xfId="36085" xr:uid="{FE1D9DA1-2194-4DB8-BD3C-6A67FB994826}"/>
    <cellStyle name="Output 2 2 4 5 4" xfId="22700" xr:uid="{8D5E208F-D723-4DE1-9974-C60FB0AEE5B8}"/>
    <cellStyle name="Output 2 2 4 5 4 2" xfId="28640" xr:uid="{A8330A55-47B5-4D48-A8AF-94BFE4D0FB91}"/>
    <cellStyle name="Output 2 2 4 5 4 3" xfId="34367" xr:uid="{D00683CD-5722-4C87-9BD9-4C12A8B4B3E6}"/>
    <cellStyle name="Output 2 2 4 5 5" xfId="25400" xr:uid="{9E481613-C88E-49B1-84CA-1A61B6DF318A}"/>
    <cellStyle name="Output 2 2 4 5 5 2" xfId="30852" xr:uid="{8EBCFE18-4A88-4135-89C9-280F8A6CABFB}"/>
    <cellStyle name="Output 2 2 4 5 6" xfId="27765" xr:uid="{7FB188C5-8CBA-4069-82EE-76CA9AA5EB72}"/>
    <cellStyle name="Output 2 2 4 5 7" xfId="33492" xr:uid="{5C21C61C-D714-495D-B9A3-0886F383BA15}"/>
    <cellStyle name="Output 2 2 4 6" xfId="23282" xr:uid="{E5F2490C-CE54-4B24-A4E8-F1144DCAE002}"/>
    <cellStyle name="Output 2 2 4 6 2" xfId="25982" xr:uid="{AAD1D185-3365-4652-B919-EAD6F6BCB7BD}"/>
    <cellStyle name="Output 2 2 4 6 2 2" xfId="31434" xr:uid="{06DB6C5A-EDCC-4F16-81C4-30DA95465D4A}"/>
    <cellStyle name="Output 2 2 4 6 2 3" xfId="37009" xr:uid="{E33ED3F7-9DE3-401A-8B81-CDF46C5C392D}"/>
    <cellStyle name="Output 2 2 4 6 3" xfId="29222" xr:uid="{051BBFAD-21ED-474C-BA2C-BA14E64472FA}"/>
    <cellStyle name="Output 2 2 4 6 4" xfId="34946" xr:uid="{6DA70976-5F78-4B5C-88E4-D2C7E8FF771F}"/>
    <cellStyle name="Output 2 2 4 7" xfId="24661" xr:uid="{75D84864-24B4-486F-BA2B-A6EDAE53E284}"/>
    <cellStyle name="Output 2 2 4 7 2" xfId="26856" xr:uid="{D1B101A2-E1BC-4E28-99B7-8BEDD76FBAA9}"/>
    <cellStyle name="Output 2 2 4 7 2 2" xfId="32308" xr:uid="{1173D1EC-FE22-4595-ABDA-285D6B05D898}"/>
    <cellStyle name="Output 2 2 4 7 3" xfId="30113" xr:uid="{3E3C33A3-06CE-449E-9559-A6EA042F70AA}"/>
    <cellStyle name="Output 2 2 4 7 4" xfId="35812" xr:uid="{3887C02F-9ADD-4322-A5F8-D8A49214C518}"/>
    <cellStyle name="Output 2 2 4 8" xfId="22427" xr:uid="{41302586-A786-49D3-A29F-F93203C0702B}"/>
    <cellStyle name="Output 2 2 4 8 2" xfId="28367" xr:uid="{64A5E348-6C03-4CD1-93F3-E8077E3F2F58}"/>
    <cellStyle name="Output 2 2 4 8 3" xfId="34094" xr:uid="{425C2944-8A1B-4845-9EE1-70D85C9DDF0F}"/>
    <cellStyle name="Output 2 2 4 9" xfId="21546" xr:uid="{426E8CB8-FF1E-494E-AA3F-106D7EA63DE5}"/>
    <cellStyle name="Output 2 2 5" xfId="20564" xr:uid="{00000000-0005-0000-0000-000057500000}"/>
    <cellStyle name="Output 2 2 5 10" xfId="27492" xr:uid="{AFC2EAB3-217F-4844-95FA-5628B6F8BDBA}"/>
    <cellStyle name="Output 2 2 5 11" xfId="33219" xr:uid="{64F14BA7-C776-4BB3-AE7D-70A6F4E99FF5}"/>
    <cellStyle name="Output 2 2 5 2" xfId="20565" xr:uid="{00000000-0005-0000-0000-000058500000}"/>
    <cellStyle name="Output 2 2 5 2 2" xfId="21818" xr:uid="{E0B2E604-1A08-42AC-AE16-E49A822AD8EE}"/>
    <cellStyle name="Output 2 2 5 2 2 2" xfId="23550" xr:uid="{93B38D97-4E14-47D8-ADB2-D04119DE367E}"/>
    <cellStyle name="Output 2 2 5 2 2 2 2" xfId="26250" xr:uid="{97255513-FD8D-4928-B7AC-28E7E02ECF85}"/>
    <cellStyle name="Output 2 2 5 2 2 2 2 2" xfId="31702" xr:uid="{4CD5217F-0277-4432-A685-B62442612381}"/>
    <cellStyle name="Output 2 2 5 2 2 2 2 3" xfId="37277" xr:uid="{4C21DE0C-E5B6-4205-B3B9-8A86F00F47A8}"/>
    <cellStyle name="Output 2 2 5 2 2 2 3" xfId="29490" xr:uid="{E688532A-2324-4254-99D9-0972760FAEBF}"/>
    <cellStyle name="Output 2 2 5 2 2 2 4" xfId="35214" xr:uid="{60ADBABC-9BC0-4FD6-B299-B988AB15FAB8}"/>
    <cellStyle name="Output 2 2 5 2 2 3" xfId="24933" xr:uid="{AF7D230E-E0AE-43EE-81C2-8DEEAB574106}"/>
    <cellStyle name="Output 2 2 5 2 2 3 2" xfId="27128" xr:uid="{F2B1246D-96A1-48CA-B6AF-0FEC28663331}"/>
    <cellStyle name="Output 2 2 5 2 2 3 2 2" xfId="32580" xr:uid="{FCE10AE3-D862-4724-88E4-629378EF9FEC}"/>
    <cellStyle name="Output 2 2 5 2 2 3 3" xfId="30385" xr:uid="{83023277-211B-479B-BCA6-2AC644555037}"/>
    <cellStyle name="Output 2 2 5 2 2 3 4" xfId="36080" xr:uid="{2FABEBE0-2887-4CB5-A028-90AEEC8B534B}"/>
    <cellStyle name="Output 2 2 5 2 2 4" xfId="22695" xr:uid="{79FE587D-DA3E-4C34-BF14-623CDAC4C31D}"/>
    <cellStyle name="Output 2 2 5 2 2 4 2" xfId="28635" xr:uid="{1D8C6130-5838-4AD7-B682-BBE846971E82}"/>
    <cellStyle name="Output 2 2 5 2 2 4 3" xfId="34362" xr:uid="{702FEA3E-DF09-429A-BE65-94A4B94F354B}"/>
    <cellStyle name="Output 2 2 5 2 2 5" xfId="25395" xr:uid="{26AC2568-A065-453C-8D64-8B2FB0A336A8}"/>
    <cellStyle name="Output 2 2 5 2 2 5 2" xfId="30847" xr:uid="{8A21C93D-504A-41DF-A3D7-C39C8117B472}"/>
    <cellStyle name="Output 2 2 5 2 2 6" xfId="27760" xr:uid="{0F8D75DB-E729-4D98-9069-581416E99308}"/>
    <cellStyle name="Output 2 2 5 2 2 7" xfId="33487" xr:uid="{4FE733BA-90E8-4917-AD0D-80B698762753}"/>
    <cellStyle name="Output 2 2 5 2 3" xfId="23287" xr:uid="{BFBF7CEA-C620-427B-A0B3-81714A87D84B}"/>
    <cellStyle name="Output 2 2 5 2 3 2" xfId="25987" xr:uid="{5292CA5D-D769-4B69-9030-0884387ACC70}"/>
    <cellStyle name="Output 2 2 5 2 3 2 2" xfId="31439" xr:uid="{CCA71ECB-6ACB-4B9C-B54B-EF263E0B244C}"/>
    <cellStyle name="Output 2 2 5 2 3 2 3" xfId="37014" xr:uid="{2305A629-A1BB-43C2-828C-B3E7721CE300}"/>
    <cellStyle name="Output 2 2 5 2 3 3" xfId="29227" xr:uid="{BC195C59-4F88-4C99-B89F-5E22BFCDF2E7}"/>
    <cellStyle name="Output 2 2 5 2 3 4" xfId="34951" xr:uid="{0548BD58-A99C-4C98-A95E-105A8C9D738D}"/>
    <cellStyle name="Output 2 2 5 2 4" xfId="24666" xr:uid="{543A6F09-AD4B-4DFD-8798-3292F213DE7A}"/>
    <cellStyle name="Output 2 2 5 2 4 2" xfId="26861" xr:uid="{D0C05A1A-A99E-48E6-B0E6-2EBC6A809A0F}"/>
    <cellStyle name="Output 2 2 5 2 4 2 2" xfId="32313" xr:uid="{ACB93AD2-974E-46AF-9B8B-3A2BBD74A8F4}"/>
    <cellStyle name="Output 2 2 5 2 4 3" xfId="30118" xr:uid="{82FF1B4A-C6BE-49FF-AB74-F9DC29EE3A06}"/>
    <cellStyle name="Output 2 2 5 2 4 4" xfId="35817" xr:uid="{910A9749-4ACB-4FBA-9A50-8EF93A5F8FA1}"/>
    <cellStyle name="Output 2 2 5 2 5" xfId="22432" xr:uid="{C2785D90-BC4B-4291-B074-AC16E7A2DAD0}"/>
    <cellStyle name="Output 2 2 5 2 5 2" xfId="28372" xr:uid="{8431E052-4668-41A2-BAEC-AE7DBFC065AA}"/>
    <cellStyle name="Output 2 2 5 2 5 3" xfId="34099" xr:uid="{AB5C24C7-8CAC-48D1-B73E-981C3513E82B}"/>
    <cellStyle name="Output 2 2 5 2 6" xfId="21551" xr:uid="{A7BF8159-4911-4FC0-ACB4-E5FBC2991C8F}"/>
    <cellStyle name="Output 2 2 5 2 7" xfId="27493" xr:uid="{0ABC5F61-846E-4C36-8147-F0B9556005F0}"/>
    <cellStyle name="Output 2 2 5 2 8" xfId="33220" xr:uid="{70B9211A-1C57-482E-8C1B-A422C8B5363A}"/>
    <cellStyle name="Output 2 2 5 3" xfId="20566" xr:uid="{00000000-0005-0000-0000-000059500000}"/>
    <cellStyle name="Output 2 2 5 3 2" xfId="21817" xr:uid="{C74AA60F-6EE1-4A5E-A00E-388DC76F6B4C}"/>
    <cellStyle name="Output 2 2 5 3 2 2" xfId="23549" xr:uid="{8ACB792C-5989-4410-964D-A319525B519E}"/>
    <cellStyle name="Output 2 2 5 3 2 2 2" xfId="26249" xr:uid="{0ACB0FA0-9196-44D5-9E67-4D5FFA01FDE0}"/>
    <cellStyle name="Output 2 2 5 3 2 2 2 2" xfId="31701" xr:uid="{9491DFD3-F76D-429E-BDFC-D20DDDF1C9EE}"/>
    <cellStyle name="Output 2 2 5 3 2 2 2 3" xfId="37276" xr:uid="{B5120C2F-853B-4577-AE90-1608C1F8CA98}"/>
    <cellStyle name="Output 2 2 5 3 2 2 3" xfId="29489" xr:uid="{C5BDE1CF-A39C-420C-9DA0-DCD7739B6952}"/>
    <cellStyle name="Output 2 2 5 3 2 2 4" xfId="35213" xr:uid="{C133B7CB-F491-4356-B12E-47AD092DF2DA}"/>
    <cellStyle name="Output 2 2 5 3 2 3" xfId="24932" xr:uid="{633F1A8E-5437-48B5-99BD-AD7160AFCCCA}"/>
    <cellStyle name="Output 2 2 5 3 2 3 2" xfId="27127" xr:uid="{92C4CB46-4414-4962-84BA-06917F863FA7}"/>
    <cellStyle name="Output 2 2 5 3 2 3 2 2" xfId="32579" xr:uid="{61B2C2C8-094F-4E8F-8850-F302EF1DD538}"/>
    <cellStyle name="Output 2 2 5 3 2 3 3" xfId="30384" xr:uid="{E292D51D-4439-4907-8A14-3379F85CDE96}"/>
    <cellStyle name="Output 2 2 5 3 2 3 4" xfId="36079" xr:uid="{BE661DC7-ADE1-435E-B239-C0C4243E5105}"/>
    <cellStyle name="Output 2 2 5 3 2 4" xfId="22694" xr:uid="{33CBA2EF-0C91-4F20-B40F-FBD5147F6E33}"/>
    <cellStyle name="Output 2 2 5 3 2 4 2" xfId="28634" xr:uid="{8C22E3CA-4667-4B75-8061-F917616E710B}"/>
    <cellStyle name="Output 2 2 5 3 2 4 3" xfId="34361" xr:uid="{04A8CCA6-5CBD-4311-902F-C508378F8ED0}"/>
    <cellStyle name="Output 2 2 5 3 2 5" xfId="25394" xr:uid="{B1085C3C-8343-4D74-AD32-A6CAE87D6CB5}"/>
    <cellStyle name="Output 2 2 5 3 2 5 2" xfId="30846" xr:uid="{39CED1E6-3419-47BA-9F75-CA3BCCBD3EEA}"/>
    <cellStyle name="Output 2 2 5 3 2 6" xfId="27759" xr:uid="{F7FF9668-43FD-4B72-BAA0-BEB4ECAF38AD}"/>
    <cellStyle name="Output 2 2 5 3 2 7" xfId="33486" xr:uid="{C087BB43-D53A-486E-87F2-D0A5AAD6C20E}"/>
    <cellStyle name="Output 2 2 5 3 3" xfId="23288" xr:uid="{03C0BEC7-9A45-4E4D-8213-77442538163E}"/>
    <cellStyle name="Output 2 2 5 3 3 2" xfId="25988" xr:uid="{68D4F83B-8929-4A40-A311-DD6ADBD965EE}"/>
    <cellStyle name="Output 2 2 5 3 3 2 2" xfId="31440" xr:uid="{6126983D-BBAD-4FD7-AA3F-51DE031B6084}"/>
    <cellStyle name="Output 2 2 5 3 3 2 3" xfId="37015" xr:uid="{121A9CF3-BC2B-465E-83EC-0B893A9D2F7E}"/>
    <cellStyle name="Output 2 2 5 3 3 3" xfId="29228" xr:uid="{86669597-E751-4762-8130-E4CC76009C48}"/>
    <cellStyle name="Output 2 2 5 3 3 4" xfId="34952" xr:uid="{943D0277-901F-4709-9324-542608F5D8CB}"/>
    <cellStyle name="Output 2 2 5 3 4" xfId="24667" xr:uid="{78296FC1-9191-458E-BD90-9169CBB45DD8}"/>
    <cellStyle name="Output 2 2 5 3 4 2" xfId="26862" xr:uid="{AFF78CE7-52F6-4350-B00C-D69B86B8EC6C}"/>
    <cellStyle name="Output 2 2 5 3 4 2 2" xfId="32314" xr:uid="{CE94F858-7482-4A0B-BD4C-05A8D4682CB8}"/>
    <cellStyle name="Output 2 2 5 3 4 3" xfId="30119" xr:uid="{98DDCC91-27CD-4887-AD56-18A65E5C8FBA}"/>
    <cellStyle name="Output 2 2 5 3 4 4" xfId="35818" xr:uid="{F7BDCE4D-20CD-44DC-A32B-CDD915DCFB63}"/>
    <cellStyle name="Output 2 2 5 3 5" xfId="22433" xr:uid="{4DA24297-E011-42E2-97D5-313DEBC1A4F7}"/>
    <cellStyle name="Output 2 2 5 3 5 2" xfId="28373" xr:uid="{AB988A7D-665C-4A3E-AD00-4046D62A5C0E}"/>
    <cellStyle name="Output 2 2 5 3 5 3" xfId="34100" xr:uid="{469E6B03-35CE-4802-AC76-25AF810AE3B4}"/>
    <cellStyle name="Output 2 2 5 3 6" xfId="21552" xr:uid="{841A9A32-2B38-43A5-B7EA-B624CD9DA5D9}"/>
    <cellStyle name="Output 2 2 5 3 7" xfId="27494" xr:uid="{0A955650-F223-452E-A2A6-78CCD9BE1E4F}"/>
    <cellStyle name="Output 2 2 5 3 8" xfId="33221" xr:uid="{8B0CA8D1-B091-44BE-BF3B-1453F214F0D4}"/>
    <cellStyle name="Output 2 2 5 4" xfId="20567" xr:uid="{00000000-0005-0000-0000-00005A500000}"/>
    <cellStyle name="Output 2 2 5 4 2" xfId="21816" xr:uid="{E6FCA3B2-0F37-4119-9ECA-85686BFEBDEF}"/>
    <cellStyle name="Output 2 2 5 4 2 2" xfId="23548" xr:uid="{E63B60B1-B917-4A7E-A8C9-227AC4A8ABE5}"/>
    <cellStyle name="Output 2 2 5 4 2 2 2" xfId="26248" xr:uid="{2F018B66-D995-4D81-80BC-D6E168859A3C}"/>
    <cellStyle name="Output 2 2 5 4 2 2 2 2" xfId="31700" xr:uid="{E454DD55-D473-49F9-9341-25339AF4A6C5}"/>
    <cellStyle name="Output 2 2 5 4 2 2 2 3" xfId="37275" xr:uid="{E9BA0970-0EB6-4D40-992C-6F194DC535D5}"/>
    <cellStyle name="Output 2 2 5 4 2 2 3" xfId="29488" xr:uid="{4D25D86D-3844-483D-80AE-4C386C206819}"/>
    <cellStyle name="Output 2 2 5 4 2 2 4" xfId="35212" xr:uid="{42F142AB-A302-47E8-B3BB-0AF5529A039E}"/>
    <cellStyle name="Output 2 2 5 4 2 3" xfId="24931" xr:uid="{DC81A07F-3FB0-40A5-8486-98AD1E0DECA1}"/>
    <cellStyle name="Output 2 2 5 4 2 3 2" xfId="27126" xr:uid="{3A628712-46C0-4A44-9587-32110AD48B99}"/>
    <cellStyle name="Output 2 2 5 4 2 3 2 2" xfId="32578" xr:uid="{2FC82CDF-3B06-4B86-8641-350CFB8D0D50}"/>
    <cellStyle name="Output 2 2 5 4 2 3 3" xfId="30383" xr:uid="{CF957335-A686-4793-A353-BEF3CAB20725}"/>
    <cellStyle name="Output 2 2 5 4 2 3 4" xfId="36078" xr:uid="{4B2785DF-C57E-4EEE-A2A3-56B478954672}"/>
    <cellStyle name="Output 2 2 5 4 2 4" xfId="22693" xr:uid="{2206160D-1490-4DED-B013-06B28CC05226}"/>
    <cellStyle name="Output 2 2 5 4 2 4 2" xfId="28633" xr:uid="{CF9A6EA3-570A-4960-A99C-EFEDA70A2707}"/>
    <cellStyle name="Output 2 2 5 4 2 4 3" xfId="34360" xr:uid="{116445BD-6498-4089-ADAE-16BCB00490AF}"/>
    <cellStyle name="Output 2 2 5 4 2 5" xfId="25393" xr:uid="{DCC2139C-ECBD-4557-8452-C0C7433FF1F7}"/>
    <cellStyle name="Output 2 2 5 4 2 5 2" xfId="30845" xr:uid="{5DE9E056-C2CC-4CFF-9E42-B07057123B7E}"/>
    <cellStyle name="Output 2 2 5 4 2 6" xfId="27758" xr:uid="{C111AE18-928C-483A-A8CF-40FE897F29F3}"/>
    <cellStyle name="Output 2 2 5 4 2 7" xfId="33485" xr:uid="{41DE608B-7907-4C31-B390-47EC70EF5354}"/>
    <cellStyle name="Output 2 2 5 4 3" xfId="23289" xr:uid="{844E7594-14E6-4D24-95D3-1F28CE10A062}"/>
    <cellStyle name="Output 2 2 5 4 3 2" xfId="25989" xr:uid="{8A46EFF9-0BCA-4C76-861C-B713AE987556}"/>
    <cellStyle name="Output 2 2 5 4 3 2 2" xfId="31441" xr:uid="{5FB427FF-2E80-4410-894B-15B5C6E5F242}"/>
    <cellStyle name="Output 2 2 5 4 3 2 3" xfId="37016" xr:uid="{5CC35EAF-FB51-49A5-9E60-7FCAB3F9C06E}"/>
    <cellStyle name="Output 2 2 5 4 3 3" xfId="29229" xr:uid="{7911A863-7EF7-4EF0-B709-815B9B7B595C}"/>
    <cellStyle name="Output 2 2 5 4 3 4" xfId="34953" xr:uid="{FBBFDFA3-ECD0-4AD6-AC64-6587759AAF8A}"/>
    <cellStyle name="Output 2 2 5 4 4" xfId="24668" xr:uid="{8FFBAB56-8A3A-4E09-8355-05EA4E82F67B}"/>
    <cellStyle name="Output 2 2 5 4 4 2" xfId="26863" xr:uid="{472EA919-87B1-4316-ADA8-96C999335C9A}"/>
    <cellStyle name="Output 2 2 5 4 4 2 2" xfId="32315" xr:uid="{BCAF3D49-D179-42FD-91BF-1260D65BEBD6}"/>
    <cellStyle name="Output 2 2 5 4 4 3" xfId="30120" xr:uid="{E79BE521-F13C-4D3D-AC95-FF6CF059CF08}"/>
    <cellStyle name="Output 2 2 5 4 4 4" xfId="35819" xr:uid="{50B5B952-84D3-49A4-8794-BEB42266BEEF}"/>
    <cellStyle name="Output 2 2 5 4 5" xfId="22434" xr:uid="{C5848DA1-C56D-4DB6-9897-5FA6D116FE9F}"/>
    <cellStyle name="Output 2 2 5 4 5 2" xfId="28374" xr:uid="{0F62A1EF-95EA-4CA4-B2FB-AF023A8E38D1}"/>
    <cellStyle name="Output 2 2 5 4 5 3" xfId="34101" xr:uid="{3234206A-01FE-4A2F-89D4-29E19B45D73C}"/>
    <cellStyle name="Output 2 2 5 4 6" xfId="21553" xr:uid="{77D78224-32FD-4862-B094-D0E4B8F0A55C}"/>
    <cellStyle name="Output 2 2 5 4 7" xfId="27495" xr:uid="{6D39C6A0-E512-44F6-BD99-11BEC395327E}"/>
    <cellStyle name="Output 2 2 5 4 8" xfId="33222" xr:uid="{989EDBFA-A56C-4E57-950E-3E3B92332EE0}"/>
    <cellStyle name="Output 2 2 5 5" xfId="21819" xr:uid="{F572889B-2B9B-4B7C-B5C0-D61E8994A09A}"/>
    <cellStyle name="Output 2 2 5 5 2" xfId="23551" xr:uid="{DB08AD0D-BDDA-4358-950F-CC69B548C6C0}"/>
    <cellStyle name="Output 2 2 5 5 2 2" xfId="26251" xr:uid="{004AFAAA-1D1D-4127-998B-9ED838C3B827}"/>
    <cellStyle name="Output 2 2 5 5 2 2 2" xfId="31703" xr:uid="{9DFE22CD-E9AE-4209-8467-0F674A7F4D54}"/>
    <cellStyle name="Output 2 2 5 5 2 2 3" xfId="37278" xr:uid="{6CD3FAFB-3DF4-4990-83D5-DACCFB251322}"/>
    <cellStyle name="Output 2 2 5 5 2 3" xfId="29491" xr:uid="{7B23A6BA-7324-4AFF-9D89-182FFBDA22A9}"/>
    <cellStyle name="Output 2 2 5 5 2 4" xfId="35215" xr:uid="{5BE8E4C0-17E3-4C0B-9831-9D88022C69F3}"/>
    <cellStyle name="Output 2 2 5 5 3" xfId="24934" xr:uid="{AA79AC33-3B6B-41E9-8051-D5B0371E9E5D}"/>
    <cellStyle name="Output 2 2 5 5 3 2" xfId="27129" xr:uid="{AAEAE87E-4537-402F-8B8A-4E2951317B50}"/>
    <cellStyle name="Output 2 2 5 5 3 2 2" xfId="32581" xr:uid="{D88FC186-DB5C-40CE-9240-C70B63EC016A}"/>
    <cellStyle name="Output 2 2 5 5 3 3" xfId="30386" xr:uid="{51BD5189-8215-4C93-836C-61E7A15841F8}"/>
    <cellStyle name="Output 2 2 5 5 3 4" xfId="36081" xr:uid="{CF9D660E-BD09-411B-A10B-16B6B210361D}"/>
    <cellStyle name="Output 2 2 5 5 4" xfId="22696" xr:uid="{ECA26FD4-9444-477A-9433-DD4453E21425}"/>
    <cellStyle name="Output 2 2 5 5 4 2" xfId="28636" xr:uid="{FAEA84AD-D32F-48CB-9E3E-64ABF5C5ECBA}"/>
    <cellStyle name="Output 2 2 5 5 4 3" xfId="34363" xr:uid="{EB59F47B-FB4F-4480-8F37-A39454CA1B9D}"/>
    <cellStyle name="Output 2 2 5 5 5" xfId="25396" xr:uid="{3AFB8E15-FC87-4CAC-90C3-4E4CEEBF0C93}"/>
    <cellStyle name="Output 2 2 5 5 5 2" xfId="30848" xr:uid="{19242F50-F0A8-4818-B612-E3622D392464}"/>
    <cellStyle name="Output 2 2 5 5 6" xfId="27761" xr:uid="{8D396F33-EE78-4628-9FF1-E1077B345A67}"/>
    <cellStyle name="Output 2 2 5 5 7" xfId="33488" xr:uid="{79CB43D0-55D3-4428-9419-26BEF66B8BAF}"/>
    <cellStyle name="Output 2 2 5 6" xfId="23286" xr:uid="{8F602272-CF2E-482C-8CFB-4E900DFE5B95}"/>
    <cellStyle name="Output 2 2 5 6 2" xfId="25986" xr:uid="{F2A4F8EF-19CA-4562-8D21-39F18F262434}"/>
    <cellStyle name="Output 2 2 5 6 2 2" xfId="31438" xr:uid="{1829A34F-BC0E-4EFF-B771-49A56174A88C}"/>
    <cellStyle name="Output 2 2 5 6 2 3" xfId="37013" xr:uid="{DAF78B5D-2B2E-40C8-A488-5EDBBB79A902}"/>
    <cellStyle name="Output 2 2 5 6 3" xfId="29226" xr:uid="{6603B14D-CF4E-459A-A5A3-FBC12DC4C5F1}"/>
    <cellStyle name="Output 2 2 5 6 4" xfId="34950" xr:uid="{A85505CC-B36D-49E3-8A84-D19BF3D5503B}"/>
    <cellStyle name="Output 2 2 5 7" xfId="24665" xr:uid="{BDA28FC5-2280-46C0-925C-565A0C09C0AD}"/>
    <cellStyle name="Output 2 2 5 7 2" xfId="26860" xr:uid="{5D4D52CA-7ACC-4671-A3B9-AFC47C98DF7B}"/>
    <cellStyle name="Output 2 2 5 7 2 2" xfId="32312" xr:uid="{C9760DEA-4BFE-4DF8-B329-EA2C90C82D0D}"/>
    <cellStyle name="Output 2 2 5 7 3" xfId="30117" xr:uid="{142EC28C-5C78-4F43-9B90-CA2147886C98}"/>
    <cellStyle name="Output 2 2 5 7 4" xfId="35816" xr:uid="{6ED524AC-A393-4B92-B464-92B148EF4D87}"/>
    <cellStyle name="Output 2 2 5 8" xfId="22431" xr:uid="{1E38562D-D31A-48D2-87F7-D531F46F7578}"/>
    <cellStyle name="Output 2 2 5 8 2" xfId="28371" xr:uid="{9BBD8501-5600-4A68-A9B6-AF06A4B42184}"/>
    <cellStyle name="Output 2 2 5 8 3" xfId="34098" xr:uid="{ED03B803-2C17-47F1-9527-9B55FD9DE1DA}"/>
    <cellStyle name="Output 2 2 5 9" xfId="21550" xr:uid="{B24966DD-7172-4F14-A8EE-E98626765763}"/>
    <cellStyle name="Output 2 2 6" xfId="20568" xr:uid="{00000000-0005-0000-0000-00005B500000}"/>
    <cellStyle name="Output 2 2 6 2" xfId="21815" xr:uid="{BCC8AF8E-7318-4AB3-8556-902979A4818A}"/>
    <cellStyle name="Output 2 2 6 2 2" xfId="23547" xr:uid="{9E276A6F-737C-43D4-A841-788DC91B1B56}"/>
    <cellStyle name="Output 2 2 6 2 2 2" xfId="26247" xr:uid="{78F052FB-DFC9-4D83-86CA-9B3A6CED33FD}"/>
    <cellStyle name="Output 2 2 6 2 2 2 2" xfId="31699" xr:uid="{F9C22A44-F36D-44C1-ADDB-A0CD971A9EA7}"/>
    <cellStyle name="Output 2 2 6 2 2 2 3" xfId="37274" xr:uid="{FAF24425-CD2A-4655-B74C-9D08EDE9B5C8}"/>
    <cellStyle name="Output 2 2 6 2 2 3" xfId="29487" xr:uid="{EDF9B9B7-D7CA-48F3-8CDF-A1C58189ED0F}"/>
    <cellStyle name="Output 2 2 6 2 2 4" xfId="35211" xr:uid="{862BF5DC-F0A0-4657-81B5-1B5EACC4EECD}"/>
    <cellStyle name="Output 2 2 6 2 3" xfId="24930" xr:uid="{7722A835-A5C3-4B50-BDB2-295423A137D8}"/>
    <cellStyle name="Output 2 2 6 2 3 2" xfId="27125" xr:uid="{CA234ACE-EFED-4583-A8B5-E1F42AB4E9C0}"/>
    <cellStyle name="Output 2 2 6 2 3 2 2" xfId="32577" xr:uid="{3E455015-34BF-42D4-9B72-4480512B6770}"/>
    <cellStyle name="Output 2 2 6 2 3 3" xfId="30382" xr:uid="{A4A766B8-376E-4E77-A3A3-D4BC549826C4}"/>
    <cellStyle name="Output 2 2 6 2 3 4" xfId="36077" xr:uid="{771EF5DF-B23D-4323-8F66-E568D74BF025}"/>
    <cellStyle name="Output 2 2 6 2 4" xfId="22692" xr:uid="{FBE5C9A6-BAE4-45D4-B062-AC0D1170B9C1}"/>
    <cellStyle name="Output 2 2 6 2 4 2" xfId="28632" xr:uid="{977F6B6F-AB34-4BC1-BBE2-171894DAECB4}"/>
    <cellStyle name="Output 2 2 6 2 4 3" xfId="34359" xr:uid="{071C0863-3DFF-4026-9334-C090963EA670}"/>
    <cellStyle name="Output 2 2 6 2 5" xfId="25392" xr:uid="{977512A7-C8CB-42EA-8B9B-D34FF7B28356}"/>
    <cellStyle name="Output 2 2 6 2 5 2" xfId="30844" xr:uid="{CFC73E41-AE2D-40C5-B952-C6B67D37DE71}"/>
    <cellStyle name="Output 2 2 6 2 6" xfId="27757" xr:uid="{35130C10-63F5-4DEC-9D91-312CFB80CC50}"/>
    <cellStyle name="Output 2 2 6 2 7" xfId="33484" xr:uid="{D65534CE-EACC-498F-B199-3C094D84FA07}"/>
    <cellStyle name="Output 2 2 6 3" xfId="23290" xr:uid="{A9EFD468-445F-493D-9D6E-677908A4352B}"/>
    <cellStyle name="Output 2 2 6 3 2" xfId="25990" xr:uid="{1D0DC76E-D8E6-4E67-8305-82587CBACDD4}"/>
    <cellStyle name="Output 2 2 6 3 2 2" xfId="31442" xr:uid="{F5EC8A56-D439-4F42-B943-5C79D14CF1F8}"/>
    <cellStyle name="Output 2 2 6 3 2 3" xfId="37017" xr:uid="{224B251C-4742-41E8-8F83-F11FF325D716}"/>
    <cellStyle name="Output 2 2 6 3 3" xfId="29230" xr:uid="{2AD5E92F-A773-42BB-90BF-DCE45D19CBC8}"/>
    <cellStyle name="Output 2 2 6 3 4" xfId="34954" xr:uid="{15EB29C6-B4BB-4195-A884-C655F9366F3D}"/>
    <cellStyle name="Output 2 2 6 4" xfId="24669" xr:uid="{95FF660B-33B9-4D55-9399-100424F4EB49}"/>
    <cellStyle name="Output 2 2 6 4 2" xfId="26864" xr:uid="{E2B92D04-C71D-49F3-B12D-3BF1B60A85D7}"/>
    <cellStyle name="Output 2 2 6 4 2 2" xfId="32316" xr:uid="{0AB70402-D4B0-479A-82CD-AD238F0E38AF}"/>
    <cellStyle name="Output 2 2 6 4 3" xfId="30121" xr:uid="{FE46D8F3-696A-4A0B-9279-6185084CCE5A}"/>
    <cellStyle name="Output 2 2 6 4 4" xfId="35820" xr:uid="{22D859BF-0FC0-4359-A206-4E417C9ED8E0}"/>
    <cellStyle name="Output 2 2 6 5" xfId="22435" xr:uid="{3DF53B75-DC0F-4F31-AA2C-B43B71A94182}"/>
    <cellStyle name="Output 2 2 6 5 2" xfId="28375" xr:uid="{B67C6A24-5F11-4669-BC00-C12FD1F5E091}"/>
    <cellStyle name="Output 2 2 6 5 3" xfId="34102" xr:uid="{07692996-66AC-4AC1-9ACD-B380D811A97B}"/>
    <cellStyle name="Output 2 2 6 6" xfId="21554" xr:uid="{2DD228A5-EF49-4481-AD97-40B5D64D459E}"/>
    <cellStyle name="Output 2 2 6 7" xfId="27496" xr:uid="{C4156DE0-9FFA-4379-BFDC-9E39B5CFDAE8}"/>
    <cellStyle name="Output 2 2 6 8" xfId="33223" xr:uid="{E39D676E-79D7-41B5-A5CF-519972DB2681}"/>
    <cellStyle name="Output 2 2 7" xfId="20569" xr:uid="{00000000-0005-0000-0000-00005C500000}"/>
    <cellStyle name="Output 2 2 7 2" xfId="21814" xr:uid="{470E329E-6EE5-4146-8595-01CB2068DFDC}"/>
    <cellStyle name="Output 2 2 7 2 2" xfId="23546" xr:uid="{F3CD22C0-A206-40E2-8A93-EBA319B153D0}"/>
    <cellStyle name="Output 2 2 7 2 2 2" xfId="26246" xr:uid="{A8CF3A33-D414-4689-9D58-61F340B5A9A1}"/>
    <cellStyle name="Output 2 2 7 2 2 2 2" xfId="31698" xr:uid="{C072B980-223F-462D-9E27-04C8AEC9C110}"/>
    <cellStyle name="Output 2 2 7 2 2 2 3" xfId="37273" xr:uid="{4562E791-0BEF-4550-96AD-64C71AF746BA}"/>
    <cellStyle name="Output 2 2 7 2 2 3" xfId="29486" xr:uid="{6F5F33C3-C401-4266-9411-BE4BB926315A}"/>
    <cellStyle name="Output 2 2 7 2 2 4" xfId="35210" xr:uid="{AF47CE52-9CEF-4099-BCA8-5326FE28EF61}"/>
    <cellStyle name="Output 2 2 7 2 3" xfId="24929" xr:uid="{2A765272-B089-4D2E-A3EF-B970F4F58EBE}"/>
    <cellStyle name="Output 2 2 7 2 3 2" xfId="27124" xr:uid="{BC1F97E2-E85A-427A-89AD-CE9F3701128A}"/>
    <cellStyle name="Output 2 2 7 2 3 2 2" xfId="32576" xr:uid="{14307ED0-7381-4785-9C8A-2598014F7097}"/>
    <cellStyle name="Output 2 2 7 2 3 3" xfId="30381" xr:uid="{619CC291-B0C0-4FAA-B205-0164D264EAE6}"/>
    <cellStyle name="Output 2 2 7 2 3 4" xfId="36076" xr:uid="{00C59EC7-C673-43AB-8167-6E5CAF089152}"/>
    <cellStyle name="Output 2 2 7 2 4" xfId="22691" xr:uid="{FDEF1E7A-E58C-4F68-A585-DB25F6F0BFE8}"/>
    <cellStyle name="Output 2 2 7 2 4 2" xfId="28631" xr:uid="{834E2546-D375-4DFC-A45F-5203E892BE89}"/>
    <cellStyle name="Output 2 2 7 2 4 3" xfId="34358" xr:uid="{AC16E3F7-2DB4-496F-8065-A0B8B1540636}"/>
    <cellStyle name="Output 2 2 7 2 5" xfId="25391" xr:uid="{E788A34E-FC55-4E94-A808-D4A6881B4F01}"/>
    <cellStyle name="Output 2 2 7 2 5 2" xfId="30843" xr:uid="{AFD05881-5670-4C55-AF26-9E4A9CB9754A}"/>
    <cellStyle name="Output 2 2 7 2 6" xfId="27756" xr:uid="{4AC8AF79-CE5B-452B-9219-6FD1ECD71C0F}"/>
    <cellStyle name="Output 2 2 7 2 7" xfId="33483" xr:uid="{9DD195BF-BCC9-469F-93A0-3C58FCD1D424}"/>
    <cellStyle name="Output 2 2 7 3" xfId="23291" xr:uid="{836C8C8A-DA61-44D8-8B17-38BB132F7DCB}"/>
    <cellStyle name="Output 2 2 7 3 2" xfId="25991" xr:uid="{9AB27046-E2C7-4D52-9DB6-B8DC1521EC1B}"/>
    <cellStyle name="Output 2 2 7 3 2 2" xfId="31443" xr:uid="{F7781D13-6983-4620-8A12-1FE0D6E4DC67}"/>
    <cellStyle name="Output 2 2 7 3 2 3" xfId="37018" xr:uid="{489864D5-4D34-4AFA-A382-7474F655CF9C}"/>
    <cellStyle name="Output 2 2 7 3 3" xfId="29231" xr:uid="{F974CC8F-EFA2-4667-BA9E-C53E962DD68C}"/>
    <cellStyle name="Output 2 2 7 3 4" xfId="34955" xr:uid="{30726C63-239D-44B4-A186-40536D3AA8C8}"/>
    <cellStyle name="Output 2 2 7 4" xfId="24670" xr:uid="{4A352206-6068-41C9-A58B-FD107CEE2675}"/>
    <cellStyle name="Output 2 2 7 4 2" xfId="26865" xr:uid="{381FEA1A-CA82-4636-8D40-7FD331F96AAD}"/>
    <cellStyle name="Output 2 2 7 4 2 2" xfId="32317" xr:uid="{9F03646D-905C-45CF-8CB7-D7C91DB69839}"/>
    <cellStyle name="Output 2 2 7 4 3" xfId="30122" xr:uid="{88F6BE08-BB81-4DD5-94E3-A1B7382F940B}"/>
    <cellStyle name="Output 2 2 7 4 4" xfId="35821" xr:uid="{ABD7966A-4B6A-42C2-B013-B4692083E817}"/>
    <cellStyle name="Output 2 2 7 5" xfId="22436" xr:uid="{5561BF64-E422-4489-84A0-9860528D8349}"/>
    <cellStyle name="Output 2 2 7 5 2" xfId="28376" xr:uid="{A5917CC6-946D-43EC-89CA-2E635B31BFE0}"/>
    <cellStyle name="Output 2 2 7 5 3" xfId="34103" xr:uid="{2643EC97-799C-416F-95A8-4A2D3BCA22FA}"/>
    <cellStyle name="Output 2 2 7 6" xfId="21555" xr:uid="{846F75FF-9CF7-4FF1-8C35-68AE5A39B4DE}"/>
    <cellStyle name="Output 2 2 7 7" xfId="27497" xr:uid="{F67FD666-CCDA-4A9D-8D9C-DE901370B2DE}"/>
    <cellStyle name="Output 2 2 7 8" xfId="33224" xr:uid="{EF2D6185-49B3-474E-AE11-F7AC0F0FBDE5}"/>
    <cellStyle name="Output 2 2 8" xfId="20570" xr:uid="{00000000-0005-0000-0000-00005D500000}"/>
    <cellStyle name="Output 2 2 8 2" xfId="21813" xr:uid="{E9914621-7011-4956-AA82-5A7974CF875C}"/>
    <cellStyle name="Output 2 2 8 2 2" xfId="23545" xr:uid="{990070FD-9A13-4FD7-95A6-27E6479DE23A}"/>
    <cellStyle name="Output 2 2 8 2 2 2" xfId="26245" xr:uid="{D3E6BF34-06FF-4700-B647-805E8C600724}"/>
    <cellStyle name="Output 2 2 8 2 2 2 2" xfId="31697" xr:uid="{B8427D44-AA8F-47A9-8B84-4660EFB42622}"/>
    <cellStyle name="Output 2 2 8 2 2 2 3" xfId="37272" xr:uid="{72793F63-D2EE-4B12-8DC5-A6EF93FEB6ED}"/>
    <cellStyle name="Output 2 2 8 2 2 3" xfId="29485" xr:uid="{5A4993B4-4418-483B-9326-6A2942881004}"/>
    <cellStyle name="Output 2 2 8 2 2 4" xfId="35209" xr:uid="{A5466F3C-26B8-4616-9492-5B110FF67D18}"/>
    <cellStyle name="Output 2 2 8 2 3" xfId="24928" xr:uid="{325B195C-42F2-45E5-BB2F-2DC3403A26A8}"/>
    <cellStyle name="Output 2 2 8 2 3 2" xfId="27123" xr:uid="{F61186E6-0EA2-43C2-9541-252A069AE43A}"/>
    <cellStyle name="Output 2 2 8 2 3 2 2" xfId="32575" xr:uid="{827A2696-0AE4-42CB-BFEB-D74BB36FEEE6}"/>
    <cellStyle name="Output 2 2 8 2 3 3" xfId="30380" xr:uid="{81585CBB-C46F-4938-8F0E-9D441A6E67B4}"/>
    <cellStyle name="Output 2 2 8 2 3 4" xfId="36075" xr:uid="{9163C00C-F802-48CC-9C92-358787AE2075}"/>
    <cellStyle name="Output 2 2 8 2 4" xfId="22690" xr:uid="{AAC81B65-101A-437A-8560-B99461010B9C}"/>
    <cellStyle name="Output 2 2 8 2 4 2" xfId="28630" xr:uid="{91321447-EC6C-4BE8-9798-336EAE84E29C}"/>
    <cellStyle name="Output 2 2 8 2 4 3" xfId="34357" xr:uid="{27FA170C-5F34-4F68-8E58-F086CE7F6FDE}"/>
    <cellStyle name="Output 2 2 8 2 5" xfId="25390" xr:uid="{35ACB9F7-501A-4C5C-852C-8A0A18692E4A}"/>
    <cellStyle name="Output 2 2 8 2 5 2" xfId="30842" xr:uid="{6FABF3FF-85C2-4732-AF05-FD22CA297CBD}"/>
    <cellStyle name="Output 2 2 8 2 6" xfId="27755" xr:uid="{391DE5A1-0886-44C6-8BA1-E73C71FDA5C9}"/>
    <cellStyle name="Output 2 2 8 2 7" xfId="33482" xr:uid="{EE5947E5-11E7-4CF1-B73B-BF3242B9D60F}"/>
    <cellStyle name="Output 2 2 8 3" xfId="23292" xr:uid="{DFB019DC-65DC-4BEB-AF58-7915088D916D}"/>
    <cellStyle name="Output 2 2 8 3 2" xfId="25992" xr:uid="{CAD52E68-0D60-49A4-97F7-9A983AEEBD92}"/>
    <cellStyle name="Output 2 2 8 3 2 2" xfId="31444" xr:uid="{878F75C6-3576-486D-877F-1BD6777A031A}"/>
    <cellStyle name="Output 2 2 8 3 2 3" xfId="37019" xr:uid="{86F36A07-7111-46F0-B2BA-E54B980BB706}"/>
    <cellStyle name="Output 2 2 8 3 3" xfId="29232" xr:uid="{5F54EDE2-D85D-406C-AFCA-A734E673D1B7}"/>
    <cellStyle name="Output 2 2 8 3 4" xfId="34956" xr:uid="{C8E60AE8-157C-4D21-A9E7-FD771B85B14B}"/>
    <cellStyle name="Output 2 2 8 4" xfId="24671" xr:uid="{28AAB4DA-D289-450B-9661-F5809706060F}"/>
    <cellStyle name="Output 2 2 8 4 2" xfId="26866" xr:uid="{B1A025D9-A9A5-4B7A-B044-B3344C5B978F}"/>
    <cellStyle name="Output 2 2 8 4 2 2" xfId="32318" xr:uid="{8F550567-E13C-4F82-A19A-36BCE51B9E98}"/>
    <cellStyle name="Output 2 2 8 4 3" xfId="30123" xr:uid="{865CA2BB-A531-43AB-8917-6E72B7B3B07B}"/>
    <cellStyle name="Output 2 2 8 4 4" xfId="35822" xr:uid="{99E6A2F1-1EA8-4F2D-BB1B-AFA933B2EF12}"/>
    <cellStyle name="Output 2 2 8 5" xfId="22437" xr:uid="{327969D5-90F3-43CE-86D0-7A8FDBAD558A}"/>
    <cellStyle name="Output 2 2 8 5 2" xfId="28377" xr:uid="{79CCDD3B-2183-447B-A6EA-307DD329056F}"/>
    <cellStyle name="Output 2 2 8 5 3" xfId="34104" xr:uid="{B90BA046-5845-443D-825F-7DC7C7020562}"/>
    <cellStyle name="Output 2 2 8 6" xfId="21556" xr:uid="{DD4030AF-5678-4091-B474-9317504809B1}"/>
    <cellStyle name="Output 2 2 8 7" xfId="27498" xr:uid="{5648408E-68E7-4FFC-AD45-D2275B87F332}"/>
    <cellStyle name="Output 2 2 8 8" xfId="33225" xr:uid="{6D24C031-BA59-412F-91E0-97FF0AE096A8}"/>
    <cellStyle name="Output 2 2 9" xfId="20571" xr:uid="{00000000-0005-0000-0000-00005E500000}"/>
    <cellStyle name="Output 2 2 9 2" xfId="21812" xr:uid="{A50CBAD7-FFA9-4C3B-87B3-C72B0802014E}"/>
    <cellStyle name="Output 2 2 9 2 2" xfId="23544" xr:uid="{560B3B8A-24D4-433D-97CB-EC5D2CA5A4BF}"/>
    <cellStyle name="Output 2 2 9 2 2 2" xfId="26244" xr:uid="{B7287F96-77C7-4616-9F78-7C99B6684631}"/>
    <cellStyle name="Output 2 2 9 2 2 2 2" xfId="31696" xr:uid="{23B92AC6-B180-4323-B1F4-C5F64F1B44C8}"/>
    <cellStyle name="Output 2 2 9 2 2 2 3" xfId="37271" xr:uid="{1FB75CDD-8C47-4D20-A891-114480589192}"/>
    <cellStyle name="Output 2 2 9 2 2 3" xfId="29484" xr:uid="{FBE4254C-F4FF-4750-920F-C5155CAACB91}"/>
    <cellStyle name="Output 2 2 9 2 2 4" xfId="35208" xr:uid="{3ED156BE-2FC9-447C-A152-150B4C553C98}"/>
    <cellStyle name="Output 2 2 9 2 3" xfId="24927" xr:uid="{5328C1E4-5862-4E44-9A77-FBAB08CAA736}"/>
    <cellStyle name="Output 2 2 9 2 3 2" xfId="27122" xr:uid="{66C3AEC3-52FB-470D-94E9-C437D834E03A}"/>
    <cellStyle name="Output 2 2 9 2 3 2 2" xfId="32574" xr:uid="{9C48B6AE-B3AF-4994-9475-86C530405534}"/>
    <cellStyle name="Output 2 2 9 2 3 3" xfId="30379" xr:uid="{4117FE61-617B-4AD9-8326-46A46A8FCCB1}"/>
    <cellStyle name="Output 2 2 9 2 3 4" xfId="36074" xr:uid="{888D4B3F-36DD-4EEE-854B-581A3B690256}"/>
    <cellStyle name="Output 2 2 9 2 4" xfId="22689" xr:uid="{1E076E11-2CDE-4CED-8138-6F2D201129AC}"/>
    <cellStyle name="Output 2 2 9 2 4 2" xfId="28629" xr:uid="{E7731F6C-200A-492F-BA3A-BA1C4C9AE2D2}"/>
    <cellStyle name="Output 2 2 9 2 4 3" xfId="34356" xr:uid="{FC0FAEFC-E3A3-4E78-AD20-3E5A4EC90BA8}"/>
    <cellStyle name="Output 2 2 9 2 5" xfId="25389" xr:uid="{8A79E6F5-44AB-4BC2-91D4-C267183786B0}"/>
    <cellStyle name="Output 2 2 9 2 5 2" xfId="30841" xr:uid="{AEC7AE95-0F5F-4B8E-B856-38754189477D}"/>
    <cellStyle name="Output 2 2 9 2 6" xfId="27754" xr:uid="{607CA333-F322-48BA-9F7B-1C80603BD3CB}"/>
    <cellStyle name="Output 2 2 9 2 7" xfId="33481" xr:uid="{E05707AE-7180-4A37-8249-9B6A2B967F79}"/>
    <cellStyle name="Output 2 2 9 3" xfId="23293" xr:uid="{25E8503B-DFE2-4F4D-828E-0711704CDF86}"/>
    <cellStyle name="Output 2 2 9 3 2" xfId="25993" xr:uid="{56BA79E2-94CB-40D2-BA62-DD314F6DADAD}"/>
    <cellStyle name="Output 2 2 9 3 2 2" xfId="31445" xr:uid="{81A60607-1A0A-43F7-A9E9-915A2A789BAA}"/>
    <cellStyle name="Output 2 2 9 3 2 3" xfId="37020" xr:uid="{B2D51430-C50A-4DAC-9938-52A5320C5172}"/>
    <cellStyle name="Output 2 2 9 3 3" xfId="29233" xr:uid="{24D8E60E-8D87-4E34-BED2-4436AB9BCD87}"/>
    <cellStyle name="Output 2 2 9 3 4" xfId="34957" xr:uid="{5FAD922B-8ED6-453F-9A58-4F6F5ED2CAE8}"/>
    <cellStyle name="Output 2 2 9 4" xfId="24672" xr:uid="{DA145FD4-3B2F-4D12-860A-80D972CCBAE0}"/>
    <cellStyle name="Output 2 2 9 4 2" xfId="26867" xr:uid="{5E231DE2-EF97-48AB-858C-EDAB79B5D857}"/>
    <cellStyle name="Output 2 2 9 4 2 2" xfId="32319" xr:uid="{E1DF4866-9607-430A-9984-FAEAA8D5F5CB}"/>
    <cellStyle name="Output 2 2 9 4 3" xfId="30124" xr:uid="{7C582E30-EC05-45D2-8500-2BB41F0B4C91}"/>
    <cellStyle name="Output 2 2 9 4 4" xfId="35823" xr:uid="{6684662D-48D6-4C55-A38D-445B82A81979}"/>
    <cellStyle name="Output 2 2 9 5" xfId="22438" xr:uid="{9BA8236A-99BC-480D-86CD-24E15A2A9448}"/>
    <cellStyle name="Output 2 2 9 5 2" xfId="28378" xr:uid="{F69B67D2-874C-4317-8346-6676D5637FF8}"/>
    <cellStyle name="Output 2 2 9 5 3" xfId="34105" xr:uid="{93F1FD91-6EFD-415E-B896-065ACAF0CF71}"/>
    <cellStyle name="Output 2 2 9 6" xfId="21557" xr:uid="{7A84D4A3-6CC6-467B-91EA-28A9B4378165}"/>
    <cellStyle name="Output 2 2 9 7" xfId="27499" xr:uid="{25746E66-54BF-4636-B277-F8497E017B63}"/>
    <cellStyle name="Output 2 2 9 8" xfId="33226" xr:uid="{0433ECE1-5203-4605-B358-205EBCA79169}"/>
    <cellStyle name="Output 2 20" xfId="22396" xr:uid="{B12468E0-1579-4A37-9F7B-338ED1E9A35A}"/>
    <cellStyle name="Output 2 20 2" xfId="28336" xr:uid="{A03D30A3-12DD-4E30-920B-6BD336C79EDB}"/>
    <cellStyle name="Output 2 20 3" xfId="34063" xr:uid="{A6E798E4-C22D-4A44-874F-D5BED2C8D40A}"/>
    <cellStyle name="Output 2 21" xfId="21515" xr:uid="{CF09E47B-1650-4157-9FBF-BCCBA2E2CE99}"/>
    <cellStyle name="Output 2 22" xfId="27457" xr:uid="{F7E9512E-45F5-4571-98D1-4E84BD1FBE0F}"/>
    <cellStyle name="Output 2 23" xfId="33184" xr:uid="{40F1F5BE-945C-43EE-855A-713A84087527}"/>
    <cellStyle name="Output 2 3" xfId="20572" xr:uid="{00000000-0005-0000-0000-00005F500000}"/>
    <cellStyle name="Output 2 3 2" xfId="20573" xr:uid="{00000000-0005-0000-0000-000060500000}"/>
    <cellStyle name="Output 2 3 2 2" xfId="21811" xr:uid="{1A2BC409-AC50-454D-AE03-DC560D3B2914}"/>
    <cellStyle name="Output 2 3 2 2 2" xfId="23543" xr:uid="{55E0EF32-0771-4BEB-BDCA-1271376539E7}"/>
    <cellStyle name="Output 2 3 2 2 2 2" xfId="26243" xr:uid="{D3C15426-B6AE-4CDD-A67F-FF6A655032B0}"/>
    <cellStyle name="Output 2 3 2 2 2 2 2" xfId="31695" xr:uid="{FB804755-5AEC-4899-B838-2A5CF0C7850C}"/>
    <cellStyle name="Output 2 3 2 2 2 2 3" xfId="37270" xr:uid="{096FC96B-DEA7-47DA-B2A0-A1CCBCBFB2B1}"/>
    <cellStyle name="Output 2 3 2 2 2 3" xfId="29483" xr:uid="{E7718575-032A-4DEB-B241-06C497FAB9DE}"/>
    <cellStyle name="Output 2 3 2 2 2 4" xfId="35207" xr:uid="{FBAA242B-C13A-49CC-A81D-E84007A74E93}"/>
    <cellStyle name="Output 2 3 2 2 3" xfId="24926" xr:uid="{A1B92C8F-3BC7-4956-914E-686E6C31A4E0}"/>
    <cellStyle name="Output 2 3 2 2 3 2" xfId="27121" xr:uid="{2E336B94-7404-4BF8-A1C0-FC74496A7723}"/>
    <cellStyle name="Output 2 3 2 2 3 2 2" xfId="32573" xr:uid="{415EC2C1-47E4-4C4B-AB52-E3B885CC4D36}"/>
    <cellStyle name="Output 2 3 2 2 3 3" xfId="30378" xr:uid="{65C3D12F-F7C7-48CB-965E-A6294B37F05F}"/>
    <cellStyle name="Output 2 3 2 2 3 4" xfId="36073" xr:uid="{D517447D-5199-4C42-9191-C76064935FC6}"/>
    <cellStyle name="Output 2 3 2 2 4" xfId="22688" xr:uid="{C1A22D1F-AE12-4BC7-A72C-4C1A5A0BCECC}"/>
    <cellStyle name="Output 2 3 2 2 4 2" xfId="28628" xr:uid="{2D711A8F-A36A-419E-92DD-ED36F8456CA0}"/>
    <cellStyle name="Output 2 3 2 2 4 3" xfId="34355" xr:uid="{8B262083-6020-4005-9315-F39D92307E32}"/>
    <cellStyle name="Output 2 3 2 2 5" xfId="25388" xr:uid="{BAD062EB-6485-4DED-80CB-54B0B9DBCEFD}"/>
    <cellStyle name="Output 2 3 2 2 5 2" xfId="30840" xr:uid="{8231DD48-3469-4C18-9C95-81DA560ED03C}"/>
    <cellStyle name="Output 2 3 2 2 6" xfId="27753" xr:uid="{4B1F0C4E-9876-4DD7-8CB5-39AC843D4F7F}"/>
    <cellStyle name="Output 2 3 2 2 7" xfId="33480" xr:uid="{80AFA2FD-932E-4BE7-96F4-45DF1E897B89}"/>
    <cellStyle name="Output 2 3 2 3" xfId="23294" xr:uid="{AA9C57AD-08DA-4AAD-800A-00201591C218}"/>
    <cellStyle name="Output 2 3 2 3 2" xfId="25994" xr:uid="{7F084EAF-A26D-430B-9A08-59465B80CC0A}"/>
    <cellStyle name="Output 2 3 2 3 2 2" xfId="31446" xr:uid="{AE5A8CA3-D9DD-4409-9F97-8C3B583E508E}"/>
    <cellStyle name="Output 2 3 2 3 2 3" xfId="37021" xr:uid="{BCDEB0D3-B282-4456-B3E2-CE18FDCC2AEA}"/>
    <cellStyle name="Output 2 3 2 3 3" xfId="29234" xr:uid="{EA63AB4E-88DB-451C-B3BA-40D085F59C01}"/>
    <cellStyle name="Output 2 3 2 3 4" xfId="34958" xr:uid="{F0848BCD-282B-4575-B39E-DC6CB7B7C295}"/>
    <cellStyle name="Output 2 3 2 4" xfId="24673" xr:uid="{CC496CF2-39FB-4C9C-8A9E-CA3A3EA6A560}"/>
    <cellStyle name="Output 2 3 2 4 2" xfId="26868" xr:uid="{BBAAC908-D2C3-49C4-8B91-D57DE4F0E18B}"/>
    <cellStyle name="Output 2 3 2 4 2 2" xfId="32320" xr:uid="{AB7FC460-C351-4EA6-B0E4-027555558D30}"/>
    <cellStyle name="Output 2 3 2 4 3" xfId="30125" xr:uid="{267191CF-DA8C-4747-B9B8-0560425889AD}"/>
    <cellStyle name="Output 2 3 2 4 4" xfId="35824" xr:uid="{BE7C641A-CC98-40CA-AB5E-14A4DA64A713}"/>
    <cellStyle name="Output 2 3 2 5" xfId="22439" xr:uid="{AD119233-5A03-4BAA-9ED9-55BD06F10A62}"/>
    <cellStyle name="Output 2 3 2 5 2" xfId="28379" xr:uid="{6E487C1A-EFF3-4CDD-9CD3-AC271EA87946}"/>
    <cellStyle name="Output 2 3 2 5 3" xfId="34106" xr:uid="{A24931A7-71D0-4BF3-9D09-F047315481F4}"/>
    <cellStyle name="Output 2 3 2 6" xfId="21558" xr:uid="{19208CF7-B834-4847-A4C0-D2D7B776B016}"/>
    <cellStyle name="Output 2 3 2 7" xfId="27500" xr:uid="{1CDA0919-41BA-4E8A-AC04-6851DC615159}"/>
    <cellStyle name="Output 2 3 2 8" xfId="33227" xr:uid="{163F79A6-154C-4DD9-B569-12E36C61EE8A}"/>
    <cellStyle name="Output 2 3 3" xfId="20574" xr:uid="{00000000-0005-0000-0000-000061500000}"/>
    <cellStyle name="Output 2 3 3 2" xfId="21810" xr:uid="{21DAA8AC-9CA8-449E-B821-C1399A823A56}"/>
    <cellStyle name="Output 2 3 3 2 2" xfId="23542" xr:uid="{C2A7925B-4CA2-43D2-9CA6-879B941D7B42}"/>
    <cellStyle name="Output 2 3 3 2 2 2" xfId="26242" xr:uid="{CFCFF7D2-B041-400B-A04F-0152774AF218}"/>
    <cellStyle name="Output 2 3 3 2 2 2 2" xfId="31694" xr:uid="{DC95E292-7706-4C2F-A838-3142B31D561E}"/>
    <cellStyle name="Output 2 3 3 2 2 2 3" xfId="37269" xr:uid="{B05C0B9F-272A-4B99-9847-6C8E00EF9B1D}"/>
    <cellStyle name="Output 2 3 3 2 2 3" xfId="29482" xr:uid="{FCAD2D6A-B44B-4231-9F0C-B45DDAF16D27}"/>
    <cellStyle name="Output 2 3 3 2 2 4" xfId="35206" xr:uid="{7DEE488A-386A-4E08-BA3B-0420106CA062}"/>
    <cellStyle name="Output 2 3 3 2 3" xfId="24925" xr:uid="{FE18DC2B-AE11-4CEA-BE83-EEB205D3D62E}"/>
    <cellStyle name="Output 2 3 3 2 3 2" xfId="27120" xr:uid="{A8727CBD-6B88-45E6-BF32-77432195D89E}"/>
    <cellStyle name="Output 2 3 3 2 3 2 2" xfId="32572" xr:uid="{77ED9EBB-A80C-495D-AFE9-A0F3EB2987BB}"/>
    <cellStyle name="Output 2 3 3 2 3 3" xfId="30377" xr:uid="{BBA0344B-759D-467D-AC79-119E71CABA4C}"/>
    <cellStyle name="Output 2 3 3 2 3 4" xfId="36072" xr:uid="{21C3B011-3A38-4C95-9FB6-AF93848E1BF4}"/>
    <cellStyle name="Output 2 3 3 2 4" xfId="22687" xr:uid="{6D896356-33D1-45EE-82D6-311C9134FBFA}"/>
    <cellStyle name="Output 2 3 3 2 4 2" xfId="28627" xr:uid="{B51CAE98-9A55-4EE5-BB40-0A064146E8AB}"/>
    <cellStyle name="Output 2 3 3 2 4 3" xfId="34354" xr:uid="{82163DA5-5264-44F9-B1B5-F56033E88046}"/>
    <cellStyle name="Output 2 3 3 2 5" xfId="25387" xr:uid="{F8EEECA2-C67B-48A1-9E13-87F75966DA88}"/>
    <cellStyle name="Output 2 3 3 2 5 2" xfId="30839" xr:uid="{D0CFD649-0882-4E20-962A-608A14B17982}"/>
    <cellStyle name="Output 2 3 3 2 6" xfId="27752" xr:uid="{B2C39536-803D-4E5A-90D5-F3117EF3216E}"/>
    <cellStyle name="Output 2 3 3 2 7" xfId="33479" xr:uid="{EF554D4A-CCAA-43CC-AFD6-15BE709C0E89}"/>
    <cellStyle name="Output 2 3 3 3" xfId="23295" xr:uid="{F50EFAC0-AF76-4658-92C8-9E1D43A31810}"/>
    <cellStyle name="Output 2 3 3 3 2" xfId="25995" xr:uid="{4B2C8E29-A6EC-468F-AD1A-A72A978C593E}"/>
    <cellStyle name="Output 2 3 3 3 2 2" xfId="31447" xr:uid="{DFAC65E5-3E4F-4D21-93DB-72FF3D9BB118}"/>
    <cellStyle name="Output 2 3 3 3 2 3" xfId="37022" xr:uid="{CE9922C1-3278-4113-8CC2-5A8D08ACEC2F}"/>
    <cellStyle name="Output 2 3 3 3 3" xfId="29235" xr:uid="{FF8A178A-E7D6-4BF9-9710-90E05806ED20}"/>
    <cellStyle name="Output 2 3 3 3 4" xfId="34959" xr:uid="{3C7D5F86-ED69-445C-AFFD-B1131E108A26}"/>
    <cellStyle name="Output 2 3 3 4" xfId="24674" xr:uid="{CCD31E3D-B2CE-44FF-BBF0-9CEAABCAB684}"/>
    <cellStyle name="Output 2 3 3 4 2" xfId="26869" xr:uid="{E8FD56DC-4462-45E1-B816-5BDDC79B5F5E}"/>
    <cellStyle name="Output 2 3 3 4 2 2" xfId="32321" xr:uid="{3B5C32D2-C417-4617-84F9-9451FDF2D6A3}"/>
    <cellStyle name="Output 2 3 3 4 3" xfId="30126" xr:uid="{4E6B67DF-8487-41FB-885C-E414EF2121E9}"/>
    <cellStyle name="Output 2 3 3 4 4" xfId="35825" xr:uid="{A7018379-55CA-432A-87EB-9868D38088BD}"/>
    <cellStyle name="Output 2 3 3 5" xfId="22440" xr:uid="{DEE73759-E961-4DEC-9211-C82BC5887128}"/>
    <cellStyle name="Output 2 3 3 5 2" xfId="28380" xr:uid="{9D92D16F-B7CC-419D-B7AE-1902E55F2300}"/>
    <cellStyle name="Output 2 3 3 5 3" xfId="34107" xr:uid="{C90DE2F5-882C-4309-9901-C3E53BD9BA61}"/>
    <cellStyle name="Output 2 3 3 6" xfId="21559" xr:uid="{96BB5BEB-073A-4464-8477-E6E8840FD0D6}"/>
    <cellStyle name="Output 2 3 3 7" xfId="27501" xr:uid="{5DFE21FE-ED05-4639-9268-B5775C409F82}"/>
    <cellStyle name="Output 2 3 3 8" xfId="33228" xr:uid="{41268A3D-9C83-41C2-8DEB-D336799CA61C}"/>
    <cellStyle name="Output 2 3 4" xfId="20575" xr:uid="{00000000-0005-0000-0000-000062500000}"/>
    <cellStyle name="Output 2 3 4 2" xfId="21809" xr:uid="{825C8681-6769-45E8-9CA6-11E9FC81A2FD}"/>
    <cellStyle name="Output 2 3 4 2 2" xfId="23541" xr:uid="{C206305A-3BF8-4A96-8FAD-8A3F9E3F2A78}"/>
    <cellStyle name="Output 2 3 4 2 2 2" xfId="26241" xr:uid="{B8C3649F-04F0-4B99-A676-F5C50A4FECE1}"/>
    <cellStyle name="Output 2 3 4 2 2 2 2" xfId="31693" xr:uid="{ECF815DD-35FC-4CE7-A26E-A93CAA6B6D8E}"/>
    <cellStyle name="Output 2 3 4 2 2 2 3" xfId="37268" xr:uid="{A1C7905A-4256-4FDC-85F5-71661D49B217}"/>
    <cellStyle name="Output 2 3 4 2 2 3" xfId="29481" xr:uid="{428A3025-058D-4A9E-B3C2-90AA53380864}"/>
    <cellStyle name="Output 2 3 4 2 2 4" xfId="35205" xr:uid="{01A4DA3A-BD13-4C59-AB37-94A606AFCBB3}"/>
    <cellStyle name="Output 2 3 4 2 3" xfId="24924" xr:uid="{905AEE84-A27E-4DB8-AE3A-2FD2A5A988BA}"/>
    <cellStyle name="Output 2 3 4 2 3 2" xfId="27119" xr:uid="{4F43C4A4-31FB-4A28-8B42-FC33558765B7}"/>
    <cellStyle name="Output 2 3 4 2 3 2 2" xfId="32571" xr:uid="{1CCD3C77-93D4-471B-B82E-69B84C056F91}"/>
    <cellStyle name="Output 2 3 4 2 3 3" xfId="30376" xr:uid="{84F4D8D9-FA7E-4AA1-834D-69C49F65DD09}"/>
    <cellStyle name="Output 2 3 4 2 3 4" xfId="36071" xr:uid="{39EF3605-0FA4-4829-95FA-4DE71D02ABD1}"/>
    <cellStyle name="Output 2 3 4 2 4" xfId="22686" xr:uid="{A76B10AD-96EF-4D9C-B9DA-13E7C341386D}"/>
    <cellStyle name="Output 2 3 4 2 4 2" xfId="28626" xr:uid="{551E841F-EF02-4542-B3C3-643E4DC1B838}"/>
    <cellStyle name="Output 2 3 4 2 4 3" xfId="34353" xr:uid="{F6EEFC2A-6AAD-4BA5-A48D-C9D99CA90BAE}"/>
    <cellStyle name="Output 2 3 4 2 5" xfId="25386" xr:uid="{2C3D506C-3CAB-4B1C-B44E-8DA8DED6B241}"/>
    <cellStyle name="Output 2 3 4 2 5 2" xfId="30838" xr:uid="{52BD02AD-4F24-42C0-87E3-12D0FE8815E1}"/>
    <cellStyle name="Output 2 3 4 2 6" xfId="27751" xr:uid="{3E885F0F-1E77-4700-BEC7-47E134292ADF}"/>
    <cellStyle name="Output 2 3 4 2 7" xfId="33478" xr:uid="{A116A8DD-3663-4066-9636-5C131F3BA3D3}"/>
    <cellStyle name="Output 2 3 4 3" xfId="23296" xr:uid="{C2DD5998-27E2-42BD-A0DE-E7B34C59DB1D}"/>
    <cellStyle name="Output 2 3 4 3 2" xfId="25996" xr:uid="{7DE825B3-5C09-4845-9359-736F0D55C9EA}"/>
    <cellStyle name="Output 2 3 4 3 2 2" xfId="31448" xr:uid="{CDD04730-B976-4801-BE07-785549C3B380}"/>
    <cellStyle name="Output 2 3 4 3 2 3" xfId="37023" xr:uid="{AE3BC5A4-7C92-40B2-8DEC-FB0AF2FDEC1B}"/>
    <cellStyle name="Output 2 3 4 3 3" xfId="29236" xr:uid="{A8ADF3D3-5DC8-4504-A446-175D4196B6B4}"/>
    <cellStyle name="Output 2 3 4 3 4" xfId="34960" xr:uid="{D42B6D53-261E-4118-A4DB-4A66CA9B8C57}"/>
    <cellStyle name="Output 2 3 4 4" xfId="24675" xr:uid="{224097B7-0C51-4A72-A5E7-819E25D518A2}"/>
    <cellStyle name="Output 2 3 4 4 2" xfId="26870" xr:uid="{D98C6C9C-1D13-4548-A411-AB7D0F0BF441}"/>
    <cellStyle name="Output 2 3 4 4 2 2" xfId="32322" xr:uid="{13A37902-CF9F-4AFA-9B3A-D19D3D9196F8}"/>
    <cellStyle name="Output 2 3 4 4 3" xfId="30127" xr:uid="{0C37EFEE-BF3A-493F-BBCF-AB13C2ADCC27}"/>
    <cellStyle name="Output 2 3 4 4 4" xfId="35826" xr:uid="{68DDCDF0-A969-4032-AE71-686AD79D8C4F}"/>
    <cellStyle name="Output 2 3 4 5" xfId="22441" xr:uid="{3A591450-429A-40EA-BE4D-2B141026B474}"/>
    <cellStyle name="Output 2 3 4 5 2" xfId="28381" xr:uid="{5A745C5D-E565-4D1B-8A00-11118C5F70C6}"/>
    <cellStyle name="Output 2 3 4 5 3" xfId="34108" xr:uid="{5D08D501-ED13-4BD7-BEAF-829867192CF8}"/>
    <cellStyle name="Output 2 3 4 6" xfId="21560" xr:uid="{49F43659-06DF-4E0E-A642-7333C22FD647}"/>
    <cellStyle name="Output 2 3 4 7" xfId="27502" xr:uid="{32FF78E6-C921-42C7-B053-9E5D0EFBCCE3}"/>
    <cellStyle name="Output 2 3 4 8" xfId="33229" xr:uid="{C996A276-E591-4B1E-9CC3-60D39CB81135}"/>
    <cellStyle name="Output 2 3 5" xfId="20576" xr:uid="{00000000-0005-0000-0000-000063500000}"/>
    <cellStyle name="Output 2 3 5 2" xfId="21808" xr:uid="{2D5CCFA9-605C-4DF2-BFD6-E98441B16F4A}"/>
    <cellStyle name="Output 2 3 5 2 2" xfId="23540" xr:uid="{CABD9650-A62E-4178-A2F3-0C0A45AA612D}"/>
    <cellStyle name="Output 2 3 5 2 2 2" xfId="26240" xr:uid="{189AFBF0-1698-45F1-BB85-5EA567BF47E0}"/>
    <cellStyle name="Output 2 3 5 2 2 2 2" xfId="31692" xr:uid="{9058160D-8F98-46ED-BAEB-7FA6F098B234}"/>
    <cellStyle name="Output 2 3 5 2 2 2 3" xfId="37267" xr:uid="{1886D5E5-2567-4340-AA4C-54BDBB638074}"/>
    <cellStyle name="Output 2 3 5 2 2 3" xfId="29480" xr:uid="{64E4C415-DAE7-42A7-B4B1-8F50C2566E84}"/>
    <cellStyle name="Output 2 3 5 2 2 4" xfId="35204" xr:uid="{539A4DA1-B7A5-459F-9639-F1092D6711BC}"/>
    <cellStyle name="Output 2 3 5 2 3" xfId="24923" xr:uid="{127ACD43-ED1B-48DA-8EDC-2FE958F2890B}"/>
    <cellStyle name="Output 2 3 5 2 3 2" xfId="27118" xr:uid="{6380F656-034B-46B1-A584-95E314CA2D2D}"/>
    <cellStyle name="Output 2 3 5 2 3 2 2" xfId="32570" xr:uid="{833AC039-9CEB-41C1-AC46-B43219244716}"/>
    <cellStyle name="Output 2 3 5 2 3 3" xfId="30375" xr:uid="{5E87BFA8-C635-4EE7-82F0-32871C18043A}"/>
    <cellStyle name="Output 2 3 5 2 3 4" xfId="36070" xr:uid="{901D2717-6C49-45E5-9613-CC0DEC76060E}"/>
    <cellStyle name="Output 2 3 5 2 4" xfId="22685" xr:uid="{87E64C67-71FF-44E9-88EE-B30A1EA4EC21}"/>
    <cellStyle name="Output 2 3 5 2 4 2" xfId="28625" xr:uid="{64045192-D14D-4BB9-814E-2BB5AADD606F}"/>
    <cellStyle name="Output 2 3 5 2 4 3" xfId="34352" xr:uid="{FE686867-1FCB-49FD-A834-FA8B9A04794A}"/>
    <cellStyle name="Output 2 3 5 2 5" xfId="25385" xr:uid="{F0D2C2B6-EA50-4822-B9A5-A87E3DCA47CC}"/>
    <cellStyle name="Output 2 3 5 2 5 2" xfId="30837" xr:uid="{E02EB55D-2E4A-423F-B90F-7940CFB226D7}"/>
    <cellStyle name="Output 2 3 5 2 6" xfId="27750" xr:uid="{3F92D80B-66A5-46FC-9845-43929C9BC00D}"/>
    <cellStyle name="Output 2 3 5 2 7" xfId="33477" xr:uid="{3A2745B9-1B90-4E53-BDC9-9B171022A7DD}"/>
    <cellStyle name="Output 2 3 5 3" xfId="23297" xr:uid="{1ED9951A-35A6-4A1D-A82D-5698BC2E135B}"/>
    <cellStyle name="Output 2 3 5 3 2" xfId="25997" xr:uid="{4412D450-D6AB-41E0-ADA7-18515C522C04}"/>
    <cellStyle name="Output 2 3 5 3 2 2" xfId="31449" xr:uid="{A5A1BD38-5507-4E29-AA0F-27A8B8A8A617}"/>
    <cellStyle name="Output 2 3 5 3 2 3" xfId="37024" xr:uid="{C01A8592-8F89-4D03-A5D5-8E0C16EE21D1}"/>
    <cellStyle name="Output 2 3 5 3 3" xfId="29237" xr:uid="{A86ED66F-2729-496A-9E3A-387287695D82}"/>
    <cellStyle name="Output 2 3 5 3 4" xfId="34961" xr:uid="{2456141A-B6E1-40F1-B991-9E3E4821FA51}"/>
    <cellStyle name="Output 2 3 5 4" xfId="24676" xr:uid="{0BB55863-2198-4E53-82B5-AF34A98F732A}"/>
    <cellStyle name="Output 2 3 5 4 2" xfId="26871" xr:uid="{6BF17628-9E3F-4CA8-B86E-ED322336BECC}"/>
    <cellStyle name="Output 2 3 5 4 2 2" xfId="32323" xr:uid="{C9D61744-774B-49C7-9A62-5E441CEC86A4}"/>
    <cellStyle name="Output 2 3 5 4 3" xfId="30128" xr:uid="{54C418A6-2514-4077-9581-411AE21BDF92}"/>
    <cellStyle name="Output 2 3 5 4 4" xfId="35827" xr:uid="{DB1EA655-0A3D-4C3F-A133-2C8656E44DEF}"/>
    <cellStyle name="Output 2 3 5 5" xfId="22442" xr:uid="{2B192AE6-56D5-4088-8D38-291F600C3EA7}"/>
    <cellStyle name="Output 2 3 5 5 2" xfId="28382" xr:uid="{BBF59900-D489-449E-90AB-852234EDD803}"/>
    <cellStyle name="Output 2 3 5 5 3" xfId="34109" xr:uid="{12448AD4-A295-4FE1-B0EC-28D8420954A4}"/>
    <cellStyle name="Output 2 3 5 6" xfId="21561" xr:uid="{C7D1D3D7-4DBA-434D-992C-9C0639FE7178}"/>
    <cellStyle name="Output 2 3 5 7" xfId="27503" xr:uid="{4E3AE0A5-FFE9-4B7A-A41E-8478AEF99909}"/>
    <cellStyle name="Output 2 3 5 8" xfId="33230" xr:uid="{B6C4E037-674E-45CB-AC04-38F61A4C0B17}"/>
    <cellStyle name="Output 2 4" xfId="20577" xr:uid="{00000000-0005-0000-0000-000064500000}"/>
    <cellStyle name="Output 2 4 2" xfId="20578" xr:uid="{00000000-0005-0000-0000-000065500000}"/>
    <cellStyle name="Output 2 4 2 2" xfId="21807" xr:uid="{FE757695-F394-4573-88B0-3B7B542DD5F8}"/>
    <cellStyle name="Output 2 4 2 2 2" xfId="23539" xr:uid="{D1851E82-AEBE-45D1-A268-15C41732F7A4}"/>
    <cellStyle name="Output 2 4 2 2 2 2" xfId="26239" xr:uid="{CF3D3F7A-A35C-4BE1-ACB9-2B8C877A7823}"/>
    <cellStyle name="Output 2 4 2 2 2 2 2" xfId="31691" xr:uid="{BF789B5C-3940-4D25-BC59-A66A4ED83E31}"/>
    <cellStyle name="Output 2 4 2 2 2 2 3" xfId="37266" xr:uid="{8CD33DC5-EF64-48DB-9155-0966DA6F5F7C}"/>
    <cellStyle name="Output 2 4 2 2 2 3" xfId="29479" xr:uid="{16F2D2D4-540D-403C-81E3-E69E0075B452}"/>
    <cellStyle name="Output 2 4 2 2 2 4" xfId="35203" xr:uid="{21FE4EF2-5845-4C83-B0D7-14481BBFFBB0}"/>
    <cellStyle name="Output 2 4 2 2 3" xfId="24922" xr:uid="{C446BE1A-C5E3-4203-9A49-DEA197BA21C1}"/>
    <cellStyle name="Output 2 4 2 2 3 2" xfId="27117" xr:uid="{6E76605A-A318-43B3-A3D6-3D2F573412D9}"/>
    <cellStyle name="Output 2 4 2 2 3 2 2" xfId="32569" xr:uid="{8E975D45-FAD8-48A0-976E-7AE99B75B88C}"/>
    <cellStyle name="Output 2 4 2 2 3 3" xfId="30374" xr:uid="{83F9E2CA-4999-411B-BFA1-CBFE393BB627}"/>
    <cellStyle name="Output 2 4 2 2 3 4" xfId="36069" xr:uid="{CBC616A7-2ACF-4E2B-A208-EFC5E65C6AE4}"/>
    <cellStyle name="Output 2 4 2 2 4" xfId="22684" xr:uid="{E27F438E-31D4-42F8-A9CF-A8FE6157545D}"/>
    <cellStyle name="Output 2 4 2 2 4 2" xfId="28624" xr:uid="{946FE998-494A-457F-AA5D-D08781FBAA3F}"/>
    <cellStyle name="Output 2 4 2 2 4 3" xfId="34351" xr:uid="{4AAD3026-60EA-48F9-94F4-E8E9548ACE40}"/>
    <cellStyle name="Output 2 4 2 2 5" xfId="25384" xr:uid="{0035CBA5-E87F-4545-961F-3DEEDF215652}"/>
    <cellStyle name="Output 2 4 2 2 5 2" xfId="30836" xr:uid="{169ED96D-2924-46EC-97E8-2F6E4E274197}"/>
    <cellStyle name="Output 2 4 2 2 6" xfId="27749" xr:uid="{E89BFB2A-3B55-438B-BA06-B5EA5DA55FB3}"/>
    <cellStyle name="Output 2 4 2 2 7" xfId="33476" xr:uid="{DB8FB0A5-4662-4E80-B430-688F2D7EF8F1}"/>
    <cellStyle name="Output 2 4 2 3" xfId="23298" xr:uid="{B73F9CA0-885F-4651-95F6-D4A6FBC4A1F1}"/>
    <cellStyle name="Output 2 4 2 3 2" xfId="25998" xr:uid="{7282981B-7FCB-4A2D-ADE2-2905E6092B91}"/>
    <cellStyle name="Output 2 4 2 3 2 2" xfId="31450" xr:uid="{37E87C83-DB14-43EA-B50A-5A8E6AD045F1}"/>
    <cellStyle name="Output 2 4 2 3 2 3" xfId="37025" xr:uid="{29F94CC8-EB1C-4105-BD15-1B07408A5577}"/>
    <cellStyle name="Output 2 4 2 3 3" xfId="29238" xr:uid="{DB93F626-F525-4D0A-A05D-FA1D0247A51C}"/>
    <cellStyle name="Output 2 4 2 3 4" xfId="34962" xr:uid="{93B2A2B6-CF89-4A1C-A7D1-C5E3265467D1}"/>
    <cellStyle name="Output 2 4 2 4" xfId="24677" xr:uid="{0E6B36BC-10C8-497A-B7F7-8CC9DE6199E9}"/>
    <cellStyle name="Output 2 4 2 4 2" xfId="26872" xr:uid="{AFD3A4AA-4EBF-4BA3-8AFE-BD00DC2B5742}"/>
    <cellStyle name="Output 2 4 2 4 2 2" xfId="32324" xr:uid="{872B8244-1A3E-4EFA-A0FF-41CA7C499D9E}"/>
    <cellStyle name="Output 2 4 2 4 3" xfId="30129" xr:uid="{3843C2E4-91FC-49CE-8915-A29158BB1959}"/>
    <cellStyle name="Output 2 4 2 4 4" xfId="35828" xr:uid="{6969DBA4-B548-475D-AD97-C79EE006CC84}"/>
    <cellStyle name="Output 2 4 2 5" xfId="22443" xr:uid="{22A32555-C770-4A7E-9D81-10B8A96B72A7}"/>
    <cellStyle name="Output 2 4 2 5 2" xfId="28383" xr:uid="{7FB74E79-1026-4245-99E8-D953AC23EDB9}"/>
    <cellStyle name="Output 2 4 2 5 3" xfId="34110" xr:uid="{B3A29723-0502-4C3E-89FA-8B8AE03940E0}"/>
    <cellStyle name="Output 2 4 2 6" xfId="21562" xr:uid="{C8E58039-4FFF-40DB-8B8B-46369A25BA0C}"/>
    <cellStyle name="Output 2 4 2 7" xfId="27504" xr:uid="{2260E4C1-D8CB-4438-807F-472DF4FEE17E}"/>
    <cellStyle name="Output 2 4 2 8" xfId="33231" xr:uid="{D5751076-37B4-40D8-877C-B081C3F6E65B}"/>
    <cellStyle name="Output 2 4 3" xfId="20579" xr:uid="{00000000-0005-0000-0000-000066500000}"/>
    <cellStyle name="Output 2 4 3 2" xfId="21806" xr:uid="{4589CAC8-BCDD-4815-AD06-A30FC6603179}"/>
    <cellStyle name="Output 2 4 3 2 2" xfId="23538" xr:uid="{FE233545-6891-45F4-925F-369CDBA099C0}"/>
    <cellStyle name="Output 2 4 3 2 2 2" xfId="26238" xr:uid="{DC4150F6-48F3-4FE6-9C3D-1AD24977F761}"/>
    <cellStyle name="Output 2 4 3 2 2 2 2" xfId="31690" xr:uid="{CA297DAF-65B1-4C79-916A-155A836E27B9}"/>
    <cellStyle name="Output 2 4 3 2 2 2 3" xfId="37265" xr:uid="{BC649898-7D23-4C89-BE30-0A65BCE14989}"/>
    <cellStyle name="Output 2 4 3 2 2 3" xfId="29478" xr:uid="{1DA88FAC-5F6D-442B-8DC8-95216E64FE77}"/>
    <cellStyle name="Output 2 4 3 2 2 4" xfId="35202" xr:uid="{7E7E3054-7205-4676-B36D-8E4209BFA99D}"/>
    <cellStyle name="Output 2 4 3 2 3" xfId="24921" xr:uid="{63C34A9E-5F10-4D30-99CF-91EA34382B14}"/>
    <cellStyle name="Output 2 4 3 2 3 2" xfId="27116" xr:uid="{A8F11BF5-4995-4DC4-B42F-1905206E6314}"/>
    <cellStyle name="Output 2 4 3 2 3 2 2" xfId="32568" xr:uid="{3886F457-5FDD-4897-98C1-EA7D4D23881B}"/>
    <cellStyle name="Output 2 4 3 2 3 3" xfId="30373" xr:uid="{EA188F59-897D-410D-8C10-773957DA3DC7}"/>
    <cellStyle name="Output 2 4 3 2 3 4" xfId="36068" xr:uid="{4FBEAFFA-F518-469B-9470-9736B39A6832}"/>
    <cellStyle name="Output 2 4 3 2 4" xfId="22683" xr:uid="{64FE7FA3-7D74-473D-87D9-E92E900FF352}"/>
    <cellStyle name="Output 2 4 3 2 4 2" xfId="28623" xr:uid="{02B29EB0-23EE-478A-B6D1-12C8ED4BABDC}"/>
    <cellStyle name="Output 2 4 3 2 4 3" xfId="34350" xr:uid="{B9D240B4-1B90-4317-9DFE-7BD717B738F5}"/>
    <cellStyle name="Output 2 4 3 2 5" xfId="25383" xr:uid="{F32634E8-51A2-4996-8F83-4E4E9ABF488F}"/>
    <cellStyle name="Output 2 4 3 2 5 2" xfId="30835" xr:uid="{3FC14867-E4DF-4970-A76E-AFAF008A196C}"/>
    <cellStyle name="Output 2 4 3 2 6" xfId="27748" xr:uid="{A10818B5-4BE7-49AD-9E0F-027334F5D569}"/>
    <cellStyle name="Output 2 4 3 2 7" xfId="33475" xr:uid="{47B8F4A3-00C9-4037-BFDF-9573160098A2}"/>
    <cellStyle name="Output 2 4 3 3" xfId="23299" xr:uid="{1DC165FE-B595-48BB-B380-C2B0F5F5190A}"/>
    <cellStyle name="Output 2 4 3 3 2" xfId="25999" xr:uid="{B65B6E39-0BFD-44EF-9965-00AA34F8A6C9}"/>
    <cellStyle name="Output 2 4 3 3 2 2" xfId="31451" xr:uid="{F75F19A6-E768-4C23-A8AD-3389A7992BC1}"/>
    <cellStyle name="Output 2 4 3 3 2 3" xfId="37026" xr:uid="{9EBFEE25-52A7-4C32-B153-3A79BAA0CF14}"/>
    <cellStyle name="Output 2 4 3 3 3" xfId="29239" xr:uid="{8F4834F2-F6C7-4338-9131-B22D8A4649AC}"/>
    <cellStyle name="Output 2 4 3 3 4" xfId="34963" xr:uid="{941AF9B0-F6C3-4535-A641-B88A13CB6D7D}"/>
    <cellStyle name="Output 2 4 3 4" xfId="24678" xr:uid="{43E0929B-1B0C-4C65-A64E-1BE5B90DDEF0}"/>
    <cellStyle name="Output 2 4 3 4 2" xfId="26873" xr:uid="{0B6DAF0D-F7F5-4058-A6FC-3E502FE5228C}"/>
    <cellStyle name="Output 2 4 3 4 2 2" xfId="32325" xr:uid="{B653DD4C-D124-41E5-B71D-934D4F6C8D20}"/>
    <cellStyle name="Output 2 4 3 4 3" xfId="30130" xr:uid="{F1F398C4-E034-4F6E-83C2-19CBD8F61A8D}"/>
    <cellStyle name="Output 2 4 3 4 4" xfId="35829" xr:uid="{2255C587-21C6-4CD0-818D-20DAA5FB5C4C}"/>
    <cellStyle name="Output 2 4 3 5" xfId="22444" xr:uid="{3237C25D-32A1-47B3-9FEF-C6DE92DD9CF6}"/>
    <cellStyle name="Output 2 4 3 5 2" xfId="28384" xr:uid="{7F77BCFB-70E8-4FD9-BE85-D1F7590F6062}"/>
    <cellStyle name="Output 2 4 3 5 3" xfId="34111" xr:uid="{B2669E97-70EE-4065-ABDD-024EE448479D}"/>
    <cellStyle name="Output 2 4 3 6" xfId="21563" xr:uid="{18E357C6-CD59-4504-BAF0-79D04FF5E217}"/>
    <cellStyle name="Output 2 4 3 7" xfId="27505" xr:uid="{2374577A-EF20-4AC5-B0BB-2B8B5EADA933}"/>
    <cellStyle name="Output 2 4 3 8" xfId="33232" xr:uid="{BE969855-E9C5-42AC-8E50-E8E56E06E4AE}"/>
    <cellStyle name="Output 2 4 4" xfId="20580" xr:uid="{00000000-0005-0000-0000-000067500000}"/>
    <cellStyle name="Output 2 4 4 2" xfId="21805" xr:uid="{213EADC1-AF4C-4804-91BD-037E83A2852F}"/>
    <cellStyle name="Output 2 4 4 2 2" xfId="23537" xr:uid="{F4534CC6-03CB-44DF-9108-FE943814C2B5}"/>
    <cellStyle name="Output 2 4 4 2 2 2" xfId="26237" xr:uid="{260D2B71-4386-4348-B6AF-9205D10458D9}"/>
    <cellStyle name="Output 2 4 4 2 2 2 2" xfId="31689" xr:uid="{8CAFB65B-9115-487D-8904-45A7D64A087B}"/>
    <cellStyle name="Output 2 4 4 2 2 2 3" xfId="37264" xr:uid="{68483BD0-201A-400D-BBD8-059EA2F45892}"/>
    <cellStyle name="Output 2 4 4 2 2 3" xfId="29477" xr:uid="{34C88E44-0A1B-4089-854F-4BF03D8DB6DC}"/>
    <cellStyle name="Output 2 4 4 2 2 4" xfId="35201" xr:uid="{4090364F-FF96-4A7E-B7B7-0B2C6C64C357}"/>
    <cellStyle name="Output 2 4 4 2 3" xfId="24920" xr:uid="{77F5CDB2-F20E-402A-8A46-A155DCE4556F}"/>
    <cellStyle name="Output 2 4 4 2 3 2" xfId="27115" xr:uid="{3B2B7EDA-4EF4-4F93-A431-2C64BBE80F40}"/>
    <cellStyle name="Output 2 4 4 2 3 2 2" xfId="32567" xr:uid="{84EB5C2C-E8BD-4B2F-8B49-FC293898C4E7}"/>
    <cellStyle name="Output 2 4 4 2 3 3" xfId="30372" xr:uid="{3A722431-4C1D-41DE-8759-1F23135676B7}"/>
    <cellStyle name="Output 2 4 4 2 3 4" xfId="36067" xr:uid="{263AD909-6609-4B57-8CA9-D7E1E03240C3}"/>
    <cellStyle name="Output 2 4 4 2 4" xfId="22682" xr:uid="{04638CB2-DC8B-4E58-A204-22BC2D19134E}"/>
    <cellStyle name="Output 2 4 4 2 4 2" xfId="28622" xr:uid="{0F449E4F-EAA2-4A1E-BCF9-77A540674B3A}"/>
    <cellStyle name="Output 2 4 4 2 4 3" xfId="34349" xr:uid="{5B70076F-F674-4DFA-B990-25A9C89FDB1C}"/>
    <cellStyle name="Output 2 4 4 2 5" xfId="25382" xr:uid="{E20616DA-C709-40B1-8A9A-61C1B2E0445B}"/>
    <cellStyle name="Output 2 4 4 2 5 2" xfId="30834" xr:uid="{39DBB188-6CEC-4978-A0E8-1C968EE96BDB}"/>
    <cellStyle name="Output 2 4 4 2 6" xfId="27747" xr:uid="{A0553DB5-BD44-4CD0-AFCC-639DFCFA1ED7}"/>
    <cellStyle name="Output 2 4 4 2 7" xfId="33474" xr:uid="{256F5C83-6BE4-42B6-BACE-8AA21A3CD4E5}"/>
    <cellStyle name="Output 2 4 4 3" xfId="23300" xr:uid="{6E31A9E2-B396-4F2F-B2D6-0F89F2D3537D}"/>
    <cellStyle name="Output 2 4 4 3 2" xfId="26000" xr:uid="{7C0961F2-B6EB-49E9-BC7D-D1C830E8AF1F}"/>
    <cellStyle name="Output 2 4 4 3 2 2" xfId="31452" xr:uid="{4BDC209F-B153-4ABB-900E-2FC63F78173A}"/>
    <cellStyle name="Output 2 4 4 3 2 3" xfId="37027" xr:uid="{1F5FEB9A-F2FE-4092-9521-CC8A2FEA99FC}"/>
    <cellStyle name="Output 2 4 4 3 3" xfId="29240" xr:uid="{E06A6CC1-A3F0-4572-A93B-8901D51FA9E7}"/>
    <cellStyle name="Output 2 4 4 3 4" xfId="34964" xr:uid="{8CD3B4A6-28EB-43E2-84A5-C8B2B4F42D9E}"/>
    <cellStyle name="Output 2 4 4 4" xfId="24679" xr:uid="{82B89882-8904-4A66-A218-9CE0DA3FD384}"/>
    <cellStyle name="Output 2 4 4 4 2" xfId="26874" xr:uid="{C72C7EAB-4BB7-4619-94D0-1763A86BA364}"/>
    <cellStyle name="Output 2 4 4 4 2 2" xfId="32326" xr:uid="{28FD6228-E146-4BF2-B144-DAE04533B740}"/>
    <cellStyle name="Output 2 4 4 4 3" xfId="30131" xr:uid="{36CC6D78-BF80-403F-A576-086E4EA5DE7E}"/>
    <cellStyle name="Output 2 4 4 4 4" xfId="35830" xr:uid="{EDF71026-060C-4D02-AFEC-B06143079D34}"/>
    <cellStyle name="Output 2 4 4 5" xfId="22445" xr:uid="{15EEE58C-5908-446C-8165-1047026B2657}"/>
    <cellStyle name="Output 2 4 4 5 2" xfId="28385" xr:uid="{ABB34323-4BB6-4959-BB16-EC513C84F301}"/>
    <cellStyle name="Output 2 4 4 5 3" xfId="34112" xr:uid="{4CFB2533-0EC4-4ABB-8446-37D2B77EE4D7}"/>
    <cellStyle name="Output 2 4 4 6" xfId="21564" xr:uid="{0B01D882-9B4F-4A4E-9FFF-E6F85D708E86}"/>
    <cellStyle name="Output 2 4 4 7" xfId="27506" xr:uid="{AD523E94-A124-4217-B845-6A820A3D69A9}"/>
    <cellStyle name="Output 2 4 4 8" xfId="33233" xr:uid="{1D9AED80-647A-40A3-A5E1-0C57116B6A17}"/>
    <cellStyle name="Output 2 4 5" xfId="20581" xr:uid="{00000000-0005-0000-0000-000068500000}"/>
    <cellStyle name="Output 2 4 5 2" xfId="21804" xr:uid="{25B1E7AA-20AC-43DF-8321-FE3A968D0206}"/>
    <cellStyle name="Output 2 4 5 2 2" xfId="23536" xr:uid="{1AE056E2-5DE5-4415-9F42-2923704239AC}"/>
    <cellStyle name="Output 2 4 5 2 2 2" xfId="26236" xr:uid="{2CF9AE6F-2E6F-480D-B5F9-050F3BDC90BF}"/>
    <cellStyle name="Output 2 4 5 2 2 2 2" xfId="31688" xr:uid="{C3C0B700-7459-441C-93F5-4BF9387C4E83}"/>
    <cellStyle name="Output 2 4 5 2 2 2 3" xfId="37263" xr:uid="{791ECDB7-81F1-4130-AA27-07FF1F0F6CB2}"/>
    <cellStyle name="Output 2 4 5 2 2 3" xfId="29476" xr:uid="{EDDE2C6D-477E-4010-864B-AD5561419E1E}"/>
    <cellStyle name="Output 2 4 5 2 2 4" xfId="35200" xr:uid="{33FFA818-16B7-40B3-9A70-5332F607109A}"/>
    <cellStyle name="Output 2 4 5 2 3" xfId="24919" xr:uid="{96E99CEE-8CC7-449A-8521-1B3205B3EF71}"/>
    <cellStyle name="Output 2 4 5 2 3 2" xfId="27114" xr:uid="{B376085E-7BDF-426F-8492-8BC360F15DD7}"/>
    <cellStyle name="Output 2 4 5 2 3 2 2" xfId="32566" xr:uid="{08C3D7A6-CA59-4251-8673-9F81229006A9}"/>
    <cellStyle name="Output 2 4 5 2 3 3" xfId="30371" xr:uid="{0644375D-25F5-4D8A-B4DD-007262C336EE}"/>
    <cellStyle name="Output 2 4 5 2 3 4" xfId="36066" xr:uid="{B0668BD0-5AB6-41F2-B752-3800C779B88D}"/>
    <cellStyle name="Output 2 4 5 2 4" xfId="22681" xr:uid="{7EEBCBCD-7BC4-43E6-9FF1-42E9BBE7C41F}"/>
    <cellStyle name="Output 2 4 5 2 4 2" xfId="28621" xr:uid="{E2791C8E-F1A9-4838-8E73-359D7E585048}"/>
    <cellStyle name="Output 2 4 5 2 4 3" xfId="34348" xr:uid="{CA8128D5-A973-40A5-8EC6-A138C83B475E}"/>
    <cellStyle name="Output 2 4 5 2 5" xfId="25381" xr:uid="{55014D69-D363-451E-8B7A-94D397DD5B24}"/>
    <cellStyle name="Output 2 4 5 2 5 2" xfId="30833" xr:uid="{D2860A70-66B0-4391-B2E7-B75517887EB7}"/>
    <cellStyle name="Output 2 4 5 2 6" xfId="27746" xr:uid="{77B05167-8A76-44A4-B40F-CC46F7CD9AFF}"/>
    <cellStyle name="Output 2 4 5 2 7" xfId="33473" xr:uid="{90EF93A5-720F-401F-8765-CD28327592B2}"/>
    <cellStyle name="Output 2 4 5 3" xfId="23301" xr:uid="{B3DBAA0E-F976-463E-94CE-609D92E41115}"/>
    <cellStyle name="Output 2 4 5 3 2" xfId="26001" xr:uid="{788403E8-D2F6-4BAD-8116-EE4B5B961747}"/>
    <cellStyle name="Output 2 4 5 3 2 2" xfId="31453" xr:uid="{33533ABC-D49F-41BC-86FE-D04C6F22D8F1}"/>
    <cellStyle name="Output 2 4 5 3 2 3" xfId="37028" xr:uid="{C8F06D75-EA26-4B35-BF2B-2034CDD97AC9}"/>
    <cellStyle name="Output 2 4 5 3 3" xfId="29241" xr:uid="{40C614AA-F0A2-4CAE-B406-C95E58B422F6}"/>
    <cellStyle name="Output 2 4 5 3 4" xfId="34965" xr:uid="{D0C9981D-7737-46D5-9997-23FE724106B2}"/>
    <cellStyle name="Output 2 4 5 4" xfId="24680" xr:uid="{63F12836-18F6-472B-852E-50C9AF8D3012}"/>
    <cellStyle name="Output 2 4 5 4 2" xfId="26875" xr:uid="{FF93A24A-9ED4-4604-8B4C-35591E63FD23}"/>
    <cellStyle name="Output 2 4 5 4 2 2" xfId="32327" xr:uid="{5B82EABA-4146-4A38-8E11-BE1122F556DD}"/>
    <cellStyle name="Output 2 4 5 4 3" xfId="30132" xr:uid="{D31A3B32-927F-4FBC-AA3D-894F10324249}"/>
    <cellStyle name="Output 2 4 5 4 4" xfId="35831" xr:uid="{36F97D6D-B67C-4036-A3BD-8261B80308A7}"/>
    <cellStyle name="Output 2 4 5 5" xfId="22446" xr:uid="{F008AADE-6ACE-4B17-81FC-2F6ADC03B93C}"/>
    <cellStyle name="Output 2 4 5 5 2" xfId="28386" xr:uid="{E10D838C-CB6C-4020-8A0E-82FC7ABE663C}"/>
    <cellStyle name="Output 2 4 5 5 3" xfId="34113" xr:uid="{45CCD155-AA27-4BDC-A1D5-A537F770C038}"/>
    <cellStyle name="Output 2 4 5 6" xfId="21565" xr:uid="{D07272D8-41AD-4A4B-A187-2B27FD43ADFE}"/>
    <cellStyle name="Output 2 4 5 7" xfId="27507" xr:uid="{A8BAA1E8-DD4C-41F2-8208-5E941E1CD246}"/>
    <cellStyle name="Output 2 4 5 8" xfId="33234" xr:uid="{F79461CE-C7DA-4DB9-B42F-BE46A01BADCA}"/>
    <cellStyle name="Output 2 5" xfId="20582" xr:uid="{00000000-0005-0000-0000-000069500000}"/>
    <cellStyle name="Output 2 5 2" xfId="20583" xr:uid="{00000000-0005-0000-0000-00006A500000}"/>
    <cellStyle name="Output 2 5 2 2" xfId="21803" xr:uid="{1245C67E-BBE4-42C2-B459-772312329526}"/>
    <cellStyle name="Output 2 5 2 2 2" xfId="23535" xr:uid="{CF650C15-52B0-4F27-9A2B-356E3A1A1257}"/>
    <cellStyle name="Output 2 5 2 2 2 2" xfId="26235" xr:uid="{ADF8791A-7243-4BF2-BF18-89D1054858B8}"/>
    <cellStyle name="Output 2 5 2 2 2 2 2" xfId="31687" xr:uid="{54C31C90-BF87-4D94-8810-364EA7B8CA70}"/>
    <cellStyle name="Output 2 5 2 2 2 2 3" xfId="37262" xr:uid="{09FFB24A-927E-4F18-853C-D2D3B969F515}"/>
    <cellStyle name="Output 2 5 2 2 2 3" xfId="29475" xr:uid="{D29DC81C-67D1-4BDE-B97E-D52B200E233F}"/>
    <cellStyle name="Output 2 5 2 2 2 4" xfId="35199" xr:uid="{993D80C4-1EA8-4A65-9C07-A41005B0D2E6}"/>
    <cellStyle name="Output 2 5 2 2 3" xfId="24918" xr:uid="{B332885F-F04E-4366-9BEE-6D53F80DE959}"/>
    <cellStyle name="Output 2 5 2 2 3 2" xfId="27113" xr:uid="{68FCDF67-FC08-4B1F-A57E-33BD6A995635}"/>
    <cellStyle name="Output 2 5 2 2 3 2 2" xfId="32565" xr:uid="{988E15B5-E46C-4B12-8070-8EB9B9CE8494}"/>
    <cellStyle name="Output 2 5 2 2 3 3" xfId="30370" xr:uid="{17CBD817-A727-418A-97A8-0CB5FE259878}"/>
    <cellStyle name="Output 2 5 2 2 3 4" xfId="36065" xr:uid="{0319A16C-C149-4955-B3FD-0C6803491226}"/>
    <cellStyle name="Output 2 5 2 2 4" xfId="22680" xr:uid="{60680E08-3098-45F4-8686-53132659A5DB}"/>
    <cellStyle name="Output 2 5 2 2 4 2" xfId="28620" xr:uid="{7F75F92C-8D77-47CE-8A37-F940F2FA5189}"/>
    <cellStyle name="Output 2 5 2 2 4 3" xfId="34347" xr:uid="{6A5C9163-B18D-4F4A-80D2-ED48B47433B5}"/>
    <cellStyle name="Output 2 5 2 2 5" xfId="25380" xr:uid="{BE6DA545-566F-4F4F-8546-659BE326D754}"/>
    <cellStyle name="Output 2 5 2 2 5 2" xfId="30832" xr:uid="{4A4733EB-FC94-4B74-828A-E208DC9D53D6}"/>
    <cellStyle name="Output 2 5 2 2 6" xfId="27745" xr:uid="{ABAAC6A7-70AC-407D-816E-6843442A55E1}"/>
    <cellStyle name="Output 2 5 2 2 7" xfId="33472" xr:uid="{3F1B9912-99E7-4D51-9DB7-5BAE956F5963}"/>
    <cellStyle name="Output 2 5 2 3" xfId="23302" xr:uid="{5041805A-07C8-4B08-A2DA-81548857DA80}"/>
    <cellStyle name="Output 2 5 2 3 2" xfId="26002" xr:uid="{3123DD4D-5DFE-4CA3-9B66-CA5B4FA048AB}"/>
    <cellStyle name="Output 2 5 2 3 2 2" xfId="31454" xr:uid="{2045349A-0F6F-4E10-A22E-039BE01F3F5E}"/>
    <cellStyle name="Output 2 5 2 3 2 3" xfId="37029" xr:uid="{1C8995CD-F20F-489B-8CF2-5D4DBCEC5765}"/>
    <cellStyle name="Output 2 5 2 3 3" xfId="29242" xr:uid="{2AEBC9A0-7316-48F4-B837-7176ABF3E386}"/>
    <cellStyle name="Output 2 5 2 3 4" xfId="34966" xr:uid="{4853CD61-6C8F-4A77-B5DF-A64FBA9CF39A}"/>
    <cellStyle name="Output 2 5 2 4" xfId="24681" xr:uid="{34531D07-BC8A-45A3-9079-0D3565343162}"/>
    <cellStyle name="Output 2 5 2 4 2" xfId="26876" xr:uid="{308F3B59-6F44-45AE-9C24-DF1B8F57EAE4}"/>
    <cellStyle name="Output 2 5 2 4 2 2" xfId="32328" xr:uid="{10142906-9369-4D5B-9B8A-CA7B6975CBCC}"/>
    <cellStyle name="Output 2 5 2 4 3" xfId="30133" xr:uid="{A7B992B8-217A-461F-B956-22A7C3C81ED6}"/>
    <cellStyle name="Output 2 5 2 4 4" xfId="35832" xr:uid="{A209F714-6D3A-4128-A56D-7598640C259C}"/>
    <cellStyle name="Output 2 5 2 5" xfId="22447" xr:uid="{C9A534E7-965C-42AC-8764-B93545BB28A7}"/>
    <cellStyle name="Output 2 5 2 5 2" xfId="28387" xr:uid="{F3D90012-B811-459F-8834-70EBC22C0062}"/>
    <cellStyle name="Output 2 5 2 5 3" xfId="34114" xr:uid="{38FB64FD-1F82-4754-8DDE-784C6810A9F6}"/>
    <cellStyle name="Output 2 5 2 6" xfId="21566" xr:uid="{F6E21755-0946-4C5F-9E34-53249C9DE097}"/>
    <cellStyle name="Output 2 5 2 7" xfId="27508" xr:uid="{B483365D-5261-410D-887A-8B2CC15D585D}"/>
    <cellStyle name="Output 2 5 2 8" xfId="33235" xr:uid="{4CA7AB71-8AD9-4608-A7C2-C7267FC6C787}"/>
    <cellStyle name="Output 2 5 3" xfId="20584" xr:uid="{00000000-0005-0000-0000-00006B500000}"/>
    <cellStyle name="Output 2 5 3 2" xfId="21802" xr:uid="{045ED9AA-65CA-4176-BA0F-B6AB62AC5293}"/>
    <cellStyle name="Output 2 5 3 2 2" xfId="23534" xr:uid="{DD4C3058-B7DE-409A-A57E-ABE70E27D1CC}"/>
    <cellStyle name="Output 2 5 3 2 2 2" xfId="26234" xr:uid="{A721C98F-5513-4D28-B771-C5535867A46B}"/>
    <cellStyle name="Output 2 5 3 2 2 2 2" xfId="31686" xr:uid="{9B20FE5C-B75F-48C8-8464-16692C75072D}"/>
    <cellStyle name="Output 2 5 3 2 2 2 3" xfId="37261" xr:uid="{A7988399-9B1D-40DB-A96D-24A17B4FF924}"/>
    <cellStyle name="Output 2 5 3 2 2 3" xfId="29474" xr:uid="{6C74ACBB-DC08-4017-BD6E-6B3CBB71A0EB}"/>
    <cellStyle name="Output 2 5 3 2 2 4" xfId="35198" xr:uid="{D45FB4FE-791E-4FF1-B0D5-2457FF81F787}"/>
    <cellStyle name="Output 2 5 3 2 3" xfId="24917" xr:uid="{C7AD643B-1B0E-45D4-8328-3E77056E74A0}"/>
    <cellStyle name="Output 2 5 3 2 3 2" xfId="27112" xr:uid="{B9C6948F-DC7C-4A17-8F0B-38987F0B693D}"/>
    <cellStyle name="Output 2 5 3 2 3 2 2" xfId="32564" xr:uid="{3076ED23-03B5-4D96-B87C-BBCFA8F313C8}"/>
    <cellStyle name="Output 2 5 3 2 3 3" xfId="30369" xr:uid="{A1BC9E32-6103-4A44-BFF2-907D461D5A7F}"/>
    <cellStyle name="Output 2 5 3 2 3 4" xfId="36064" xr:uid="{15F4CC29-85ED-4969-B9F6-2F511ED764A6}"/>
    <cellStyle name="Output 2 5 3 2 4" xfId="22679" xr:uid="{08140E9A-D6F1-444F-99DB-C0F787DEE503}"/>
    <cellStyle name="Output 2 5 3 2 4 2" xfId="28619" xr:uid="{377CE26D-3BE1-4684-9EFC-07E230FED48C}"/>
    <cellStyle name="Output 2 5 3 2 4 3" xfId="34346" xr:uid="{D26774AF-A610-40DA-A4F1-C856B6C1A6A0}"/>
    <cellStyle name="Output 2 5 3 2 5" xfId="25379" xr:uid="{2DB01E9D-A837-404D-B53C-3FF61D3C4343}"/>
    <cellStyle name="Output 2 5 3 2 5 2" xfId="30831" xr:uid="{B8768A05-2DAC-437F-8106-A028D9B2F3AA}"/>
    <cellStyle name="Output 2 5 3 2 6" xfId="27744" xr:uid="{74717A49-BC2A-47C7-BDB7-A074B354EA43}"/>
    <cellStyle name="Output 2 5 3 2 7" xfId="33471" xr:uid="{88784166-D999-46B0-B437-3DB54B3EE47F}"/>
    <cellStyle name="Output 2 5 3 3" xfId="23303" xr:uid="{7EDD0C73-8844-488A-A6EF-512318CDD2A4}"/>
    <cellStyle name="Output 2 5 3 3 2" xfId="26003" xr:uid="{BABD37A5-A229-45BB-A2F1-58898EA21E6F}"/>
    <cellStyle name="Output 2 5 3 3 2 2" xfId="31455" xr:uid="{20E49A0B-A0B6-42E5-AB6E-2E8EFE1DE3C8}"/>
    <cellStyle name="Output 2 5 3 3 2 3" xfId="37030" xr:uid="{F69567E9-B5C0-47DD-BDB3-4255F2F3699D}"/>
    <cellStyle name="Output 2 5 3 3 3" xfId="29243" xr:uid="{581F8474-C145-44B0-89B1-4D4B1F2A4AF5}"/>
    <cellStyle name="Output 2 5 3 3 4" xfId="34967" xr:uid="{1CA45440-B5D3-4604-8BA1-D68DCFC7A60C}"/>
    <cellStyle name="Output 2 5 3 4" xfId="24682" xr:uid="{9097B7DE-7643-41DB-8384-028FE8C12EC5}"/>
    <cellStyle name="Output 2 5 3 4 2" xfId="26877" xr:uid="{C377B5CD-321C-42EE-92C9-E72D213144E7}"/>
    <cellStyle name="Output 2 5 3 4 2 2" xfId="32329" xr:uid="{5DF78B22-B8AB-4639-818E-914536560796}"/>
    <cellStyle name="Output 2 5 3 4 3" xfId="30134" xr:uid="{8C699C6B-279A-4F77-9A80-3271E17ECDD4}"/>
    <cellStyle name="Output 2 5 3 4 4" xfId="35833" xr:uid="{27E0E2AE-0F28-43EE-BA55-038EE38B8ED5}"/>
    <cellStyle name="Output 2 5 3 5" xfId="22448" xr:uid="{9DECC66D-389A-41B7-BD99-7DE4871AE6D9}"/>
    <cellStyle name="Output 2 5 3 5 2" xfId="28388" xr:uid="{8F87C45C-4022-42AA-8EF1-1009FB18A599}"/>
    <cellStyle name="Output 2 5 3 5 3" xfId="34115" xr:uid="{68600C34-A42A-4193-93FB-CB38255BDD23}"/>
    <cellStyle name="Output 2 5 3 6" xfId="21567" xr:uid="{566810B0-4027-415A-9854-E626F7900472}"/>
    <cellStyle name="Output 2 5 3 7" xfId="27509" xr:uid="{4CFE46BF-1EA2-4758-A1B7-49CA396A7382}"/>
    <cellStyle name="Output 2 5 3 8" xfId="33236" xr:uid="{A190FDFE-92CB-4CB6-8032-9631F2AC4593}"/>
    <cellStyle name="Output 2 5 4" xfId="20585" xr:uid="{00000000-0005-0000-0000-00006C500000}"/>
    <cellStyle name="Output 2 5 4 2" xfId="21801" xr:uid="{14714095-D1F4-4770-8565-F13C927BC804}"/>
    <cellStyle name="Output 2 5 4 2 2" xfId="23533" xr:uid="{0B38D35A-CA42-41D6-B66B-521915273E11}"/>
    <cellStyle name="Output 2 5 4 2 2 2" xfId="26233" xr:uid="{A210DF74-FF5D-486B-BB86-A844ED7A8789}"/>
    <cellStyle name="Output 2 5 4 2 2 2 2" xfId="31685" xr:uid="{D4F99B30-388F-4551-B655-5CA084E46765}"/>
    <cellStyle name="Output 2 5 4 2 2 2 3" xfId="37260" xr:uid="{51A22F81-7C2C-4A31-8700-2CDB2428679A}"/>
    <cellStyle name="Output 2 5 4 2 2 3" xfId="29473" xr:uid="{BE96345D-200F-431F-B212-18ABB18C6B2E}"/>
    <cellStyle name="Output 2 5 4 2 2 4" xfId="35197" xr:uid="{057DF5B6-6A86-4A69-BC40-FB86EA0F2D25}"/>
    <cellStyle name="Output 2 5 4 2 3" xfId="24916" xr:uid="{CE688E71-F58E-467B-B27A-26EDDA07E083}"/>
    <cellStyle name="Output 2 5 4 2 3 2" xfId="27111" xr:uid="{2A6A7705-61C5-4707-A17E-374D2FF37511}"/>
    <cellStyle name="Output 2 5 4 2 3 2 2" xfId="32563" xr:uid="{E586856D-08BE-4A0C-BC63-67D27D5357B0}"/>
    <cellStyle name="Output 2 5 4 2 3 3" xfId="30368" xr:uid="{658645FF-39C6-42CE-B46B-7838E37B1A9C}"/>
    <cellStyle name="Output 2 5 4 2 3 4" xfId="36063" xr:uid="{E1E9BB0D-6E62-41B4-AB02-FC0A036A50B6}"/>
    <cellStyle name="Output 2 5 4 2 4" xfId="22678" xr:uid="{AB8724B4-4678-4C73-8737-8E163E9481BE}"/>
    <cellStyle name="Output 2 5 4 2 4 2" xfId="28618" xr:uid="{A2E573DD-B582-4C39-BC2E-80FC0C1F6595}"/>
    <cellStyle name="Output 2 5 4 2 4 3" xfId="34345" xr:uid="{D070C892-744F-40F7-A360-51826775FC0D}"/>
    <cellStyle name="Output 2 5 4 2 5" xfId="25378" xr:uid="{BE1F2352-A5BB-49EA-B588-BBC85BB4AE6E}"/>
    <cellStyle name="Output 2 5 4 2 5 2" xfId="30830" xr:uid="{54518A4C-48D7-4AC6-A2BE-A33C93D4DE18}"/>
    <cellStyle name="Output 2 5 4 2 6" xfId="27743" xr:uid="{F89683AC-7114-4847-9FD6-21022170AE93}"/>
    <cellStyle name="Output 2 5 4 2 7" xfId="33470" xr:uid="{B3F9DA2B-EC21-4185-AF47-916570A9AD71}"/>
    <cellStyle name="Output 2 5 4 3" xfId="23304" xr:uid="{61F9400D-DA26-4319-A9E1-0A34BFF8FA42}"/>
    <cellStyle name="Output 2 5 4 3 2" xfId="26004" xr:uid="{29BBFEA3-B095-4026-8F97-4B726C6C84AB}"/>
    <cellStyle name="Output 2 5 4 3 2 2" xfId="31456" xr:uid="{B149F3D2-CD84-4469-95B0-C71FD7250053}"/>
    <cellStyle name="Output 2 5 4 3 2 3" xfId="37031" xr:uid="{E404F667-10FE-4437-B9CA-676EB90EC782}"/>
    <cellStyle name="Output 2 5 4 3 3" xfId="29244" xr:uid="{9FA9DDC6-9378-4068-9E15-BD0B69E1D5F4}"/>
    <cellStyle name="Output 2 5 4 3 4" xfId="34968" xr:uid="{6CADF1EC-09A4-429F-A901-D861046DD871}"/>
    <cellStyle name="Output 2 5 4 4" xfId="24683" xr:uid="{DD1E0A35-DE07-4C6A-AFC4-3B6406B33E64}"/>
    <cellStyle name="Output 2 5 4 4 2" xfId="26878" xr:uid="{91A488E1-0728-4128-8437-49C40816C869}"/>
    <cellStyle name="Output 2 5 4 4 2 2" xfId="32330" xr:uid="{B7B630B6-BD20-4925-BD54-1ECF5278C244}"/>
    <cellStyle name="Output 2 5 4 4 3" xfId="30135" xr:uid="{1E0FDE91-8BB8-4B16-8DD3-CDED3A2226F2}"/>
    <cellStyle name="Output 2 5 4 4 4" xfId="35834" xr:uid="{6E9096E0-F804-43C0-8DC8-5B17EAB42CDC}"/>
    <cellStyle name="Output 2 5 4 5" xfId="22449" xr:uid="{2F63AC79-77B9-451C-94E4-30919724B338}"/>
    <cellStyle name="Output 2 5 4 5 2" xfId="28389" xr:uid="{EBBA42AC-3751-4673-A5F3-EAC7E92F272A}"/>
    <cellStyle name="Output 2 5 4 5 3" xfId="34116" xr:uid="{C72A66E2-B9AA-443A-A642-D687EA951090}"/>
    <cellStyle name="Output 2 5 4 6" xfId="21568" xr:uid="{BF08C891-7054-499E-B52B-8BDD191B1444}"/>
    <cellStyle name="Output 2 5 4 7" xfId="27510" xr:uid="{15061D35-B501-4AB5-BBB0-C1826BE6A230}"/>
    <cellStyle name="Output 2 5 4 8" xfId="33237" xr:uid="{A2C1503A-18A6-430B-9542-151DE84DD2EB}"/>
    <cellStyle name="Output 2 5 5" xfId="20586" xr:uid="{00000000-0005-0000-0000-00006D500000}"/>
    <cellStyle name="Output 2 5 5 2" xfId="21800" xr:uid="{00E66C8E-2C17-43AE-A5CF-F553E79895F8}"/>
    <cellStyle name="Output 2 5 5 2 2" xfId="23532" xr:uid="{192AD0F6-B0AC-4CB5-B5FC-4F57E56B67FB}"/>
    <cellStyle name="Output 2 5 5 2 2 2" xfId="26232" xr:uid="{99362D80-E30B-42FB-92B6-1F71F5A085A2}"/>
    <cellStyle name="Output 2 5 5 2 2 2 2" xfId="31684" xr:uid="{4D504473-DD6E-43B4-B7C8-45286CEEEF04}"/>
    <cellStyle name="Output 2 5 5 2 2 2 3" xfId="37259" xr:uid="{FEAE0DD5-97CC-4B3D-B195-8623B92340AB}"/>
    <cellStyle name="Output 2 5 5 2 2 3" xfId="29472" xr:uid="{A0F3564C-049E-4487-9735-21AE4DBECD4C}"/>
    <cellStyle name="Output 2 5 5 2 2 4" xfId="35196" xr:uid="{8F1CC3DE-E3EB-4476-A157-26D0EE05501F}"/>
    <cellStyle name="Output 2 5 5 2 3" xfId="24915" xr:uid="{0A4F6828-32D3-4620-9D6A-23B7FC9C3123}"/>
    <cellStyle name="Output 2 5 5 2 3 2" xfId="27110" xr:uid="{833A3678-DAA8-428D-9097-962631129DEE}"/>
    <cellStyle name="Output 2 5 5 2 3 2 2" xfId="32562" xr:uid="{DB54E447-940E-4162-85C9-2440AA78DEC5}"/>
    <cellStyle name="Output 2 5 5 2 3 3" xfId="30367" xr:uid="{70A55D7C-98E0-4DD9-B8D7-1213990AA152}"/>
    <cellStyle name="Output 2 5 5 2 3 4" xfId="36062" xr:uid="{D6A0E3AE-B1B7-4AFB-B572-43DEE914CB1A}"/>
    <cellStyle name="Output 2 5 5 2 4" xfId="22677" xr:uid="{9484D328-F83A-4439-97DF-7CED44A8A74E}"/>
    <cellStyle name="Output 2 5 5 2 4 2" xfId="28617" xr:uid="{B1068A3A-A256-4F14-9DBA-0E04433DAC64}"/>
    <cellStyle name="Output 2 5 5 2 4 3" xfId="34344" xr:uid="{E42B6F8D-6FC5-4C13-995B-02425499DDC2}"/>
    <cellStyle name="Output 2 5 5 2 5" xfId="25377" xr:uid="{AE1A5AF9-6F1C-4A2E-8847-56E2D131A14A}"/>
    <cellStyle name="Output 2 5 5 2 5 2" xfId="30829" xr:uid="{5CB009BC-8905-43D4-8BF6-8C3070DC2BAA}"/>
    <cellStyle name="Output 2 5 5 2 6" xfId="27742" xr:uid="{CCC04B7E-5C5A-4985-8DF9-268E300E6DF1}"/>
    <cellStyle name="Output 2 5 5 2 7" xfId="33469" xr:uid="{3E44CBF1-7264-42C4-80AC-0C1124C96E9B}"/>
    <cellStyle name="Output 2 5 5 3" xfId="23305" xr:uid="{ED5FF0A3-7983-4E8F-8BD4-FB3951AB5B6F}"/>
    <cellStyle name="Output 2 5 5 3 2" xfId="26005" xr:uid="{BD3681C2-E2E3-4223-82F8-9217AD519F18}"/>
    <cellStyle name="Output 2 5 5 3 2 2" xfId="31457" xr:uid="{4B13E68B-935C-4E2B-9D40-7A8169A023E3}"/>
    <cellStyle name="Output 2 5 5 3 2 3" xfId="37032" xr:uid="{43E18A3D-531C-4E23-835F-FDA1E8191840}"/>
    <cellStyle name="Output 2 5 5 3 3" xfId="29245" xr:uid="{2B59E3B7-D402-4F62-BC25-0A815E21F4EA}"/>
    <cellStyle name="Output 2 5 5 3 4" xfId="34969" xr:uid="{7E976534-BA7E-4613-A76C-F80720A4F768}"/>
    <cellStyle name="Output 2 5 5 4" xfId="24684" xr:uid="{BC70246F-402A-42DC-B751-9615E94F37A9}"/>
    <cellStyle name="Output 2 5 5 4 2" xfId="26879" xr:uid="{10995F1C-D92D-44AF-827B-36EB03D4A605}"/>
    <cellStyle name="Output 2 5 5 4 2 2" xfId="32331" xr:uid="{7EB7273B-A6C5-483A-AF8E-78D7ADF81849}"/>
    <cellStyle name="Output 2 5 5 4 3" xfId="30136" xr:uid="{F2C1C285-C7C8-45B3-8233-DBD529184815}"/>
    <cellStyle name="Output 2 5 5 4 4" xfId="35835" xr:uid="{F7A216DB-7EE2-4B3D-85D7-5B6910F2621D}"/>
    <cellStyle name="Output 2 5 5 5" xfId="22450" xr:uid="{26D3420A-312F-4DA8-ABFE-C0872B3E7736}"/>
    <cellStyle name="Output 2 5 5 5 2" xfId="28390" xr:uid="{736F82F4-C0CD-4588-AC87-5D1B72872040}"/>
    <cellStyle name="Output 2 5 5 5 3" xfId="34117" xr:uid="{B3D4CD86-C2A3-48FE-A45D-7514311DA273}"/>
    <cellStyle name="Output 2 5 5 6" xfId="21569" xr:uid="{0F3BE797-D665-4896-A36E-50C52A915657}"/>
    <cellStyle name="Output 2 5 5 7" xfId="27511" xr:uid="{BD19580D-4E3E-4FE1-B5CC-2398E4513ECC}"/>
    <cellStyle name="Output 2 5 5 8" xfId="33238" xr:uid="{E4EC8B53-7EB2-4D2B-A9B2-7116E5A1E6FA}"/>
    <cellStyle name="Output 2 6" xfId="20587" xr:uid="{00000000-0005-0000-0000-00006E500000}"/>
    <cellStyle name="Output 2 6 2" xfId="20588" xr:uid="{00000000-0005-0000-0000-00006F500000}"/>
    <cellStyle name="Output 2 6 2 2" xfId="21799" xr:uid="{A049A771-892C-4758-8C93-30F7A1554281}"/>
    <cellStyle name="Output 2 6 2 2 2" xfId="23531" xr:uid="{E48CDBA9-5EE5-407D-BE8F-716410794BD9}"/>
    <cellStyle name="Output 2 6 2 2 2 2" xfId="26231" xr:uid="{94EB2CA7-400E-4BA6-A165-FD329C83A1C8}"/>
    <cellStyle name="Output 2 6 2 2 2 2 2" xfId="31683" xr:uid="{A4567F6C-8700-4DE7-8355-10E2D2BB2071}"/>
    <cellStyle name="Output 2 6 2 2 2 2 3" xfId="37258" xr:uid="{B0A6ED80-3F0C-4CE7-9E12-A7D8BFFC951A}"/>
    <cellStyle name="Output 2 6 2 2 2 3" xfId="29471" xr:uid="{71F67425-F802-434B-8995-53FE6F12D141}"/>
    <cellStyle name="Output 2 6 2 2 2 4" xfId="35195" xr:uid="{C4CD6484-7E52-4A5B-B870-D1CE8FF1F371}"/>
    <cellStyle name="Output 2 6 2 2 3" xfId="24914" xr:uid="{BB4EEBE4-C861-4947-95D4-018775BB3D6F}"/>
    <cellStyle name="Output 2 6 2 2 3 2" xfId="27109" xr:uid="{D4A7F877-7057-4981-B436-3F0AE1A77BB9}"/>
    <cellStyle name="Output 2 6 2 2 3 2 2" xfId="32561" xr:uid="{A797DFAB-DFC4-4A61-B38A-DCA22431A0EB}"/>
    <cellStyle name="Output 2 6 2 2 3 3" xfId="30366" xr:uid="{01C23F0C-ADE2-487E-AFC8-A36F13A33CB4}"/>
    <cellStyle name="Output 2 6 2 2 3 4" xfId="36061" xr:uid="{2CEFE3A8-BFE5-451D-BAF9-370673613280}"/>
    <cellStyle name="Output 2 6 2 2 4" xfId="22676" xr:uid="{53664CD0-7944-464C-824F-6AFE3572A1A8}"/>
    <cellStyle name="Output 2 6 2 2 4 2" xfId="28616" xr:uid="{CDA7A120-176D-444E-8A25-CBE4487FF946}"/>
    <cellStyle name="Output 2 6 2 2 4 3" xfId="34343" xr:uid="{4DC7876B-560B-4D1D-98CC-27D1A9378C89}"/>
    <cellStyle name="Output 2 6 2 2 5" xfId="25376" xr:uid="{5EBB5C6E-3BD6-48A1-AE38-851ECF134882}"/>
    <cellStyle name="Output 2 6 2 2 5 2" xfId="30828" xr:uid="{AF153E3A-83F9-4421-8602-B6305BAE9A68}"/>
    <cellStyle name="Output 2 6 2 2 6" xfId="27741" xr:uid="{2EEA54B9-A66F-4AA6-A00E-D777B4CD1808}"/>
    <cellStyle name="Output 2 6 2 2 7" xfId="33468" xr:uid="{BE71B4DF-257F-459C-B010-C3A3D61F4A6A}"/>
    <cellStyle name="Output 2 6 2 3" xfId="23306" xr:uid="{603A5552-1A59-4B5C-A9CE-AD7DE79E66F6}"/>
    <cellStyle name="Output 2 6 2 3 2" xfId="26006" xr:uid="{C1A05CF7-6A97-48F8-AD47-632799B5B997}"/>
    <cellStyle name="Output 2 6 2 3 2 2" xfId="31458" xr:uid="{72872783-3CD2-4FA3-A6E9-6BDC23551977}"/>
    <cellStyle name="Output 2 6 2 3 2 3" xfId="37033" xr:uid="{D58EB44F-A4B7-4387-BEC7-A7C72C73475F}"/>
    <cellStyle name="Output 2 6 2 3 3" xfId="29246" xr:uid="{F8EB0D30-6F60-4091-891A-F47361157E54}"/>
    <cellStyle name="Output 2 6 2 3 4" xfId="34970" xr:uid="{F3BE85BF-40CA-4440-A0AD-4718E6A7F708}"/>
    <cellStyle name="Output 2 6 2 4" xfId="24685" xr:uid="{243C7820-6C7F-4108-91DF-8FDED94C8306}"/>
    <cellStyle name="Output 2 6 2 4 2" xfId="26880" xr:uid="{A2EBF1CA-C427-4A4C-9446-A5E46A7CD1D9}"/>
    <cellStyle name="Output 2 6 2 4 2 2" xfId="32332" xr:uid="{0CA65E1F-D884-4F70-BD4B-F703CF3CBACF}"/>
    <cellStyle name="Output 2 6 2 4 3" xfId="30137" xr:uid="{9B8C7599-A8A4-4AB6-A82F-42C14BA3E344}"/>
    <cellStyle name="Output 2 6 2 4 4" xfId="35836" xr:uid="{515CDC30-7333-420E-950C-B4AE5D1753D9}"/>
    <cellStyle name="Output 2 6 2 5" xfId="22451" xr:uid="{F6DF94BF-69C3-4B98-8F8F-315EA7687F2F}"/>
    <cellStyle name="Output 2 6 2 5 2" xfId="28391" xr:uid="{EADBC48D-2839-45FD-8A8C-4219F2A8C9B0}"/>
    <cellStyle name="Output 2 6 2 5 3" xfId="34118" xr:uid="{1712DBF4-716C-4C62-AED3-B4FFCDB9D8A9}"/>
    <cellStyle name="Output 2 6 2 6" xfId="21570" xr:uid="{09A8BA09-C46B-47D8-A188-1EEA603D34D8}"/>
    <cellStyle name="Output 2 6 2 7" xfId="27512" xr:uid="{6DC57C35-0365-43F2-AFA3-4B4B1459BB84}"/>
    <cellStyle name="Output 2 6 2 8" xfId="33239" xr:uid="{CC27504F-4FA6-42F7-A833-1554457E74F4}"/>
    <cellStyle name="Output 2 6 3" xfId="20589" xr:uid="{00000000-0005-0000-0000-000070500000}"/>
    <cellStyle name="Output 2 6 3 2" xfId="21798" xr:uid="{A9F32CC9-2902-42C2-B51C-36403E05C4EE}"/>
    <cellStyle name="Output 2 6 3 2 2" xfId="23530" xr:uid="{08AF83FE-B945-48DB-8E51-8815BF0DA3D6}"/>
    <cellStyle name="Output 2 6 3 2 2 2" xfId="26230" xr:uid="{8BE7B222-38D1-40E2-A54C-885C9D8F2343}"/>
    <cellStyle name="Output 2 6 3 2 2 2 2" xfId="31682" xr:uid="{F0F0CF74-F077-49BD-82B2-8723F24B88AC}"/>
    <cellStyle name="Output 2 6 3 2 2 2 3" xfId="37257" xr:uid="{C26539CE-AB07-4678-B1DF-52ECCC2D3ECF}"/>
    <cellStyle name="Output 2 6 3 2 2 3" xfId="29470" xr:uid="{25BF934A-39AC-4753-AD3B-CCEA99AFC8CF}"/>
    <cellStyle name="Output 2 6 3 2 2 4" xfId="35194" xr:uid="{408C481F-DCCF-4696-86EC-9978F8DD1608}"/>
    <cellStyle name="Output 2 6 3 2 3" xfId="24913" xr:uid="{C09D1926-53D5-40D7-B176-43DFC1EA7785}"/>
    <cellStyle name="Output 2 6 3 2 3 2" xfId="27108" xr:uid="{52564328-69A5-41EB-8F60-24C234C808D4}"/>
    <cellStyle name="Output 2 6 3 2 3 2 2" xfId="32560" xr:uid="{157AB1DD-2BC9-4319-BBB1-69A6FCD53B6E}"/>
    <cellStyle name="Output 2 6 3 2 3 3" xfId="30365" xr:uid="{18298875-5ED2-4A8E-8659-EB9D058D6A67}"/>
    <cellStyle name="Output 2 6 3 2 3 4" xfId="36060" xr:uid="{D06C700C-4E19-4C37-863B-A81BDF3C18AC}"/>
    <cellStyle name="Output 2 6 3 2 4" xfId="22675" xr:uid="{F5BD2E27-3316-4907-A881-8A4371253561}"/>
    <cellStyle name="Output 2 6 3 2 4 2" xfId="28615" xr:uid="{063D9105-982C-45C7-AEA8-D57609AEA025}"/>
    <cellStyle name="Output 2 6 3 2 4 3" xfId="34342" xr:uid="{BF5A8E04-8B5A-454B-B19B-EC56A249A3B5}"/>
    <cellStyle name="Output 2 6 3 2 5" xfId="25375" xr:uid="{834B5E7A-51B3-4CA1-848E-0B2C50C9C00C}"/>
    <cellStyle name="Output 2 6 3 2 5 2" xfId="30827" xr:uid="{EA0D9E77-01A9-4C7E-B298-23981A6968F4}"/>
    <cellStyle name="Output 2 6 3 2 6" xfId="27740" xr:uid="{6542BBD5-A61E-4061-BA4E-9D28DE6A5199}"/>
    <cellStyle name="Output 2 6 3 2 7" xfId="33467" xr:uid="{97B4B1B8-BCD4-4709-9E55-54581200E30C}"/>
    <cellStyle name="Output 2 6 3 3" xfId="23307" xr:uid="{42934E42-61C2-437D-AE0F-5A59035CF6E5}"/>
    <cellStyle name="Output 2 6 3 3 2" xfId="26007" xr:uid="{7302ABCF-57D5-4A57-958B-CA427C8C88BE}"/>
    <cellStyle name="Output 2 6 3 3 2 2" xfId="31459" xr:uid="{FBE45FAD-E493-44DB-8866-CA8B731A71A3}"/>
    <cellStyle name="Output 2 6 3 3 2 3" xfId="37034" xr:uid="{A3A70671-DCD9-4748-8DB7-F98F0FA0882F}"/>
    <cellStyle name="Output 2 6 3 3 3" xfId="29247" xr:uid="{7E1D8B86-F37C-49E9-9587-9906F7CD38F2}"/>
    <cellStyle name="Output 2 6 3 3 4" xfId="34971" xr:uid="{59F32921-8C8F-49FE-9036-D844265116EF}"/>
    <cellStyle name="Output 2 6 3 4" xfId="24686" xr:uid="{2761DEC1-BA7B-4884-9ABE-7D03BBED1586}"/>
    <cellStyle name="Output 2 6 3 4 2" xfId="26881" xr:uid="{93B921AA-2643-4561-BA90-9E3349C9C584}"/>
    <cellStyle name="Output 2 6 3 4 2 2" xfId="32333" xr:uid="{DAF6D966-FB6C-4E5D-B704-7C2A206B7394}"/>
    <cellStyle name="Output 2 6 3 4 3" xfId="30138" xr:uid="{3065DC94-46DA-4B69-A65E-009249D1AB34}"/>
    <cellStyle name="Output 2 6 3 4 4" xfId="35837" xr:uid="{32220306-0144-4767-A125-98F1705A0FB8}"/>
    <cellStyle name="Output 2 6 3 5" xfId="22452" xr:uid="{1D061FA3-B512-4193-BF00-BFF8B1E544E0}"/>
    <cellStyle name="Output 2 6 3 5 2" xfId="28392" xr:uid="{2E0692D3-F935-47C3-95D7-5E6E33577209}"/>
    <cellStyle name="Output 2 6 3 5 3" xfId="34119" xr:uid="{C4180B15-4C0D-43D4-9581-DBDF07000A28}"/>
    <cellStyle name="Output 2 6 3 6" xfId="21571" xr:uid="{43BF6359-0741-49AD-AB15-F848308C2F38}"/>
    <cellStyle name="Output 2 6 3 7" xfId="27513" xr:uid="{A19C0885-648B-4B78-BD63-41D3F92CE72A}"/>
    <cellStyle name="Output 2 6 3 8" xfId="33240" xr:uid="{85964D10-AE46-4B4C-AFC6-712E2A50D47D}"/>
    <cellStyle name="Output 2 6 4" xfId="20590" xr:uid="{00000000-0005-0000-0000-000071500000}"/>
    <cellStyle name="Output 2 6 4 2" xfId="21797" xr:uid="{5F2363E2-0BA3-479E-9CE0-2E1ED435686A}"/>
    <cellStyle name="Output 2 6 4 2 2" xfId="23529" xr:uid="{13EC0C94-DDBC-4D5B-A70B-3879E3097A4F}"/>
    <cellStyle name="Output 2 6 4 2 2 2" xfId="26229" xr:uid="{B5AE96D2-0EFF-4EAC-A9CA-00D89DF8B972}"/>
    <cellStyle name="Output 2 6 4 2 2 2 2" xfId="31681" xr:uid="{D8867B1D-1D03-4A48-A5E0-C45F5B621DB1}"/>
    <cellStyle name="Output 2 6 4 2 2 2 3" xfId="37256" xr:uid="{36E0D4D2-AE9B-4338-A752-0B71CBED30DD}"/>
    <cellStyle name="Output 2 6 4 2 2 3" xfId="29469" xr:uid="{18D17A8B-EED6-4649-A566-4E5B60A88981}"/>
    <cellStyle name="Output 2 6 4 2 2 4" xfId="35193" xr:uid="{80E1D4A0-3D02-4BB2-A205-82B3BC3F4B90}"/>
    <cellStyle name="Output 2 6 4 2 3" xfId="24912" xr:uid="{7010AE40-3B2F-442C-BAC8-066F1DC842E7}"/>
    <cellStyle name="Output 2 6 4 2 3 2" xfId="27107" xr:uid="{EAE8A2C3-E990-4A44-BD49-90477C10C410}"/>
    <cellStyle name="Output 2 6 4 2 3 2 2" xfId="32559" xr:uid="{DCCC5641-D06F-41AB-BB32-D793790FA6FF}"/>
    <cellStyle name="Output 2 6 4 2 3 3" xfId="30364" xr:uid="{71FD52AC-5FFE-4164-AAB2-2EF4508F2DE9}"/>
    <cellStyle name="Output 2 6 4 2 3 4" xfId="36059" xr:uid="{8A87967F-9611-4D12-8592-6CD03077DD2B}"/>
    <cellStyle name="Output 2 6 4 2 4" xfId="22674" xr:uid="{7A7FE694-1252-4680-B529-44D2D11A10C3}"/>
    <cellStyle name="Output 2 6 4 2 4 2" xfId="28614" xr:uid="{6A25130E-315E-4F26-BEC9-D468F4A31A73}"/>
    <cellStyle name="Output 2 6 4 2 4 3" xfId="34341" xr:uid="{51EB8AE4-B19F-48B6-8FF8-AF32365BFF25}"/>
    <cellStyle name="Output 2 6 4 2 5" xfId="25374" xr:uid="{0D60874D-FA24-4A9C-92C0-EDC9C1921EFB}"/>
    <cellStyle name="Output 2 6 4 2 5 2" xfId="30826" xr:uid="{390E8E7A-A064-453D-941B-AE09D9904F92}"/>
    <cellStyle name="Output 2 6 4 2 6" xfId="27739" xr:uid="{FAB554DC-BA85-44FD-842A-ACF9F61430D6}"/>
    <cellStyle name="Output 2 6 4 2 7" xfId="33466" xr:uid="{297B0F6C-21BB-4DF2-82FC-42A928AAA0C1}"/>
    <cellStyle name="Output 2 6 4 3" xfId="23308" xr:uid="{3D14EAA5-490A-42C3-B797-33FEB1DB338A}"/>
    <cellStyle name="Output 2 6 4 3 2" xfId="26008" xr:uid="{53B90EC4-620D-4F29-A7BF-B7030E90F55C}"/>
    <cellStyle name="Output 2 6 4 3 2 2" xfId="31460" xr:uid="{E2B3DEF0-963A-427C-9421-D99CC9B20FAC}"/>
    <cellStyle name="Output 2 6 4 3 2 3" xfId="37035" xr:uid="{0A2AAEFD-6A56-4829-B615-7A1D2BE93694}"/>
    <cellStyle name="Output 2 6 4 3 3" xfId="29248" xr:uid="{B74E6F9D-418E-42AE-988D-CFBD2F3A6F31}"/>
    <cellStyle name="Output 2 6 4 3 4" xfId="34972" xr:uid="{0A0F2235-FFCD-423C-8B85-CD197481CCF6}"/>
    <cellStyle name="Output 2 6 4 4" xfId="24687" xr:uid="{33DA3473-4401-42B4-9EDA-F4C7DB3217F0}"/>
    <cellStyle name="Output 2 6 4 4 2" xfId="26882" xr:uid="{C6CBA6E1-C16A-4586-A6B6-B4A527A98FE4}"/>
    <cellStyle name="Output 2 6 4 4 2 2" xfId="32334" xr:uid="{452F170A-880E-48B9-A137-81DE6699001B}"/>
    <cellStyle name="Output 2 6 4 4 3" xfId="30139" xr:uid="{FFC45AF7-D3F7-4224-A576-8326B5060A4B}"/>
    <cellStyle name="Output 2 6 4 4 4" xfId="35838" xr:uid="{7F504B81-F27B-405C-A4CF-A721FAC72205}"/>
    <cellStyle name="Output 2 6 4 5" xfId="22453" xr:uid="{C22BADA2-D8EB-45E8-A453-D843D912DB8A}"/>
    <cellStyle name="Output 2 6 4 5 2" xfId="28393" xr:uid="{5FDA9DF4-725E-4025-9088-D9717D9BFB1F}"/>
    <cellStyle name="Output 2 6 4 5 3" xfId="34120" xr:uid="{1DBA95C4-3C54-4C8D-94A3-1E3CA7920DA8}"/>
    <cellStyle name="Output 2 6 4 6" xfId="21572" xr:uid="{7975201B-F0BF-4451-B30D-ADDD63814141}"/>
    <cellStyle name="Output 2 6 4 7" xfId="27514" xr:uid="{F4B3A52B-2114-4858-9E2B-AC66D8CEFC9D}"/>
    <cellStyle name="Output 2 6 4 8" xfId="33241" xr:uid="{D700224F-66B3-475F-BDE0-6793C6C3383B}"/>
    <cellStyle name="Output 2 6 5" xfId="20591" xr:uid="{00000000-0005-0000-0000-000072500000}"/>
    <cellStyle name="Output 2 6 5 2" xfId="21796" xr:uid="{37E067D5-B9F6-462C-9E09-9564F603C836}"/>
    <cellStyle name="Output 2 6 5 2 2" xfId="23528" xr:uid="{7F7B6EB8-7087-4BAE-8265-D0EE0441E8FA}"/>
    <cellStyle name="Output 2 6 5 2 2 2" xfId="26228" xr:uid="{C515BB4F-033F-4075-B9EB-0CCC644BC27A}"/>
    <cellStyle name="Output 2 6 5 2 2 2 2" xfId="31680" xr:uid="{836966D1-0839-4FF8-BE1C-8936785E9846}"/>
    <cellStyle name="Output 2 6 5 2 2 2 3" xfId="37255" xr:uid="{92FD77A2-E17A-456D-AD03-3074E80CCE3F}"/>
    <cellStyle name="Output 2 6 5 2 2 3" xfId="29468" xr:uid="{99F309A1-45EF-4CFD-9025-23493CE56C9C}"/>
    <cellStyle name="Output 2 6 5 2 2 4" xfId="35192" xr:uid="{C3402323-9D0E-43C8-800E-E8818F4D91F3}"/>
    <cellStyle name="Output 2 6 5 2 3" xfId="24911" xr:uid="{84D642B4-189D-41AE-B483-931A41755821}"/>
    <cellStyle name="Output 2 6 5 2 3 2" xfId="27106" xr:uid="{16F21741-A751-4612-98CF-573D3F5F3547}"/>
    <cellStyle name="Output 2 6 5 2 3 2 2" xfId="32558" xr:uid="{9AEF54E5-8EBC-4955-9374-3200611ED928}"/>
    <cellStyle name="Output 2 6 5 2 3 3" xfId="30363" xr:uid="{3473224B-E052-4FFC-BA5A-30BD3047AB6C}"/>
    <cellStyle name="Output 2 6 5 2 3 4" xfId="36058" xr:uid="{DD61BE07-4012-4EF7-9225-0ED6F964B68F}"/>
    <cellStyle name="Output 2 6 5 2 4" xfId="22673" xr:uid="{F5132751-BC0C-4595-B01D-9DE0F79E56F1}"/>
    <cellStyle name="Output 2 6 5 2 4 2" xfId="28613" xr:uid="{2D0EB3F3-1404-44DA-A73B-2EC6FBC50368}"/>
    <cellStyle name="Output 2 6 5 2 4 3" xfId="34340" xr:uid="{C42E007F-5C17-4D48-8E38-CB12B990B027}"/>
    <cellStyle name="Output 2 6 5 2 5" xfId="25373" xr:uid="{0AE92176-1F5F-42DE-B8FF-973ADA3C5784}"/>
    <cellStyle name="Output 2 6 5 2 5 2" xfId="30825" xr:uid="{3DF29F4C-E70D-48D8-B42B-15A2445F12D6}"/>
    <cellStyle name="Output 2 6 5 2 6" xfId="27738" xr:uid="{5685CA17-ECA5-4CD3-8A8E-EA16B6569EE9}"/>
    <cellStyle name="Output 2 6 5 2 7" xfId="33465" xr:uid="{8E2973A3-A439-4057-A55E-BE151535D3C0}"/>
    <cellStyle name="Output 2 6 5 3" xfId="23309" xr:uid="{59918D2A-F3B0-4773-B767-68D565255653}"/>
    <cellStyle name="Output 2 6 5 3 2" xfId="26009" xr:uid="{B92CD7B8-A584-4E14-9B4E-BCE9B950D5EB}"/>
    <cellStyle name="Output 2 6 5 3 2 2" xfId="31461" xr:uid="{DBBCDC9B-9002-4A91-83C0-B9B59EF52559}"/>
    <cellStyle name="Output 2 6 5 3 2 3" xfId="37036" xr:uid="{EB3B906B-B06A-41FE-8DBC-F107BC5ABD56}"/>
    <cellStyle name="Output 2 6 5 3 3" xfId="29249" xr:uid="{11C321DD-769E-49C1-ADEE-DB7219199A9C}"/>
    <cellStyle name="Output 2 6 5 3 4" xfId="34973" xr:uid="{2D4DFF7C-D676-4A85-A50F-49B01B6F60FE}"/>
    <cellStyle name="Output 2 6 5 4" xfId="24688" xr:uid="{A11509B2-B74F-469C-8AC9-CC9EE5F8595A}"/>
    <cellStyle name="Output 2 6 5 4 2" xfId="26883" xr:uid="{E0875138-CC04-4886-9837-9D36FA622B1C}"/>
    <cellStyle name="Output 2 6 5 4 2 2" xfId="32335" xr:uid="{961AD4E6-E7E8-48B7-A77D-6274B0D816C3}"/>
    <cellStyle name="Output 2 6 5 4 3" xfId="30140" xr:uid="{8C60C429-C8A9-402F-8979-DA4C4281C5A7}"/>
    <cellStyle name="Output 2 6 5 4 4" xfId="35839" xr:uid="{5DC35160-A88E-4A9D-B616-BF187479C11A}"/>
    <cellStyle name="Output 2 6 5 5" xfId="22454" xr:uid="{D5A0F663-C30F-47E2-B7AA-079AEAE11542}"/>
    <cellStyle name="Output 2 6 5 5 2" xfId="28394" xr:uid="{640ADFD9-9406-4806-8035-A541BE6E55DB}"/>
    <cellStyle name="Output 2 6 5 5 3" xfId="34121" xr:uid="{E9E9BEA7-610F-45D8-B59B-03468FBAC894}"/>
    <cellStyle name="Output 2 6 5 6" xfId="21573" xr:uid="{920C71B5-6B3A-4600-8700-EC7E58806359}"/>
    <cellStyle name="Output 2 6 5 7" xfId="27515" xr:uid="{C13DD783-E358-4D4E-AA90-C7458F7EED5D}"/>
    <cellStyle name="Output 2 6 5 8" xfId="33242" xr:uid="{6B7D7F0B-5C99-4F46-B63D-1049FC7E351F}"/>
    <cellStyle name="Output 2 7" xfId="20592" xr:uid="{00000000-0005-0000-0000-000073500000}"/>
    <cellStyle name="Output 2 7 2" xfId="20593" xr:uid="{00000000-0005-0000-0000-000074500000}"/>
    <cellStyle name="Output 2 7 2 2" xfId="21795" xr:uid="{DEED69EB-4648-4B97-9403-B580C8E5AD7E}"/>
    <cellStyle name="Output 2 7 2 2 2" xfId="23527" xr:uid="{E1CA6CD3-C0E8-418B-8D5C-67A45EE0C439}"/>
    <cellStyle name="Output 2 7 2 2 2 2" xfId="26227" xr:uid="{67F18241-6E52-4A42-B780-BD8BD6491DD2}"/>
    <cellStyle name="Output 2 7 2 2 2 2 2" xfId="31679" xr:uid="{FC3E6D45-CAA9-40AE-AC4F-5B48711ACA83}"/>
    <cellStyle name="Output 2 7 2 2 2 2 3" xfId="37254" xr:uid="{D0E7E515-6C76-4BA1-AF20-4E7E4406E769}"/>
    <cellStyle name="Output 2 7 2 2 2 3" xfId="29467" xr:uid="{1DB3CF72-EEE6-40A6-B46E-1F61D3BA214F}"/>
    <cellStyle name="Output 2 7 2 2 2 4" xfId="35191" xr:uid="{5D86CA52-3A7F-461C-ABB1-A070B3576A2C}"/>
    <cellStyle name="Output 2 7 2 2 3" xfId="24910" xr:uid="{F5C67027-52B3-4F34-BF61-5F61A80DEFF3}"/>
    <cellStyle name="Output 2 7 2 2 3 2" xfId="27105" xr:uid="{FF1CAB69-86F0-4036-9F7F-609FFBA07133}"/>
    <cellStyle name="Output 2 7 2 2 3 2 2" xfId="32557" xr:uid="{9368336F-6CB0-490C-91DA-A6E0A23AEFDF}"/>
    <cellStyle name="Output 2 7 2 2 3 3" xfId="30362" xr:uid="{1CFC42E1-F6E9-4EB3-B334-1538D4AA3A5E}"/>
    <cellStyle name="Output 2 7 2 2 3 4" xfId="36057" xr:uid="{9E2AC272-7DBE-4B62-9DB8-3D4479965520}"/>
    <cellStyle name="Output 2 7 2 2 4" xfId="22672" xr:uid="{4312B507-4FD6-491A-AB85-BA8433F47AF5}"/>
    <cellStyle name="Output 2 7 2 2 4 2" xfId="28612" xr:uid="{E0B50C2E-D96B-4B01-ADE1-479505EA0817}"/>
    <cellStyle name="Output 2 7 2 2 4 3" xfId="34339" xr:uid="{805215FA-4C5D-438A-BEE4-F6A3E99558A0}"/>
    <cellStyle name="Output 2 7 2 2 5" xfId="25372" xr:uid="{DEB9D009-F01A-4E4E-BC86-5777EC187059}"/>
    <cellStyle name="Output 2 7 2 2 5 2" xfId="30824" xr:uid="{7C85AF4F-4FC5-4D63-9280-2F913D732338}"/>
    <cellStyle name="Output 2 7 2 2 6" xfId="27737" xr:uid="{D013C200-BE2D-4D62-A08A-8B85D7E1B94B}"/>
    <cellStyle name="Output 2 7 2 2 7" xfId="33464" xr:uid="{60895C22-530A-4882-9913-97538AAF8AD0}"/>
    <cellStyle name="Output 2 7 2 3" xfId="23310" xr:uid="{94BA2321-5391-4543-94D0-303FBB17FA02}"/>
    <cellStyle name="Output 2 7 2 3 2" xfId="26010" xr:uid="{1E708A06-D538-4CFB-AEFF-5816A6127E16}"/>
    <cellStyle name="Output 2 7 2 3 2 2" xfId="31462" xr:uid="{8275FD9C-8CAC-4F08-96B6-8631FC89D4E0}"/>
    <cellStyle name="Output 2 7 2 3 2 3" xfId="37037" xr:uid="{EC475DD1-423E-4983-BFE7-478A6BD6BFA0}"/>
    <cellStyle name="Output 2 7 2 3 3" xfId="29250" xr:uid="{D0CB3E26-7656-485B-98D9-52D90E7A3762}"/>
    <cellStyle name="Output 2 7 2 3 4" xfId="34974" xr:uid="{FA8D2D69-FEF5-47EF-B70B-3E6A9A49621E}"/>
    <cellStyle name="Output 2 7 2 4" xfId="24689" xr:uid="{D72E3AF2-FE4A-47D3-9F92-AA3EB08E6783}"/>
    <cellStyle name="Output 2 7 2 4 2" xfId="26884" xr:uid="{30D0F11B-28E0-412A-B9FA-69DD8B1B0ED7}"/>
    <cellStyle name="Output 2 7 2 4 2 2" xfId="32336" xr:uid="{1E5B9427-9BBB-408F-BC03-71E0AE15CAB2}"/>
    <cellStyle name="Output 2 7 2 4 3" xfId="30141" xr:uid="{BB0B56E1-D23D-4463-9D41-08D960057AF4}"/>
    <cellStyle name="Output 2 7 2 4 4" xfId="35840" xr:uid="{C50A64BE-8EDD-4D0F-B5AB-A25AA4D56EC1}"/>
    <cellStyle name="Output 2 7 2 5" xfId="22455" xr:uid="{DF96CD55-8432-4691-82E6-C4A57267FE98}"/>
    <cellStyle name="Output 2 7 2 5 2" xfId="28395" xr:uid="{BDEE4E7E-5D25-428E-B141-6DA1988E459D}"/>
    <cellStyle name="Output 2 7 2 5 3" xfId="34122" xr:uid="{E7855062-215F-415F-85E2-8C753F7CF5CF}"/>
    <cellStyle name="Output 2 7 2 6" xfId="21574" xr:uid="{77438B18-8094-47BD-9FB7-20BD4CC7FD70}"/>
    <cellStyle name="Output 2 7 2 7" xfId="27516" xr:uid="{8EB66339-43FD-4613-862C-E4C16D00F24F}"/>
    <cellStyle name="Output 2 7 2 8" xfId="33243" xr:uid="{A3F7B9B1-F870-41E3-86F3-C78BC0957E30}"/>
    <cellStyle name="Output 2 7 3" xfId="20594" xr:uid="{00000000-0005-0000-0000-000075500000}"/>
    <cellStyle name="Output 2 7 3 2" xfId="21794" xr:uid="{3BFE9CA2-D612-476E-93CC-6DB1579305EA}"/>
    <cellStyle name="Output 2 7 3 2 2" xfId="23526" xr:uid="{C070DBFA-22D0-4B0A-B50E-C762E02F8120}"/>
    <cellStyle name="Output 2 7 3 2 2 2" xfId="26226" xr:uid="{2F4DA00A-520F-48AB-9AFA-D66555E63FBD}"/>
    <cellStyle name="Output 2 7 3 2 2 2 2" xfId="31678" xr:uid="{AAF355C0-1226-429D-9FC2-559A0C1AF317}"/>
    <cellStyle name="Output 2 7 3 2 2 2 3" xfId="37253" xr:uid="{114D696B-640A-4242-8421-55332A12AB77}"/>
    <cellStyle name="Output 2 7 3 2 2 3" xfId="29466" xr:uid="{D9B64263-EB67-47AC-8F98-B3AD737AF6C7}"/>
    <cellStyle name="Output 2 7 3 2 2 4" xfId="35190" xr:uid="{2774136E-510B-4A14-BA29-8774587B6DE3}"/>
    <cellStyle name="Output 2 7 3 2 3" xfId="24909" xr:uid="{18085BA7-92ED-45B4-BBFD-65326DD56570}"/>
    <cellStyle name="Output 2 7 3 2 3 2" xfId="27104" xr:uid="{3315AD0F-6EF8-407A-B065-60CAC47E55D7}"/>
    <cellStyle name="Output 2 7 3 2 3 2 2" xfId="32556" xr:uid="{B19EA6BE-FF8F-448D-93B1-B65FE5CC4F2A}"/>
    <cellStyle name="Output 2 7 3 2 3 3" xfId="30361" xr:uid="{78C915CE-861B-48A7-A80E-839217E62206}"/>
    <cellStyle name="Output 2 7 3 2 3 4" xfId="36056" xr:uid="{935DF488-85DF-42BE-9B51-CB83AB3A7559}"/>
    <cellStyle name="Output 2 7 3 2 4" xfId="22671" xr:uid="{9525238E-77F8-4B90-A0F4-4F02F7A22667}"/>
    <cellStyle name="Output 2 7 3 2 4 2" xfId="28611" xr:uid="{4B63E615-D4C7-4F11-836E-94F7AEE0A328}"/>
    <cellStyle name="Output 2 7 3 2 4 3" xfId="34338" xr:uid="{10EBC7D6-2BF3-4CBD-88F1-D2FBF017366F}"/>
    <cellStyle name="Output 2 7 3 2 5" xfId="25371" xr:uid="{DAC29FA3-0EEA-41DA-B1BE-A3327E4D53C0}"/>
    <cellStyle name="Output 2 7 3 2 5 2" xfId="30823" xr:uid="{65B3498D-732C-4319-8400-F7F27D8073CE}"/>
    <cellStyle name="Output 2 7 3 2 6" xfId="27736" xr:uid="{F2514D62-698A-4BD2-82A0-67A832FD6E8B}"/>
    <cellStyle name="Output 2 7 3 2 7" xfId="33463" xr:uid="{859F20AF-93C4-48FE-BCFA-A1D0F7D9C66D}"/>
    <cellStyle name="Output 2 7 3 3" xfId="23311" xr:uid="{900DF898-46F5-4017-BAA0-CE91C7317C48}"/>
    <cellStyle name="Output 2 7 3 3 2" xfId="26011" xr:uid="{B3B1594B-3793-4F61-A949-E41E8545C140}"/>
    <cellStyle name="Output 2 7 3 3 2 2" xfId="31463" xr:uid="{98A9966B-80E8-44D3-AEB3-E152ED0FCFB2}"/>
    <cellStyle name="Output 2 7 3 3 2 3" xfId="37038" xr:uid="{FD45747F-798B-4789-AD2B-850EEAD96B7A}"/>
    <cellStyle name="Output 2 7 3 3 3" xfId="29251" xr:uid="{E400BE69-DE6C-4BF2-8747-038B08E0108A}"/>
    <cellStyle name="Output 2 7 3 3 4" xfId="34975" xr:uid="{24A4A750-6F83-43DD-9B8D-2D8CE33B74E4}"/>
    <cellStyle name="Output 2 7 3 4" xfId="24690" xr:uid="{D10AAEE9-DDF6-4FF4-BF6C-7355860589DD}"/>
    <cellStyle name="Output 2 7 3 4 2" xfId="26885" xr:uid="{16363488-85F7-4778-BD1B-B74DD2BC9CCE}"/>
    <cellStyle name="Output 2 7 3 4 2 2" xfId="32337" xr:uid="{A727896D-7AFF-4A34-8F4E-5EC926B52039}"/>
    <cellStyle name="Output 2 7 3 4 3" xfId="30142" xr:uid="{394DFEF2-6604-4326-B3F4-D24A4AED2EDD}"/>
    <cellStyle name="Output 2 7 3 4 4" xfId="35841" xr:uid="{69A78FA2-66A8-47F9-A63E-3AADFD1B676F}"/>
    <cellStyle name="Output 2 7 3 5" xfId="22456" xr:uid="{135070FF-9CDB-4F61-8ABF-FC8DEA558958}"/>
    <cellStyle name="Output 2 7 3 5 2" xfId="28396" xr:uid="{2ADD57A8-E1AE-482B-99AD-F3E72377FCB7}"/>
    <cellStyle name="Output 2 7 3 5 3" xfId="34123" xr:uid="{1EB39C94-0FBD-4EF0-90A3-B54F13BB51CB}"/>
    <cellStyle name="Output 2 7 3 6" xfId="21575" xr:uid="{C946B3ED-9D58-4A53-B7DD-84F5CCE7EA04}"/>
    <cellStyle name="Output 2 7 3 7" xfId="27517" xr:uid="{4619CBBC-BBEF-454E-A077-66F3D123EFA7}"/>
    <cellStyle name="Output 2 7 3 8" xfId="33244" xr:uid="{4C10E40C-5283-4007-AE57-E60642FD61B4}"/>
    <cellStyle name="Output 2 7 4" xfId="20595" xr:uid="{00000000-0005-0000-0000-000076500000}"/>
    <cellStyle name="Output 2 7 4 2" xfId="21793" xr:uid="{9607EC5B-4738-48E9-BDD3-932300034504}"/>
    <cellStyle name="Output 2 7 4 2 2" xfId="23525" xr:uid="{4F044C3D-0EED-44E0-BB5F-F24C31D5EF14}"/>
    <cellStyle name="Output 2 7 4 2 2 2" xfId="26225" xr:uid="{17E4DB65-837D-4638-B0C1-B92D41A327F9}"/>
    <cellStyle name="Output 2 7 4 2 2 2 2" xfId="31677" xr:uid="{F668C092-AE71-4F69-8786-5DA5F439C95F}"/>
    <cellStyle name="Output 2 7 4 2 2 2 3" xfId="37252" xr:uid="{D133EFC8-52B0-4E5D-9EFB-6A9D554BF0EE}"/>
    <cellStyle name="Output 2 7 4 2 2 3" xfId="29465" xr:uid="{049BBFF0-61EF-450B-AA83-ECD20D0EFC8B}"/>
    <cellStyle name="Output 2 7 4 2 2 4" xfId="35189" xr:uid="{30C7FAD8-2D1B-4EFD-825C-9B8547391DE2}"/>
    <cellStyle name="Output 2 7 4 2 3" xfId="24908" xr:uid="{8759844E-BC24-44B2-80F7-290C4E70822D}"/>
    <cellStyle name="Output 2 7 4 2 3 2" xfId="27103" xr:uid="{CD380D0B-F260-418B-8239-8D1834EB5FF2}"/>
    <cellStyle name="Output 2 7 4 2 3 2 2" xfId="32555" xr:uid="{BB52E4E2-198B-4DA5-ABCC-FE1429CF4BA2}"/>
    <cellStyle name="Output 2 7 4 2 3 3" xfId="30360" xr:uid="{75F37460-847F-4505-B5AF-97F6309B3E06}"/>
    <cellStyle name="Output 2 7 4 2 3 4" xfId="36055" xr:uid="{E1A7A89F-69BB-4823-886F-C919538A848E}"/>
    <cellStyle name="Output 2 7 4 2 4" xfId="22670" xr:uid="{FC874148-B607-4096-B96C-6B62DF2EE2A2}"/>
    <cellStyle name="Output 2 7 4 2 4 2" xfId="28610" xr:uid="{95EB17AD-8AA3-4EFF-8FEF-AEF2F4612F02}"/>
    <cellStyle name="Output 2 7 4 2 4 3" xfId="34337" xr:uid="{E4F6AEAE-26CE-46F7-89B9-5587F59FDE32}"/>
    <cellStyle name="Output 2 7 4 2 5" xfId="25370" xr:uid="{D15F1215-DC1B-42E5-945F-C2FB5D6C6EF6}"/>
    <cellStyle name="Output 2 7 4 2 5 2" xfId="30822" xr:uid="{C1D6831A-7F03-4DC5-A0BC-19D1E704F11F}"/>
    <cellStyle name="Output 2 7 4 2 6" xfId="27735" xr:uid="{F8B03EFD-F734-4627-B85F-1B1D479C0F92}"/>
    <cellStyle name="Output 2 7 4 2 7" xfId="33462" xr:uid="{DB26B830-0222-4C4B-9A38-2FD54ABECC7E}"/>
    <cellStyle name="Output 2 7 4 3" xfId="23312" xr:uid="{41F764DA-BD96-446E-98B7-F2E5BB2AF036}"/>
    <cellStyle name="Output 2 7 4 3 2" xfId="26012" xr:uid="{DF8A20DD-7FA8-47CC-9574-04E093FB548F}"/>
    <cellStyle name="Output 2 7 4 3 2 2" xfId="31464" xr:uid="{D9F31E89-BD7B-438F-B845-5F870D1ECA2D}"/>
    <cellStyle name="Output 2 7 4 3 2 3" xfId="37039" xr:uid="{0708D7FD-1CA5-46B2-B4E0-7DE52BF11A82}"/>
    <cellStyle name="Output 2 7 4 3 3" xfId="29252" xr:uid="{3E53BA7A-F689-4E93-84A5-49AB400E3120}"/>
    <cellStyle name="Output 2 7 4 3 4" xfId="34976" xr:uid="{51B7FFC3-58A7-4DB5-B404-2FA8EBA7A333}"/>
    <cellStyle name="Output 2 7 4 4" xfId="24691" xr:uid="{0833C3FF-DE55-4627-9EB3-AC2667795438}"/>
    <cellStyle name="Output 2 7 4 4 2" xfId="26886" xr:uid="{4A997B8E-CF04-4AEA-921B-472B3FBEBC24}"/>
    <cellStyle name="Output 2 7 4 4 2 2" xfId="32338" xr:uid="{D1DB3045-CAED-44EA-8486-84429CFDD69B}"/>
    <cellStyle name="Output 2 7 4 4 3" xfId="30143" xr:uid="{DA6F179D-2C2F-4F19-860A-AA0647F8648E}"/>
    <cellStyle name="Output 2 7 4 4 4" xfId="35842" xr:uid="{990B421D-359A-4430-B987-14FC6656A66B}"/>
    <cellStyle name="Output 2 7 4 5" xfId="22457" xr:uid="{C833FF24-3A67-4DA3-8B98-707FFC1F35B6}"/>
    <cellStyle name="Output 2 7 4 5 2" xfId="28397" xr:uid="{B2691104-4613-4933-B14D-880F13F4A8BE}"/>
    <cellStyle name="Output 2 7 4 5 3" xfId="34124" xr:uid="{82CC6A79-8724-4AE5-8DB4-5C0AFC25FEAB}"/>
    <cellStyle name="Output 2 7 4 6" xfId="21576" xr:uid="{071DC004-1829-43AF-AACE-ACF4137A4885}"/>
    <cellStyle name="Output 2 7 4 7" xfId="27518" xr:uid="{84FAF8DE-B497-4E12-9517-A1DDE088B418}"/>
    <cellStyle name="Output 2 7 4 8" xfId="33245" xr:uid="{F5D12303-5361-4C58-8DE5-F255D3446556}"/>
    <cellStyle name="Output 2 7 5" xfId="20596" xr:uid="{00000000-0005-0000-0000-000077500000}"/>
    <cellStyle name="Output 2 7 5 2" xfId="21792" xr:uid="{6522D14E-62F9-40E0-894D-54EFB5F7C50B}"/>
    <cellStyle name="Output 2 7 5 2 2" xfId="23524" xr:uid="{43BCFD51-BE13-45CE-847D-1F4B04A2C0BB}"/>
    <cellStyle name="Output 2 7 5 2 2 2" xfId="26224" xr:uid="{CCD0282D-D639-4548-9356-F43CBAB1EFAD}"/>
    <cellStyle name="Output 2 7 5 2 2 2 2" xfId="31676" xr:uid="{87E7B0A5-363B-47C0-AECA-B86AEA5BE0C6}"/>
    <cellStyle name="Output 2 7 5 2 2 2 3" xfId="37251" xr:uid="{2D6F0D59-FE16-4A5C-B6F9-9F8FE9B9FBF6}"/>
    <cellStyle name="Output 2 7 5 2 2 3" xfId="29464" xr:uid="{CA560E3E-9404-4DD7-8E3D-98D6B719066A}"/>
    <cellStyle name="Output 2 7 5 2 2 4" xfId="35188" xr:uid="{76EC4206-C585-4C30-819C-371883ED88C3}"/>
    <cellStyle name="Output 2 7 5 2 3" xfId="24907" xr:uid="{2AD1EDCD-5806-482C-98A6-3680DB079758}"/>
    <cellStyle name="Output 2 7 5 2 3 2" xfId="27102" xr:uid="{67270F5E-30B6-4007-BA5F-C1CB757FC5AF}"/>
    <cellStyle name="Output 2 7 5 2 3 2 2" xfId="32554" xr:uid="{AF945BEA-8026-4E88-9CAA-09139AB69D5D}"/>
    <cellStyle name="Output 2 7 5 2 3 3" xfId="30359" xr:uid="{EC8F1995-5C5F-409C-86D7-50A8703960DC}"/>
    <cellStyle name="Output 2 7 5 2 3 4" xfId="36054" xr:uid="{C7C5A259-B5A5-496A-B926-E7CE8EFA883E}"/>
    <cellStyle name="Output 2 7 5 2 4" xfId="22669" xr:uid="{AB08138D-2C42-4A16-8391-05457214AAB5}"/>
    <cellStyle name="Output 2 7 5 2 4 2" xfId="28609" xr:uid="{5406FABC-3A61-4907-95C4-40FAE1321F93}"/>
    <cellStyle name="Output 2 7 5 2 4 3" xfId="34336" xr:uid="{94AD1BB9-26BE-44E9-AD10-80C20222E811}"/>
    <cellStyle name="Output 2 7 5 2 5" xfId="25369" xr:uid="{E839BAE8-3920-4488-A4E6-8BAE90FFD395}"/>
    <cellStyle name="Output 2 7 5 2 5 2" xfId="30821" xr:uid="{860D2D63-8943-47F1-8630-DE83019BB1FB}"/>
    <cellStyle name="Output 2 7 5 2 6" xfId="27734" xr:uid="{33B0A686-78A4-4C69-B9FD-140BD00EFA6B}"/>
    <cellStyle name="Output 2 7 5 2 7" xfId="33461" xr:uid="{D4DF3D2A-2AC7-4995-B90B-7B5326D88BD7}"/>
    <cellStyle name="Output 2 7 5 3" xfId="23313" xr:uid="{E115C7BB-0D8C-4042-939D-313B108FDFE2}"/>
    <cellStyle name="Output 2 7 5 3 2" xfId="26013" xr:uid="{96097494-B12A-49C6-BE25-A0ED3236F131}"/>
    <cellStyle name="Output 2 7 5 3 2 2" xfId="31465" xr:uid="{050B90C5-B12F-4ED0-B5AA-722963C6D7A5}"/>
    <cellStyle name="Output 2 7 5 3 2 3" xfId="37040" xr:uid="{486359CD-419D-4A5C-9234-8322419A03D8}"/>
    <cellStyle name="Output 2 7 5 3 3" xfId="29253" xr:uid="{D3A06D23-B227-45D6-B95C-FA67498B1D24}"/>
    <cellStyle name="Output 2 7 5 3 4" xfId="34977" xr:uid="{6D1E0199-AE76-4838-B210-7A73A36E98D5}"/>
    <cellStyle name="Output 2 7 5 4" xfId="24692" xr:uid="{3DA64A0B-40F7-4A2E-B7C3-B3AD0431392D}"/>
    <cellStyle name="Output 2 7 5 4 2" xfId="26887" xr:uid="{5CE23139-F35A-42D6-B070-8849CA03C1C3}"/>
    <cellStyle name="Output 2 7 5 4 2 2" xfId="32339" xr:uid="{8B6347B5-C46A-4648-9A8A-32373F170ACD}"/>
    <cellStyle name="Output 2 7 5 4 3" xfId="30144" xr:uid="{E65BC127-DC4B-427A-9AC6-4E0E36688E16}"/>
    <cellStyle name="Output 2 7 5 4 4" xfId="35843" xr:uid="{D4727F3B-AA4D-4014-B210-68FC959A3AB1}"/>
    <cellStyle name="Output 2 7 5 5" xfId="22458" xr:uid="{EA38A41A-EB6F-47DD-89BB-1B3BA6DA606B}"/>
    <cellStyle name="Output 2 7 5 5 2" xfId="28398" xr:uid="{74D65761-EFFE-4F48-A84C-7E1DC950D765}"/>
    <cellStyle name="Output 2 7 5 5 3" xfId="34125" xr:uid="{A3E10359-903E-4C6A-835C-C2BB410CF252}"/>
    <cellStyle name="Output 2 7 5 6" xfId="21577" xr:uid="{809DC3EB-A2B4-4101-BAEE-028B9C256D7B}"/>
    <cellStyle name="Output 2 7 5 7" xfId="27519" xr:uid="{3E54CBC3-33F5-4A3F-8D15-54BE94E48E4B}"/>
    <cellStyle name="Output 2 7 5 8" xfId="33246" xr:uid="{B723DF63-1C4D-4274-87F1-01D5E9CC47F1}"/>
    <cellStyle name="Output 2 8" xfId="20597" xr:uid="{00000000-0005-0000-0000-000078500000}"/>
    <cellStyle name="Output 2 8 2" xfId="20598" xr:uid="{00000000-0005-0000-0000-000079500000}"/>
    <cellStyle name="Output 2 8 2 2" xfId="21791" xr:uid="{BE00CCB3-CF84-46A0-B8D9-524C70DBF4C8}"/>
    <cellStyle name="Output 2 8 2 2 2" xfId="23523" xr:uid="{7F5B385C-3CE7-417F-B441-723158A4C9B9}"/>
    <cellStyle name="Output 2 8 2 2 2 2" xfId="26223" xr:uid="{40E5BDE1-025A-4800-9DE8-8D4A95AE0B2D}"/>
    <cellStyle name="Output 2 8 2 2 2 2 2" xfId="31675" xr:uid="{86AA5FD5-5A45-4CFB-865A-A541542C31C9}"/>
    <cellStyle name="Output 2 8 2 2 2 2 3" xfId="37250" xr:uid="{4327BDCE-54E4-4BD4-9F25-A5A6964A6A05}"/>
    <cellStyle name="Output 2 8 2 2 2 3" xfId="29463" xr:uid="{F19C43F8-0354-4932-89C6-4ACEF0408821}"/>
    <cellStyle name="Output 2 8 2 2 2 4" xfId="35187" xr:uid="{A05C7EC4-8FB9-423E-9283-27B68578853F}"/>
    <cellStyle name="Output 2 8 2 2 3" xfId="24906" xr:uid="{12B5371E-BB49-4CF4-B8E6-0D38067074AC}"/>
    <cellStyle name="Output 2 8 2 2 3 2" xfId="27101" xr:uid="{1B682EE5-6F5D-4324-9262-37017AFA4D74}"/>
    <cellStyle name="Output 2 8 2 2 3 2 2" xfId="32553" xr:uid="{98ADE16C-F89A-4A55-A8E5-FE12A6A35905}"/>
    <cellStyle name="Output 2 8 2 2 3 3" xfId="30358" xr:uid="{A5480EC0-1F6C-4CA7-8B94-243D7649C804}"/>
    <cellStyle name="Output 2 8 2 2 3 4" xfId="36053" xr:uid="{DFABEDFE-E42C-4F3C-9673-564E37E50C24}"/>
    <cellStyle name="Output 2 8 2 2 4" xfId="22668" xr:uid="{D7513631-AB5A-4814-A629-563DB22B5A72}"/>
    <cellStyle name="Output 2 8 2 2 4 2" xfId="28608" xr:uid="{14FCABA3-711D-4E8B-89FF-2041CD563017}"/>
    <cellStyle name="Output 2 8 2 2 4 3" xfId="34335" xr:uid="{371C907C-8E8F-420E-BA62-1516D69A45C3}"/>
    <cellStyle name="Output 2 8 2 2 5" xfId="25368" xr:uid="{951F3172-B173-4621-BCDE-1137DB4F65A5}"/>
    <cellStyle name="Output 2 8 2 2 5 2" xfId="30820" xr:uid="{248A86BD-312C-41F1-BBBA-DD6B19F14BC7}"/>
    <cellStyle name="Output 2 8 2 2 6" xfId="27733" xr:uid="{5DC63226-C68C-4AF0-9D75-411488A264B4}"/>
    <cellStyle name="Output 2 8 2 2 7" xfId="33460" xr:uid="{986EE0EC-714C-4DE6-B419-361823058418}"/>
    <cellStyle name="Output 2 8 2 3" xfId="23314" xr:uid="{89E2AF73-7C0C-467A-9BE5-EFCA15623489}"/>
    <cellStyle name="Output 2 8 2 3 2" xfId="26014" xr:uid="{70746CCC-4645-44DD-8A87-587A509F48E3}"/>
    <cellStyle name="Output 2 8 2 3 2 2" xfId="31466" xr:uid="{DFD0A6CA-BFD0-4BA4-BA0C-7BAC67C19842}"/>
    <cellStyle name="Output 2 8 2 3 2 3" xfId="37041" xr:uid="{E2A84798-D1AB-4280-9FEF-9656FB371918}"/>
    <cellStyle name="Output 2 8 2 3 3" xfId="29254" xr:uid="{C6D2634C-5CA3-4FB3-91DC-57E0DCF53CBE}"/>
    <cellStyle name="Output 2 8 2 3 4" xfId="34978" xr:uid="{414750C6-518F-4E33-B987-E4A2814A2DDA}"/>
    <cellStyle name="Output 2 8 2 4" xfId="24693" xr:uid="{05619883-7A81-4138-8BA8-FE4E60891568}"/>
    <cellStyle name="Output 2 8 2 4 2" xfId="26888" xr:uid="{FDCC92B2-AEC2-4DE6-891A-6EF5016D1F50}"/>
    <cellStyle name="Output 2 8 2 4 2 2" xfId="32340" xr:uid="{A0756901-5377-43CB-ACDB-293C5F899567}"/>
    <cellStyle name="Output 2 8 2 4 3" xfId="30145" xr:uid="{E38DABD6-7272-4A57-BE22-36B0D91A5E6D}"/>
    <cellStyle name="Output 2 8 2 4 4" xfId="35844" xr:uid="{DFEDD7FF-150C-481B-86AA-136371AC1249}"/>
    <cellStyle name="Output 2 8 2 5" xfId="22459" xr:uid="{1FE2F3D7-D248-46E9-A677-0F7C5A8A9F0A}"/>
    <cellStyle name="Output 2 8 2 5 2" xfId="28399" xr:uid="{40A8A07A-B624-45D7-BFB6-38C23CC64E3C}"/>
    <cellStyle name="Output 2 8 2 5 3" xfId="34126" xr:uid="{EB4EAD32-F40B-461B-8A4C-98A977496C13}"/>
    <cellStyle name="Output 2 8 2 6" xfId="21578" xr:uid="{359BB05C-41D4-4039-BF5D-F91FEA68882F}"/>
    <cellStyle name="Output 2 8 2 7" xfId="27520" xr:uid="{8AFC76B4-8323-4C9A-986B-905C4064ED7D}"/>
    <cellStyle name="Output 2 8 2 8" xfId="33247" xr:uid="{BAC5A1CD-488A-4A71-9C3A-69AB2AA47B41}"/>
    <cellStyle name="Output 2 8 3" xfId="20599" xr:uid="{00000000-0005-0000-0000-00007A500000}"/>
    <cellStyle name="Output 2 8 3 2" xfId="21790" xr:uid="{C695CFF1-CD3C-4946-B68B-355201DA2519}"/>
    <cellStyle name="Output 2 8 3 2 2" xfId="23522" xr:uid="{BCDDF97B-430C-4F3F-AA8D-9862DE0F703D}"/>
    <cellStyle name="Output 2 8 3 2 2 2" xfId="26222" xr:uid="{47846C14-A9E5-411E-A946-E4ED938CB4EA}"/>
    <cellStyle name="Output 2 8 3 2 2 2 2" xfId="31674" xr:uid="{446AA2F0-CF47-441B-A800-984726958B04}"/>
    <cellStyle name="Output 2 8 3 2 2 2 3" xfId="37249" xr:uid="{7CE2D885-5F14-48FE-916E-513F386888A8}"/>
    <cellStyle name="Output 2 8 3 2 2 3" xfId="29462" xr:uid="{7CE7F17A-7F58-44C0-BD4E-A393B5361E45}"/>
    <cellStyle name="Output 2 8 3 2 2 4" xfId="35186" xr:uid="{A6F0285C-53B0-4580-AAF6-56ECC0AAEA8D}"/>
    <cellStyle name="Output 2 8 3 2 3" xfId="24905" xr:uid="{29E889FB-2FC4-4A00-B891-620CB3DF7CF0}"/>
    <cellStyle name="Output 2 8 3 2 3 2" xfId="27100" xr:uid="{3B8A6EF5-CD10-4ED1-81B0-B36339888E77}"/>
    <cellStyle name="Output 2 8 3 2 3 2 2" xfId="32552" xr:uid="{8A039054-C5C8-4326-AE42-F1EAC9F29A83}"/>
    <cellStyle name="Output 2 8 3 2 3 3" xfId="30357" xr:uid="{DC9D2779-58A7-4834-B3BD-C514EBE9D88D}"/>
    <cellStyle name="Output 2 8 3 2 3 4" xfId="36052" xr:uid="{50ED09B8-EC68-492A-ADD9-7836E2124B06}"/>
    <cellStyle name="Output 2 8 3 2 4" xfId="22667" xr:uid="{C97073E3-C695-442D-B1DD-D3A56C0F6D6C}"/>
    <cellStyle name="Output 2 8 3 2 4 2" xfId="28607" xr:uid="{9ABAE3A6-D693-4C41-8D15-9A8E7C70F32A}"/>
    <cellStyle name="Output 2 8 3 2 4 3" xfId="34334" xr:uid="{05C770F3-69E1-4365-BE39-8305D5F5CC3D}"/>
    <cellStyle name="Output 2 8 3 2 5" xfId="25367" xr:uid="{C7E21975-C59B-4B37-AD93-65A3E24AC781}"/>
    <cellStyle name="Output 2 8 3 2 5 2" xfId="30819" xr:uid="{C8EF24D1-E118-4F84-BEA6-33BC8EB524F7}"/>
    <cellStyle name="Output 2 8 3 2 6" xfId="27732" xr:uid="{F6C5390A-C3FF-41BE-B617-8F863BCFED52}"/>
    <cellStyle name="Output 2 8 3 2 7" xfId="33459" xr:uid="{6D9C998B-DF27-4F69-856F-C619F58D637B}"/>
    <cellStyle name="Output 2 8 3 3" xfId="23315" xr:uid="{841D0AF4-5179-4163-8238-41D1D57D6B91}"/>
    <cellStyle name="Output 2 8 3 3 2" xfId="26015" xr:uid="{D69A4A1E-C4B2-49DA-A5F6-4462B60FE1D7}"/>
    <cellStyle name="Output 2 8 3 3 2 2" xfId="31467" xr:uid="{C0B6171E-1842-4326-BDCC-74FC1E5BE1AD}"/>
    <cellStyle name="Output 2 8 3 3 2 3" xfId="37042" xr:uid="{E24E29CC-5DFC-4D54-953C-F4C132473ECF}"/>
    <cellStyle name="Output 2 8 3 3 3" xfId="29255" xr:uid="{5A20396E-7E56-457D-B751-246E186949DF}"/>
    <cellStyle name="Output 2 8 3 3 4" xfId="34979" xr:uid="{FDE7E7CF-8AE5-4928-BCFC-43AB355749B4}"/>
    <cellStyle name="Output 2 8 3 4" xfId="24694" xr:uid="{79FE8215-A37F-4DC0-A1F0-02AA6A14B9B2}"/>
    <cellStyle name="Output 2 8 3 4 2" xfId="26889" xr:uid="{FE46FF79-8590-4983-BA72-E107E4F21663}"/>
    <cellStyle name="Output 2 8 3 4 2 2" xfId="32341" xr:uid="{2F27E3D9-5739-42FC-9741-90C2E165C433}"/>
    <cellStyle name="Output 2 8 3 4 3" xfId="30146" xr:uid="{472382E3-6A12-4652-A56B-C11371656418}"/>
    <cellStyle name="Output 2 8 3 4 4" xfId="35845" xr:uid="{1DB0F72F-77E5-49D6-8F4A-DFE7A1432B5D}"/>
    <cellStyle name="Output 2 8 3 5" xfId="22460" xr:uid="{77C7A4D0-F700-479B-A20A-889466DD338B}"/>
    <cellStyle name="Output 2 8 3 5 2" xfId="28400" xr:uid="{F519C22A-E02C-4C9C-BAF3-CCDCDB033133}"/>
    <cellStyle name="Output 2 8 3 5 3" xfId="34127" xr:uid="{8DDCF3A8-6219-42E3-99E2-D732B800E431}"/>
    <cellStyle name="Output 2 8 3 6" xfId="21579" xr:uid="{82F04094-AB25-43CA-91EA-4D2421A23618}"/>
    <cellStyle name="Output 2 8 3 7" xfId="27521" xr:uid="{E62C84D5-9590-4AAB-9AF9-B09D1B118797}"/>
    <cellStyle name="Output 2 8 3 8" xfId="33248" xr:uid="{A0AE959E-7CA5-424F-863B-D92569F52BF3}"/>
    <cellStyle name="Output 2 8 4" xfId="20600" xr:uid="{00000000-0005-0000-0000-00007B500000}"/>
    <cellStyle name="Output 2 8 4 2" xfId="21789" xr:uid="{ED73B542-5C88-43AB-8278-9B4D356A1BBC}"/>
    <cellStyle name="Output 2 8 4 2 2" xfId="23521" xr:uid="{84524F02-7307-4101-9862-86EC68D221B3}"/>
    <cellStyle name="Output 2 8 4 2 2 2" xfId="26221" xr:uid="{BEB642A5-DD90-4270-B639-0F385DD7362A}"/>
    <cellStyle name="Output 2 8 4 2 2 2 2" xfId="31673" xr:uid="{BC85FAEF-C5DF-41D4-AE32-9D9CD8976AF5}"/>
    <cellStyle name="Output 2 8 4 2 2 2 3" xfId="37248" xr:uid="{BC884D7B-53DC-4076-9E63-DEF270B414F4}"/>
    <cellStyle name="Output 2 8 4 2 2 3" xfId="29461" xr:uid="{F3368202-2358-41EA-9E51-71CD3CE5BA03}"/>
    <cellStyle name="Output 2 8 4 2 2 4" xfId="35185" xr:uid="{E7EE695A-41A8-484F-AB71-965860B19E4E}"/>
    <cellStyle name="Output 2 8 4 2 3" xfId="24904" xr:uid="{26E2CAAA-308B-4D34-A5E1-5D3D1DEF5ECA}"/>
    <cellStyle name="Output 2 8 4 2 3 2" xfId="27099" xr:uid="{35D68255-D72E-4852-A5CF-61B2B1553D31}"/>
    <cellStyle name="Output 2 8 4 2 3 2 2" xfId="32551" xr:uid="{9EB7FEE4-357D-496D-B87D-153F21F7B5A6}"/>
    <cellStyle name="Output 2 8 4 2 3 3" xfId="30356" xr:uid="{B1642A23-46B9-4D37-9B2D-108DA2DDCB02}"/>
    <cellStyle name="Output 2 8 4 2 3 4" xfId="36051" xr:uid="{54E6354F-F373-4F71-850B-86DF04962EFA}"/>
    <cellStyle name="Output 2 8 4 2 4" xfId="22666" xr:uid="{76D54B62-99BE-4039-89AC-14986B5B3A56}"/>
    <cellStyle name="Output 2 8 4 2 4 2" xfId="28606" xr:uid="{40D23C10-7D89-4FB1-8F3A-B5B6BBB12CDA}"/>
    <cellStyle name="Output 2 8 4 2 4 3" xfId="34333" xr:uid="{26D3A8FD-B822-465E-A2E2-58BCB2B4B1C0}"/>
    <cellStyle name="Output 2 8 4 2 5" xfId="25366" xr:uid="{F52719E7-F40E-4D91-9574-126E5859626C}"/>
    <cellStyle name="Output 2 8 4 2 5 2" xfId="30818" xr:uid="{A26D7ECC-2CD2-4EC3-A318-5B7A911940EE}"/>
    <cellStyle name="Output 2 8 4 2 6" xfId="27731" xr:uid="{DD24258A-D4A4-48DE-A824-50B3A01F8DDE}"/>
    <cellStyle name="Output 2 8 4 2 7" xfId="33458" xr:uid="{62C03D9D-8E88-4D2D-B6AD-AEB90A95489D}"/>
    <cellStyle name="Output 2 8 4 3" xfId="23316" xr:uid="{A783AD4C-846F-400E-ACB7-5B268A1AFB6D}"/>
    <cellStyle name="Output 2 8 4 3 2" xfId="26016" xr:uid="{9CD01C18-E19A-49B6-960F-7ABFE70A2EF4}"/>
    <cellStyle name="Output 2 8 4 3 2 2" xfId="31468" xr:uid="{ADF63762-A7E8-4FCC-A54A-35B0A2AE5095}"/>
    <cellStyle name="Output 2 8 4 3 2 3" xfId="37043" xr:uid="{A1E2877B-8A13-4D30-9E8F-1F43278011E3}"/>
    <cellStyle name="Output 2 8 4 3 3" xfId="29256" xr:uid="{01290C16-22B7-464E-8EE4-C468105B0B0F}"/>
    <cellStyle name="Output 2 8 4 3 4" xfId="34980" xr:uid="{374FD1C2-14DD-4B18-A60A-DFBD710EE73A}"/>
    <cellStyle name="Output 2 8 4 4" xfId="24695" xr:uid="{994EEDCF-5062-4A41-8BAE-AE07239583C6}"/>
    <cellStyle name="Output 2 8 4 4 2" xfId="26890" xr:uid="{F4A83005-0A4D-4261-81E0-0E80E9720423}"/>
    <cellStyle name="Output 2 8 4 4 2 2" xfId="32342" xr:uid="{B47BDAA0-0F8C-4473-A8CE-FC948F2D94EA}"/>
    <cellStyle name="Output 2 8 4 4 3" xfId="30147" xr:uid="{94B5DD6D-9588-4A61-9227-D245884A804E}"/>
    <cellStyle name="Output 2 8 4 4 4" xfId="35846" xr:uid="{A860DE7B-55D4-485A-8E09-62C3D3BC04F8}"/>
    <cellStyle name="Output 2 8 4 5" xfId="22461" xr:uid="{1FB4FFF3-0E5F-4C5C-BD97-537555393130}"/>
    <cellStyle name="Output 2 8 4 5 2" xfId="28401" xr:uid="{70C16D40-1B9A-45C3-8F49-33CF0713AC8F}"/>
    <cellStyle name="Output 2 8 4 5 3" xfId="34128" xr:uid="{61A313CC-68A8-495F-9FDE-E0F63FB95164}"/>
    <cellStyle name="Output 2 8 4 6" xfId="21580" xr:uid="{203D1E97-5EB2-4100-850A-943129EAECA0}"/>
    <cellStyle name="Output 2 8 4 7" xfId="27522" xr:uid="{B5965EA1-8955-4594-BEA3-A9D377C84B73}"/>
    <cellStyle name="Output 2 8 4 8" xfId="33249" xr:uid="{82CCA785-993D-475C-8A55-E2C0502F6E32}"/>
    <cellStyle name="Output 2 8 5" xfId="20601" xr:uid="{00000000-0005-0000-0000-00007C500000}"/>
    <cellStyle name="Output 2 8 5 2" xfId="21788" xr:uid="{901C1021-1D8C-4604-A605-BFBD86E9BD51}"/>
    <cellStyle name="Output 2 8 5 2 2" xfId="23520" xr:uid="{5EADC8D0-9176-434C-A510-D97A0E1CACAF}"/>
    <cellStyle name="Output 2 8 5 2 2 2" xfId="26220" xr:uid="{55277F48-88C4-49C5-BAE0-45E0A41AD89B}"/>
    <cellStyle name="Output 2 8 5 2 2 2 2" xfId="31672" xr:uid="{65A29DCB-0AB0-4876-BA84-2B84F92F4D4E}"/>
    <cellStyle name="Output 2 8 5 2 2 2 3" xfId="37247" xr:uid="{67C70526-5903-4963-BF01-4578EEEC656E}"/>
    <cellStyle name="Output 2 8 5 2 2 3" xfId="29460" xr:uid="{E7A9EEC4-C677-4C92-A1FB-B1851846C182}"/>
    <cellStyle name="Output 2 8 5 2 2 4" xfId="35184" xr:uid="{718D1BE8-12E8-4F84-95A7-5F21FB4379AB}"/>
    <cellStyle name="Output 2 8 5 2 3" xfId="24903" xr:uid="{0E28AF25-A70C-4953-8141-C421E0E21B85}"/>
    <cellStyle name="Output 2 8 5 2 3 2" xfId="27098" xr:uid="{5E4AB4A9-0F95-4257-8BFF-67B2154A31F6}"/>
    <cellStyle name="Output 2 8 5 2 3 2 2" xfId="32550" xr:uid="{6A5F521B-B8A3-455D-82CF-C5DE25F7B41D}"/>
    <cellStyle name="Output 2 8 5 2 3 3" xfId="30355" xr:uid="{A9057316-75EB-4D31-A3D9-09740D7E74EB}"/>
    <cellStyle name="Output 2 8 5 2 3 4" xfId="36050" xr:uid="{0C17BA2A-ED3D-4FF3-A988-EF4D4BDA54C6}"/>
    <cellStyle name="Output 2 8 5 2 4" xfId="22665" xr:uid="{D594C972-7B54-4AC7-91C5-5612689ED7A4}"/>
    <cellStyle name="Output 2 8 5 2 4 2" xfId="28605" xr:uid="{B42DD19B-5F31-44E6-8B50-E95831EBE640}"/>
    <cellStyle name="Output 2 8 5 2 4 3" xfId="34332" xr:uid="{A6950A9B-04B6-4413-AADC-17D1C62F4FF4}"/>
    <cellStyle name="Output 2 8 5 2 5" xfId="25365" xr:uid="{2C5DB545-6D55-4BE6-9CFD-2C37095D87A3}"/>
    <cellStyle name="Output 2 8 5 2 5 2" xfId="30817" xr:uid="{8F47E448-888B-4517-9D47-E3BEA265D402}"/>
    <cellStyle name="Output 2 8 5 2 6" xfId="27730" xr:uid="{A68FA701-A247-4C49-9B62-D3A6CD4C9100}"/>
    <cellStyle name="Output 2 8 5 2 7" xfId="33457" xr:uid="{CA15980D-9C49-4667-94D6-823C28A972B9}"/>
    <cellStyle name="Output 2 8 5 3" xfId="23317" xr:uid="{51B316E6-EDE1-4352-BBD8-C9CA6E53EA8F}"/>
    <cellStyle name="Output 2 8 5 3 2" xfId="26017" xr:uid="{BDA12AD3-1DC2-4DE0-8D40-3CCB6F9D6BFB}"/>
    <cellStyle name="Output 2 8 5 3 2 2" xfId="31469" xr:uid="{00F6AF4C-D93A-4298-B92B-9DEE7F0C4608}"/>
    <cellStyle name="Output 2 8 5 3 2 3" xfId="37044" xr:uid="{704DD2BB-E0A3-467D-B623-D01CECDE6868}"/>
    <cellStyle name="Output 2 8 5 3 3" xfId="29257" xr:uid="{AD26E831-8A43-48EF-A7A4-872BF0B511A8}"/>
    <cellStyle name="Output 2 8 5 3 4" xfId="34981" xr:uid="{9E3D06E0-4034-4CB7-857A-1B1C79C840FE}"/>
    <cellStyle name="Output 2 8 5 4" xfId="24696" xr:uid="{92010CE0-AF6F-4FD2-8506-55AC1FDC9058}"/>
    <cellStyle name="Output 2 8 5 4 2" xfId="26891" xr:uid="{7A6AA255-8EBB-404D-88FF-DA15BD5740CD}"/>
    <cellStyle name="Output 2 8 5 4 2 2" xfId="32343" xr:uid="{AADDCD7A-58AE-43F5-A7D2-FA09532A1F5B}"/>
    <cellStyle name="Output 2 8 5 4 3" xfId="30148" xr:uid="{3B17E580-6137-46C6-BE00-6DE5375FED7D}"/>
    <cellStyle name="Output 2 8 5 4 4" xfId="35847" xr:uid="{28A1CE4C-A70C-4B3B-A819-0025948A9FAE}"/>
    <cellStyle name="Output 2 8 5 5" xfId="22462" xr:uid="{10F8FA52-446D-4623-B024-39B534E35F15}"/>
    <cellStyle name="Output 2 8 5 5 2" xfId="28402" xr:uid="{AD5D461E-89DD-409B-8C3D-812057449546}"/>
    <cellStyle name="Output 2 8 5 5 3" xfId="34129" xr:uid="{2C34AF32-7FAF-4DAD-A297-85225461D504}"/>
    <cellStyle name="Output 2 8 5 6" xfId="21581" xr:uid="{C117A580-F39F-4C06-A128-DE34D700767D}"/>
    <cellStyle name="Output 2 8 5 7" xfId="27523" xr:uid="{EC4B782D-AC01-4F97-B9EC-B786DE928999}"/>
    <cellStyle name="Output 2 8 5 8" xfId="33250" xr:uid="{E92617DA-97AC-4F1E-A1E9-6C882D55E4E7}"/>
    <cellStyle name="Output 2 9" xfId="20602" xr:uid="{00000000-0005-0000-0000-00007D500000}"/>
    <cellStyle name="Output 2 9 2" xfId="20603" xr:uid="{00000000-0005-0000-0000-00007E500000}"/>
    <cellStyle name="Output 2 9 2 2" xfId="21787" xr:uid="{5757F61D-EA52-41ED-A33B-532A7719A96E}"/>
    <cellStyle name="Output 2 9 2 2 2" xfId="23519" xr:uid="{590A8BFD-A074-45A8-8986-B19E4827D21D}"/>
    <cellStyle name="Output 2 9 2 2 2 2" xfId="26219" xr:uid="{43F7C1A1-3A15-42A1-9E0E-EC2361D42FA4}"/>
    <cellStyle name="Output 2 9 2 2 2 2 2" xfId="31671" xr:uid="{A411052C-5995-4E58-BBC6-5846A5FC4F1F}"/>
    <cellStyle name="Output 2 9 2 2 2 2 3" xfId="37246" xr:uid="{D6D17CDD-708C-4D72-86A3-360DB7C23B66}"/>
    <cellStyle name="Output 2 9 2 2 2 3" xfId="29459" xr:uid="{D2A0C507-8D45-4599-B613-10E9D87A9B9B}"/>
    <cellStyle name="Output 2 9 2 2 2 4" xfId="35183" xr:uid="{856682A0-54A2-48CF-A446-CAE1B329E4BE}"/>
    <cellStyle name="Output 2 9 2 2 3" xfId="24902" xr:uid="{9F4333AD-E4C0-4345-87C2-2604C12A5727}"/>
    <cellStyle name="Output 2 9 2 2 3 2" xfId="27097" xr:uid="{04F83C11-7B29-47C9-AE1B-7AF0B61E60E1}"/>
    <cellStyle name="Output 2 9 2 2 3 2 2" xfId="32549" xr:uid="{449139AD-8A14-431A-A4C2-F7EE511F7AFA}"/>
    <cellStyle name="Output 2 9 2 2 3 3" xfId="30354" xr:uid="{E572E9CB-20B0-4D06-950C-20BCC2B8958F}"/>
    <cellStyle name="Output 2 9 2 2 3 4" xfId="36049" xr:uid="{51F7F9D2-76E1-432D-9D37-D47CBD8B8DFB}"/>
    <cellStyle name="Output 2 9 2 2 4" xfId="22664" xr:uid="{607FECA4-0936-4D85-A6CB-4E262037F4DF}"/>
    <cellStyle name="Output 2 9 2 2 4 2" xfId="28604" xr:uid="{21A97A48-7AB1-4809-B1D8-0E062B11BA0C}"/>
    <cellStyle name="Output 2 9 2 2 4 3" xfId="34331" xr:uid="{DF9DEB80-F3C3-4971-8A79-0DB3C391BFFE}"/>
    <cellStyle name="Output 2 9 2 2 5" xfId="25364" xr:uid="{3B2BF62D-7AE8-48FE-9C7E-077130FF6234}"/>
    <cellStyle name="Output 2 9 2 2 5 2" xfId="30816" xr:uid="{33B9F392-3E14-4283-94AA-37FBE42F7A49}"/>
    <cellStyle name="Output 2 9 2 2 6" xfId="27729" xr:uid="{EFFD9C98-2954-4063-A171-AC334DA59CB8}"/>
    <cellStyle name="Output 2 9 2 2 7" xfId="33456" xr:uid="{14A6DC19-625F-4E45-B5DD-935F527792D1}"/>
    <cellStyle name="Output 2 9 2 3" xfId="23318" xr:uid="{3E3ABA04-5B08-48ED-A23B-DDD9D4D791C7}"/>
    <cellStyle name="Output 2 9 2 3 2" xfId="26018" xr:uid="{40727D35-74D1-462C-93A4-E72445B6AB72}"/>
    <cellStyle name="Output 2 9 2 3 2 2" xfId="31470" xr:uid="{83F5B47A-5B41-4AA0-A181-238D6FB0D952}"/>
    <cellStyle name="Output 2 9 2 3 2 3" xfId="37045" xr:uid="{DE845A1A-40F9-4552-9485-6A7BF2F46C15}"/>
    <cellStyle name="Output 2 9 2 3 3" xfId="29258" xr:uid="{085BE5FD-5D23-4E78-8059-F67697EC2F46}"/>
    <cellStyle name="Output 2 9 2 3 4" xfId="34982" xr:uid="{AA17072C-3E95-45B8-8DF6-F8594DED5BAE}"/>
    <cellStyle name="Output 2 9 2 4" xfId="24697" xr:uid="{E667255D-2315-4BB4-9341-7CF5F9E6BA36}"/>
    <cellStyle name="Output 2 9 2 4 2" xfId="26892" xr:uid="{8484CDF4-A35B-47DA-80F4-3B4EE5A7F7FE}"/>
    <cellStyle name="Output 2 9 2 4 2 2" xfId="32344" xr:uid="{81CF11BF-E99A-460A-8CD1-148D7D654396}"/>
    <cellStyle name="Output 2 9 2 4 3" xfId="30149" xr:uid="{7C1F3B33-8FE8-4CEC-9573-85B71FD81DC8}"/>
    <cellStyle name="Output 2 9 2 4 4" xfId="35848" xr:uid="{9E3CEA91-9394-42B1-A618-53932BB1B2B2}"/>
    <cellStyle name="Output 2 9 2 5" xfId="22463" xr:uid="{A24F3F53-C824-4D67-A1C6-76FAEA5D2B9D}"/>
    <cellStyle name="Output 2 9 2 5 2" xfId="28403" xr:uid="{0C8947E3-273A-4F05-AB8E-EAA09BE19808}"/>
    <cellStyle name="Output 2 9 2 5 3" xfId="34130" xr:uid="{04222240-1853-422A-8943-CF1FA4090667}"/>
    <cellStyle name="Output 2 9 2 6" xfId="21582" xr:uid="{233A5F4D-2F0D-4D5E-87E9-D204CA52AEC0}"/>
    <cellStyle name="Output 2 9 2 7" xfId="27524" xr:uid="{CDA25C99-79CB-4DED-A6C9-59DB5E067043}"/>
    <cellStyle name="Output 2 9 2 8" xfId="33251" xr:uid="{2E966A69-95BD-496D-AD1A-397F3186BA88}"/>
    <cellStyle name="Output 2 9 3" xfId="20604" xr:uid="{00000000-0005-0000-0000-00007F500000}"/>
    <cellStyle name="Output 2 9 3 2" xfId="21786" xr:uid="{1655856C-54AA-408D-A56B-B8C55A4287E7}"/>
    <cellStyle name="Output 2 9 3 2 2" xfId="23518" xr:uid="{4671CA82-101E-49A9-AED1-2DA296E4DD19}"/>
    <cellStyle name="Output 2 9 3 2 2 2" xfId="26218" xr:uid="{54B2B8BB-0EC4-404D-9290-F1F9EB0F3926}"/>
    <cellStyle name="Output 2 9 3 2 2 2 2" xfId="31670" xr:uid="{FBC2BD86-4DA2-4E51-AB4F-B9421ADE3B05}"/>
    <cellStyle name="Output 2 9 3 2 2 2 3" xfId="37245" xr:uid="{A078FFAD-A963-4B0F-9591-CB5C5B86FD68}"/>
    <cellStyle name="Output 2 9 3 2 2 3" xfId="29458" xr:uid="{05278B41-63A9-435A-ACC2-FEBD04D00E9B}"/>
    <cellStyle name="Output 2 9 3 2 2 4" xfId="35182" xr:uid="{27C3C0A1-66BD-4E19-BFEB-4D82B06C1D59}"/>
    <cellStyle name="Output 2 9 3 2 3" xfId="24901" xr:uid="{1BC248BE-14C6-41ED-AC5C-A142F1FE2E42}"/>
    <cellStyle name="Output 2 9 3 2 3 2" xfId="27096" xr:uid="{B81FCF01-4194-4986-B965-F08F02CFFC3F}"/>
    <cellStyle name="Output 2 9 3 2 3 2 2" xfId="32548" xr:uid="{702916B8-F789-4184-9714-7CF37B38D10D}"/>
    <cellStyle name="Output 2 9 3 2 3 3" xfId="30353" xr:uid="{24BB2CCF-B6F9-4D45-A5C5-113DDD350FC7}"/>
    <cellStyle name="Output 2 9 3 2 3 4" xfId="36048" xr:uid="{FDD1EE2C-5D1E-4B49-B71C-3C8472155EBE}"/>
    <cellStyle name="Output 2 9 3 2 4" xfId="22663" xr:uid="{34AEC5FD-CB9B-443E-8973-C8E57EABF9E0}"/>
    <cellStyle name="Output 2 9 3 2 4 2" xfId="28603" xr:uid="{F5502854-45FF-4645-8AFA-F630EDE272C4}"/>
    <cellStyle name="Output 2 9 3 2 4 3" xfId="34330" xr:uid="{6EF95DC1-4C9E-47E5-A1A0-D08228E3A989}"/>
    <cellStyle name="Output 2 9 3 2 5" xfId="25363" xr:uid="{E8F31D69-A2DB-401D-84A2-6D73E992ECA1}"/>
    <cellStyle name="Output 2 9 3 2 5 2" xfId="30815" xr:uid="{00EAAFE1-0C1C-4F86-ADF8-BB6DFC686212}"/>
    <cellStyle name="Output 2 9 3 2 6" xfId="27728" xr:uid="{57D578BF-8038-45DF-93F6-314149311313}"/>
    <cellStyle name="Output 2 9 3 2 7" xfId="33455" xr:uid="{7E988179-4369-4A93-8233-1C584599761E}"/>
    <cellStyle name="Output 2 9 3 3" xfId="23319" xr:uid="{409047BE-29DC-4BF3-9792-D10B94C0F608}"/>
    <cellStyle name="Output 2 9 3 3 2" xfId="26019" xr:uid="{0A55B822-C80C-4762-B025-204A7327EA6D}"/>
    <cellStyle name="Output 2 9 3 3 2 2" xfId="31471" xr:uid="{8F9C0EDD-9354-4CC3-8D32-07F8512C94C3}"/>
    <cellStyle name="Output 2 9 3 3 2 3" xfId="37046" xr:uid="{F8A975FA-3E57-43C4-955A-77A01029DED2}"/>
    <cellStyle name="Output 2 9 3 3 3" xfId="29259" xr:uid="{04222299-8098-4640-8BB0-1F55F1482E07}"/>
    <cellStyle name="Output 2 9 3 3 4" xfId="34983" xr:uid="{A405ED3B-E7ED-47A7-AA5B-6D3CABF63D72}"/>
    <cellStyle name="Output 2 9 3 4" xfId="24698" xr:uid="{9EDE0241-E752-4043-9F6E-C04EF169643D}"/>
    <cellStyle name="Output 2 9 3 4 2" xfId="26893" xr:uid="{DD6467D9-4AFF-4E2A-A39A-ECE582372A76}"/>
    <cellStyle name="Output 2 9 3 4 2 2" xfId="32345" xr:uid="{2BFBFE9F-1C03-4053-B9EA-8BE0FDFE255E}"/>
    <cellStyle name="Output 2 9 3 4 3" xfId="30150" xr:uid="{02B84D57-5B8D-4B6E-95BD-378DA4F68E45}"/>
    <cellStyle name="Output 2 9 3 4 4" xfId="35849" xr:uid="{74B2874F-B84F-411F-9B6A-B7C04CE95B01}"/>
    <cellStyle name="Output 2 9 3 5" xfId="22464" xr:uid="{FB6D0A03-A1EC-4387-AF79-E611D58A6096}"/>
    <cellStyle name="Output 2 9 3 5 2" xfId="28404" xr:uid="{3964999D-2B73-44B5-8EE4-8F87CD6CB410}"/>
    <cellStyle name="Output 2 9 3 5 3" xfId="34131" xr:uid="{707B0521-52FA-442D-BD81-96237027A6F1}"/>
    <cellStyle name="Output 2 9 3 6" xfId="21583" xr:uid="{9C15093C-556D-4CC4-A24F-3E080FA881CF}"/>
    <cellStyle name="Output 2 9 3 7" xfId="27525" xr:uid="{CE780CEE-B630-4503-9C76-65493C18262F}"/>
    <cellStyle name="Output 2 9 3 8" xfId="33252" xr:uid="{F393D121-F5F6-439B-A2FD-50604855C6A7}"/>
    <cellStyle name="Output 2 9 4" xfId="20605" xr:uid="{00000000-0005-0000-0000-000080500000}"/>
    <cellStyle name="Output 2 9 4 2" xfId="21785" xr:uid="{F627A217-3CA2-47F6-877B-9CE9E9C00238}"/>
    <cellStyle name="Output 2 9 4 2 2" xfId="23517" xr:uid="{CE25EB3C-0E2F-48AC-918E-2824B51D0525}"/>
    <cellStyle name="Output 2 9 4 2 2 2" xfId="26217" xr:uid="{2A5D6C7E-E51A-4372-91B4-75E92D8893BC}"/>
    <cellStyle name="Output 2 9 4 2 2 2 2" xfId="31669" xr:uid="{9C60B291-EBF4-45D8-AA42-6F5D7268EB3E}"/>
    <cellStyle name="Output 2 9 4 2 2 2 3" xfId="37244" xr:uid="{801C06C9-B51A-4383-8CA5-BB3E7AA39360}"/>
    <cellStyle name="Output 2 9 4 2 2 3" xfId="29457" xr:uid="{75C18ED7-BAA9-412A-9884-B892A62C12F3}"/>
    <cellStyle name="Output 2 9 4 2 2 4" xfId="35181" xr:uid="{AF3BECB5-1C80-477D-A40D-EDC4B37A754D}"/>
    <cellStyle name="Output 2 9 4 2 3" xfId="24900" xr:uid="{1AE419C8-EDBB-4739-A93A-778781393218}"/>
    <cellStyle name="Output 2 9 4 2 3 2" xfId="27095" xr:uid="{C3CF1AD8-1DCA-4A85-9CA5-384574D82514}"/>
    <cellStyle name="Output 2 9 4 2 3 2 2" xfId="32547" xr:uid="{B4191DE2-9CB3-4EC1-AAAE-6A3182617C51}"/>
    <cellStyle name="Output 2 9 4 2 3 3" xfId="30352" xr:uid="{AF36B986-68AD-42CE-B4D1-0E7F1637E24D}"/>
    <cellStyle name="Output 2 9 4 2 3 4" xfId="36047" xr:uid="{605EF9D5-5F9F-4283-B5D8-B29205A02E23}"/>
    <cellStyle name="Output 2 9 4 2 4" xfId="22662" xr:uid="{EB868C18-FAFF-4CAD-A957-D86A73CA4327}"/>
    <cellStyle name="Output 2 9 4 2 4 2" xfId="28602" xr:uid="{3F5FFFA6-3721-4DE1-A0BD-5EB00FADE069}"/>
    <cellStyle name="Output 2 9 4 2 4 3" xfId="34329" xr:uid="{2A507CE0-C1CD-4B87-98DA-3A6FF76602A0}"/>
    <cellStyle name="Output 2 9 4 2 5" xfId="25362" xr:uid="{1D3553C2-1072-4638-9052-590FE60AA1C5}"/>
    <cellStyle name="Output 2 9 4 2 5 2" xfId="30814" xr:uid="{274D4D50-7606-4D78-98B7-765C6AC884DD}"/>
    <cellStyle name="Output 2 9 4 2 6" xfId="27727" xr:uid="{C9A29A9E-E395-442F-B664-3290C3108DFA}"/>
    <cellStyle name="Output 2 9 4 2 7" xfId="33454" xr:uid="{61A7BEA1-39C4-4DB0-8C92-7D06B9626D7A}"/>
    <cellStyle name="Output 2 9 4 3" xfId="23320" xr:uid="{772A7BFE-264E-468F-B65E-C2C192C941CA}"/>
    <cellStyle name="Output 2 9 4 3 2" xfId="26020" xr:uid="{F70C1A97-E0BD-4215-836B-55FBEE160D1F}"/>
    <cellStyle name="Output 2 9 4 3 2 2" xfId="31472" xr:uid="{EC38334A-7E44-43E8-9520-6F505E9E31A5}"/>
    <cellStyle name="Output 2 9 4 3 2 3" xfId="37047" xr:uid="{6CE82288-8233-45E2-A505-5EC9840291AD}"/>
    <cellStyle name="Output 2 9 4 3 3" xfId="29260" xr:uid="{83F30085-5668-4AFD-95CD-D9D1CDD3583D}"/>
    <cellStyle name="Output 2 9 4 3 4" xfId="34984" xr:uid="{7CF1C946-C2CA-4F20-B151-908D8C07DED6}"/>
    <cellStyle name="Output 2 9 4 4" xfId="24699" xr:uid="{F8027053-EA85-45D2-9F61-0E5FF2CEBABF}"/>
    <cellStyle name="Output 2 9 4 4 2" xfId="26894" xr:uid="{2B23D436-FD52-41AE-89C9-719C516AD2CA}"/>
    <cellStyle name="Output 2 9 4 4 2 2" xfId="32346" xr:uid="{9E6030AF-9D2E-44DD-BA08-01A3D914E7AC}"/>
    <cellStyle name="Output 2 9 4 4 3" xfId="30151" xr:uid="{26531376-6454-4F24-86BD-B2078C98B2E1}"/>
    <cellStyle name="Output 2 9 4 4 4" xfId="35850" xr:uid="{65A5A4B7-00D0-473B-9F85-DF95087648F4}"/>
    <cellStyle name="Output 2 9 4 5" xfId="22465" xr:uid="{1BFE5B75-B598-4F2F-886B-828AFBF19FD5}"/>
    <cellStyle name="Output 2 9 4 5 2" xfId="28405" xr:uid="{1F76C1AD-20AE-426E-AC81-DFE506DE649A}"/>
    <cellStyle name="Output 2 9 4 5 3" xfId="34132" xr:uid="{56DD7589-5450-4117-AF6C-F0A50E793C67}"/>
    <cellStyle name="Output 2 9 4 6" xfId="21584" xr:uid="{D2327A76-25DA-4793-88F5-E76D119E42EE}"/>
    <cellStyle name="Output 2 9 4 7" xfId="27526" xr:uid="{FBE101DC-3D2D-42CF-A3CD-65BC9F73FABB}"/>
    <cellStyle name="Output 2 9 4 8" xfId="33253" xr:uid="{5B604142-D86D-448B-8F9C-9C2E9E52000F}"/>
    <cellStyle name="Output 2 9 5" xfId="20606" xr:uid="{00000000-0005-0000-0000-000081500000}"/>
    <cellStyle name="Output 2 9 5 2" xfId="21784" xr:uid="{042DDB14-8AD4-42B8-AA02-8D1F95DFC11D}"/>
    <cellStyle name="Output 2 9 5 2 2" xfId="23516" xr:uid="{857E8422-F9BC-4820-BFA7-82615D2B1E08}"/>
    <cellStyle name="Output 2 9 5 2 2 2" xfId="26216" xr:uid="{2E27452B-B60A-459C-AC59-C46F5A678AFA}"/>
    <cellStyle name="Output 2 9 5 2 2 2 2" xfId="31668" xr:uid="{F9DC674A-4F39-4026-AD4D-9EA93B7E6FE9}"/>
    <cellStyle name="Output 2 9 5 2 2 2 3" xfId="37243" xr:uid="{C51D0586-9B16-4CDF-A298-59B39C53C986}"/>
    <cellStyle name="Output 2 9 5 2 2 3" xfId="29456" xr:uid="{177A3773-AE0A-475C-AC5F-CAC4E6A37214}"/>
    <cellStyle name="Output 2 9 5 2 2 4" xfId="35180" xr:uid="{4DB70440-F623-4BA8-B5CF-0C84D45994FC}"/>
    <cellStyle name="Output 2 9 5 2 3" xfId="24899" xr:uid="{43780CF3-2490-4F30-8BBE-52B343C2DC91}"/>
    <cellStyle name="Output 2 9 5 2 3 2" xfId="27094" xr:uid="{C4D0972D-D24A-4FC3-BD3B-40FC35619852}"/>
    <cellStyle name="Output 2 9 5 2 3 2 2" xfId="32546" xr:uid="{51CF97AB-6767-4C7D-92A9-ED0938E3AD79}"/>
    <cellStyle name="Output 2 9 5 2 3 3" xfId="30351" xr:uid="{6CDA8432-CB53-4E9D-8C8D-9AE8D1A28C18}"/>
    <cellStyle name="Output 2 9 5 2 3 4" xfId="36046" xr:uid="{B451F678-6705-4AEC-B44E-E6DDBDD74D21}"/>
    <cellStyle name="Output 2 9 5 2 4" xfId="22661" xr:uid="{1006EFD8-5026-4599-9BB5-E5D354734987}"/>
    <cellStyle name="Output 2 9 5 2 4 2" xfId="28601" xr:uid="{CEEDC38C-9B74-4BCE-9173-632D35B9C5BE}"/>
    <cellStyle name="Output 2 9 5 2 4 3" xfId="34328" xr:uid="{01DE0F50-3E91-4B6C-9428-7EBCA6223A93}"/>
    <cellStyle name="Output 2 9 5 2 5" xfId="25361" xr:uid="{10D132DA-0711-4982-BCE6-4A5E2DB12DE9}"/>
    <cellStyle name="Output 2 9 5 2 5 2" xfId="30813" xr:uid="{C4EB91AF-419F-4BF9-89F0-2FD34D6F1725}"/>
    <cellStyle name="Output 2 9 5 2 6" xfId="27726" xr:uid="{EFAE2F89-5B43-4B83-952D-DFCE860923D8}"/>
    <cellStyle name="Output 2 9 5 2 7" xfId="33453" xr:uid="{3FF4609E-AE63-43BD-AA5E-70888E09BC2F}"/>
    <cellStyle name="Output 2 9 5 3" xfId="23321" xr:uid="{8298CCD5-4385-48D5-B9C1-BAE12D0CFE0C}"/>
    <cellStyle name="Output 2 9 5 3 2" xfId="26021" xr:uid="{2A756242-5A3C-4FAF-B1F8-B82F543CACF4}"/>
    <cellStyle name="Output 2 9 5 3 2 2" xfId="31473" xr:uid="{151D287F-428D-43BE-8421-B6FD34464B85}"/>
    <cellStyle name="Output 2 9 5 3 2 3" xfId="37048" xr:uid="{419AE039-14C2-48E7-8F5E-10FB6D6140E9}"/>
    <cellStyle name="Output 2 9 5 3 3" xfId="29261" xr:uid="{EA670D8E-0041-4D2E-8968-8C08D5E97ECC}"/>
    <cellStyle name="Output 2 9 5 3 4" xfId="34985" xr:uid="{8A5E2C1B-FF8F-444F-99F2-300466685ACC}"/>
    <cellStyle name="Output 2 9 5 4" xfId="24700" xr:uid="{91078E58-73F5-439C-A5DF-960BB0D48232}"/>
    <cellStyle name="Output 2 9 5 4 2" xfId="26895" xr:uid="{B1ECDBC2-4016-47DC-963C-7E7150300333}"/>
    <cellStyle name="Output 2 9 5 4 2 2" xfId="32347" xr:uid="{40D2F79C-B1B0-44BF-9F94-60B53E5D986D}"/>
    <cellStyle name="Output 2 9 5 4 3" xfId="30152" xr:uid="{26C4D5DB-12C3-4E87-AA89-DC10C072EE02}"/>
    <cellStyle name="Output 2 9 5 4 4" xfId="35851" xr:uid="{F5359C8E-AAE3-4867-8E2D-B69F11EB6A4E}"/>
    <cellStyle name="Output 2 9 5 5" xfId="22466" xr:uid="{5DBC5D2B-FB02-4CE3-8394-AE4D1942964A}"/>
    <cellStyle name="Output 2 9 5 5 2" xfId="28406" xr:uid="{AF151AA2-7E26-4F9A-B606-3F0D0E7288CD}"/>
    <cellStyle name="Output 2 9 5 5 3" xfId="34133" xr:uid="{EF10A27E-35ED-467A-AB25-87470BE0DA7E}"/>
    <cellStyle name="Output 2 9 5 6" xfId="21585" xr:uid="{11D25015-EFAD-4744-AB83-2DF78D0940DE}"/>
    <cellStyle name="Output 2 9 5 7" xfId="27527" xr:uid="{D721E356-0C45-4CAC-B176-8A7F2921EF94}"/>
    <cellStyle name="Output 2 9 5 8" xfId="33254" xr:uid="{03683257-9538-486D-A56A-E4AED30EF8E6}"/>
    <cellStyle name="Output 3" xfId="20607" xr:uid="{00000000-0005-0000-0000-000082500000}"/>
    <cellStyle name="Output 3 10" xfId="33255" xr:uid="{491AABA6-0626-4CAD-A10E-C52A5E7E1BCE}"/>
    <cellStyle name="Output 3 2" xfId="20608" xr:uid="{00000000-0005-0000-0000-000083500000}"/>
    <cellStyle name="Output 3 2 2" xfId="21782" xr:uid="{05A2ECD9-FB95-48C3-9620-E2A57399FCB3}"/>
    <cellStyle name="Output 3 2 2 2" xfId="23514" xr:uid="{52746D63-54AB-42F0-994D-68BCD0FBF43A}"/>
    <cellStyle name="Output 3 2 2 2 2" xfId="26214" xr:uid="{141154B9-7D53-4045-8B6F-DF0BFDDEAECD}"/>
    <cellStyle name="Output 3 2 2 2 2 2" xfId="31666" xr:uid="{1500A384-A212-4CB5-A838-9EEF8E89B07E}"/>
    <cellStyle name="Output 3 2 2 2 2 3" xfId="37241" xr:uid="{660835F1-7C27-48DD-81AA-BFD918BC49F6}"/>
    <cellStyle name="Output 3 2 2 2 3" xfId="29454" xr:uid="{08315C7E-8020-4A28-9243-7A12C9B656E2}"/>
    <cellStyle name="Output 3 2 2 2 4" xfId="35178" xr:uid="{BDC30E8C-071E-416F-BF8A-9847E9CB45B7}"/>
    <cellStyle name="Output 3 2 2 3" xfId="24897" xr:uid="{990D7310-C3FF-46D7-A8FA-5AAE6574D32C}"/>
    <cellStyle name="Output 3 2 2 3 2" xfId="27092" xr:uid="{A7BB6932-DA76-46AF-A3BC-4C91323821B9}"/>
    <cellStyle name="Output 3 2 2 3 2 2" xfId="32544" xr:uid="{5B91C0B1-7DC1-42A1-A072-358609666AC8}"/>
    <cellStyle name="Output 3 2 2 3 3" xfId="30349" xr:uid="{E871A08C-F8D3-4C73-8188-BEE4C9ACE6EB}"/>
    <cellStyle name="Output 3 2 2 3 4" xfId="36044" xr:uid="{F8CD396D-BC12-407E-AEA1-62C121863CF2}"/>
    <cellStyle name="Output 3 2 2 4" xfId="22659" xr:uid="{EF63E182-4452-44A9-B068-958FEDC43613}"/>
    <cellStyle name="Output 3 2 2 4 2" xfId="28599" xr:uid="{E565BB7A-731A-422B-8CEF-B98F2476F25C}"/>
    <cellStyle name="Output 3 2 2 4 3" xfId="34326" xr:uid="{0C9E7FFA-85B3-463C-82ED-B0DB131CC35A}"/>
    <cellStyle name="Output 3 2 2 5" xfId="25359" xr:uid="{F72068A2-7892-45C8-B561-D8826C92AF5E}"/>
    <cellStyle name="Output 3 2 2 5 2" xfId="30811" xr:uid="{C7331768-D164-4CB1-991A-2B42D33F5100}"/>
    <cellStyle name="Output 3 2 2 6" xfId="27724" xr:uid="{F1261483-E05B-45BB-812D-D839B8737DEB}"/>
    <cellStyle name="Output 3 2 2 7" xfId="33451" xr:uid="{E49377DB-BE8E-4A23-9C8F-52353714389C}"/>
    <cellStyle name="Output 3 2 3" xfId="23323" xr:uid="{895AF47B-EA8C-453F-B503-9C41491EEB19}"/>
    <cellStyle name="Output 3 2 3 2" xfId="26023" xr:uid="{1C22B9CF-839C-453B-B2FF-9686DF4E99EA}"/>
    <cellStyle name="Output 3 2 3 2 2" xfId="31475" xr:uid="{F932EF64-52A4-4A91-A7C0-894DE27EFBCB}"/>
    <cellStyle name="Output 3 2 3 2 3" xfId="37050" xr:uid="{6E7A56CC-999F-4AB0-831B-1D617AAD3770}"/>
    <cellStyle name="Output 3 2 3 3" xfId="29263" xr:uid="{2225BA4B-1B9F-4D85-9B6B-AB22B4B8F261}"/>
    <cellStyle name="Output 3 2 3 4" xfId="34987" xr:uid="{1F45A75B-0915-4750-89AC-CF51D411F3F7}"/>
    <cellStyle name="Output 3 2 4" xfId="24702" xr:uid="{9573D46A-B844-4BFD-B5F4-BF8951D5866A}"/>
    <cellStyle name="Output 3 2 4 2" xfId="26897" xr:uid="{6CB5E3BB-EABA-41B5-B87B-396D8517EA06}"/>
    <cellStyle name="Output 3 2 4 2 2" xfId="32349" xr:uid="{E94D695B-EE30-4CF9-BA0D-F9E137EFB962}"/>
    <cellStyle name="Output 3 2 4 3" xfId="30154" xr:uid="{C7727579-1E26-446B-845E-5762FA0B748E}"/>
    <cellStyle name="Output 3 2 4 4" xfId="35853" xr:uid="{B614622B-612F-4246-B533-F21B12FE89D9}"/>
    <cellStyle name="Output 3 2 5" xfId="22468" xr:uid="{9D1EAF7A-F8AC-4ED4-BDDC-6A313D2DC117}"/>
    <cellStyle name="Output 3 2 5 2" xfId="28408" xr:uid="{119F7B95-121E-467E-9964-882365A294AE}"/>
    <cellStyle name="Output 3 2 5 3" xfId="34135" xr:uid="{3B7062DD-22A3-4608-985B-DE878177E43B}"/>
    <cellStyle name="Output 3 2 6" xfId="21587" xr:uid="{5B70B41E-9A9C-49DA-B595-289EE8BCE337}"/>
    <cellStyle name="Output 3 2 7" xfId="27529" xr:uid="{2160779E-5922-4E53-A04A-EDC69DEA5FF0}"/>
    <cellStyle name="Output 3 2 8" xfId="33256" xr:uid="{062BF879-7735-46FE-BF2E-33FF86AA0E4C}"/>
    <cellStyle name="Output 3 3" xfId="20609" xr:uid="{00000000-0005-0000-0000-000084500000}"/>
    <cellStyle name="Output 3 3 2" xfId="21781" xr:uid="{82C4F60C-FC07-4B17-8490-C418F82F813A}"/>
    <cellStyle name="Output 3 3 2 2" xfId="23513" xr:uid="{4FDE5C7E-65FF-48A3-9FF6-293185CE0740}"/>
    <cellStyle name="Output 3 3 2 2 2" xfId="26213" xr:uid="{6AC54F6A-29FD-4E08-88A9-E66AAEC7938A}"/>
    <cellStyle name="Output 3 3 2 2 2 2" xfId="31665" xr:uid="{5E235A90-97A3-4C72-9209-B2C06455166B}"/>
    <cellStyle name="Output 3 3 2 2 2 3" xfId="37240" xr:uid="{D3993B68-8314-42C6-8EC6-42FF3DC66D49}"/>
    <cellStyle name="Output 3 3 2 2 3" xfId="29453" xr:uid="{4F70D113-0971-4173-90AB-CF22872CE3F4}"/>
    <cellStyle name="Output 3 3 2 2 4" xfId="35177" xr:uid="{B9A1151C-C196-498E-BAD2-89B321AB25DC}"/>
    <cellStyle name="Output 3 3 2 3" xfId="24896" xr:uid="{3C8CF5A7-E5CE-4E0B-890B-6E576B21AC12}"/>
    <cellStyle name="Output 3 3 2 3 2" xfId="27091" xr:uid="{E66BAC59-2E41-43F9-BA34-0CFA340B9766}"/>
    <cellStyle name="Output 3 3 2 3 2 2" xfId="32543" xr:uid="{81AC6216-5C68-49FF-9C8A-C18A2DCA7468}"/>
    <cellStyle name="Output 3 3 2 3 3" xfId="30348" xr:uid="{A9F44846-4438-4ADE-8873-B5CC93D0C06A}"/>
    <cellStyle name="Output 3 3 2 3 4" xfId="36043" xr:uid="{05090C0A-08E4-470B-A2DE-BF1F16E7E57B}"/>
    <cellStyle name="Output 3 3 2 4" xfId="22658" xr:uid="{6E75E022-0E29-4E06-B005-C122CAC90FD7}"/>
    <cellStyle name="Output 3 3 2 4 2" xfId="28598" xr:uid="{8BB3B11E-F02E-4402-B1BF-6689CE5C04AC}"/>
    <cellStyle name="Output 3 3 2 4 3" xfId="34325" xr:uid="{460F1A3A-C85A-4B37-AAB4-341DEC0977C2}"/>
    <cellStyle name="Output 3 3 2 5" xfId="25358" xr:uid="{F4F6443C-F32F-4E4A-B12F-76A1E0567F0D}"/>
    <cellStyle name="Output 3 3 2 5 2" xfId="30810" xr:uid="{306471AD-45C5-46C1-8155-AC80B5256426}"/>
    <cellStyle name="Output 3 3 2 6" xfId="27723" xr:uid="{A1941618-0AED-4042-92AF-BCFF29B5E273}"/>
    <cellStyle name="Output 3 3 2 7" xfId="33450" xr:uid="{7C558D9E-C7DE-4505-AF93-B5F0EFD9D62E}"/>
    <cellStyle name="Output 3 3 3" xfId="23324" xr:uid="{8D6322AF-843A-4B3C-9FF4-59F79AD3A8E9}"/>
    <cellStyle name="Output 3 3 3 2" xfId="26024" xr:uid="{2986FE39-3153-4263-907A-917BC26A81B1}"/>
    <cellStyle name="Output 3 3 3 2 2" xfId="31476" xr:uid="{32E8AB59-5952-40BC-ACB5-C747DA35EAAC}"/>
    <cellStyle name="Output 3 3 3 2 3" xfId="37051" xr:uid="{D950D884-6368-461B-8B55-54BE7A516E4A}"/>
    <cellStyle name="Output 3 3 3 3" xfId="29264" xr:uid="{9C6CA554-221E-40F8-B8E2-062430F5FDAA}"/>
    <cellStyle name="Output 3 3 3 4" xfId="34988" xr:uid="{8876B594-ECB0-45D0-898A-82E09B57727B}"/>
    <cellStyle name="Output 3 3 4" xfId="24703" xr:uid="{85E58F6D-D42B-483F-BF30-92AAD0E85BFB}"/>
    <cellStyle name="Output 3 3 4 2" xfId="26898" xr:uid="{90E569A7-A850-4E2F-988D-A14A822D313A}"/>
    <cellStyle name="Output 3 3 4 2 2" xfId="32350" xr:uid="{B4804886-5929-49CE-9EF7-5084C7AAE0AE}"/>
    <cellStyle name="Output 3 3 4 3" xfId="30155" xr:uid="{B56288B8-2CBC-4008-B6B0-3F0BA724F674}"/>
    <cellStyle name="Output 3 3 4 4" xfId="35854" xr:uid="{66AD765C-55C5-48DF-ABF9-977AE0216F81}"/>
    <cellStyle name="Output 3 3 5" xfId="22469" xr:uid="{22702F1E-AA11-4E27-B93B-2DDB0DDE64F4}"/>
    <cellStyle name="Output 3 3 5 2" xfId="28409" xr:uid="{2C30A9C4-2049-4075-AC67-09E0DE90FC85}"/>
    <cellStyle name="Output 3 3 5 3" xfId="34136" xr:uid="{AA8D8D3C-BC47-49A5-B778-A495CEC69313}"/>
    <cellStyle name="Output 3 3 6" xfId="21588" xr:uid="{10F82246-5397-476A-8CBF-136BEC8E55CC}"/>
    <cellStyle name="Output 3 3 7" xfId="27530" xr:uid="{4DD92148-6FDD-4452-BD0D-2F597FEA0247}"/>
    <cellStyle name="Output 3 3 8" xfId="33257" xr:uid="{FFC7AC30-FBFB-4B99-8774-276C11D7EE39}"/>
    <cellStyle name="Output 3 4" xfId="21783" xr:uid="{F91649D3-C571-41EB-B9CE-238E356F47C6}"/>
    <cellStyle name="Output 3 4 2" xfId="23515" xr:uid="{3AB47BC1-EE3E-4289-9E06-FBF6624A857B}"/>
    <cellStyle name="Output 3 4 2 2" xfId="26215" xr:uid="{127AAA04-9130-4AA9-9D09-BA343DAD8FEA}"/>
    <cellStyle name="Output 3 4 2 2 2" xfId="31667" xr:uid="{CD8ABF55-A2F8-42A0-A53B-B8B1E37DF5C2}"/>
    <cellStyle name="Output 3 4 2 2 3" xfId="37242" xr:uid="{359838AC-BB11-4085-BE60-4EE4B2D795CA}"/>
    <cellStyle name="Output 3 4 2 3" xfId="29455" xr:uid="{8FE78054-E6BE-4FAE-9EDD-1EC4C58BDC64}"/>
    <cellStyle name="Output 3 4 2 4" xfId="35179" xr:uid="{384B75B8-5318-46B0-988C-7C289EC8AF09}"/>
    <cellStyle name="Output 3 4 3" xfId="24898" xr:uid="{217D9C63-FF6E-40C8-8FD5-EC1ECA62B9FC}"/>
    <cellStyle name="Output 3 4 3 2" xfId="27093" xr:uid="{37321A4B-EC18-49F5-A16C-B7F856C1B688}"/>
    <cellStyle name="Output 3 4 3 2 2" xfId="32545" xr:uid="{D889B68E-7DC6-45B6-A39C-FE921FE481A6}"/>
    <cellStyle name="Output 3 4 3 3" xfId="30350" xr:uid="{E24C5DF0-2D29-4234-A612-88511C4B1F17}"/>
    <cellStyle name="Output 3 4 3 4" xfId="36045" xr:uid="{73D5D6FA-3B1B-49BE-8C4F-660A227E38C1}"/>
    <cellStyle name="Output 3 4 4" xfId="22660" xr:uid="{5CCF76A1-EB38-4E79-8C3B-A25D4868750F}"/>
    <cellStyle name="Output 3 4 4 2" xfId="28600" xr:uid="{38D7E556-31C4-432A-8192-E984D6C8987E}"/>
    <cellStyle name="Output 3 4 4 3" xfId="34327" xr:uid="{E0DAFE86-13FC-4E75-92F5-9961EB3AE7D8}"/>
    <cellStyle name="Output 3 4 5" xfId="25360" xr:uid="{4F5F41D4-3170-435D-98E1-FCC6C9A6779D}"/>
    <cellStyle name="Output 3 4 5 2" xfId="30812" xr:uid="{3074520F-37B6-413E-B848-8FE1A757B227}"/>
    <cellStyle name="Output 3 4 6" xfId="27725" xr:uid="{038E5FE3-79E3-4042-9571-6EBE14219B0D}"/>
    <cellStyle name="Output 3 4 7" xfId="33452" xr:uid="{7653631D-3BDA-439B-A200-25B127A4096B}"/>
    <cellStyle name="Output 3 5" xfId="23322" xr:uid="{85AF86BB-32C2-4037-9C18-1AD6DF949D09}"/>
    <cellStyle name="Output 3 5 2" xfId="26022" xr:uid="{6AF2C08D-5E3C-4A77-99DF-1DE47125416D}"/>
    <cellStyle name="Output 3 5 2 2" xfId="31474" xr:uid="{09B8E972-9CEB-4E71-982D-5CFD69A8116B}"/>
    <cellStyle name="Output 3 5 2 3" xfId="37049" xr:uid="{C34D28FD-8201-46B7-BF78-ABD74E2BE1DF}"/>
    <cellStyle name="Output 3 5 3" xfId="29262" xr:uid="{50ABC73B-137F-44E1-9344-F7D9E8067E78}"/>
    <cellStyle name="Output 3 5 4" xfId="34986" xr:uid="{7239B804-CF71-429C-8D02-6A3037E6377A}"/>
    <cellStyle name="Output 3 6" xfId="24701" xr:uid="{3DC40442-4762-4FEE-A736-64DDF824D047}"/>
    <cellStyle name="Output 3 6 2" xfId="26896" xr:uid="{AC7C7B5B-AA94-4746-B7DD-9EDC568EE208}"/>
    <cellStyle name="Output 3 6 2 2" xfId="32348" xr:uid="{EE088FAF-EBA9-48B6-B75B-28E8D9FE2221}"/>
    <cellStyle name="Output 3 6 3" xfId="30153" xr:uid="{85FF618D-9A67-4237-A4A3-6F4088A91214}"/>
    <cellStyle name="Output 3 6 4" xfId="35852" xr:uid="{6526B0F6-A210-4E1D-8891-2A8573D415EE}"/>
    <cellStyle name="Output 3 7" xfId="22467" xr:uid="{A838E9D3-8CE7-4BF3-A5EE-E403FD40FDC2}"/>
    <cellStyle name="Output 3 7 2" xfId="28407" xr:uid="{1080CC3D-84E4-4B04-AA7B-E1BE191A18EB}"/>
    <cellStyle name="Output 3 7 3" xfId="34134" xr:uid="{36E62A19-B494-4224-BB82-8C3BC2628972}"/>
    <cellStyle name="Output 3 8" xfId="21586" xr:uid="{755FDBF4-76A7-4CFD-8841-8459F13108FF}"/>
    <cellStyle name="Output 3 9" xfId="27528" xr:uid="{21712758-F359-4737-A748-AEA30C6805C0}"/>
    <cellStyle name="Output 4" xfId="20610" xr:uid="{00000000-0005-0000-0000-000085500000}"/>
    <cellStyle name="Output 4 10" xfId="33258" xr:uid="{86784934-7007-438C-8D70-8DBC19D70856}"/>
    <cellStyle name="Output 4 2" xfId="20611" xr:uid="{00000000-0005-0000-0000-000086500000}"/>
    <cellStyle name="Output 4 2 2" xfId="21779" xr:uid="{46C2C0DB-EA2C-4681-951C-00ED508FE84A}"/>
    <cellStyle name="Output 4 2 2 2" xfId="23511" xr:uid="{417C1D95-EB53-47E9-9293-AD60A1D96EFC}"/>
    <cellStyle name="Output 4 2 2 2 2" xfId="26211" xr:uid="{595951B5-362C-43F4-A026-1BB42A274A15}"/>
    <cellStyle name="Output 4 2 2 2 2 2" xfId="31663" xr:uid="{CFFD33C2-2779-446B-8A51-AF4DF90016E1}"/>
    <cellStyle name="Output 4 2 2 2 2 3" xfId="37238" xr:uid="{99BFC469-6687-43EC-868F-88847CF2943E}"/>
    <cellStyle name="Output 4 2 2 2 3" xfId="29451" xr:uid="{62243590-9C73-483F-91FF-95B6EDBB2885}"/>
    <cellStyle name="Output 4 2 2 2 4" xfId="35175" xr:uid="{2B79662C-0E31-4D43-8A05-E1B8EC4C2F5D}"/>
    <cellStyle name="Output 4 2 2 3" xfId="24894" xr:uid="{EEAA71AD-12B4-47F8-980B-9568F49C7C83}"/>
    <cellStyle name="Output 4 2 2 3 2" xfId="27089" xr:uid="{8CED0D69-BB78-4E97-94CD-50335FCE37A9}"/>
    <cellStyle name="Output 4 2 2 3 2 2" xfId="32541" xr:uid="{DBC5447C-B006-4E5B-B5EB-AFD08B66335F}"/>
    <cellStyle name="Output 4 2 2 3 3" xfId="30346" xr:uid="{5479CA13-BDE3-48E2-BAF0-5A4DCC65378F}"/>
    <cellStyle name="Output 4 2 2 3 4" xfId="36041" xr:uid="{941CF946-4BF7-4FDB-A128-B5B4C4805B7E}"/>
    <cellStyle name="Output 4 2 2 4" xfId="22656" xr:uid="{0AE0A6DC-198D-41C0-A885-CADAE396D57E}"/>
    <cellStyle name="Output 4 2 2 4 2" xfId="28596" xr:uid="{8D57212F-B2F0-4540-81B7-23006FD09007}"/>
    <cellStyle name="Output 4 2 2 4 3" xfId="34323" xr:uid="{B4EA3769-CB12-4D22-BB54-FA4F0887E745}"/>
    <cellStyle name="Output 4 2 2 5" xfId="25356" xr:uid="{15946486-2FDA-425B-B130-8D477507D865}"/>
    <cellStyle name="Output 4 2 2 5 2" xfId="30808" xr:uid="{837F9D5B-70C8-4728-BE6C-0036C557DF4D}"/>
    <cellStyle name="Output 4 2 2 6" xfId="27721" xr:uid="{9708ED1C-0AEF-4D01-B3CA-CD4482E5E319}"/>
    <cellStyle name="Output 4 2 2 7" xfId="33448" xr:uid="{A85345A6-1BFA-4BAB-8644-6E97F4A0DFF0}"/>
    <cellStyle name="Output 4 2 3" xfId="23326" xr:uid="{A135F4BD-75AA-4619-BC6E-CD952870B09B}"/>
    <cellStyle name="Output 4 2 3 2" xfId="26026" xr:uid="{C7B374EC-3FFC-4C3B-8940-A4519872A608}"/>
    <cellStyle name="Output 4 2 3 2 2" xfId="31478" xr:uid="{E96B770B-5280-4DEA-8054-1777ABD45BF6}"/>
    <cellStyle name="Output 4 2 3 2 3" xfId="37053" xr:uid="{7528AACA-92ED-44DE-BE17-63CC997C4822}"/>
    <cellStyle name="Output 4 2 3 3" xfId="29266" xr:uid="{94DD44D8-0160-45B2-9071-F5056DCEB092}"/>
    <cellStyle name="Output 4 2 3 4" xfId="34990" xr:uid="{8C808806-9B32-417A-8CCA-E488228426D1}"/>
    <cellStyle name="Output 4 2 4" xfId="24705" xr:uid="{A48DA8B3-5C9B-4A77-A02D-8A320629EBEC}"/>
    <cellStyle name="Output 4 2 4 2" xfId="26900" xr:uid="{E7943E55-CD38-4815-89DD-761C90993BCF}"/>
    <cellStyle name="Output 4 2 4 2 2" xfId="32352" xr:uid="{F81E04A6-AB2F-4C0B-AB66-14F5A28F8F0A}"/>
    <cellStyle name="Output 4 2 4 3" xfId="30157" xr:uid="{0FB6D323-8ADF-4426-9FBC-880CA36E6837}"/>
    <cellStyle name="Output 4 2 4 4" xfId="35856" xr:uid="{6B0702CA-4724-4FED-BEEF-7244B8DFA0A2}"/>
    <cellStyle name="Output 4 2 5" xfId="22471" xr:uid="{DDE64F18-A1A8-4096-9DE8-62B163EDDBAC}"/>
    <cellStyle name="Output 4 2 5 2" xfId="28411" xr:uid="{2C12AC9D-9F0C-46CC-A2D6-2E92AC52C847}"/>
    <cellStyle name="Output 4 2 5 3" xfId="34138" xr:uid="{9812DD97-3A60-45B4-8F51-DF0F0D2D1AEF}"/>
    <cellStyle name="Output 4 2 6" xfId="21590" xr:uid="{AC0A27C5-C58E-40C8-883E-12B1DFD2389C}"/>
    <cellStyle name="Output 4 2 7" xfId="27532" xr:uid="{2413526B-6047-465B-878B-299627694F1E}"/>
    <cellStyle name="Output 4 2 8" xfId="33259" xr:uid="{2132AC38-C46B-4521-B9C3-0F80C43B7B70}"/>
    <cellStyle name="Output 4 3" xfId="20612" xr:uid="{00000000-0005-0000-0000-000087500000}"/>
    <cellStyle name="Output 4 3 2" xfId="21778" xr:uid="{EC57BEC5-C728-48A0-8791-CD2D8453F84F}"/>
    <cellStyle name="Output 4 3 2 2" xfId="23510" xr:uid="{573C4D2A-7AC6-4023-A7FE-8AE46A02EEC4}"/>
    <cellStyle name="Output 4 3 2 2 2" xfId="26210" xr:uid="{5DC3F265-55A8-4EFB-9903-E9C6AD12E74B}"/>
    <cellStyle name="Output 4 3 2 2 2 2" xfId="31662" xr:uid="{83006718-F7EA-4481-8A2E-AA83281000C7}"/>
    <cellStyle name="Output 4 3 2 2 2 3" xfId="37237" xr:uid="{449E6240-472C-4B7D-AD1E-243576D41D3B}"/>
    <cellStyle name="Output 4 3 2 2 3" xfId="29450" xr:uid="{97D40D09-C984-4029-97FD-E7E8A325FBA5}"/>
    <cellStyle name="Output 4 3 2 2 4" xfId="35174" xr:uid="{2D230FEA-EFF7-4F2B-9A76-9B87F0B30B02}"/>
    <cellStyle name="Output 4 3 2 3" xfId="24893" xr:uid="{DBBF3061-506B-43BA-B20F-3002D3595E2C}"/>
    <cellStyle name="Output 4 3 2 3 2" xfId="27088" xr:uid="{1AE5A486-3DBA-4E42-86B0-E82ACA395CE7}"/>
    <cellStyle name="Output 4 3 2 3 2 2" xfId="32540" xr:uid="{7CCBB115-A7CC-472C-A546-407AF5B7C9E7}"/>
    <cellStyle name="Output 4 3 2 3 3" xfId="30345" xr:uid="{B580ABC3-491C-42CA-8316-00EE8C30C607}"/>
    <cellStyle name="Output 4 3 2 3 4" xfId="36040" xr:uid="{39C22396-0937-4B48-855A-48DF00A568DB}"/>
    <cellStyle name="Output 4 3 2 4" xfId="22655" xr:uid="{2DAA383C-DA1F-49ED-96DA-42B9D1AF5DE0}"/>
    <cellStyle name="Output 4 3 2 4 2" xfId="28595" xr:uid="{639B4C46-5E13-4262-A9F1-F5FAF1F0A5ED}"/>
    <cellStyle name="Output 4 3 2 4 3" xfId="34322" xr:uid="{B05A87F4-FE29-4269-8BA7-F4F82AE133E9}"/>
    <cellStyle name="Output 4 3 2 5" xfId="25355" xr:uid="{ACFC987D-785F-4881-B6BC-181C5120E8B5}"/>
    <cellStyle name="Output 4 3 2 5 2" xfId="30807" xr:uid="{9976D30F-9552-4592-9C44-EE0216C16B7E}"/>
    <cellStyle name="Output 4 3 2 6" xfId="27720" xr:uid="{56C2DB9A-BDF7-4627-B074-557034DBE028}"/>
    <cellStyle name="Output 4 3 2 7" xfId="33447" xr:uid="{F0DA1C47-3B39-4490-9EA1-F1151ED0A3D3}"/>
    <cellStyle name="Output 4 3 3" xfId="23327" xr:uid="{3D444C83-ADFB-4D54-8FF0-EDFC05F24DB6}"/>
    <cellStyle name="Output 4 3 3 2" xfId="26027" xr:uid="{A26ECD15-1966-4975-BDC3-5DA852CBCAE4}"/>
    <cellStyle name="Output 4 3 3 2 2" xfId="31479" xr:uid="{6C1D8566-10BD-4F0A-B369-DD6E527D0C1E}"/>
    <cellStyle name="Output 4 3 3 2 3" xfId="37054" xr:uid="{2CC01EEC-BD4F-4CC8-B1BE-85D997A29F1D}"/>
    <cellStyle name="Output 4 3 3 3" xfId="29267" xr:uid="{D20256FB-2B3B-41EF-8F07-240BC1D05126}"/>
    <cellStyle name="Output 4 3 3 4" xfId="34991" xr:uid="{BEECE991-9450-4B7F-8582-8D39121B341A}"/>
    <cellStyle name="Output 4 3 4" xfId="24706" xr:uid="{5A9E3D4D-A174-4D60-BAA2-16FD455074DB}"/>
    <cellStyle name="Output 4 3 4 2" xfId="26901" xr:uid="{C82724A1-FA65-43BC-A3AF-802A18DFA8B0}"/>
    <cellStyle name="Output 4 3 4 2 2" xfId="32353" xr:uid="{5A41C666-C411-4FAC-8D27-07C5A2942D54}"/>
    <cellStyle name="Output 4 3 4 3" xfId="30158" xr:uid="{4E858B7B-3225-4258-A8EF-2979DEBEC092}"/>
    <cellStyle name="Output 4 3 4 4" xfId="35857" xr:uid="{BDC625DC-552A-4B47-9832-00816480825F}"/>
    <cellStyle name="Output 4 3 5" xfId="22472" xr:uid="{8DC9A422-3345-48BF-98A0-51E81D582625}"/>
    <cellStyle name="Output 4 3 5 2" xfId="28412" xr:uid="{D2AD31E2-3FE6-47E0-ABB6-89BA33E4C2FD}"/>
    <cellStyle name="Output 4 3 5 3" xfId="34139" xr:uid="{366912FA-0178-44E8-ACF0-0B521EA48441}"/>
    <cellStyle name="Output 4 3 6" xfId="21591" xr:uid="{AEB18AFE-F244-4751-BD5D-76E348761C68}"/>
    <cellStyle name="Output 4 3 7" xfId="27533" xr:uid="{7DE8775C-2AAF-4C36-A9F5-F65369BD1A50}"/>
    <cellStyle name="Output 4 3 8" xfId="33260" xr:uid="{7D40A222-940B-4C19-AB31-576CA7F48E0F}"/>
    <cellStyle name="Output 4 4" xfId="21780" xr:uid="{9353C187-0A7F-46AF-BC5F-0AEA4D33BEC6}"/>
    <cellStyle name="Output 4 4 2" xfId="23512" xr:uid="{D95D7573-5449-4614-84FA-B73E01331D04}"/>
    <cellStyle name="Output 4 4 2 2" xfId="26212" xr:uid="{C30E172E-FB04-403D-9F2A-1E362DE31473}"/>
    <cellStyle name="Output 4 4 2 2 2" xfId="31664" xr:uid="{6541E300-773F-42D3-8A55-2E08F38B41FE}"/>
    <cellStyle name="Output 4 4 2 2 3" xfId="37239" xr:uid="{2D0F4C76-4859-4C3E-B4D7-AE0FF31F4307}"/>
    <cellStyle name="Output 4 4 2 3" xfId="29452" xr:uid="{507391CD-C3DE-48EF-929D-4DC4CBAF032E}"/>
    <cellStyle name="Output 4 4 2 4" xfId="35176" xr:uid="{F0ADF07B-152E-47CD-BBCC-FA2F5AADBB23}"/>
    <cellStyle name="Output 4 4 3" xfId="24895" xr:uid="{780F18E7-B53D-4BD9-A07B-D00FEEF197DC}"/>
    <cellStyle name="Output 4 4 3 2" xfId="27090" xr:uid="{66B3EB6B-A62C-4F04-A754-0163845440B1}"/>
    <cellStyle name="Output 4 4 3 2 2" xfId="32542" xr:uid="{FB5B176C-1A0F-4DF2-A245-A4D07001C1D1}"/>
    <cellStyle name="Output 4 4 3 3" xfId="30347" xr:uid="{DCDEC3E3-C972-4BEB-A9EB-DD20F5FDEE11}"/>
    <cellStyle name="Output 4 4 3 4" xfId="36042" xr:uid="{6E206FBD-E639-4EA7-98BB-5D839682203E}"/>
    <cellStyle name="Output 4 4 4" xfId="22657" xr:uid="{2348F8B5-ECC5-4D8A-B459-445739E440B5}"/>
    <cellStyle name="Output 4 4 4 2" xfId="28597" xr:uid="{23BAE876-6CD1-4623-B362-29FAE344CD12}"/>
    <cellStyle name="Output 4 4 4 3" xfId="34324" xr:uid="{47E88C6C-3287-475B-B4C7-92885BA79F68}"/>
    <cellStyle name="Output 4 4 5" xfId="25357" xr:uid="{CBF2B2FB-F677-48B1-B3A4-5A36E065FFC3}"/>
    <cellStyle name="Output 4 4 5 2" xfId="30809" xr:uid="{B47D7A55-BA29-49F8-92CD-D33758B754F5}"/>
    <cellStyle name="Output 4 4 6" xfId="27722" xr:uid="{28B2DEC0-81D5-4A5C-987C-B13ABBE4539E}"/>
    <cellStyle name="Output 4 4 7" xfId="33449" xr:uid="{5E917170-C85C-4089-8A30-34335792F591}"/>
    <cellStyle name="Output 4 5" xfId="23325" xr:uid="{82A35437-26DB-4E58-8A75-F56059437785}"/>
    <cellStyle name="Output 4 5 2" xfId="26025" xr:uid="{04A44308-A0A5-493D-AADE-7FD17AF959AF}"/>
    <cellStyle name="Output 4 5 2 2" xfId="31477" xr:uid="{C6555416-44D4-49F8-8DF1-19B9C7B683F1}"/>
    <cellStyle name="Output 4 5 2 3" xfId="37052" xr:uid="{8C2EDD8D-B41F-421D-8685-16166F3FD543}"/>
    <cellStyle name="Output 4 5 3" xfId="29265" xr:uid="{5684047F-9425-45F9-B84A-935D65F0A458}"/>
    <cellStyle name="Output 4 5 4" xfId="34989" xr:uid="{EC4E15DD-17B5-4C39-AF90-7CC8C2A59DBB}"/>
    <cellStyle name="Output 4 6" xfId="24704" xr:uid="{854289C4-E5DE-4CE5-A7A7-EAF9A7042840}"/>
    <cellStyle name="Output 4 6 2" xfId="26899" xr:uid="{0E8A1382-6142-4EEA-B7B5-8166C290625C}"/>
    <cellStyle name="Output 4 6 2 2" xfId="32351" xr:uid="{95FECB60-F358-4E64-996C-719449A7A620}"/>
    <cellStyle name="Output 4 6 3" xfId="30156" xr:uid="{32D5771F-DF0E-4C08-B6C6-79199ACE3040}"/>
    <cellStyle name="Output 4 6 4" xfId="35855" xr:uid="{AA5465BC-A86E-49A2-B2D2-38BD8D659C22}"/>
    <cellStyle name="Output 4 7" xfId="22470" xr:uid="{8482DE47-BCCE-4189-AD52-797DAA4EFAE5}"/>
    <cellStyle name="Output 4 7 2" xfId="28410" xr:uid="{2090435B-2493-42F1-895A-76E3F762C7D4}"/>
    <cellStyle name="Output 4 7 3" xfId="34137" xr:uid="{A06B50CD-3093-4C53-BEF8-6330E512C94B}"/>
    <cellStyle name="Output 4 8" xfId="21589" xr:uid="{05B63A22-B199-42AD-AC24-7E62E2C1F6A2}"/>
    <cellStyle name="Output 4 9" xfId="27531" xr:uid="{4A712096-866D-4BB7-8EEA-44CB4718C8CC}"/>
    <cellStyle name="Output 5" xfId="20613" xr:uid="{00000000-0005-0000-0000-000088500000}"/>
    <cellStyle name="Output 5 10" xfId="33261" xr:uid="{79305202-296A-46B0-A3F0-EE02A8E4E1FD}"/>
    <cellStyle name="Output 5 2" xfId="20614" xr:uid="{00000000-0005-0000-0000-000089500000}"/>
    <cellStyle name="Output 5 2 2" xfId="21776" xr:uid="{E492455C-6F8A-4D75-8395-24E6F79005DB}"/>
    <cellStyle name="Output 5 2 2 2" xfId="23508" xr:uid="{4132A4EB-6415-47F5-B35C-D5CF5A0C7F85}"/>
    <cellStyle name="Output 5 2 2 2 2" xfId="26208" xr:uid="{1A2D4AA5-40F6-4E26-8FE5-D1A564DD3DFD}"/>
    <cellStyle name="Output 5 2 2 2 2 2" xfId="31660" xr:uid="{3529FB0E-930C-4356-A461-7A1E758950ED}"/>
    <cellStyle name="Output 5 2 2 2 2 3" xfId="37235" xr:uid="{48B0D8A0-3792-4839-83BA-ACF8A8FF5EBE}"/>
    <cellStyle name="Output 5 2 2 2 3" xfId="29448" xr:uid="{A454E48A-8390-4EA2-B777-04BD2455E5A6}"/>
    <cellStyle name="Output 5 2 2 2 4" xfId="35172" xr:uid="{8C3572FC-3727-4EF3-BFB9-3B8CF9B390E9}"/>
    <cellStyle name="Output 5 2 2 3" xfId="24891" xr:uid="{7AF0221B-62CF-4685-9E6A-A02114ABF162}"/>
    <cellStyle name="Output 5 2 2 3 2" xfId="27086" xr:uid="{FFA7045F-A10C-4F25-B1E8-35C435E48F67}"/>
    <cellStyle name="Output 5 2 2 3 2 2" xfId="32538" xr:uid="{7BF2F308-C1C8-49FA-A252-53AB542E8003}"/>
    <cellStyle name="Output 5 2 2 3 3" xfId="30343" xr:uid="{BA9549DA-4B27-46F4-ABB5-B3B9D2176F06}"/>
    <cellStyle name="Output 5 2 2 3 4" xfId="36038" xr:uid="{6AE316CF-B740-4C80-92E2-709C732D28D9}"/>
    <cellStyle name="Output 5 2 2 4" xfId="22653" xr:uid="{9755BA96-7C6B-48F3-9B68-48BB693256A6}"/>
    <cellStyle name="Output 5 2 2 4 2" xfId="28593" xr:uid="{84EF95B2-D0EA-481F-B1DA-9BDD7C9FDAAA}"/>
    <cellStyle name="Output 5 2 2 4 3" xfId="34320" xr:uid="{0C8B99CA-FC39-4287-9A66-A62FC173C0A2}"/>
    <cellStyle name="Output 5 2 2 5" xfId="25353" xr:uid="{A1BB90F2-A691-4BA0-842E-27CCD9DC81B5}"/>
    <cellStyle name="Output 5 2 2 5 2" xfId="30805" xr:uid="{A2DFC729-F16D-4ECD-96D6-D1524073397C}"/>
    <cellStyle name="Output 5 2 2 6" xfId="27718" xr:uid="{533309F7-55E2-4BFB-AB38-F7188F468E0C}"/>
    <cellStyle name="Output 5 2 2 7" xfId="33445" xr:uid="{07FA8112-C832-4BDA-AB9E-1C8649E6E704}"/>
    <cellStyle name="Output 5 2 3" xfId="23329" xr:uid="{F60AD6CE-41D2-4A6F-91AE-4F2556F9B9EF}"/>
    <cellStyle name="Output 5 2 3 2" xfId="26029" xr:uid="{6FF465E7-2F7D-429B-A64B-8E293EC5CC1D}"/>
    <cellStyle name="Output 5 2 3 2 2" xfId="31481" xr:uid="{B746AD15-DA88-4F15-A2B6-F4ED7354C98B}"/>
    <cellStyle name="Output 5 2 3 2 3" xfId="37056" xr:uid="{A40B3D70-3025-41DD-80D5-C40EBBD1D100}"/>
    <cellStyle name="Output 5 2 3 3" xfId="29269" xr:uid="{308B305B-EDA1-463E-BB02-3AC8B549FC5F}"/>
    <cellStyle name="Output 5 2 3 4" xfId="34993" xr:uid="{7B279E34-738B-42B7-ACEA-064514A7EFBF}"/>
    <cellStyle name="Output 5 2 4" xfId="24708" xr:uid="{F911773C-23BF-4D84-A716-BEACBD81E6A1}"/>
    <cellStyle name="Output 5 2 4 2" xfId="26903" xr:uid="{86600038-85D6-4BE3-B6F6-47B2B37877AF}"/>
    <cellStyle name="Output 5 2 4 2 2" xfId="32355" xr:uid="{C39C90ED-938E-479D-844E-5EE0473341E0}"/>
    <cellStyle name="Output 5 2 4 3" xfId="30160" xr:uid="{4C5D27B4-6EBA-43A5-9C17-C8E5F83C5B8F}"/>
    <cellStyle name="Output 5 2 4 4" xfId="35859" xr:uid="{C3CDBEED-0866-436A-8EB0-43E7E4471B54}"/>
    <cellStyle name="Output 5 2 5" xfId="22474" xr:uid="{EFAEFEF6-73B1-46E7-9E40-647581DF1953}"/>
    <cellStyle name="Output 5 2 5 2" xfId="28414" xr:uid="{F6A2BECA-49C0-4D96-9032-1F8DAA91E145}"/>
    <cellStyle name="Output 5 2 5 3" xfId="34141" xr:uid="{83654A92-8E27-49D3-8EED-82B824512B7B}"/>
    <cellStyle name="Output 5 2 6" xfId="21593" xr:uid="{E2A30181-C6F7-435C-AB37-7FEAF1F39E88}"/>
    <cellStyle name="Output 5 2 7" xfId="27535" xr:uid="{EF01A7F2-1A66-45C2-A265-01CBA8CA01D9}"/>
    <cellStyle name="Output 5 2 8" xfId="33262" xr:uid="{E46EB0BD-1FDB-4E46-B76D-A42BB7F9CD57}"/>
    <cellStyle name="Output 5 3" xfId="20615" xr:uid="{00000000-0005-0000-0000-00008A500000}"/>
    <cellStyle name="Output 5 3 2" xfId="21775" xr:uid="{D073189E-CF9B-47CE-B847-4C8B378665C9}"/>
    <cellStyle name="Output 5 3 2 2" xfId="23507" xr:uid="{C772BF43-5D0A-4E47-AFC9-925132CBCC34}"/>
    <cellStyle name="Output 5 3 2 2 2" xfId="26207" xr:uid="{F32312BE-FFB4-4ACA-BFA7-BDCC6C1C47F2}"/>
    <cellStyle name="Output 5 3 2 2 2 2" xfId="31659" xr:uid="{FB17A5B5-F6AE-4246-B4B0-718E5CE695FE}"/>
    <cellStyle name="Output 5 3 2 2 2 3" xfId="37234" xr:uid="{6A9E3075-27DB-4779-B239-853BEC4CC900}"/>
    <cellStyle name="Output 5 3 2 2 3" xfId="29447" xr:uid="{9CEB57BA-CE75-483D-99DD-32BAF6C024B5}"/>
    <cellStyle name="Output 5 3 2 2 4" xfId="35171" xr:uid="{31D51F58-26B0-40DD-9E2D-7AE95B2431B0}"/>
    <cellStyle name="Output 5 3 2 3" xfId="24890" xr:uid="{B340ED8C-A72D-4230-846D-EBBE709A92A4}"/>
    <cellStyle name="Output 5 3 2 3 2" xfId="27085" xr:uid="{A24FD865-376F-4880-A54B-A9769AB5EF7C}"/>
    <cellStyle name="Output 5 3 2 3 2 2" xfId="32537" xr:uid="{DDADCF0F-628D-496D-ACF9-0B440F888B2D}"/>
    <cellStyle name="Output 5 3 2 3 3" xfId="30342" xr:uid="{FD821E3B-6F8D-4421-858B-452BF756D288}"/>
    <cellStyle name="Output 5 3 2 3 4" xfId="36037" xr:uid="{62DB6386-3BFB-4B69-954B-D6823C69F1B0}"/>
    <cellStyle name="Output 5 3 2 4" xfId="22652" xr:uid="{A8AC7F47-C5A1-4C15-9459-9DC3FFC09382}"/>
    <cellStyle name="Output 5 3 2 4 2" xfId="28592" xr:uid="{E277325A-6FEC-43F3-97E1-DD3CCC498802}"/>
    <cellStyle name="Output 5 3 2 4 3" xfId="34319" xr:uid="{6964DE7C-237F-4DFA-A5E5-085C6CBB201B}"/>
    <cellStyle name="Output 5 3 2 5" xfId="25352" xr:uid="{C972051E-356E-4131-BAF3-1BA91BBFC8AF}"/>
    <cellStyle name="Output 5 3 2 5 2" xfId="30804" xr:uid="{D94780B4-6048-4B30-A388-BCE046F68683}"/>
    <cellStyle name="Output 5 3 2 6" xfId="27717" xr:uid="{2AAD8925-33BC-42F5-9105-A81F5E36BF34}"/>
    <cellStyle name="Output 5 3 2 7" xfId="33444" xr:uid="{4E19B4FE-9579-4E1E-8D77-EA97A53EFA7E}"/>
    <cellStyle name="Output 5 3 3" xfId="23330" xr:uid="{3CC41939-F89D-485C-9276-E7BFA74EABB4}"/>
    <cellStyle name="Output 5 3 3 2" xfId="26030" xr:uid="{CC9AB47B-2FF6-490F-B6AC-05CF33D60488}"/>
    <cellStyle name="Output 5 3 3 2 2" xfId="31482" xr:uid="{2686CAE2-4B3F-45AA-941C-A4CB816EA723}"/>
    <cellStyle name="Output 5 3 3 2 3" xfId="37057" xr:uid="{DB71B3DA-16CC-4FE5-B283-7FE5D4697F61}"/>
    <cellStyle name="Output 5 3 3 3" xfId="29270" xr:uid="{AD948B00-6C59-4385-9B0D-C811B5C8EE00}"/>
    <cellStyle name="Output 5 3 3 4" xfId="34994" xr:uid="{D4AC851D-BDC0-4BE1-94AE-ED70BC607FF5}"/>
    <cellStyle name="Output 5 3 4" xfId="24709" xr:uid="{46C1FE20-76EF-4B74-A75A-8DC06648F455}"/>
    <cellStyle name="Output 5 3 4 2" xfId="26904" xr:uid="{45D0CE72-2C3A-4CBD-9A76-4BC4319B8907}"/>
    <cellStyle name="Output 5 3 4 2 2" xfId="32356" xr:uid="{51008D1A-D4D3-47FD-ACFE-44081BC308AF}"/>
    <cellStyle name="Output 5 3 4 3" xfId="30161" xr:uid="{EEF1B3E9-4320-427F-8FD8-E769906ECFF9}"/>
    <cellStyle name="Output 5 3 4 4" xfId="35860" xr:uid="{1824185F-3785-4956-AC03-BC735EE9C31F}"/>
    <cellStyle name="Output 5 3 5" xfId="22475" xr:uid="{36C5AC0D-030B-4BEE-9A89-8999471EBEC9}"/>
    <cellStyle name="Output 5 3 5 2" xfId="28415" xr:uid="{A34306ED-0BF2-49D9-9CF4-8F2ED831DB76}"/>
    <cellStyle name="Output 5 3 5 3" xfId="34142" xr:uid="{E623E7AD-8059-4B4F-8FF4-CD0AEDE6DF1D}"/>
    <cellStyle name="Output 5 3 6" xfId="21594" xr:uid="{66B5DA40-B943-4DB3-B9C9-8F85B6458DA5}"/>
    <cellStyle name="Output 5 3 7" xfId="27536" xr:uid="{31788993-4D68-446D-B7C5-F164FF4C1778}"/>
    <cellStyle name="Output 5 3 8" xfId="33263" xr:uid="{DAAE8581-C8AE-47F4-8D13-671924C68302}"/>
    <cellStyle name="Output 5 4" xfId="21777" xr:uid="{C1185053-043A-4B12-A53B-CA588D26CBCB}"/>
    <cellStyle name="Output 5 4 2" xfId="23509" xr:uid="{56372879-10A5-48E0-BF22-E569665C74F2}"/>
    <cellStyle name="Output 5 4 2 2" xfId="26209" xr:uid="{DEF0D2A4-76D4-4005-8E1C-71788E0014E7}"/>
    <cellStyle name="Output 5 4 2 2 2" xfId="31661" xr:uid="{72C318F9-88C1-4479-8F38-A1FE021831FB}"/>
    <cellStyle name="Output 5 4 2 2 3" xfId="37236" xr:uid="{5D645BBE-919F-48E9-8195-628D434648F7}"/>
    <cellStyle name="Output 5 4 2 3" xfId="29449" xr:uid="{62272727-3CB4-42F9-BA9F-089698F4A0F9}"/>
    <cellStyle name="Output 5 4 2 4" xfId="35173" xr:uid="{3B4DC51F-2A88-4A9E-B5C8-8847564CE9F9}"/>
    <cellStyle name="Output 5 4 3" xfId="24892" xr:uid="{0AA1D1B6-18C8-4EDC-B15E-E84E4938F22F}"/>
    <cellStyle name="Output 5 4 3 2" xfId="27087" xr:uid="{1042F895-3105-4A12-914F-A34C4ACE03ED}"/>
    <cellStyle name="Output 5 4 3 2 2" xfId="32539" xr:uid="{69440459-BA3D-402A-BCEC-CC046EF26870}"/>
    <cellStyle name="Output 5 4 3 3" xfId="30344" xr:uid="{CF413961-E2D8-4898-A112-D85EC1D55B60}"/>
    <cellStyle name="Output 5 4 3 4" xfId="36039" xr:uid="{6CB5DB3D-D4B1-4EFE-A81A-B09FCABEE87F}"/>
    <cellStyle name="Output 5 4 4" xfId="22654" xr:uid="{826CA4BB-97C8-45E9-ACF9-4B86E9F10A9D}"/>
    <cellStyle name="Output 5 4 4 2" xfId="28594" xr:uid="{A9EE798F-3DE2-43ED-9793-ED2CBD67907B}"/>
    <cellStyle name="Output 5 4 4 3" xfId="34321" xr:uid="{EAC394A3-8E15-48A5-AEE5-92585C0DCEC0}"/>
    <cellStyle name="Output 5 4 5" xfId="25354" xr:uid="{2A8FE9D3-33E0-4418-A065-9C60D77C866C}"/>
    <cellStyle name="Output 5 4 5 2" xfId="30806" xr:uid="{63B1D755-37D9-45B4-8FDA-A7FAF1D2AA0E}"/>
    <cellStyle name="Output 5 4 6" xfId="27719" xr:uid="{655452E0-8CFD-4898-B45D-E2E4B6BE1C63}"/>
    <cellStyle name="Output 5 4 7" xfId="33446" xr:uid="{680436FE-AEA4-458B-8E17-4EAFAF397BA0}"/>
    <cellStyle name="Output 5 5" xfId="23328" xr:uid="{C3EA4BF3-B395-4ABD-8E04-D6DEB47AAA8F}"/>
    <cellStyle name="Output 5 5 2" xfId="26028" xr:uid="{F0FAAA32-580D-41D1-AEFF-AE1AED1FDD04}"/>
    <cellStyle name="Output 5 5 2 2" xfId="31480" xr:uid="{8CC17C80-A008-40E7-97F8-2B5DB19BE47A}"/>
    <cellStyle name="Output 5 5 2 3" xfId="37055" xr:uid="{7896B3AA-66CA-40E2-A73D-AA2B02B8862F}"/>
    <cellStyle name="Output 5 5 3" xfId="29268" xr:uid="{20491139-F253-40C6-91D7-5EB52A8DCFB9}"/>
    <cellStyle name="Output 5 5 4" xfId="34992" xr:uid="{7B92A2E9-7FF4-4BB5-8C30-CD9CCF81BDB7}"/>
    <cellStyle name="Output 5 6" xfId="24707" xr:uid="{F5D88C81-C1B7-4638-BAB1-AB68769917A8}"/>
    <cellStyle name="Output 5 6 2" xfId="26902" xr:uid="{D58AB2F4-61C2-4ED9-810C-34CF20FE3B06}"/>
    <cellStyle name="Output 5 6 2 2" xfId="32354" xr:uid="{3320C777-B0BA-4A6A-AD87-A19BFD5CA56C}"/>
    <cellStyle name="Output 5 6 3" xfId="30159" xr:uid="{A81C1250-B149-4380-B761-30A34727AEBA}"/>
    <cellStyle name="Output 5 6 4" xfId="35858" xr:uid="{D47A574F-589F-480B-8970-9ECB48DDC58A}"/>
    <cellStyle name="Output 5 7" xfId="22473" xr:uid="{2B28F915-F8E0-4100-AFDD-4BC628E0AF71}"/>
    <cellStyle name="Output 5 7 2" xfId="28413" xr:uid="{0D70ABC2-D7B9-49A0-8F38-9EEB6E6AC30C}"/>
    <cellStyle name="Output 5 7 3" xfId="34140" xr:uid="{89625F31-529C-4AA7-9682-51049BF2C932}"/>
    <cellStyle name="Output 5 8" xfId="21592" xr:uid="{44C78E7D-1460-4FEF-90CA-068E12F5FCCA}"/>
    <cellStyle name="Output 5 9" xfId="27534" xr:uid="{EB201693-151A-423A-A02D-3513CAF95250}"/>
    <cellStyle name="Output 6" xfId="20616" xr:uid="{00000000-0005-0000-0000-00008B500000}"/>
    <cellStyle name="Output 6 10" xfId="33264" xr:uid="{AB8489E7-4376-425F-82E1-F80F05CBC3F9}"/>
    <cellStyle name="Output 6 2" xfId="20617" xr:uid="{00000000-0005-0000-0000-00008C500000}"/>
    <cellStyle name="Output 6 2 2" xfId="21773" xr:uid="{9B0AD77A-BE14-4CC5-859D-5F87E4F452E7}"/>
    <cellStyle name="Output 6 2 2 2" xfId="23505" xr:uid="{6ED43415-0AF4-4317-B81E-ACBE7D28EB26}"/>
    <cellStyle name="Output 6 2 2 2 2" xfId="26205" xr:uid="{E4DC4DF5-3A58-4465-9924-5D6965FFE39A}"/>
    <cellStyle name="Output 6 2 2 2 2 2" xfId="31657" xr:uid="{2F456796-2216-4BAC-9243-AC6DCD984926}"/>
    <cellStyle name="Output 6 2 2 2 2 3" xfId="37232" xr:uid="{9F98516D-4B71-426B-8AC8-FB9C5EFE4B87}"/>
    <cellStyle name="Output 6 2 2 2 3" xfId="29445" xr:uid="{E70E81CB-D928-44E3-B465-C65039F392C6}"/>
    <cellStyle name="Output 6 2 2 2 4" xfId="35169" xr:uid="{13F83A73-2AC0-4257-BFE5-E23E97B41289}"/>
    <cellStyle name="Output 6 2 2 3" xfId="24888" xr:uid="{41A6C902-DF8D-4CEE-A009-5FA48B8CB081}"/>
    <cellStyle name="Output 6 2 2 3 2" xfId="27083" xr:uid="{32654040-72DF-47AF-805B-F2E0FEB56B25}"/>
    <cellStyle name="Output 6 2 2 3 2 2" xfId="32535" xr:uid="{A98A7C8E-F10B-44FE-AC37-70B701105DBD}"/>
    <cellStyle name="Output 6 2 2 3 3" xfId="30340" xr:uid="{B134940D-435B-43B8-882D-D448D55B177F}"/>
    <cellStyle name="Output 6 2 2 3 4" xfId="36035" xr:uid="{4F77C015-54CE-46A6-A611-63C730634625}"/>
    <cellStyle name="Output 6 2 2 4" xfId="22650" xr:uid="{47372344-B698-4195-A65E-E0BADBE71A3C}"/>
    <cellStyle name="Output 6 2 2 4 2" xfId="28590" xr:uid="{139CAA32-8240-4380-B2D8-4E3C0C264D0C}"/>
    <cellStyle name="Output 6 2 2 4 3" xfId="34317" xr:uid="{8CE2CBCF-32D3-4DA4-B7BA-D6D828A3F3C4}"/>
    <cellStyle name="Output 6 2 2 5" xfId="25350" xr:uid="{9BB02CEB-50B3-4E83-9E68-627EF3A7D339}"/>
    <cellStyle name="Output 6 2 2 5 2" xfId="30802" xr:uid="{F1B8A0EF-AF6A-4C29-A004-83754D1544C0}"/>
    <cellStyle name="Output 6 2 2 6" xfId="27715" xr:uid="{8C275DDE-911E-40EE-99B8-0578ECA3333E}"/>
    <cellStyle name="Output 6 2 2 7" xfId="33442" xr:uid="{F11D0498-9681-41E6-BF7B-3E6BD292C4B1}"/>
    <cellStyle name="Output 6 2 3" xfId="23332" xr:uid="{89201B2D-7521-4412-BAE7-D8F81DCCA624}"/>
    <cellStyle name="Output 6 2 3 2" xfId="26032" xr:uid="{4C52D601-A7D1-4E15-9D50-AFC803AFD50C}"/>
    <cellStyle name="Output 6 2 3 2 2" xfId="31484" xr:uid="{00BE625E-A608-43E3-9EA4-F4D6282A1344}"/>
    <cellStyle name="Output 6 2 3 2 3" xfId="37059" xr:uid="{B79C585C-7F9C-4DF7-BCBA-D9812DFC28FE}"/>
    <cellStyle name="Output 6 2 3 3" xfId="29272" xr:uid="{96FBA9E7-D3D9-48CC-A5D1-ABAB22DB8CCD}"/>
    <cellStyle name="Output 6 2 3 4" xfId="34996" xr:uid="{0690727F-466B-409E-B9CC-EDE29A4AB7CB}"/>
    <cellStyle name="Output 6 2 4" xfId="24711" xr:uid="{09482707-3D4E-47FD-BDFC-C487E8726181}"/>
    <cellStyle name="Output 6 2 4 2" xfId="26906" xr:uid="{7D8EE885-5523-446B-ABE2-2A7ADDA40BEB}"/>
    <cellStyle name="Output 6 2 4 2 2" xfId="32358" xr:uid="{6368428A-FDD2-4DCA-982A-6D4589B62236}"/>
    <cellStyle name="Output 6 2 4 3" xfId="30163" xr:uid="{0CFBEF52-CB8E-482E-87E1-FC245E966FF0}"/>
    <cellStyle name="Output 6 2 4 4" xfId="35862" xr:uid="{40196FC4-B62E-4F1B-9956-1756F208EE3A}"/>
    <cellStyle name="Output 6 2 5" xfId="22477" xr:uid="{B76DF39D-1BCD-45C1-91F3-0F8244DBC7B2}"/>
    <cellStyle name="Output 6 2 5 2" xfId="28417" xr:uid="{BCC921C0-CDB0-48DD-A5A9-9D843BD97368}"/>
    <cellStyle name="Output 6 2 5 3" xfId="34144" xr:uid="{12C482C1-B94F-4A7F-A2F4-292859C0C1DD}"/>
    <cellStyle name="Output 6 2 6" xfId="21596" xr:uid="{91166CE0-2F16-4BD4-9700-F7B1CEA04273}"/>
    <cellStyle name="Output 6 2 7" xfId="27538" xr:uid="{82130922-48EE-4636-9213-C251DB4B75F6}"/>
    <cellStyle name="Output 6 2 8" xfId="33265" xr:uid="{424E533D-AFBF-4433-8AF2-187BD967AE76}"/>
    <cellStyle name="Output 6 3" xfId="20618" xr:uid="{00000000-0005-0000-0000-00008D500000}"/>
    <cellStyle name="Output 6 3 2" xfId="21772" xr:uid="{48E5E339-D293-4C1D-92AE-5E0B80576360}"/>
    <cellStyle name="Output 6 3 2 2" xfId="23504" xr:uid="{650B70EF-ECB8-4C14-AE6C-F1E669CF9F60}"/>
    <cellStyle name="Output 6 3 2 2 2" xfId="26204" xr:uid="{0EC53EAA-9B00-431E-8209-7F607D9EEF85}"/>
    <cellStyle name="Output 6 3 2 2 2 2" xfId="31656" xr:uid="{68F941AB-7260-4061-80DF-246D084F9E20}"/>
    <cellStyle name="Output 6 3 2 2 2 3" xfId="37231" xr:uid="{E4842B0F-BB72-4B5A-9F8A-044E481B13E9}"/>
    <cellStyle name="Output 6 3 2 2 3" xfId="29444" xr:uid="{7F631828-82D6-499B-A139-C40D337C12F7}"/>
    <cellStyle name="Output 6 3 2 2 4" xfId="35168" xr:uid="{913B3D8A-393F-47EA-952F-D516C32FE788}"/>
    <cellStyle name="Output 6 3 2 3" xfId="24887" xr:uid="{6BA68B66-09F5-410D-B104-FAA5810900C6}"/>
    <cellStyle name="Output 6 3 2 3 2" xfId="27082" xr:uid="{9DD91139-2B00-48BF-8F30-745C091C698F}"/>
    <cellStyle name="Output 6 3 2 3 2 2" xfId="32534" xr:uid="{A4919D8E-F8FF-4821-9EC6-B07806074632}"/>
    <cellStyle name="Output 6 3 2 3 3" xfId="30339" xr:uid="{4FA0947E-98CD-4A04-AE62-772B192BAC06}"/>
    <cellStyle name="Output 6 3 2 3 4" xfId="36034" xr:uid="{22D797F8-72FD-44D6-A9C9-000DBA385CE8}"/>
    <cellStyle name="Output 6 3 2 4" xfId="22649" xr:uid="{4C2F2703-2A85-4A97-BE55-1D4B248EE738}"/>
    <cellStyle name="Output 6 3 2 4 2" xfId="28589" xr:uid="{55B40C26-FEF6-4BED-8285-ABE342A6E213}"/>
    <cellStyle name="Output 6 3 2 4 3" xfId="34316" xr:uid="{BF874747-6927-413C-9963-7119454A37E9}"/>
    <cellStyle name="Output 6 3 2 5" xfId="25349" xr:uid="{562CF421-D8AF-4943-91A8-A64650384C54}"/>
    <cellStyle name="Output 6 3 2 5 2" xfId="30801" xr:uid="{AAD99443-6872-4CA9-965C-053695EC588B}"/>
    <cellStyle name="Output 6 3 2 6" xfId="27714" xr:uid="{0F9926AB-F0B0-44B6-A328-617EFB4F6A3F}"/>
    <cellStyle name="Output 6 3 2 7" xfId="33441" xr:uid="{1962E54D-7FE8-4FC3-BCFE-C11B0D7CD55E}"/>
    <cellStyle name="Output 6 3 3" xfId="23333" xr:uid="{D1AA8E46-B821-4D87-9049-C27A0FD37003}"/>
    <cellStyle name="Output 6 3 3 2" xfId="26033" xr:uid="{BBB75992-E01F-4CDE-936A-0597F05E2CD0}"/>
    <cellStyle name="Output 6 3 3 2 2" xfId="31485" xr:uid="{5FB2896D-EB82-433F-AEBB-9C529D2DD64F}"/>
    <cellStyle name="Output 6 3 3 2 3" xfId="37060" xr:uid="{29B9E7A7-B729-4B69-AE56-E9AA8A3B0DBB}"/>
    <cellStyle name="Output 6 3 3 3" xfId="29273" xr:uid="{602C3772-0A64-4C75-B62F-3DA6398E450C}"/>
    <cellStyle name="Output 6 3 3 4" xfId="34997" xr:uid="{0AE8480B-03B9-49F7-B104-3F94CDB1AA2B}"/>
    <cellStyle name="Output 6 3 4" xfId="24712" xr:uid="{FFAB566B-8446-4C21-A847-F729833B6202}"/>
    <cellStyle name="Output 6 3 4 2" xfId="26907" xr:uid="{67A4571C-67BF-4966-9ABD-EA068DA735C1}"/>
    <cellStyle name="Output 6 3 4 2 2" xfId="32359" xr:uid="{CDB322BF-8FB5-4FAC-B93F-32F2D1A3B263}"/>
    <cellStyle name="Output 6 3 4 3" xfId="30164" xr:uid="{69E94985-3011-44FA-B720-76505058F21A}"/>
    <cellStyle name="Output 6 3 4 4" xfId="35863" xr:uid="{B71C0A8A-0BE8-476B-9477-2445D6B0E3A5}"/>
    <cellStyle name="Output 6 3 5" xfId="22478" xr:uid="{DEAE29E5-9ED2-4B20-BA05-B7A0162B7E05}"/>
    <cellStyle name="Output 6 3 5 2" xfId="28418" xr:uid="{2ABD5C20-025F-47F3-867A-F5261A4F56CA}"/>
    <cellStyle name="Output 6 3 5 3" xfId="34145" xr:uid="{2B86DD4C-D5BC-4908-A166-A62AA5EAA4CE}"/>
    <cellStyle name="Output 6 3 6" xfId="21597" xr:uid="{2026E5C2-4AAB-4937-AE5B-E436796170E9}"/>
    <cellStyle name="Output 6 3 7" xfId="27539" xr:uid="{A7F5324E-B6F1-4CBB-B4FC-74CF9A844BD7}"/>
    <cellStyle name="Output 6 3 8" xfId="33266" xr:uid="{B90DD83D-8A61-490B-8B7C-7A2C5835F5DE}"/>
    <cellStyle name="Output 6 4" xfId="21774" xr:uid="{D31160FE-CD73-4CBE-8001-76065EEFBD9F}"/>
    <cellStyle name="Output 6 4 2" xfId="23506" xr:uid="{4BE24085-5FBA-4A31-82F6-7CACAA277AFB}"/>
    <cellStyle name="Output 6 4 2 2" xfId="26206" xr:uid="{9348F6CC-46B0-450E-B862-41737EF75CD5}"/>
    <cellStyle name="Output 6 4 2 2 2" xfId="31658" xr:uid="{C8651D34-BA73-4F54-93EB-ACA2B04C547D}"/>
    <cellStyle name="Output 6 4 2 2 3" xfId="37233" xr:uid="{0B7B185B-98DB-42CF-ACC3-599E4CB2D8DF}"/>
    <cellStyle name="Output 6 4 2 3" xfId="29446" xr:uid="{D91468BF-C9FC-49EA-82DD-4179234C0144}"/>
    <cellStyle name="Output 6 4 2 4" xfId="35170" xr:uid="{F7C66009-2508-47A5-A28C-036FEB2E8996}"/>
    <cellStyle name="Output 6 4 3" xfId="24889" xr:uid="{5A79AC2A-FD56-40BA-9348-F2F6666B2359}"/>
    <cellStyle name="Output 6 4 3 2" xfId="27084" xr:uid="{F804396E-1EE2-4A21-851F-3CE0D6EECBDC}"/>
    <cellStyle name="Output 6 4 3 2 2" xfId="32536" xr:uid="{CFD6653A-DB42-42F0-9316-0582138E13EB}"/>
    <cellStyle name="Output 6 4 3 3" xfId="30341" xr:uid="{6ADD66C6-16C8-4A36-9362-C0ECCDB8E422}"/>
    <cellStyle name="Output 6 4 3 4" xfId="36036" xr:uid="{3D1B5987-2D23-480C-8752-2BD91BA81570}"/>
    <cellStyle name="Output 6 4 4" xfId="22651" xr:uid="{F71DCE61-23B9-4681-8A00-DD2F7154E128}"/>
    <cellStyle name="Output 6 4 4 2" xfId="28591" xr:uid="{6EB9D291-AC31-4C40-B6EE-ABD7CC939251}"/>
    <cellStyle name="Output 6 4 4 3" xfId="34318" xr:uid="{66B26A02-E8AF-4BD7-8040-72FC741965AB}"/>
    <cellStyle name="Output 6 4 5" xfId="25351" xr:uid="{D069648A-439C-4A34-8DE1-02A5DAE4EF3E}"/>
    <cellStyle name="Output 6 4 5 2" xfId="30803" xr:uid="{C5A7134B-2815-4DB6-8BEB-31037D036FDF}"/>
    <cellStyle name="Output 6 4 6" xfId="27716" xr:uid="{1760A4F4-D9DF-4183-B26F-74E867193670}"/>
    <cellStyle name="Output 6 4 7" xfId="33443" xr:uid="{03E50AE3-361F-446D-B9BC-EFEE2A393BB5}"/>
    <cellStyle name="Output 6 5" xfId="23331" xr:uid="{3D9164CD-C84B-4C99-BDB6-7ECCCC3E7C82}"/>
    <cellStyle name="Output 6 5 2" xfId="26031" xr:uid="{CF6378E3-F16E-4A10-A534-FC0DE31C3FD6}"/>
    <cellStyle name="Output 6 5 2 2" xfId="31483" xr:uid="{7A74DB55-575A-4C1A-A4ED-AF1D1037ED4A}"/>
    <cellStyle name="Output 6 5 2 3" xfId="37058" xr:uid="{CE3399B0-1C47-4BF9-86FD-FF66541169EF}"/>
    <cellStyle name="Output 6 5 3" xfId="29271" xr:uid="{8C8ACB49-CD5F-4FF9-8B20-4A58FFD6170F}"/>
    <cellStyle name="Output 6 5 4" xfId="34995" xr:uid="{474F1BF8-54FC-4D5E-878B-97A07C4C141E}"/>
    <cellStyle name="Output 6 6" xfId="24710" xr:uid="{BD06D9CC-68C7-4DB5-9235-3E08FCA30B9C}"/>
    <cellStyle name="Output 6 6 2" xfId="26905" xr:uid="{EAA5F6C0-586E-4A12-AE88-6BAF50D3A3BB}"/>
    <cellStyle name="Output 6 6 2 2" xfId="32357" xr:uid="{BD53AAAA-E958-4333-B78F-39511CEB699B}"/>
    <cellStyle name="Output 6 6 3" xfId="30162" xr:uid="{D39967AD-9562-4826-9548-43EDCB260CEF}"/>
    <cellStyle name="Output 6 6 4" xfId="35861" xr:uid="{E5D12B47-861D-4FAF-8179-C8A4ADE311CF}"/>
    <cellStyle name="Output 6 7" xfId="22476" xr:uid="{CB3343EC-9DC7-4062-80F1-2D45E405FD8E}"/>
    <cellStyle name="Output 6 7 2" xfId="28416" xr:uid="{C9745036-A5FD-4356-BE75-B9DB292FC093}"/>
    <cellStyle name="Output 6 7 3" xfId="34143" xr:uid="{F60D7D01-EAC2-457A-AFBD-9CC294C1C9C8}"/>
    <cellStyle name="Output 6 8" xfId="21595" xr:uid="{0B662666-C227-4D2D-9901-8D90AA92378E}"/>
    <cellStyle name="Output 6 9" xfId="27537" xr:uid="{80AE0C28-E21B-47E1-B963-D6F7CC1D6F27}"/>
    <cellStyle name="Output 7" xfId="20619" xr:uid="{00000000-0005-0000-0000-00008E500000}"/>
    <cellStyle name="Output 7 2" xfId="21771" xr:uid="{344B0174-D96C-41FC-9228-FF19855879E1}"/>
    <cellStyle name="Output 7 2 2" xfId="23503" xr:uid="{E750C996-859A-44BB-AA3F-64519D12DB26}"/>
    <cellStyle name="Output 7 2 2 2" xfId="26203" xr:uid="{761E771B-8837-42A0-974B-DB44A9F5CE78}"/>
    <cellStyle name="Output 7 2 2 2 2" xfId="31655" xr:uid="{426F024B-DCCE-473F-AD7C-B614E5A94C04}"/>
    <cellStyle name="Output 7 2 2 2 3" xfId="37230" xr:uid="{15ECE7B9-109E-4470-9AE1-76DEF167CA12}"/>
    <cellStyle name="Output 7 2 2 3" xfId="29443" xr:uid="{C8D7BBA9-88A7-43D2-9B30-F8669FC1025D}"/>
    <cellStyle name="Output 7 2 2 4" xfId="35167" xr:uid="{9DE8131C-E7F2-471F-BFF4-D0111FEF2D7A}"/>
    <cellStyle name="Output 7 2 3" xfId="24886" xr:uid="{9B4528A9-D02E-4211-A324-90D38B85D8E3}"/>
    <cellStyle name="Output 7 2 3 2" xfId="27081" xr:uid="{5ED601E6-DE11-463D-B8F0-029EF1F70D48}"/>
    <cellStyle name="Output 7 2 3 2 2" xfId="32533" xr:uid="{766550EF-3DE1-47F4-9A93-9641A2FA7E30}"/>
    <cellStyle name="Output 7 2 3 3" xfId="30338" xr:uid="{ECA71A77-81C4-41AD-B1F1-F908F5A832D3}"/>
    <cellStyle name="Output 7 2 3 4" xfId="36033" xr:uid="{41F5FA93-FEE8-4542-8C0D-AE1E3BF398A1}"/>
    <cellStyle name="Output 7 2 4" xfId="22648" xr:uid="{BAB91700-77C3-4D01-AF49-451205A495DB}"/>
    <cellStyle name="Output 7 2 4 2" xfId="28588" xr:uid="{C244FCD4-CBC4-4629-A799-B2D5113A8A83}"/>
    <cellStyle name="Output 7 2 4 3" xfId="34315" xr:uid="{470C9A01-057F-41E8-BE2A-8B2F0056578E}"/>
    <cellStyle name="Output 7 2 5" xfId="25348" xr:uid="{E3675257-A527-44E2-93CF-95C3553FDB5B}"/>
    <cellStyle name="Output 7 2 5 2" xfId="30800" xr:uid="{E606A563-CB53-48B5-8724-F2DCC2EA12AA}"/>
    <cellStyle name="Output 7 2 6" xfId="27713" xr:uid="{C7BD06CB-626B-4626-8770-5B9B3E1C4524}"/>
    <cellStyle name="Output 7 2 7" xfId="33440" xr:uid="{895364B3-718E-4009-8CFD-22A8BB247FC4}"/>
    <cellStyle name="Output 7 3" xfId="23334" xr:uid="{21DCC1B6-F3BA-4121-AEB3-513309CDE071}"/>
    <cellStyle name="Output 7 3 2" xfId="26034" xr:uid="{E5CC21F1-6AFD-43AE-8ACD-DF14DE215141}"/>
    <cellStyle name="Output 7 3 2 2" xfId="31486" xr:uid="{30B10FC1-9B85-428F-9E41-0A3AB9D28F0D}"/>
    <cellStyle name="Output 7 3 2 3" xfId="37061" xr:uid="{31F0F5BF-5D7A-46B2-BD48-755E7172D8E9}"/>
    <cellStyle name="Output 7 3 3" xfId="29274" xr:uid="{F965837A-EE33-4300-B29C-E61E8DDF4524}"/>
    <cellStyle name="Output 7 3 4" xfId="34998" xr:uid="{C45A8117-15F4-4D58-96C0-7A3FDA5C6E69}"/>
    <cellStyle name="Output 7 4" xfId="24713" xr:uid="{32470011-C078-425E-8D3E-9D383CB28A3D}"/>
    <cellStyle name="Output 7 4 2" xfId="26908" xr:uid="{D322E494-F4C5-4517-A027-DCE44BA2D7BA}"/>
    <cellStyle name="Output 7 4 2 2" xfId="32360" xr:uid="{DB51F1AE-E4F1-4270-9151-41FFF4B3FE5A}"/>
    <cellStyle name="Output 7 4 3" xfId="30165" xr:uid="{DD9958C9-ADD8-4E14-B550-20F41161A7BB}"/>
    <cellStyle name="Output 7 4 4" xfId="35864" xr:uid="{A97A60E3-17CB-4642-9DF8-CF77C5D62812}"/>
    <cellStyle name="Output 7 5" xfId="22479" xr:uid="{03B00BD3-F279-4169-B8C2-79EA6F6A0B38}"/>
    <cellStyle name="Output 7 5 2" xfId="28419" xr:uid="{571F3331-61DB-45A8-83B6-455DDF9E10E0}"/>
    <cellStyle name="Output 7 5 3" xfId="34146" xr:uid="{FEDF47C2-C006-4440-933C-8EFA89ECE733}"/>
    <cellStyle name="Output 7 6" xfId="21598" xr:uid="{1A8A9CD4-63E0-445E-94BD-E80B2836A8C1}"/>
    <cellStyle name="Output 7 7" xfId="27540" xr:uid="{EE077B06-1F73-4CD4-BE80-D7A0DD24ECA5}"/>
    <cellStyle name="Output 7 8" xfId="33267" xr:uid="{AA1F78FD-D670-4D50-B282-B946F6BE6DA6}"/>
    <cellStyle name="Percen - Style1" xfId="20620" xr:uid="{00000000-0005-0000-0000-00008F500000}"/>
    <cellStyle name="Percent" xfId="20962" builtinId="5"/>
    <cellStyle name="Percent [0]" xfId="20621" xr:uid="{00000000-0005-0000-0000-000091500000}"/>
    <cellStyle name="Percent [00]" xfId="20622" xr:uid="{00000000-0005-0000-0000-000092500000}"/>
    <cellStyle name="Percent 10" xfId="20623" xr:uid="{00000000-0005-0000-0000-000093500000}"/>
    <cellStyle name="Percent 10 2" xfId="20624" xr:uid="{00000000-0005-0000-0000-000094500000}"/>
    <cellStyle name="Percent 10 2 2" xfId="20625" xr:uid="{00000000-0005-0000-0000-000095500000}"/>
    <cellStyle name="Percent 10 3" xfId="20626" xr:uid="{00000000-0005-0000-0000-000096500000}"/>
    <cellStyle name="Percent 10 4" xfId="20627" xr:uid="{00000000-0005-0000-0000-000097500000}"/>
    <cellStyle name="Percent 11" xfId="20628" xr:uid="{00000000-0005-0000-0000-000098500000}"/>
    <cellStyle name="Percent 11 2" xfId="20629" xr:uid="{00000000-0005-0000-0000-000099500000}"/>
    <cellStyle name="Percent 12" xfId="20630" xr:uid="{00000000-0005-0000-0000-00009A500000}"/>
    <cellStyle name="Percent 12 2" xfId="20631" xr:uid="{00000000-0005-0000-0000-00009B500000}"/>
    <cellStyle name="Percent 13" xfId="20632" xr:uid="{00000000-0005-0000-0000-00009C500000}"/>
    <cellStyle name="Percent 13 2" xfId="20633" xr:uid="{00000000-0005-0000-0000-00009D500000}"/>
    <cellStyle name="Percent 14" xfId="20634" xr:uid="{00000000-0005-0000-0000-00009E500000}"/>
    <cellStyle name="Percent 15" xfId="20635" xr:uid="{00000000-0005-0000-0000-00009F500000}"/>
    <cellStyle name="Percent 15 2" xfId="20636" xr:uid="{00000000-0005-0000-0000-0000A0500000}"/>
    <cellStyle name="Percent 16" xfId="20637" xr:uid="{00000000-0005-0000-0000-0000A1500000}"/>
    <cellStyle name="Percent 17" xfId="20638" xr:uid="{00000000-0005-0000-0000-0000A2500000}"/>
    <cellStyle name="Percent 18" xfId="20639" xr:uid="{00000000-0005-0000-0000-0000A3500000}"/>
    <cellStyle name="Percent 19" xfId="20640" xr:uid="{00000000-0005-0000-0000-0000A4500000}"/>
    <cellStyle name="Percent 2" xfId="6" xr:uid="{00000000-0005-0000-0000-0000A5500000}"/>
    <cellStyle name="Percent 2 2" xfId="20641" xr:uid="{00000000-0005-0000-0000-0000A6500000}"/>
    <cellStyle name="Percent 2 2 2" xfId="20642" xr:uid="{00000000-0005-0000-0000-0000A7500000}"/>
    <cellStyle name="Percent 2 2 3" xfId="20643" xr:uid="{00000000-0005-0000-0000-0000A8500000}"/>
    <cellStyle name="Percent 2 2 4" xfId="20644" xr:uid="{00000000-0005-0000-0000-0000A9500000}"/>
    <cellStyle name="Percent 2 2 4 2" xfId="20645" xr:uid="{00000000-0005-0000-0000-0000AA500000}"/>
    <cellStyle name="Percent 2 2 4 2 2" xfId="20646" xr:uid="{00000000-0005-0000-0000-0000AB500000}"/>
    <cellStyle name="Percent 2 2 4 2 2 2" xfId="20647" xr:uid="{00000000-0005-0000-0000-0000AC500000}"/>
    <cellStyle name="Percent 2 2 4 2 2 3" xfId="20648" xr:uid="{00000000-0005-0000-0000-0000AD500000}"/>
    <cellStyle name="Percent 2 2 4 2 2 4" xfId="20649" xr:uid="{00000000-0005-0000-0000-0000AE500000}"/>
    <cellStyle name="Percent 2 2 4 2 3" xfId="20650" xr:uid="{00000000-0005-0000-0000-0000AF500000}"/>
    <cellStyle name="Percent 2 2 4 2 4" xfId="20651" xr:uid="{00000000-0005-0000-0000-0000B0500000}"/>
    <cellStyle name="Percent 2 2 4 2 5" xfId="20652" xr:uid="{00000000-0005-0000-0000-0000B1500000}"/>
    <cellStyle name="Percent 2 2 4 3" xfId="20653" xr:uid="{00000000-0005-0000-0000-0000B2500000}"/>
    <cellStyle name="Percent 2 2 4 3 2" xfId="20654" xr:uid="{00000000-0005-0000-0000-0000B3500000}"/>
    <cellStyle name="Percent 2 2 4 3 3" xfId="20655" xr:uid="{00000000-0005-0000-0000-0000B4500000}"/>
    <cellStyle name="Percent 2 2 4 3 4" xfId="20656" xr:uid="{00000000-0005-0000-0000-0000B5500000}"/>
    <cellStyle name="Percent 2 2 4 4" xfId="20657" xr:uid="{00000000-0005-0000-0000-0000B6500000}"/>
    <cellStyle name="Percent 2 2 4 5" xfId="20658" xr:uid="{00000000-0005-0000-0000-0000B7500000}"/>
    <cellStyle name="Percent 2 2 4 6" xfId="20659" xr:uid="{00000000-0005-0000-0000-0000B8500000}"/>
    <cellStyle name="Percent 2 2 5" xfId="20660" xr:uid="{00000000-0005-0000-0000-0000B9500000}"/>
    <cellStyle name="Percent 2 3" xfId="20661" xr:uid="{00000000-0005-0000-0000-0000BA500000}"/>
    <cellStyle name="Percent 2 3 2" xfId="23917" xr:uid="{E14AF5D5-646C-4F23-914B-695FCA6DBCAC}"/>
    <cellStyle name="Percent 2 4" xfId="20662" xr:uid="{00000000-0005-0000-0000-0000BB500000}"/>
    <cellStyle name="Percent 2 5" xfId="20663" xr:uid="{00000000-0005-0000-0000-0000BC500000}"/>
    <cellStyle name="Percent 2 6" xfId="20664" xr:uid="{00000000-0005-0000-0000-0000BD500000}"/>
    <cellStyle name="Percent 2 7" xfId="20665" xr:uid="{00000000-0005-0000-0000-0000BE500000}"/>
    <cellStyle name="Percent 2 8" xfId="20666" xr:uid="{00000000-0005-0000-0000-0000BF500000}"/>
    <cellStyle name="Percent 2 8 2" xfId="20667" xr:uid="{00000000-0005-0000-0000-0000C0500000}"/>
    <cellStyle name="Percent 2 9" xfId="20668" xr:uid="{00000000-0005-0000-0000-0000C1500000}"/>
    <cellStyle name="Percent 2 9 2" xfId="20669" xr:uid="{00000000-0005-0000-0000-0000C2500000}"/>
    <cellStyle name="Percent 2 9 2 2" xfId="20670" xr:uid="{00000000-0005-0000-0000-0000C3500000}"/>
    <cellStyle name="Percent 2 9 2 2 2" xfId="20671" xr:uid="{00000000-0005-0000-0000-0000C4500000}"/>
    <cellStyle name="Percent 2 9 2 2 3" xfId="20672" xr:uid="{00000000-0005-0000-0000-0000C5500000}"/>
    <cellStyle name="Percent 2 9 2 2 4" xfId="20673" xr:uid="{00000000-0005-0000-0000-0000C6500000}"/>
    <cellStyle name="Percent 2 9 2 3" xfId="20674" xr:uid="{00000000-0005-0000-0000-0000C7500000}"/>
    <cellStyle name="Percent 2 9 2 4" xfId="20675" xr:uid="{00000000-0005-0000-0000-0000C8500000}"/>
    <cellStyle name="Percent 2 9 2 5" xfId="20676" xr:uid="{00000000-0005-0000-0000-0000C9500000}"/>
    <cellStyle name="Percent 2 9 3" xfId="20677" xr:uid="{00000000-0005-0000-0000-0000CA500000}"/>
    <cellStyle name="Percent 2 9 3 2" xfId="20678" xr:uid="{00000000-0005-0000-0000-0000CB500000}"/>
    <cellStyle name="Percent 2 9 3 3" xfId="20679" xr:uid="{00000000-0005-0000-0000-0000CC500000}"/>
    <cellStyle name="Percent 2 9 3 4" xfId="20680" xr:uid="{00000000-0005-0000-0000-0000CD500000}"/>
    <cellStyle name="Percent 2 9 4" xfId="20681" xr:uid="{00000000-0005-0000-0000-0000CE500000}"/>
    <cellStyle name="Percent 2 9 5" xfId="20682" xr:uid="{00000000-0005-0000-0000-0000CF500000}"/>
    <cellStyle name="Percent 2 9 6" xfId="20683" xr:uid="{00000000-0005-0000-0000-0000D0500000}"/>
    <cellStyle name="Percent 20" xfId="20684" xr:uid="{00000000-0005-0000-0000-0000D1500000}"/>
    <cellStyle name="Percent 21" xfId="20685" xr:uid="{00000000-0005-0000-0000-0000D2500000}"/>
    <cellStyle name="Percent 21 2" xfId="20686" xr:uid="{00000000-0005-0000-0000-0000D3500000}"/>
    <cellStyle name="Percent 21 3" xfId="20687" xr:uid="{00000000-0005-0000-0000-0000D4500000}"/>
    <cellStyle name="Percent 21 4" xfId="20688" xr:uid="{00000000-0005-0000-0000-0000D5500000}"/>
    <cellStyle name="Percent 3" xfId="14" xr:uid="{00000000-0005-0000-0000-0000D6500000}"/>
    <cellStyle name="Percent 3 2" xfId="20689" xr:uid="{00000000-0005-0000-0000-0000D7500000}"/>
    <cellStyle name="Percent 3 2 2" xfId="20690" xr:uid="{00000000-0005-0000-0000-0000D8500000}"/>
    <cellStyle name="Percent 3 2 2 2" xfId="20691" xr:uid="{00000000-0005-0000-0000-0000D9500000}"/>
    <cellStyle name="Percent 3 2 2 3" xfId="20692" xr:uid="{00000000-0005-0000-0000-0000DA500000}"/>
    <cellStyle name="Percent 3 2 3" xfId="20693" xr:uid="{00000000-0005-0000-0000-0000DB500000}"/>
    <cellStyle name="Percent 3 2 4" xfId="20694" xr:uid="{00000000-0005-0000-0000-0000DC500000}"/>
    <cellStyle name="Percent 3 3" xfId="20695" xr:uid="{00000000-0005-0000-0000-0000DD500000}"/>
    <cellStyle name="Percent 3 3 2" xfId="20696" xr:uid="{00000000-0005-0000-0000-0000DE500000}"/>
    <cellStyle name="Percent 3 4" xfId="20697" xr:uid="{00000000-0005-0000-0000-0000DF500000}"/>
    <cellStyle name="Percent 3 4 2" xfId="20698" xr:uid="{00000000-0005-0000-0000-0000E0500000}"/>
    <cellStyle name="Percent 3 4 3" xfId="20699" xr:uid="{00000000-0005-0000-0000-0000E1500000}"/>
    <cellStyle name="Percent 3 5" xfId="23850" xr:uid="{C09B5AD3-6F39-49A5-8450-5D4384C2F857}"/>
    <cellStyle name="Percent 4" xfId="20700" xr:uid="{00000000-0005-0000-0000-0000E2500000}"/>
    <cellStyle name="Percent 4 2" xfId="20701" xr:uid="{00000000-0005-0000-0000-0000E3500000}"/>
    <cellStyle name="Percent 4 2 2" xfId="20702" xr:uid="{00000000-0005-0000-0000-0000E4500000}"/>
    <cellStyle name="Percent 4 2 2 2" xfId="20703" xr:uid="{00000000-0005-0000-0000-0000E5500000}"/>
    <cellStyle name="Percent 4 3" xfId="20704" xr:uid="{00000000-0005-0000-0000-0000E6500000}"/>
    <cellStyle name="Percent 4 3 2" xfId="20705" xr:uid="{00000000-0005-0000-0000-0000E7500000}"/>
    <cellStyle name="Percent 4 4" xfId="20706" xr:uid="{00000000-0005-0000-0000-0000E8500000}"/>
    <cellStyle name="Percent 4 5" xfId="23902" xr:uid="{F57CB59E-7090-4184-A416-F93F725EA381}"/>
    <cellStyle name="Percent 5" xfId="20707" xr:uid="{00000000-0005-0000-0000-0000E9500000}"/>
    <cellStyle name="Percent 5 2" xfId="20708" xr:uid="{00000000-0005-0000-0000-0000EA500000}"/>
    <cellStyle name="Percent 5 2 2" xfId="20709" xr:uid="{00000000-0005-0000-0000-0000EB500000}"/>
    <cellStyle name="Percent 5 2 2 2" xfId="20710" xr:uid="{00000000-0005-0000-0000-0000EC500000}"/>
    <cellStyle name="Percent 5 2 3" xfId="20711" xr:uid="{00000000-0005-0000-0000-0000ED500000}"/>
    <cellStyle name="Percent 5 2 4" xfId="20712" xr:uid="{00000000-0005-0000-0000-0000EE500000}"/>
    <cellStyle name="Percent 5 2 4 2" xfId="20713" xr:uid="{00000000-0005-0000-0000-0000EF500000}"/>
    <cellStyle name="Percent 5 2 4 2 2" xfId="20714" xr:uid="{00000000-0005-0000-0000-0000F0500000}"/>
    <cellStyle name="Percent 5 2 4 2 3" xfId="20715" xr:uid="{00000000-0005-0000-0000-0000F1500000}"/>
    <cellStyle name="Percent 5 2 4 2 4" xfId="20716" xr:uid="{00000000-0005-0000-0000-0000F2500000}"/>
    <cellStyle name="Percent 5 2 4 3" xfId="20717" xr:uid="{00000000-0005-0000-0000-0000F3500000}"/>
    <cellStyle name="Percent 5 2 4 4" xfId="20718" xr:uid="{00000000-0005-0000-0000-0000F4500000}"/>
    <cellStyle name="Percent 5 2 4 5" xfId="20719" xr:uid="{00000000-0005-0000-0000-0000F5500000}"/>
    <cellStyle name="Percent 5 2 5" xfId="20720" xr:uid="{00000000-0005-0000-0000-0000F6500000}"/>
    <cellStyle name="Percent 5 2 5 2" xfId="20721" xr:uid="{00000000-0005-0000-0000-0000F7500000}"/>
    <cellStyle name="Percent 5 2 5 3" xfId="20722" xr:uid="{00000000-0005-0000-0000-0000F8500000}"/>
    <cellStyle name="Percent 5 2 5 4" xfId="20723" xr:uid="{00000000-0005-0000-0000-0000F9500000}"/>
    <cellStyle name="Percent 5 2 6" xfId="20724" xr:uid="{00000000-0005-0000-0000-0000FA500000}"/>
    <cellStyle name="Percent 5 2 7" xfId="20725" xr:uid="{00000000-0005-0000-0000-0000FB500000}"/>
    <cellStyle name="Percent 5 2 8" xfId="20726" xr:uid="{00000000-0005-0000-0000-0000FC500000}"/>
    <cellStyle name="Percent 5 3" xfId="20727" xr:uid="{00000000-0005-0000-0000-0000FD500000}"/>
    <cellStyle name="Percent 5 3 2" xfId="20728" xr:uid="{00000000-0005-0000-0000-0000FE500000}"/>
    <cellStyle name="Percent 5 4" xfId="20729" xr:uid="{00000000-0005-0000-0000-0000FF500000}"/>
    <cellStyle name="Percent 5 4 2" xfId="20730" xr:uid="{00000000-0005-0000-0000-000000510000}"/>
    <cellStyle name="Percent 5 4 2 2" xfId="20731" xr:uid="{00000000-0005-0000-0000-000001510000}"/>
    <cellStyle name="Percent 5 4 2 3" xfId="20732" xr:uid="{00000000-0005-0000-0000-000002510000}"/>
    <cellStyle name="Percent 5 4 2 4" xfId="20733" xr:uid="{00000000-0005-0000-0000-000003510000}"/>
    <cellStyle name="Percent 5 4 3" xfId="20734" xr:uid="{00000000-0005-0000-0000-000004510000}"/>
    <cellStyle name="Percent 5 4 4" xfId="20735" xr:uid="{00000000-0005-0000-0000-000005510000}"/>
    <cellStyle name="Percent 5 4 5" xfId="20736" xr:uid="{00000000-0005-0000-0000-000006510000}"/>
    <cellStyle name="Percent 5 5" xfId="20737" xr:uid="{00000000-0005-0000-0000-000007510000}"/>
    <cellStyle name="Percent 5 5 2" xfId="20738" xr:uid="{00000000-0005-0000-0000-000008510000}"/>
    <cellStyle name="Percent 5 5 3" xfId="20739" xr:uid="{00000000-0005-0000-0000-000009510000}"/>
    <cellStyle name="Percent 5 5 4" xfId="20740" xr:uid="{00000000-0005-0000-0000-00000A510000}"/>
    <cellStyle name="Percent 5 6" xfId="20741" xr:uid="{00000000-0005-0000-0000-00000B510000}"/>
    <cellStyle name="Percent 5 7" xfId="20742" xr:uid="{00000000-0005-0000-0000-00000C510000}"/>
    <cellStyle name="Percent 5 8" xfId="20743" xr:uid="{00000000-0005-0000-0000-00000D510000}"/>
    <cellStyle name="Percent 6" xfId="20744" xr:uid="{00000000-0005-0000-0000-00000E510000}"/>
    <cellStyle name="Percent 6 2" xfId="20745" xr:uid="{00000000-0005-0000-0000-00000F510000}"/>
    <cellStyle name="Percent 6 2 2" xfId="20746" xr:uid="{00000000-0005-0000-0000-000010510000}"/>
    <cellStyle name="Percent 6 3" xfId="20747" xr:uid="{00000000-0005-0000-0000-000011510000}"/>
    <cellStyle name="Percent 6 3 2" xfId="20748" xr:uid="{00000000-0005-0000-0000-000012510000}"/>
    <cellStyle name="Percent 7" xfId="20749" xr:uid="{00000000-0005-0000-0000-000013510000}"/>
    <cellStyle name="Percent 7 2" xfId="20750" xr:uid="{00000000-0005-0000-0000-000014510000}"/>
    <cellStyle name="Percent 7 2 2" xfId="20751" xr:uid="{00000000-0005-0000-0000-000015510000}"/>
    <cellStyle name="Percent 7 3" xfId="20752" xr:uid="{00000000-0005-0000-0000-000016510000}"/>
    <cellStyle name="Percent 8" xfId="20753" xr:uid="{00000000-0005-0000-0000-000017510000}"/>
    <cellStyle name="Percent 8 10" xfId="20754" xr:uid="{00000000-0005-0000-0000-000018510000}"/>
    <cellStyle name="Percent 8 11" xfId="20755" xr:uid="{00000000-0005-0000-0000-000019510000}"/>
    <cellStyle name="Percent 8 12" xfId="20756" xr:uid="{00000000-0005-0000-0000-00001A510000}"/>
    <cellStyle name="Percent 8 2" xfId="20757" xr:uid="{00000000-0005-0000-0000-00001B510000}"/>
    <cellStyle name="Percent 8 3" xfId="20758" xr:uid="{00000000-0005-0000-0000-00001C510000}"/>
    <cellStyle name="Percent 8 4" xfId="20759" xr:uid="{00000000-0005-0000-0000-00001D510000}"/>
    <cellStyle name="Percent 8 5" xfId="20760" xr:uid="{00000000-0005-0000-0000-00001E510000}"/>
    <cellStyle name="Percent 8 6" xfId="20761" xr:uid="{00000000-0005-0000-0000-00001F510000}"/>
    <cellStyle name="Percent 8 7" xfId="20762" xr:uid="{00000000-0005-0000-0000-000020510000}"/>
    <cellStyle name="Percent 8 8" xfId="20763" xr:uid="{00000000-0005-0000-0000-000021510000}"/>
    <cellStyle name="Percent 8 9" xfId="20764" xr:uid="{00000000-0005-0000-0000-000022510000}"/>
    <cellStyle name="Percent 9" xfId="20765" xr:uid="{00000000-0005-0000-0000-000023510000}"/>
    <cellStyle name="Percent 9 10" xfId="20766" xr:uid="{00000000-0005-0000-0000-000024510000}"/>
    <cellStyle name="Percent 9 11" xfId="20767" xr:uid="{00000000-0005-0000-0000-000025510000}"/>
    <cellStyle name="Percent 9 2" xfId="20768" xr:uid="{00000000-0005-0000-0000-000026510000}"/>
    <cellStyle name="Percent 9 3" xfId="20769" xr:uid="{00000000-0005-0000-0000-000027510000}"/>
    <cellStyle name="Percent 9 4" xfId="20770" xr:uid="{00000000-0005-0000-0000-000028510000}"/>
    <cellStyle name="Percent 9 5" xfId="20771" xr:uid="{00000000-0005-0000-0000-000029510000}"/>
    <cellStyle name="Percent 9 6" xfId="20772" xr:uid="{00000000-0005-0000-0000-00002A510000}"/>
    <cellStyle name="Percent 9 7" xfId="20773" xr:uid="{00000000-0005-0000-0000-00002B510000}"/>
    <cellStyle name="Percent 9 8" xfId="20774" xr:uid="{00000000-0005-0000-0000-00002C510000}"/>
    <cellStyle name="Percent 9 9" xfId="20775" xr:uid="{00000000-0005-0000-0000-00002D510000}"/>
    <cellStyle name="PrePop Currency (0)" xfId="20776" xr:uid="{00000000-0005-0000-0000-00002E510000}"/>
    <cellStyle name="PrePop Currency (2)" xfId="20777" xr:uid="{00000000-0005-0000-0000-00002F510000}"/>
    <cellStyle name="PrePop Units (0)" xfId="20778" xr:uid="{00000000-0005-0000-0000-000030510000}"/>
    <cellStyle name="PrePop Units (1)" xfId="20779" xr:uid="{00000000-0005-0000-0000-000031510000}"/>
    <cellStyle name="PrePop Units (2)" xfId="20780" xr:uid="{00000000-0005-0000-0000-000032510000}"/>
    <cellStyle name="Price" xfId="20781" xr:uid="{00000000-0005-0000-0000-000033510000}"/>
    <cellStyle name="Price 2" xfId="20782" xr:uid="{00000000-0005-0000-0000-000034510000}"/>
    <cellStyle name="Price 2 2" xfId="23906" xr:uid="{F7794746-3FAF-46F7-83FC-5E949A8E418E}"/>
    <cellStyle name="Price 2 3" xfId="23943" xr:uid="{A8D8BB66-9EF7-4188-8788-9FF628B84CFB}"/>
    <cellStyle name="Price 3" xfId="20783" xr:uid="{00000000-0005-0000-0000-000035510000}"/>
    <cellStyle name="Price 4" xfId="23905" xr:uid="{739F652E-8C70-4D72-A663-B7DE02B41F10}"/>
    <cellStyle name="RunRep_Header" xfId="20784" xr:uid="{00000000-0005-0000-0000-000036510000}"/>
    <cellStyle name="Sheet Title" xfId="20785" xr:uid="{00000000-0005-0000-0000-000037510000}"/>
    <cellStyle name="showExposure" xfId="20786" xr:uid="{00000000-0005-0000-0000-000038510000}"/>
    <cellStyle name="showExposure 2" xfId="21770" xr:uid="{28145B83-2D5B-468C-AC1C-CE43F6BB385B}"/>
    <cellStyle name="showExposure 2 2" xfId="24885" xr:uid="{3D0CCD16-56BE-4512-A8B5-AE378912207C}"/>
    <cellStyle name="showExposure 2 2 2" xfId="27080" xr:uid="{25389C89-8085-40D3-A396-6DE1FE994E00}"/>
    <cellStyle name="showExposure 2 2 2 2" xfId="32532" xr:uid="{BF30B0C0-10C6-43E8-96AB-DBF7F67310DA}"/>
    <cellStyle name="showExposure 2 2 3" xfId="30337" xr:uid="{68963941-5A93-4A27-8600-C282CD6B926C}"/>
    <cellStyle name="showExposure 2 3" xfId="27712" xr:uid="{C42B56D5-78A7-4053-B89A-A4671E0829A7}"/>
    <cellStyle name="showExposure 2 4" xfId="33439" xr:uid="{832A254D-39AB-4330-B7BC-BDFBF19F96C0}"/>
    <cellStyle name="showExposure 3" xfId="23907" xr:uid="{EF90CFF5-E017-4764-BC56-7D58AF1D9ED6}"/>
    <cellStyle name="showExposure 3 2" xfId="25260" xr:uid="{202FEE7B-7CBB-427D-816C-7E7CF0FCE040}"/>
    <cellStyle name="showExposure 3 2 2" xfId="27451" xr:uid="{A8AB3CFB-CA76-44EC-8525-01B6ECA5AF0C}"/>
    <cellStyle name="showExposure 3 2 2 2" xfId="32903" xr:uid="{804E49C8-3A63-4AC5-AC81-9600586948E9}"/>
    <cellStyle name="showExposure 3 2 3" xfId="30712" xr:uid="{AA7648F6-2BF6-41AB-B067-CF464B2EE519}"/>
    <cellStyle name="showExposure 3 3" xfId="29800" xr:uid="{11030614-671F-4307-802D-736F43807CFA}"/>
    <cellStyle name="showExposure 3 4" xfId="35520" xr:uid="{BBD6C437-2883-43E6-85A5-F81958D7F775}"/>
    <cellStyle name="showExposure 4" xfId="24714" xr:uid="{FFED52B9-6BC9-4957-92E6-7828ECEE3A4E}"/>
    <cellStyle name="showExposure 4 2" xfId="26909" xr:uid="{B4ADC687-E06D-486C-9CD7-4360BF90F6CC}"/>
    <cellStyle name="showExposure 4 2 2" xfId="32361" xr:uid="{58589F4B-409C-48BF-9320-00BC5CF599B9}"/>
    <cellStyle name="showExposure 4 3" xfId="30166" xr:uid="{8F013394-32FD-495D-8D17-F6F0B259FA0D}"/>
    <cellStyle name="showExposure 5" xfId="21599" xr:uid="{8774C7CE-B31A-40A7-BB8F-09FA587489D5}"/>
    <cellStyle name="showExposure 6" xfId="27541" xr:uid="{2323D132-94EA-4619-9FB8-68434EB137AE}"/>
    <cellStyle name="showExposure 7" xfId="33268" xr:uid="{5C20058E-287B-495B-92B1-79C5A85F6D51}"/>
    <cellStyle name="showParameterE" xfId="20787" xr:uid="{00000000-0005-0000-0000-000039510000}"/>
    <cellStyle name="showParameterE 2" xfId="21769" xr:uid="{D704FAC0-D4D2-4F76-B1B4-A96B85D7C931}"/>
    <cellStyle name="showParameterE 2 2" xfId="24884" xr:uid="{2F40A04F-1369-4228-B2FE-1F40CB1F2B91}"/>
    <cellStyle name="showParameterE 2 2 2" xfId="27079" xr:uid="{681E3DBB-8F6B-40B4-8207-193B65E3B70B}"/>
    <cellStyle name="showParameterE 2 2 2 2" xfId="32531" xr:uid="{A321EBA7-397D-4D78-8ED4-4E68DDCA709B}"/>
    <cellStyle name="showParameterE 2 2 3" xfId="30336" xr:uid="{D8BB0A44-A3D0-4617-B85A-F38878CF9429}"/>
    <cellStyle name="showParameterE 2 3" xfId="27711" xr:uid="{99031288-2CC3-4EA9-B92C-338155C189EE}"/>
    <cellStyle name="showParameterE 2 4" xfId="33438" xr:uid="{0B3AEDB1-34B3-47C7-B7F0-860C567D8133}"/>
    <cellStyle name="showParameterE 3" xfId="23908" xr:uid="{361BFC9C-F3CC-4E38-A34E-2C86CF07B061}"/>
    <cellStyle name="showParameterE 3 2" xfId="25261" xr:uid="{B423A46C-BF00-470B-9976-8B00C0E9E3EE}"/>
    <cellStyle name="showParameterE 3 2 2" xfId="27452" xr:uid="{2ED3795E-EEF7-4166-B3FF-0A26FEC03623}"/>
    <cellStyle name="showParameterE 3 2 2 2" xfId="32904" xr:uid="{A357DAAC-2700-456C-87CA-7CFC55CA599C}"/>
    <cellStyle name="showParameterE 3 2 3" xfId="30713" xr:uid="{9AAC058A-D751-4DFD-8F75-8668663442F6}"/>
    <cellStyle name="showParameterE 3 3" xfId="29801" xr:uid="{9A510A8C-5C13-4463-B2FD-4FC32BC40056}"/>
    <cellStyle name="showParameterE 3 4" xfId="35521" xr:uid="{6F050B68-FBAA-40DD-9FA3-82E4E4BA10E3}"/>
    <cellStyle name="showParameterE 4" xfId="24715" xr:uid="{90478EF6-43CC-489C-81C7-544CA273DDC4}"/>
    <cellStyle name="showParameterE 4 2" xfId="26910" xr:uid="{5569773D-6B33-4D3C-A980-66C52B7A5D59}"/>
    <cellStyle name="showParameterE 4 2 2" xfId="32362" xr:uid="{CB808338-DE7F-47BD-A425-F050F671EE81}"/>
    <cellStyle name="showParameterE 4 3" xfId="30167" xr:uid="{E92403BC-273E-4B0A-A860-2F5FF2D9D35A}"/>
    <cellStyle name="showParameterE 5" xfId="21600" xr:uid="{B76DDF29-39BC-4B97-B37D-B6C7E720804F}"/>
    <cellStyle name="showParameterE 6" xfId="27542" xr:uid="{9346773C-1DCF-4C98-BD48-63E8D5E151F0}"/>
    <cellStyle name="showParameterE 7" xfId="33269" xr:uid="{08A19DC2-F66E-4832-8F2A-AE2F65C8D54C}"/>
    <cellStyle name="Standard_AX-4-4-Profit-Loss-310899" xfId="20788" xr:uid="{00000000-0005-0000-0000-00003A510000}"/>
    <cellStyle name="Style 1" xfId="20789" xr:uid="{00000000-0005-0000-0000-00003B510000}"/>
    <cellStyle name="Style 1 2" xfId="20790" xr:uid="{00000000-0005-0000-0000-00003C510000}"/>
    <cellStyle name="Style 1 2 2" xfId="20791" xr:uid="{00000000-0005-0000-0000-00003D510000}"/>
    <cellStyle name="Style 1 2 3" xfId="23918" xr:uid="{C75A2A92-A1B7-42CA-B8CD-23AC4BB6EA3D}"/>
    <cellStyle name="Style 1 3" xfId="20792" xr:uid="{00000000-0005-0000-0000-00003E510000}"/>
    <cellStyle name="Style 1 4" xfId="20793" xr:uid="{00000000-0005-0000-0000-00003F510000}"/>
    <cellStyle name="Style 1 5" xfId="23909" xr:uid="{008195EF-E6F1-4A31-9929-326D8E9A938B}"/>
    <cellStyle name="Style 2" xfId="20794" xr:uid="{00000000-0005-0000-0000-000040510000}"/>
    <cellStyle name="Style 2 2" xfId="23910" xr:uid="{591651A3-51E1-419A-A29A-96B92AEEF399}"/>
    <cellStyle name="Style 3" xfId="20795" xr:uid="{00000000-0005-0000-0000-000041510000}"/>
    <cellStyle name="Style 4" xfId="20796" xr:uid="{00000000-0005-0000-0000-000042510000}"/>
    <cellStyle name="Style 5" xfId="20797" xr:uid="{00000000-0005-0000-0000-000043510000}"/>
    <cellStyle name="Style 6" xfId="20798" xr:uid="{00000000-0005-0000-0000-000044510000}"/>
    <cellStyle name="Style 7" xfId="20799" xr:uid="{00000000-0005-0000-0000-000045510000}"/>
    <cellStyle name="Style 8" xfId="20800" xr:uid="{00000000-0005-0000-0000-000046510000}"/>
    <cellStyle name="Style 9" xfId="22133" xr:uid="{FF3BDAA6-71F5-442B-A276-C88624EC2C72}"/>
    <cellStyle name="Text Indent A" xfId="20801" xr:uid="{00000000-0005-0000-0000-000047510000}"/>
    <cellStyle name="Text Indent B" xfId="20802" xr:uid="{00000000-0005-0000-0000-000048510000}"/>
    <cellStyle name="Text Indent C" xfId="20803" xr:uid="{00000000-0005-0000-0000-000049510000}"/>
    <cellStyle name="Tickmark" xfId="20804" xr:uid="{00000000-0005-0000-0000-00004A510000}"/>
    <cellStyle name="Title 2" xfId="20805" xr:uid="{00000000-0005-0000-0000-00004B510000}"/>
    <cellStyle name="Title 2 2" xfId="20806" xr:uid="{00000000-0005-0000-0000-00004C510000}"/>
    <cellStyle name="Title 2 2 2" xfId="20807" xr:uid="{00000000-0005-0000-0000-00004D510000}"/>
    <cellStyle name="Title 2 3" xfId="20808" xr:uid="{00000000-0005-0000-0000-00004E510000}"/>
    <cellStyle name="Title 2 4" xfId="20809" xr:uid="{00000000-0005-0000-0000-00004F510000}"/>
    <cellStyle name="Title 3" xfId="20810" xr:uid="{00000000-0005-0000-0000-000050510000}"/>
    <cellStyle name="Title 3 2" xfId="20811" xr:uid="{00000000-0005-0000-0000-000051510000}"/>
    <cellStyle name="Title 3 3" xfId="20812" xr:uid="{00000000-0005-0000-0000-000052510000}"/>
    <cellStyle name="Title 4" xfId="20813" xr:uid="{00000000-0005-0000-0000-000053510000}"/>
    <cellStyle name="Title 4 2" xfId="20814" xr:uid="{00000000-0005-0000-0000-000054510000}"/>
    <cellStyle name="Title 4 3" xfId="20815" xr:uid="{00000000-0005-0000-0000-000055510000}"/>
    <cellStyle name="Title 5" xfId="20816" xr:uid="{00000000-0005-0000-0000-000056510000}"/>
    <cellStyle name="Title 5 2" xfId="20817" xr:uid="{00000000-0005-0000-0000-000057510000}"/>
    <cellStyle name="Title 5 3" xfId="20818" xr:uid="{00000000-0005-0000-0000-000058510000}"/>
    <cellStyle name="Title 6" xfId="20819" xr:uid="{00000000-0005-0000-0000-000059510000}"/>
    <cellStyle name="Title 6 2" xfId="20820" xr:uid="{00000000-0005-0000-0000-00005A510000}"/>
    <cellStyle name="Title 6 3" xfId="20821" xr:uid="{00000000-0005-0000-0000-00005B510000}"/>
    <cellStyle name="Title 7" xfId="20822" xr:uid="{00000000-0005-0000-0000-00005C510000}"/>
    <cellStyle name="Total 2" xfId="20823" xr:uid="{00000000-0005-0000-0000-00005D510000}"/>
    <cellStyle name="Total 2 10" xfId="20824" xr:uid="{00000000-0005-0000-0000-00005E510000}"/>
    <cellStyle name="Total 2 10 2" xfId="20825" xr:uid="{00000000-0005-0000-0000-00005F510000}"/>
    <cellStyle name="Total 2 10 2 2" xfId="21767" xr:uid="{327C554C-016B-4021-949A-9CC76055B92D}"/>
    <cellStyle name="Total 2 10 2 2 2" xfId="23501" xr:uid="{C3372ED8-EA49-458D-94E5-59E7AAA503C3}"/>
    <cellStyle name="Total 2 10 2 2 2 2" xfId="26201" xr:uid="{412D8E04-415A-4468-AB84-D70FCD43F502}"/>
    <cellStyle name="Total 2 10 2 2 2 2 2" xfId="31653" xr:uid="{182AAC14-0F9A-4118-80DC-174671D9912C}"/>
    <cellStyle name="Total 2 10 2 2 2 2 3" xfId="37228" xr:uid="{0C495A8C-A2BA-4AE6-A2DD-78E948127252}"/>
    <cellStyle name="Total 2 10 2 2 2 3" xfId="29441" xr:uid="{0DA2EB28-F0CD-4F13-BD48-C39DB120E0E4}"/>
    <cellStyle name="Total 2 10 2 2 2 4" xfId="35165" xr:uid="{A24C5773-6A4D-4E50-BC64-01702193044D}"/>
    <cellStyle name="Total 2 10 2 2 3" xfId="24882" xr:uid="{C10883B3-68B1-449B-A62B-5FE60EEB6BB6}"/>
    <cellStyle name="Total 2 10 2 2 3 2" xfId="27077" xr:uid="{29048E7D-2B1D-4F87-B5C5-A56414B56812}"/>
    <cellStyle name="Total 2 10 2 2 3 2 2" xfId="32529" xr:uid="{DC979AFD-C2F6-49B0-B513-20CF36F24FFF}"/>
    <cellStyle name="Total 2 10 2 2 3 2 3" xfId="37998" xr:uid="{29100D23-5E70-4A16-9011-F0DBB61739E1}"/>
    <cellStyle name="Total 2 10 2 2 3 3" xfId="30334" xr:uid="{1578B5DB-D35A-4B9E-B07C-7EBD8820FE1A}"/>
    <cellStyle name="Total 2 10 2 2 3 4" xfId="36031" xr:uid="{AF1B8E16-C843-4336-94C7-7C2FE5DF7203}"/>
    <cellStyle name="Total 2 10 2 2 4" xfId="22646" xr:uid="{4A36DE8D-1330-4F0E-AA1A-C626473DE118}"/>
    <cellStyle name="Total 2 10 2 2 4 2" xfId="28586" xr:uid="{AB8CCCF1-FA81-44DF-B5D6-AEDFEDD15D54}"/>
    <cellStyle name="Total 2 10 2 2 4 3" xfId="34313" xr:uid="{779ACA9E-9BE6-4AAB-906C-45D93F40668C}"/>
    <cellStyle name="Total 2 10 2 2 5" xfId="25346" xr:uid="{CD8AAD88-63F6-4E7F-97D8-CF29F3E80895}"/>
    <cellStyle name="Total 2 10 2 2 5 2" xfId="30798" xr:uid="{9EFA698F-8600-4675-B04E-EE32AF1DA48F}"/>
    <cellStyle name="Total 2 10 2 2 5 3" xfId="36457" xr:uid="{01321AF3-3892-4DF7-8891-18E8E00A2AFF}"/>
    <cellStyle name="Total 2 10 2 2 6" xfId="27709" xr:uid="{BD3F36F1-64AE-4BAE-9C84-879D6FF5F175}"/>
    <cellStyle name="Total 2 10 2 2 7" xfId="33436" xr:uid="{584D65E6-35AD-4F02-9548-0F50A994C45D}"/>
    <cellStyle name="Total 2 10 2 3" xfId="23336" xr:uid="{8AAEC4B6-4718-42DC-8FEE-7F42F1A27A5C}"/>
    <cellStyle name="Total 2 10 2 3 2" xfId="26036" xr:uid="{DEA66307-7F48-494C-B3D0-57328466D130}"/>
    <cellStyle name="Total 2 10 2 3 2 2" xfId="31488" xr:uid="{FBDBC394-A760-4724-AFEA-CB6727F81B89}"/>
    <cellStyle name="Total 2 10 2 3 2 3" xfId="37063" xr:uid="{7B6784B5-C60C-41D6-83BA-5E4BBE9E6936}"/>
    <cellStyle name="Total 2 10 2 3 3" xfId="29276" xr:uid="{2025D57A-EBEB-43CA-AB1A-00D7A629887E}"/>
    <cellStyle name="Total 2 10 2 3 4" xfId="35000" xr:uid="{0591A868-BF04-483E-9CA6-2412F2AF809D}"/>
    <cellStyle name="Total 2 10 2 4" xfId="24717" xr:uid="{2B675810-7C6B-4A30-8554-B6D2C354F7F6}"/>
    <cellStyle name="Total 2 10 2 4 2" xfId="26912" xr:uid="{1CE5C300-1F6F-4EEE-AF33-0327AAF0C013}"/>
    <cellStyle name="Total 2 10 2 4 2 2" xfId="32364" xr:uid="{89A6D7A8-B6C9-413C-89FF-525A51A6AFD0}"/>
    <cellStyle name="Total 2 10 2 4 2 3" xfId="37833" xr:uid="{DD167E42-B0B9-4772-A536-6F5FDEE0E1C6}"/>
    <cellStyle name="Total 2 10 2 4 3" xfId="30169" xr:uid="{E6E28441-928D-4484-B0C3-B06617327462}"/>
    <cellStyle name="Total 2 10 2 4 4" xfId="35866" xr:uid="{1D50B13C-5A28-46F1-B6ED-CF4F27F005D9}"/>
    <cellStyle name="Total 2 10 2 5" xfId="22481" xr:uid="{E5A1BC75-31DC-42C8-8F00-8D798C89919D}"/>
    <cellStyle name="Total 2 10 2 5 2" xfId="28421" xr:uid="{E28C0E80-5B21-4703-BE78-4FBF200537D9}"/>
    <cellStyle name="Total 2 10 2 5 3" xfId="34148" xr:uid="{1675B4E9-0323-4706-960D-F28EA1FF6F74}"/>
    <cellStyle name="Total 2 10 2 6" xfId="21602" xr:uid="{09BAD5AB-9444-4A20-84AE-04209C19B7B9}"/>
    <cellStyle name="Total 2 10 2 7" xfId="27544" xr:uid="{70947C30-DAD3-4E12-87A7-A5697C51F20F}"/>
    <cellStyle name="Total 2 10 2 8" xfId="33271" xr:uid="{F16E60F5-72B5-4B89-86E1-ACA9B407A49E}"/>
    <cellStyle name="Total 2 10 3" xfId="20826" xr:uid="{00000000-0005-0000-0000-000060510000}"/>
    <cellStyle name="Total 2 10 3 2" xfId="21766" xr:uid="{59581EA3-9624-4EA0-AA2F-934867CC32E2}"/>
    <cellStyle name="Total 2 10 3 2 2" xfId="23500" xr:uid="{D0082AE0-E68D-4996-A04D-F91D03934706}"/>
    <cellStyle name="Total 2 10 3 2 2 2" xfId="26200" xr:uid="{62AAFA33-77C8-495D-92CA-102582AD3E3F}"/>
    <cellStyle name="Total 2 10 3 2 2 2 2" xfId="31652" xr:uid="{E5FD8DF5-0756-48C1-8957-CDD6405081E6}"/>
    <cellStyle name="Total 2 10 3 2 2 2 3" xfId="37227" xr:uid="{0E190528-CFEB-491B-BBFC-0C4F5804F550}"/>
    <cellStyle name="Total 2 10 3 2 2 3" xfId="29440" xr:uid="{57014806-0777-4C30-9A4D-0AA4806EA992}"/>
    <cellStyle name="Total 2 10 3 2 2 4" xfId="35164" xr:uid="{B1878C3C-F676-4C76-ACDE-B9A3ED3BC640}"/>
    <cellStyle name="Total 2 10 3 2 3" xfId="24881" xr:uid="{B2D41198-0DBB-4C10-AA4C-22C4B0C41D70}"/>
    <cellStyle name="Total 2 10 3 2 3 2" xfId="27076" xr:uid="{170EA51B-A2DC-4C70-8903-C53C48E0A79F}"/>
    <cellStyle name="Total 2 10 3 2 3 2 2" xfId="32528" xr:uid="{859F3127-3CC7-4C1A-BF9A-7C450F23B7F3}"/>
    <cellStyle name="Total 2 10 3 2 3 2 3" xfId="37997" xr:uid="{BC0C0E07-22F9-4A1D-92AE-9BF70ABEAA27}"/>
    <cellStyle name="Total 2 10 3 2 3 3" xfId="30333" xr:uid="{9863B14F-2FFF-4B9B-89ED-D4E185AFF190}"/>
    <cellStyle name="Total 2 10 3 2 3 4" xfId="36030" xr:uid="{EE78BA8D-238D-495F-9A79-C1E941C2A891}"/>
    <cellStyle name="Total 2 10 3 2 4" xfId="22645" xr:uid="{2BB147C1-00A9-4D0F-B245-EABE18CC8ACD}"/>
    <cellStyle name="Total 2 10 3 2 4 2" xfId="28585" xr:uid="{A456B203-BA7A-4E8A-9EBE-74F30CC99A5E}"/>
    <cellStyle name="Total 2 10 3 2 4 3" xfId="34312" xr:uid="{6C052183-45FA-40E5-B789-4760EBA06EB4}"/>
    <cellStyle name="Total 2 10 3 2 5" xfId="25345" xr:uid="{8867F0DF-A9B1-4E75-AD9F-AE4A278A48ED}"/>
    <cellStyle name="Total 2 10 3 2 5 2" xfId="30797" xr:uid="{B873A004-2E1A-49B8-8397-9DB78C8E18A2}"/>
    <cellStyle name="Total 2 10 3 2 5 3" xfId="36456" xr:uid="{5106A452-04CE-411A-9658-6519218736A4}"/>
    <cellStyle name="Total 2 10 3 2 6" xfId="27708" xr:uid="{98DB0150-7289-4E09-901F-5A155FD6712E}"/>
    <cellStyle name="Total 2 10 3 2 7" xfId="33435" xr:uid="{A48291DB-657F-483C-A2CF-7F095173B137}"/>
    <cellStyle name="Total 2 10 3 3" xfId="23337" xr:uid="{748C2121-D9A8-4E07-AB01-4FD10FD2FB1C}"/>
    <cellStyle name="Total 2 10 3 3 2" xfId="26037" xr:uid="{DF2CD9D4-CBEA-4DB1-95F3-4BE385F5A593}"/>
    <cellStyle name="Total 2 10 3 3 2 2" xfId="31489" xr:uid="{295EEB5A-2E11-4FDD-8830-B874D3A3D429}"/>
    <cellStyle name="Total 2 10 3 3 2 3" xfId="37064" xr:uid="{65A9FDDD-0339-4C3D-BB83-5DB2AC17110A}"/>
    <cellStyle name="Total 2 10 3 3 3" xfId="29277" xr:uid="{A974B0C0-E14F-450E-AE42-93C78C668543}"/>
    <cellStyle name="Total 2 10 3 3 4" xfId="35001" xr:uid="{6C5C09E2-05CD-4DEA-9A15-F957DCA3E915}"/>
    <cellStyle name="Total 2 10 3 4" xfId="24718" xr:uid="{BEDE393F-F901-4B46-AB00-B86E1EBCF864}"/>
    <cellStyle name="Total 2 10 3 4 2" xfId="26913" xr:uid="{5596A7FE-F7C5-43E1-B7C1-9F4E0096AF60}"/>
    <cellStyle name="Total 2 10 3 4 2 2" xfId="32365" xr:uid="{461EABD7-1D51-4741-B6F4-46A4ED16654F}"/>
    <cellStyle name="Total 2 10 3 4 2 3" xfId="37834" xr:uid="{B13F794B-BFC0-49EC-9F3D-05637F804911}"/>
    <cellStyle name="Total 2 10 3 4 3" xfId="30170" xr:uid="{08BD362E-39C1-4C35-8457-64CD9EE5CAA4}"/>
    <cellStyle name="Total 2 10 3 4 4" xfId="35867" xr:uid="{6A635BC7-0C84-4407-A5B9-E5446CCA585B}"/>
    <cellStyle name="Total 2 10 3 5" xfId="22482" xr:uid="{FE6CCA51-26A2-4AA6-9D53-1B59172114A9}"/>
    <cellStyle name="Total 2 10 3 5 2" xfId="28422" xr:uid="{6ABB6FC2-CB5D-4731-BC23-D47E3A59FFEF}"/>
    <cellStyle name="Total 2 10 3 5 3" xfId="34149" xr:uid="{52BA4C4F-0AFE-4FDE-B1BF-5B84AFFB4F7C}"/>
    <cellStyle name="Total 2 10 3 6" xfId="21603" xr:uid="{300186DC-2FEB-421E-BD1B-2190D6CDA33C}"/>
    <cellStyle name="Total 2 10 3 7" xfId="27545" xr:uid="{67F18A0E-3E7A-4197-A6D3-91ABFB6A9F49}"/>
    <cellStyle name="Total 2 10 3 8" xfId="33272" xr:uid="{C44DE4EE-0D74-4297-985A-30FD821CA080}"/>
    <cellStyle name="Total 2 10 4" xfId="20827" xr:uid="{00000000-0005-0000-0000-000061510000}"/>
    <cellStyle name="Total 2 10 4 2" xfId="21765" xr:uid="{678EA3B1-7C26-42D4-81FB-21F27C16485B}"/>
    <cellStyle name="Total 2 10 4 2 2" xfId="23499" xr:uid="{A23196C1-E9A0-4DA8-B15B-4C7AC250D028}"/>
    <cellStyle name="Total 2 10 4 2 2 2" xfId="26199" xr:uid="{6C8D95B2-D964-43E6-92E3-F908D306C537}"/>
    <cellStyle name="Total 2 10 4 2 2 2 2" xfId="31651" xr:uid="{B4D183D2-93EF-4F73-A1DC-93200C4C53B7}"/>
    <cellStyle name="Total 2 10 4 2 2 2 3" xfId="37226" xr:uid="{CAE67F7F-D8BB-4689-B6F6-2D1B9D6DE03B}"/>
    <cellStyle name="Total 2 10 4 2 2 3" xfId="29439" xr:uid="{6866704B-84E4-49DE-AAEE-7AC8B18B4D35}"/>
    <cellStyle name="Total 2 10 4 2 2 4" xfId="35163" xr:uid="{5299796A-199B-4B4B-9F34-3A9D9DE4230C}"/>
    <cellStyle name="Total 2 10 4 2 3" xfId="24880" xr:uid="{6F8301AF-4FC4-43A3-B601-1E2FF7B784DD}"/>
    <cellStyle name="Total 2 10 4 2 3 2" xfId="27075" xr:uid="{0C1C2082-B935-4735-B07B-050DAC6A928E}"/>
    <cellStyle name="Total 2 10 4 2 3 2 2" xfId="32527" xr:uid="{9E2B18ED-A258-49C1-924B-6FD7F641590E}"/>
    <cellStyle name="Total 2 10 4 2 3 2 3" xfId="37996" xr:uid="{28D16D84-9956-4762-ACC5-00395EFBFCA5}"/>
    <cellStyle name="Total 2 10 4 2 3 3" xfId="30332" xr:uid="{D924A019-9654-4AA2-8C14-B812FACC0D4A}"/>
    <cellStyle name="Total 2 10 4 2 3 4" xfId="36029" xr:uid="{A7EDDA93-410A-4D97-BEEA-F36057071EAA}"/>
    <cellStyle name="Total 2 10 4 2 4" xfId="22644" xr:uid="{A79255BC-B0B6-49F0-9460-554221373CE1}"/>
    <cellStyle name="Total 2 10 4 2 4 2" xfId="28584" xr:uid="{64B83BAF-66CA-4ED7-B1CA-39EAC43EB49B}"/>
    <cellStyle name="Total 2 10 4 2 4 3" xfId="34311" xr:uid="{EC9F8C9C-52B4-4F6F-8338-2289ABB693FF}"/>
    <cellStyle name="Total 2 10 4 2 5" xfId="25344" xr:uid="{5F3D674D-C2D2-4C15-A3C5-28493072F10F}"/>
    <cellStyle name="Total 2 10 4 2 5 2" xfId="30796" xr:uid="{A905C975-4731-4600-8E0A-E0BA903CD009}"/>
    <cellStyle name="Total 2 10 4 2 5 3" xfId="36455" xr:uid="{72AE94BE-2094-4B22-AA5E-E1FEB7E5FA32}"/>
    <cellStyle name="Total 2 10 4 2 6" xfId="27707" xr:uid="{861C8EBC-1862-456B-86B3-A5C2AA2A348B}"/>
    <cellStyle name="Total 2 10 4 2 7" xfId="33434" xr:uid="{A20DB6F2-FB03-471D-A593-B472E72D4BF9}"/>
    <cellStyle name="Total 2 10 4 3" xfId="23338" xr:uid="{55399A2C-3D59-4789-99EE-01F55D4F31FE}"/>
    <cellStyle name="Total 2 10 4 3 2" xfId="26038" xr:uid="{0B8853A3-CCE9-4C30-98CD-26735B1E63B0}"/>
    <cellStyle name="Total 2 10 4 3 2 2" xfId="31490" xr:uid="{DC28CFC5-2175-4210-93FE-5F289EC69D50}"/>
    <cellStyle name="Total 2 10 4 3 2 3" xfId="37065" xr:uid="{AC8CDCC0-4FBA-4219-AE92-B5654C451598}"/>
    <cellStyle name="Total 2 10 4 3 3" xfId="29278" xr:uid="{58488DD4-7018-48F7-8D06-B02ED8EB1413}"/>
    <cellStyle name="Total 2 10 4 3 4" xfId="35002" xr:uid="{42DA6377-19EC-497C-9D6A-521B1445B7EA}"/>
    <cellStyle name="Total 2 10 4 4" xfId="24719" xr:uid="{AD61731D-737A-4EDB-B05D-3BD494E71F3D}"/>
    <cellStyle name="Total 2 10 4 4 2" xfId="26914" xr:uid="{3A645271-1CE6-4804-A283-A1ED563F499E}"/>
    <cellStyle name="Total 2 10 4 4 2 2" xfId="32366" xr:uid="{815411A9-D461-42CC-92FF-5A3A3BF31EEF}"/>
    <cellStyle name="Total 2 10 4 4 2 3" xfId="37835" xr:uid="{351A9572-C89A-446C-B1FA-02BADA0CC0EB}"/>
    <cellStyle name="Total 2 10 4 4 3" xfId="30171" xr:uid="{2FA0E124-B924-4B33-9E5B-B69BE264C29B}"/>
    <cellStyle name="Total 2 10 4 4 4" xfId="35868" xr:uid="{54B2C0E4-4419-4E69-A12F-00163D1284B4}"/>
    <cellStyle name="Total 2 10 4 5" xfId="22483" xr:uid="{B7525A6F-30F6-429B-AC83-11B5564758E6}"/>
    <cellStyle name="Total 2 10 4 5 2" xfId="28423" xr:uid="{D48296CC-1F2C-4C88-B6EF-05068A3875AA}"/>
    <cellStyle name="Total 2 10 4 5 3" xfId="34150" xr:uid="{8968CDFF-4C5A-4A7C-A5C6-555BA40F6744}"/>
    <cellStyle name="Total 2 10 4 6" xfId="21604" xr:uid="{0E1BD5F9-CBFD-47B6-9098-60104F216180}"/>
    <cellStyle name="Total 2 10 4 7" xfId="27546" xr:uid="{039F1C5E-970D-4C47-8A63-811A5569DC36}"/>
    <cellStyle name="Total 2 10 4 8" xfId="33273" xr:uid="{D121E0A2-717E-417D-AD86-6BB534BC55C9}"/>
    <cellStyle name="Total 2 10 5" xfId="20828" xr:uid="{00000000-0005-0000-0000-000062510000}"/>
    <cellStyle name="Total 2 10 5 2" xfId="21764" xr:uid="{9149E1B5-95A7-48F6-8604-C38E69A1FBFE}"/>
    <cellStyle name="Total 2 10 5 2 2" xfId="23498" xr:uid="{AFBCE6AF-9B9E-4432-B516-F89273388939}"/>
    <cellStyle name="Total 2 10 5 2 2 2" xfId="26198" xr:uid="{01C076DB-51E9-4C37-B455-78C44F8AB2F1}"/>
    <cellStyle name="Total 2 10 5 2 2 2 2" xfId="31650" xr:uid="{FC77AB13-230E-4E1E-910B-EC71BDDFE82C}"/>
    <cellStyle name="Total 2 10 5 2 2 2 3" xfId="37225" xr:uid="{7E463240-98D2-4F94-AC50-DEFB39D1570D}"/>
    <cellStyle name="Total 2 10 5 2 2 3" xfId="29438" xr:uid="{4CD0C5F6-67FC-4342-9761-F707FEF910E5}"/>
    <cellStyle name="Total 2 10 5 2 2 4" xfId="35162" xr:uid="{43061CD7-4B2C-4335-AC51-E900679D3E7B}"/>
    <cellStyle name="Total 2 10 5 2 3" xfId="24879" xr:uid="{AE61768C-1D21-4501-803D-DD183F724962}"/>
    <cellStyle name="Total 2 10 5 2 3 2" xfId="27074" xr:uid="{45A89515-C472-476B-84ED-E8784FD26D06}"/>
    <cellStyle name="Total 2 10 5 2 3 2 2" xfId="32526" xr:uid="{C17AC6DC-B046-424D-A96A-E2EF0B31DB93}"/>
    <cellStyle name="Total 2 10 5 2 3 2 3" xfId="37995" xr:uid="{DD5D7E96-5160-4840-A4E5-1AE9F59F26C0}"/>
    <cellStyle name="Total 2 10 5 2 3 3" xfId="30331" xr:uid="{A5BFE9B4-7897-48E9-BAA5-5CBE992762EA}"/>
    <cellStyle name="Total 2 10 5 2 3 4" xfId="36028" xr:uid="{105D1ED0-FEBB-4DE8-96DE-F66DA1CD6E72}"/>
    <cellStyle name="Total 2 10 5 2 4" xfId="22643" xr:uid="{807DC68F-EACF-4DA4-952D-77FF7D8904CC}"/>
    <cellStyle name="Total 2 10 5 2 4 2" xfId="28583" xr:uid="{81A4A727-E337-490E-805B-C8FB437FCB2F}"/>
    <cellStyle name="Total 2 10 5 2 4 3" xfId="34310" xr:uid="{D4EBF7E1-E572-468E-80E4-FE4699A08561}"/>
    <cellStyle name="Total 2 10 5 2 5" xfId="25343" xr:uid="{2FA7AAF7-5928-4BE9-84A9-50713EB6EA92}"/>
    <cellStyle name="Total 2 10 5 2 5 2" xfId="30795" xr:uid="{B3178B24-E998-48CC-AF24-DD00DA9D0C5A}"/>
    <cellStyle name="Total 2 10 5 2 5 3" xfId="36454" xr:uid="{DED2C42B-E81F-4A86-AB81-4072B6174444}"/>
    <cellStyle name="Total 2 10 5 2 6" xfId="27706" xr:uid="{19531CEC-6B85-456A-AE56-E8020331B08F}"/>
    <cellStyle name="Total 2 10 5 2 7" xfId="33433" xr:uid="{DAFB104F-C6C1-416F-9D44-5EB8B74A7530}"/>
    <cellStyle name="Total 2 10 5 3" xfId="23339" xr:uid="{2E49B038-1A97-4770-9C97-7287265793E5}"/>
    <cellStyle name="Total 2 10 5 3 2" xfId="26039" xr:uid="{BC0C988D-0E85-481F-A6FF-5F06E1263A8D}"/>
    <cellStyle name="Total 2 10 5 3 2 2" xfId="31491" xr:uid="{A166D7AA-4CFE-4E69-BE4B-E016476BCC51}"/>
    <cellStyle name="Total 2 10 5 3 2 3" xfId="37066" xr:uid="{D581FAA9-E4EE-48C8-A455-8ADE12254F39}"/>
    <cellStyle name="Total 2 10 5 3 3" xfId="29279" xr:uid="{422D61B0-2488-43D4-9166-830AA3883281}"/>
    <cellStyle name="Total 2 10 5 3 4" xfId="35003" xr:uid="{AAD81040-7699-4B0A-ACC0-7E24EADB27CF}"/>
    <cellStyle name="Total 2 10 5 4" xfId="24720" xr:uid="{53B9A7DD-45CF-4772-B5C6-6294E4B4540B}"/>
    <cellStyle name="Total 2 10 5 4 2" xfId="26915" xr:uid="{301B365B-5D81-4BC4-8D37-C13F048B87DA}"/>
    <cellStyle name="Total 2 10 5 4 2 2" xfId="32367" xr:uid="{8EA4FC55-9129-4B17-8BB7-B433FBB19EDC}"/>
    <cellStyle name="Total 2 10 5 4 2 3" xfId="37836" xr:uid="{BEDFB1F3-3E4B-43AB-9365-212253FAA758}"/>
    <cellStyle name="Total 2 10 5 4 3" xfId="30172" xr:uid="{906F4943-A9F5-4A32-AB87-66EFF48E0870}"/>
    <cellStyle name="Total 2 10 5 4 4" xfId="35869" xr:uid="{0C3B75C5-9E0A-49F6-964C-BDF282B1D41F}"/>
    <cellStyle name="Total 2 10 5 5" xfId="22484" xr:uid="{17C86AF7-8F89-4DD8-8F8E-73B9A7EA7DCD}"/>
    <cellStyle name="Total 2 10 5 5 2" xfId="28424" xr:uid="{F9D81C7A-DA02-471A-A175-38B0AF30BDA3}"/>
    <cellStyle name="Total 2 10 5 5 3" xfId="34151" xr:uid="{373662CD-9833-46D1-A2DB-B06A3D9574D4}"/>
    <cellStyle name="Total 2 10 5 6" xfId="21605" xr:uid="{7E46B882-1FFB-4D44-ADEA-F2E6993A182C}"/>
    <cellStyle name="Total 2 10 5 7" xfId="27547" xr:uid="{4156F0A3-09B8-4784-BA93-B7513D347301}"/>
    <cellStyle name="Total 2 10 5 8" xfId="33274" xr:uid="{8BB9108C-A30D-496A-90FA-90E63705708C}"/>
    <cellStyle name="Total 2 11" xfId="20829" xr:uid="{00000000-0005-0000-0000-000063510000}"/>
    <cellStyle name="Total 2 11 10" xfId="21606" xr:uid="{BEB1FB79-2FC3-44A0-9866-48D93E26E4B3}"/>
    <cellStyle name="Total 2 11 11" xfId="27548" xr:uid="{85A0E465-DDE9-491F-AB2C-270F213489C7}"/>
    <cellStyle name="Total 2 11 12" xfId="33275" xr:uid="{D6DF30B4-72A7-42B0-8584-7E3FB6914CE9}"/>
    <cellStyle name="Total 2 11 2" xfId="20830" xr:uid="{00000000-0005-0000-0000-000064510000}"/>
    <cellStyle name="Total 2 11 2 2" xfId="21762" xr:uid="{156DFA3F-6F62-494A-9B75-9E669A12F510}"/>
    <cellStyle name="Total 2 11 2 2 2" xfId="23496" xr:uid="{EC3A5F0E-1DC0-460F-A1AB-231E0415CD53}"/>
    <cellStyle name="Total 2 11 2 2 2 2" xfId="26196" xr:uid="{4094706F-EAAC-456C-AC44-6DA4126FC341}"/>
    <cellStyle name="Total 2 11 2 2 2 2 2" xfId="31648" xr:uid="{0F3953E3-5C5F-4617-A5C9-36172D915AFF}"/>
    <cellStyle name="Total 2 11 2 2 2 2 3" xfId="37223" xr:uid="{7F97EA0B-3B0A-4F55-AE85-4762314B34CF}"/>
    <cellStyle name="Total 2 11 2 2 2 3" xfId="29436" xr:uid="{46C6FB34-81E6-46FD-BBED-DBCD40380B82}"/>
    <cellStyle name="Total 2 11 2 2 2 4" xfId="35160" xr:uid="{8BAABC4A-E5BB-496D-9929-ED16E44699C7}"/>
    <cellStyle name="Total 2 11 2 2 3" xfId="24877" xr:uid="{62159483-38AE-4D50-8ABC-D6E01495002A}"/>
    <cellStyle name="Total 2 11 2 2 3 2" xfId="27072" xr:uid="{1CF12338-4897-4AB9-B4A9-79D8C973ACC1}"/>
    <cellStyle name="Total 2 11 2 2 3 2 2" xfId="32524" xr:uid="{036CA67D-EE7A-4744-9694-79B3B6D452D6}"/>
    <cellStyle name="Total 2 11 2 2 3 2 3" xfId="37993" xr:uid="{1CF92C04-106B-44E2-94DB-248D49F1C92C}"/>
    <cellStyle name="Total 2 11 2 2 3 3" xfId="30329" xr:uid="{C005D954-869A-495D-8A73-7B60021A2262}"/>
    <cellStyle name="Total 2 11 2 2 3 4" xfId="36026" xr:uid="{60F6A5A3-BE72-46DC-94E8-B99F726204C3}"/>
    <cellStyle name="Total 2 11 2 2 4" xfId="22641" xr:uid="{68EE4A50-3229-4D42-B020-0E23D8CEBF35}"/>
    <cellStyle name="Total 2 11 2 2 4 2" xfId="28581" xr:uid="{04F7B4C5-6D4D-44EE-B410-7DEC155B3D18}"/>
    <cellStyle name="Total 2 11 2 2 4 3" xfId="34308" xr:uid="{E883A9EF-5BD1-4A4B-B88E-0B96B8372D80}"/>
    <cellStyle name="Total 2 11 2 2 5" xfId="25341" xr:uid="{4E2FF637-BB53-4349-A2A1-7159714F3A49}"/>
    <cellStyle name="Total 2 11 2 2 5 2" xfId="30793" xr:uid="{941875F4-650A-4A46-B562-6096B42D5B21}"/>
    <cellStyle name="Total 2 11 2 2 5 3" xfId="36452" xr:uid="{1C07F80A-A6FD-4B98-81E3-66E883FA49FE}"/>
    <cellStyle name="Total 2 11 2 2 6" xfId="27704" xr:uid="{87E16302-0B2C-40EF-8C04-461B60C63BED}"/>
    <cellStyle name="Total 2 11 2 2 7" xfId="33431" xr:uid="{32506257-831A-4A3C-A5E4-00A65536EC94}"/>
    <cellStyle name="Total 2 11 2 3" xfId="23341" xr:uid="{6F09F2AD-D874-4F57-B3CB-456283F5C11B}"/>
    <cellStyle name="Total 2 11 2 3 2" xfId="26041" xr:uid="{482A08A0-9AE6-492B-9910-D17832E6004B}"/>
    <cellStyle name="Total 2 11 2 3 2 2" xfId="31493" xr:uid="{4C0E0943-EE20-4534-82A5-D07306639BD1}"/>
    <cellStyle name="Total 2 11 2 3 2 3" xfId="37068" xr:uid="{E54FDD9E-2DC3-4ACF-8EEB-4B21C6528A06}"/>
    <cellStyle name="Total 2 11 2 3 3" xfId="29281" xr:uid="{7137893B-FC1E-48AA-8635-30EF828D665D}"/>
    <cellStyle name="Total 2 11 2 3 4" xfId="35005" xr:uid="{D210AD80-6F79-4E50-A2F3-53AAB56F4782}"/>
    <cellStyle name="Total 2 11 2 4" xfId="24722" xr:uid="{BB2F238C-75DC-4C60-8B9C-440E11FC1283}"/>
    <cellStyle name="Total 2 11 2 4 2" xfId="26917" xr:uid="{D729772B-5FFE-4F95-939E-8C00C4D0844B}"/>
    <cellStyle name="Total 2 11 2 4 2 2" xfId="32369" xr:uid="{6624D3B9-6610-4DFB-B139-7022BBA0084A}"/>
    <cellStyle name="Total 2 11 2 4 2 3" xfId="37838" xr:uid="{C05AAC4F-7231-48C1-97CB-C4D52820A5B1}"/>
    <cellStyle name="Total 2 11 2 4 3" xfId="30174" xr:uid="{CDF1D292-F7E9-4EB5-925F-82660BE8A421}"/>
    <cellStyle name="Total 2 11 2 4 4" xfId="35871" xr:uid="{7DC471B1-8777-4199-81F2-1BD7BC473407}"/>
    <cellStyle name="Total 2 11 2 5" xfId="22486" xr:uid="{E1706D67-02D2-4259-9741-B30575DB7F54}"/>
    <cellStyle name="Total 2 11 2 5 2" xfId="28426" xr:uid="{D20C1DCD-EFE5-4FAE-8CC6-CAC3072D0BB1}"/>
    <cellStyle name="Total 2 11 2 5 3" xfId="34153" xr:uid="{7847BBD3-4E6D-4675-A3DD-4FD1AA80E7A6}"/>
    <cellStyle name="Total 2 11 2 6" xfId="21607" xr:uid="{E4AF4417-40A7-4429-8A36-EEE8BFDD6129}"/>
    <cellStyle name="Total 2 11 2 7" xfId="27549" xr:uid="{84264190-E87E-4B6E-85CB-4953348FE241}"/>
    <cellStyle name="Total 2 11 2 8" xfId="33276" xr:uid="{50C8DCF7-754E-44B1-B4EE-3785E7768767}"/>
    <cellStyle name="Total 2 11 3" xfId="20831" xr:uid="{00000000-0005-0000-0000-000065510000}"/>
    <cellStyle name="Total 2 11 3 2" xfId="21761" xr:uid="{3F8E0734-219B-4505-AC6F-E7B0AF21C314}"/>
    <cellStyle name="Total 2 11 3 2 2" xfId="23495" xr:uid="{601B7464-6D0D-4D48-81FC-6EBD6616F388}"/>
    <cellStyle name="Total 2 11 3 2 2 2" xfId="26195" xr:uid="{F1CF987D-F2F0-4689-A16A-222549251FA2}"/>
    <cellStyle name="Total 2 11 3 2 2 2 2" xfId="31647" xr:uid="{14A26219-B5D9-4644-9153-74E81BD6A565}"/>
    <cellStyle name="Total 2 11 3 2 2 2 3" xfId="37222" xr:uid="{A212C04D-01C1-498E-A6D6-5D99DDB8AED6}"/>
    <cellStyle name="Total 2 11 3 2 2 3" xfId="29435" xr:uid="{04471F7A-ACD7-4AE1-A908-2F143D6A6D0E}"/>
    <cellStyle name="Total 2 11 3 2 2 4" xfId="35159" xr:uid="{3EFFE0FB-2038-4937-A3B7-6619A9F5B3E2}"/>
    <cellStyle name="Total 2 11 3 2 3" xfId="24876" xr:uid="{E59FD36E-073C-4D61-A6E3-D51457FC6E2B}"/>
    <cellStyle name="Total 2 11 3 2 3 2" xfId="27071" xr:uid="{587E088D-D634-4208-A403-99DF104E0701}"/>
    <cellStyle name="Total 2 11 3 2 3 2 2" xfId="32523" xr:uid="{5ABB95E4-7C59-403D-AA25-A3B2C3565B2A}"/>
    <cellStyle name="Total 2 11 3 2 3 2 3" xfId="37992" xr:uid="{CFF4003F-6070-48E9-833F-576A9910DB26}"/>
    <cellStyle name="Total 2 11 3 2 3 3" xfId="30328" xr:uid="{075529F0-9669-497B-8706-172CE299D922}"/>
    <cellStyle name="Total 2 11 3 2 3 4" xfId="36025" xr:uid="{0258A1BA-9679-4E62-8A42-CC3D5983362D}"/>
    <cellStyle name="Total 2 11 3 2 4" xfId="22640" xr:uid="{04ACCC1D-1E05-4600-95E1-268ADDC69412}"/>
    <cellStyle name="Total 2 11 3 2 4 2" xfId="28580" xr:uid="{5CF3D459-F9A7-49BB-A572-6E639D140623}"/>
    <cellStyle name="Total 2 11 3 2 4 3" xfId="34307" xr:uid="{D762C18D-12B6-4738-94D9-399D89097208}"/>
    <cellStyle name="Total 2 11 3 2 5" xfId="25340" xr:uid="{B506268A-12F6-4728-B624-5B751BBC37AB}"/>
    <cellStyle name="Total 2 11 3 2 5 2" xfId="30792" xr:uid="{F168B718-BE95-4F1E-A5F5-919984FAF4CD}"/>
    <cellStyle name="Total 2 11 3 2 5 3" xfId="36451" xr:uid="{27AA2E0C-2139-490D-9D93-7DA8036A93CD}"/>
    <cellStyle name="Total 2 11 3 2 6" xfId="27703" xr:uid="{AC1FEDB5-D149-4FA9-9B49-11FC61941F80}"/>
    <cellStyle name="Total 2 11 3 2 7" xfId="33430" xr:uid="{A53C4CE5-2443-4C58-AF58-D0A610DC7BF9}"/>
    <cellStyle name="Total 2 11 3 3" xfId="23342" xr:uid="{B5AAC4CF-77D8-4B7D-91FE-2BE42BDB7973}"/>
    <cellStyle name="Total 2 11 3 3 2" xfId="26042" xr:uid="{9B8B157D-A43B-4FE8-9D5F-01C0D0895A24}"/>
    <cellStyle name="Total 2 11 3 3 2 2" xfId="31494" xr:uid="{69EEC064-94B8-4593-BE1B-EE1ED0A9B42E}"/>
    <cellStyle name="Total 2 11 3 3 2 3" xfId="37069" xr:uid="{5C8807B5-81C6-4645-A8F5-A1E489A10F11}"/>
    <cellStyle name="Total 2 11 3 3 3" xfId="29282" xr:uid="{26B01BF1-1F1B-4949-A423-4AD540E5C2C7}"/>
    <cellStyle name="Total 2 11 3 3 4" xfId="35006" xr:uid="{7F376D38-6F03-4437-A40F-D1C3911F0F63}"/>
    <cellStyle name="Total 2 11 3 4" xfId="24723" xr:uid="{5C0C0C16-8982-4043-A5E5-4A5DE2764410}"/>
    <cellStyle name="Total 2 11 3 4 2" xfId="26918" xr:uid="{85D83EF3-F0B2-408F-9BF4-83EDA953BD47}"/>
    <cellStyle name="Total 2 11 3 4 2 2" xfId="32370" xr:uid="{1C48AAA2-B874-4D7C-9640-7D82A43FFE37}"/>
    <cellStyle name="Total 2 11 3 4 2 3" xfId="37839" xr:uid="{3095E7EC-FC2A-42C9-B32E-9778B25AE775}"/>
    <cellStyle name="Total 2 11 3 4 3" xfId="30175" xr:uid="{F77E0AC5-BF6E-418E-AD02-32F899DE8EB7}"/>
    <cellStyle name="Total 2 11 3 4 4" xfId="35872" xr:uid="{71E85F36-036F-4E69-A996-AE883E532450}"/>
    <cellStyle name="Total 2 11 3 5" xfId="22487" xr:uid="{341BEAFA-C618-427E-96CD-BB6468514DF1}"/>
    <cellStyle name="Total 2 11 3 5 2" xfId="28427" xr:uid="{FE8480F8-9462-49BB-8BC6-60B957D62D89}"/>
    <cellStyle name="Total 2 11 3 5 3" xfId="34154" xr:uid="{7A4DF43F-FBBF-4898-8945-E20BDFEB9B66}"/>
    <cellStyle name="Total 2 11 3 6" xfId="21608" xr:uid="{A7B79A81-F91E-4B58-8969-27739E4A7B72}"/>
    <cellStyle name="Total 2 11 3 7" xfId="27550" xr:uid="{AE9ADCFA-AACC-4FD0-A71F-71176999A0BF}"/>
    <cellStyle name="Total 2 11 3 8" xfId="33277" xr:uid="{710B8594-0F01-4B52-ABB7-F98AEB667C25}"/>
    <cellStyle name="Total 2 11 4" xfId="20832" xr:uid="{00000000-0005-0000-0000-000066510000}"/>
    <cellStyle name="Total 2 11 4 2" xfId="21760" xr:uid="{DB6E0D20-0AD4-4D5D-8B17-475B00394664}"/>
    <cellStyle name="Total 2 11 4 2 2" xfId="23494" xr:uid="{F3C4D132-D866-446F-B5A8-C0E972EA397B}"/>
    <cellStyle name="Total 2 11 4 2 2 2" xfId="26194" xr:uid="{4D29985C-A54E-4D7C-A327-67E499869E24}"/>
    <cellStyle name="Total 2 11 4 2 2 2 2" xfId="31646" xr:uid="{51610EF9-0614-4316-81BA-CCE15E2537F3}"/>
    <cellStyle name="Total 2 11 4 2 2 2 3" xfId="37221" xr:uid="{3F9CE91C-416C-4053-B1FA-66CD7EDB4A26}"/>
    <cellStyle name="Total 2 11 4 2 2 3" xfId="29434" xr:uid="{0680F502-3C13-4E29-B001-FB743000778B}"/>
    <cellStyle name="Total 2 11 4 2 2 4" xfId="35158" xr:uid="{FA341C0C-8832-4AE1-BB28-B03B43D82C3B}"/>
    <cellStyle name="Total 2 11 4 2 3" xfId="24875" xr:uid="{0EA3A422-A6BB-4348-B383-181E7E43D091}"/>
    <cellStyle name="Total 2 11 4 2 3 2" xfId="27070" xr:uid="{CFEE4736-2971-47D4-94AD-FA14BBA06161}"/>
    <cellStyle name="Total 2 11 4 2 3 2 2" xfId="32522" xr:uid="{692E1A6E-BB67-4496-86D3-257ABE58E418}"/>
    <cellStyle name="Total 2 11 4 2 3 2 3" xfId="37991" xr:uid="{79306746-981F-4C16-A36C-0DE42AA2B3FC}"/>
    <cellStyle name="Total 2 11 4 2 3 3" xfId="30327" xr:uid="{FAB6D6A8-89C8-4AB9-9E45-33E1C7F7A3C9}"/>
    <cellStyle name="Total 2 11 4 2 3 4" xfId="36024" xr:uid="{5FC0647F-CFD2-450D-9C87-17B56291C995}"/>
    <cellStyle name="Total 2 11 4 2 4" xfId="22639" xr:uid="{9F119D8D-31B6-4C64-A737-5923FDDB3420}"/>
    <cellStyle name="Total 2 11 4 2 4 2" xfId="28579" xr:uid="{DD47503A-B5E7-4F8A-99AA-92F8E103CC50}"/>
    <cellStyle name="Total 2 11 4 2 4 3" xfId="34306" xr:uid="{CCCE826C-DF51-454E-94F1-C86A8A7C0989}"/>
    <cellStyle name="Total 2 11 4 2 5" xfId="25339" xr:uid="{586F1BAD-4D15-4B5D-BACC-E4EF064EE727}"/>
    <cellStyle name="Total 2 11 4 2 5 2" xfId="30791" xr:uid="{87B229DA-4BBC-4D3B-8571-BC7802A3C09A}"/>
    <cellStyle name="Total 2 11 4 2 5 3" xfId="36450" xr:uid="{F3D2C152-2F31-444D-9CBC-2D289E8212F3}"/>
    <cellStyle name="Total 2 11 4 2 6" xfId="27702" xr:uid="{AB0A63B2-656A-4B06-95C9-46B15665ED6A}"/>
    <cellStyle name="Total 2 11 4 2 7" xfId="33429" xr:uid="{967664FF-59FA-45B7-B9DC-A6AE2C0726E8}"/>
    <cellStyle name="Total 2 11 4 3" xfId="23343" xr:uid="{934147A4-6951-43F2-8A31-6CE25BEBD1CB}"/>
    <cellStyle name="Total 2 11 4 3 2" xfId="26043" xr:uid="{0DD8801E-5AED-44CC-8549-3BD15D8AA29F}"/>
    <cellStyle name="Total 2 11 4 3 2 2" xfId="31495" xr:uid="{F881CB58-5FF6-4852-BE2A-3625806EE609}"/>
    <cellStyle name="Total 2 11 4 3 2 3" xfId="37070" xr:uid="{FC45AFD1-2B10-483C-A87B-666128B27B31}"/>
    <cellStyle name="Total 2 11 4 3 3" xfId="29283" xr:uid="{778ACCCA-4463-429B-86F1-EF0EC12B3E68}"/>
    <cellStyle name="Total 2 11 4 3 4" xfId="35007" xr:uid="{D15EC969-BC11-4E9B-9305-4002216499C1}"/>
    <cellStyle name="Total 2 11 4 4" xfId="24724" xr:uid="{29144A97-8B6B-43EB-9227-0685B876E418}"/>
    <cellStyle name="Total 2 11 4 4 2" xfId="26919" xr:uid="{9A91E22D-F5B4-4AD5-B5C8-3DCBF98A6213}"/>
    <cellStyle name="Total 2 11 4 4 2 2" xfId="32371" xr:uid="{2E2D8B3B-AF1B-4F65-B5D9-5C73D4064C39}"/>
    <cellStyle name="Total 2 11 4 4 2 3" xfId="37840" xr:uid="{3370E941-38BC-46E1-A14B-C9C3B0FBB2B0}"/>
    <cellStyle name="Total 2 11 4 4 3" xfId="30176" xr:uid="{642D7263-16F5-432C-B3FE-B8F2F39A1684}"/>
    <cellStyle name="Total 2 11 4 4 4" xfId="35873" xr:uid="{8A46B778-5CDA-4DD6-B537-1DED4EDE0470}"/>
    <cellStyle name="Total 2 11 4 5" xfId="22488" xr:uid="{D1948A88-852F-4072-8734-5CB9E71A03A0}"/>
    <cellStyle name="Total 2 11 4 5 2" xfId="28428" xr:uid="{EEC73E5A-55F4-469B-9942-28AF9184A83B}"/>
    <cellStyle name="Total 2 11 4 5 3" xfId="34155" xr:uid="{A781ADF3-00B0-4881-96D9-724A97A1606D}"/>
    <cellStyle name="Total 2 11 4 6" xfId="21609" xr:uid="{5F3B8BA5-3955-4BA8-80B8-AC2C450D480C}"/>
    <cellStyle name="Total 2 11 4 7" xfId="27551" xr:uid="{CB5B5764-07E2-4005-8B76-0C4C9FBBED21}"/>
    <cellStyle name="Total 2 11 4 8" xfId="33278" xr:uid="{3D25C714-4F39-4CE3-9566-845B7A4B63DD}"/>
    <cellStyle name="Total 2 11 5" xfId="20833" xr:uid="{00000000-0005-0000-0000-000067510000}"/>
    <cellStyle name="Total 2 11 5 2" xfId="21759" xr:uid="{E4DD8E92-5E9D-43D3-8A5C-A2CC579887D4}"/>
    <cellStyle name="Total 2 11 5 2 2" xfId="23493" xr:uid="{E96BB68B-1654-46F8-A715-22725E63A764}"/>
    <cellStyle name="Total 2 11 5 2 2 2" xfId="26193" xr:uid="{52957A12-B884-43A1-9F44-740A1A18D2EC}"/>
    <cellStyle name="Total 2 11 5 2 2 2 2" xfId="31645" xr:uid="{66DD1909-913C-4488-9936-67AC3BF1913B}"/>
    <cellStyle name="Total 2 11 5 2 2 2 3" xfId="37220" xr:uid="{480FD812-2426-4266-83A8-700A26839F12}"/>
    <cellStyle name="Total 2 11 5 2 2 3" xfId="29433" xr:uid="{FAE0512E-1C66-4496-8B85-E1F265B15A0E}"/>
    <cellStyle name="Total 2 11 5 2 2 4" xfId="35157" xr:uid="{15964263-F0F5-4F86-9467-1CA2AE7C4BCF}"/>
    <cellStyle name="Total 2 11 5 2 3" xfId="24874" xr:uid="{5B2F05AF-82FA-4778-9261-A3F936792D83}"/>
    <cellStyle name="Total 2 11 5 2 3 2" xfId="27069" xr:uid="{0BD44689-3496-4C55-AA1D-90DA450C2481}"/>
    <cellStyle name="Total 2 11 5 2 3 2 2" xfId="32521" xr:uid="{8C5F18DD-5EFB-45E9-9EAC-4E7E0205254F}"/>
    <cellStyle name="Total 2 11 5 2 3 2 3" xfId="37990" xr:uid="{E788739A-FD53-4DAE-92CF-FE644A387ADB}"/>
    <cellStyle name="Total 2 11 5 2 3 3" xfId="30326" xr:uid="{BA7299A5-8D7D-46D0-9743-B26040A90A68}"/>
    <cellStyle name="Total 2 11 5 2 3 4" xfId="36023" xr:uid="{918FDDDC-96F3-4D22-B914-C85AAD6A79EA}"/>
    <cellStyle name="Total 2 11 5 2 4" xfId="22638" xr:uid="{241B3005-A981-49D8-BD70-E298B449FE1A}"/>
    <cellStyle name="Total 2 11 5 2 4 2" xfId="28578" xr:uid="{185B83CA-439D-472D-9E87-D895C7261D9A}"/>
    <cellStyle name="Total 2 11 5 2 4 3" xfId="34305" xr:uid="{3B919A9C-D090-4258-B9AF-D2738BD9C925}"/>
    <cellStyle name="Total 2 11 5 2 5" xfId="25338" xr:uid="{91AED22E-9D9D-4DBA-AA87-CACFBBD79A1C}"/>
    <cellStyle name="Total 2 11 5 2 5 2" xfId="30790" xr:uid="{46F43A7B-DF27-4181-8E86-E934BA728272}"/>
    <cellStyle name="Total 2 11 5 2 5 3" xfId="36449" xr:uid="{3A1AB4B3-DCB2-4DE9-AF88-B3CC58E12C2B}"/>
    <cellStyle name="Total 2 11 5 2 6" xfId="27701" xr:uid="{15CCAB68-70CB-4D84-AB62-3D72CBA8CA82}"/>
    <cellStyle name="Total 2 11 5 2 7" xfId="33428" xr:uid="{3626EC95-ADC6-4E26-A8C6-7DC0FD1FFE13}"/>
    <cellStyle name="Total 2 11 5 3" xfId="23344" xr:uid="{3B88E05A-1416-4F8F-97DC-051BF24E3234}"/>
    <cellStyle name="Total 2 11 5 3 2" xfId="26044" xr:uid="{64AE7299-6D35-4C7D-814B-77513EFDB8A0}"/>
    <cellStyle name="Total 2 11 5 3 2 2" xfId="31496" xr:uid="{66B1B46C-A851-4425-A35C-02307A74E210}"/>
    <cellStyle name="Total 2 11 5 3 2 3" xfId="37071" xr:uid="{77C0B490-286C-47F5-8214-1DF85F12730F}"/>
    <cellStyle name="Total 2 11 5 3 3" xfId="29284" xr:uid="{D3997426-0D54-4388-944E-A6A9EE3A3817}"/>
    <cellStyle name="Total 2 11 5 3 4" xfId="35008" xr:uid="{CA037632-1F79-4904-8998-159D03AFA98D}"/>
    <cellStyle name="Total 2 11 5 4" xfId="24725" xr:uid="{09F3D2E3-ED8E-4D04-931C-77D60035105E}"/>
    <cellStyle name="Total 2 11 5 4 2" xfId="26920" xr:uid="{77CEF7AB-D79A-4FA3-896E-2E8816D37584}"/>
    <cellStyle name="Total 2 11 5 4 2 2" xfId="32372" xr:uid="{EC3EB0B3-B84F-48EA-9EDF-864C0C7B7076}"/>
    <cellStyle name="Total 2 11 5 4 2 3" xfId="37841" xr:uid="{7FD8A550-816F-4B9E-A769-BDF0E06AD69F}"/>
    <cellStyle name="Total 2 11 5 4 3" xfId="30177" xr:uid="{31B2442A-8951-4042-A53C-ABE6EBAF6479}"/>
    <cellStyle name="Total 2 11 5 4 4" xfId="35874" xr:uid="{BC7DFA97-2AE1-430E-BCD1-62BD92BD418C}"/>
    <cellStyle name="Total 2 11 5 5" xfId="22489" xr:uid="{8DFCF2C5-EFEE-4FB0-9657-3F6C1DA43C25}"/>
    <cellStyle name="Total 2 11 5 5 2" xfId="28429" xr:uid="{8E8D3B75-4675-450B-AC72-3812280B85DC}"/>
    <cellStyle name="Total 2 11 5 5 3" xfId="34156" xr:uid="{AB2051EE-DC31-4D22-B752-D71AE1EAAB6A}"/>
    <cellStyle name="Total 2 11 5 6" xfId="21610" xr:uid="{F1F739BE-207F-4A82-87FD-5B2650364649}"/>
    <cellStyle name="Total 2 11 5 7" xfId="27552" xr:uid="{83451735-D30F-4D7B-89E7-28C677D49C2B}"/>
    <cellStyle name="Total 2 11 5 8" xfId="33279" xr:uid="{C83A97F7-C10C-460A-BA5B-8B8DC989C357}"/>
    <cellStyle name="Total 2 11 6" xfId="21763" xr:uid="{B2E3A4AF-5551-4BAE-8591-6C75D1FCF233}"/>
    <cellStyle name="Total 2 11 6 2" xfId="23497" xr:uid="{07568B0A-90B9-4F7B-8D99-169C4C9C10F1}"/>
    <cellStyle name="Total 2 11 6 2 2" xfId="26197" xr:uid="{C46112E7-0E97-4D6A-AAA0-92C2037A0023}"/>
    <cellStyle name="Total 2 11 6 2 2 2" xfId="31649" xr:uid="{A66A27D2-E210-4DC8-936B-ADC8B570FC40}"/>
    <cellStyle name="Total 2 11 6 2 2 3" xfId="37224" xr:uid="{DCBFE16E-F8D1-4CBA-AC9B-E4EF1FE7F035}"/>
    <cellStyle name="Total 2 11 6 2 3" xfId="29437" xr:uid="{AE5E287D-42A3-4DBA-8E50-F38606BD7D8F}"/>
    <cellStyle name="Total 2 11 6 2 4" xfId="35161" xr:uid="{64527DBF-D089-4F1C-A802-7BFB7E3E06C6}"/>
    <cellStyle name="Total 2 11 6 3" xfId="24878" xr:uid="{D48F1953-7BE6-40B3-A26B-F1D31FE47BA6}"/>
    <cellStyle name="Total 2 11 6 3 2" xfId="27073" xr:uid="{75A08AE9-883E-44EC-8AE8-C806B5266387}"/>
    <cellStyle name="Total 2 11 6 3 2 2" xfId="32525" xr:uid="{8D096014-527D-4EB0-9DA6-2BD077903909}"/>
    <cellStyle name="Total 2 11 6 3 2 3" xfId="37994" xr:uid="{ECE970DF-0EAA-4627-9376-799D9E5C3C66}"/>
    <cellStyle name="Total 2 11 6 3 3" xfId="30330" xr:uid="{38178E5E-EDA8-4478-AB06-5E6AEEB0ECEC}"/>
    <cellStyle name="Total 2 11 6 3 4" xfId="36027" xr:uid="{314A0CC4-017A-4047-A493-087AC80D85DB}"/>
    <cellStyle name="Total 2 11 6 4" xfId="22642" xr:uid="{953E2827-A86F-4BFB-B4A6-4900A3413767}"/>
    <cellStyle name="Total 2 11 6 4 2" xfId="28582" xr:uid="{AFBD9A51-04C5-4DD2-9024-8ADF658B238E}"/>
    <cellStyle name="Total 2 11 6 4 3" xfId="34309" xr:uid="{6E61E5AA-0908-460D-9530-B596E794C34B}"/>
    <cellStyle name="Total 2 11 6 5" xfId="25342" xr:uid="{DBF1EC43-A5F7-44AA-BAA4-8A69741B5E4C}"/>
    <cellStyle name="Total 2 11 6 5 2" xfId="30794" xr:uid="{D97069C0-9565-4CE6-88A3-A25FB994C37E}"/>
    <cellStyle name="Total 2 11 6 5 3" xfId="36453" xr:uid="{831F36AF-01A8-4837-8592-1E0E2A78B218}"/>
    <cellStyle name="Total 2 11 6 6" xfId="27705" xr:uid="{01C20483-D7EE-48D8-AA2C-0E1D0F113CD6}"/>
    <cellStyle name="Total 2 11 6 7" xfId="33432" xr:uid="{3B9C6FF9-D4A9-4C92-B26E-100A59A9B52C}"/>
    <cellStyle name="Total 2 11 7" xfId="23340" xr:uid="{A7F30127-1DA9-43BE-8050-BFFDC958AC6A}"/>
    <cellStyle name="Total 2 11 7 2" xfId="26040" xr:uid="{174599A6-4CFD-4CE4-A3AD-7F602F9670C6}"/>
    <cellStyle name="Total 2 11 7 2 2" xfId="31492" xr:uid="{BE92EFFA-D677-48A5-B81C-ECD8943D74F7}"/>
    <cellStyle name="Total 2 11 7 2 3" xfId="37067" xr:uid="{94A3DA6D-5C66-42F2-959F-483FAE6CC180}"/>
    <cellStyle name="Total 2 11 7 3" xfId="29280" xr:uid="{5DFB2534-EF92-4DB1-A670-F8B4886A0500}"/>
    <cellStyle name="Total 2 11 7 4" xfId="35004" xr:uid="{14795A7D-7071-42AE-A349-E32855F42753}"/>
    <cellStyle name="Total 2 11 8" xfId="24721" xr:uid="{4356AE79-7CE5-4568-8122-D3B8411B9AC2}"/>
    <cellStyle name="Total 2 11 8 2" xfId="26916" xr:uid="{23322AE4-7869-4B19-BA3A-A25B4F30CE95}"/>
    <cellStyle name="Total 2 11 8 2 2" xfId="32368" xr:uid="{3D45C14E-C812-4C93-A003-346F2E73DE69}"/>
    <cellStyle name="Total 2 11 8 2 3" xfId="37837" xr:uid="{1C1DC710-BFBA-4B0A-8AC3-C4291CFD7219}"/>
    <cellStyle name="Total 2 11 8 3" xfId="30173" xr:uid="{202AE896-817B-486B-BFD3-D501C97CE745}"/>
    <cellStyle name="Total 2 11 8 4" xfId="35870" xr:uid="{E82732C8-027F-4E19-859A-4419D4E2BF1C}"/>
    <cellStyle name="Total 2 11 9" xfId="22485" xr:uid="{8F1626A5-032A-4250-B2C1-3AA6F6211DF1}"/>
    <cellStyle name="Total 2 11 9 2" xfId="28425" xr:uid="{D7ADDAD6-BD62-429A-B669-684091CFFE3D}"/>
    <cellStyle name="Total 2 11 9 3" xfId="34152" xr:uid="{6D2FB299-118E-4471-ADAB-5BEEA5487796}"/>
    <cellStyle name="Total 2 12" xfId="20834" xr:uid="{00000000-0005-0000-0000-000068510000}"/>
    <cellStyle name="Total 2 12 10" xfId="21611" xr:uid="{E3A34264-F9F4-45BB-9134-A09153F3C2BC}"/>
    <cellStyle name="Total 2 12 11" xfId="27553" xr:uid="{DF10F2FB-345A-4602-A54F-161BE4E1CF02}"/>
    <cellStyle name="Total 2 12 12" xfId="33280" xr:uid="{DAE3A3C2-CED6-4185-AC2C-B5BD5E9DDC18}"/>
    <cellStyle name="Total 2 12 2" xfId="20835" xr:uid="{00000000-0005-0000-0000-000069510000}"/>
    <cellStyle name="Total 2 12 2 2" xfId="21757" xr:uid="{41112148-D108-4C34-B578-BDE45260A176}"/>
    <cellStyle name="Total 2 12 2 2 2" xfId="23491" xr:uid="{4223A2F6-E9E2-4094-89BE-03DD429F4B53}"/>
    <cellStyle name="Total 2 12 2 2 2 2" xfId="26191" xr:uid="{5E89C1E6-7B4D-4BFD-B991-6AF371C4E0FB}"/>
    <cellStyle name="Total 2 12 2 2 2 2 2" xfId="31643" xr:uid="{9BD7779F-73FB-41C5-93B7-EC751D73CCAA}"/>
    <cellStyle name="Total 2 12 2 2 2 2 3" xfId="37218" xr:uid="{13B7628D-B753-4705-AB8A-0EB97DC55D0E}"/>
    <cellStyle name="Total 2 12 2 2 2 3" xfId="29431" xr:uid="{18A2D3FC-00AB-4B9D-9BD5-03C6CEAB5F92}"/>
    <cellStyle name="Total 2 12 2 2 2 4" xfId="35155" xr:uid="{678BA32A-D858-4753-8320-2BCE51377EE1}"/>
    <cellStyle name="Total 2 12 2 2 3" xfId="24872" xr:uid="{365335F5-4C03-4060-9E0C-83CDB6820C5E}"/>
    <cellStyle name="Total 2 12 2 2 3 2" xfId="27067" xr:uid="{79CCF89C-19EC-4046-9D9E-4627A085AB77}"/>
    <cellStyle name="Total 2 12 2 2 3 2 2" xfId="32519" xr:uid="{A495E116-E0EA-4EA1-905B-7E44E8310B2F}"/>
    <cellStyle name="Total 2 12 2 2 3 2 3" xfId="37988" xr:uid="{821A8B6D-B8C6-41CF-B370-D23B5781E96E}"/>
    <cellStyle name="Total 2 12 2 2 3 3" xfId="30324" xr:uid="{1BEDBE73-2253-4B1E-924A-2FF02C358E9F}"/>
    <cellStyle name="Total 2 12 2 2 3 4" xfId="36021" xr:uid="{852631D5-10A2-4B7B-AD45-BF3EF93FCEE5}"/>
    <cellStyle name="Total 2 12 2 2 4" xfId="22636" xr:uid="{6D2AC97D-D308-459D-B587-86191A1C8B12}"/>
    <cellStyle name="Total 2 12 2 2 4 2" xfId="28576" xr:uid="{D9B7A7C9-291C-42CF-B519-DC503A0F730B}"/>
    <cellStyle name="Total 2 12 2 2 4 3" xfId="34303" xr:uid="{8843E9BA-766D-4215-8817-8640B6317505}"/>
    <cellStyle name="Total 2 12 2 2 5" xfId="25336" xr:uid="{2F0FED87-A228-45E6-B9CE-FF24B11B828E}"/>
    <cellStyle name="Total 2 12 2 2 5 2" xfId="30788" xr:uid="{B451BCA2-28F9-4324-A742-FEF6592EE329}"/>
    <cellStyle name="Total 2 12 2 2 5 3" xfId="36447" xr:uid="{BBC81DAB-30A3-4BAA-91C2-34EA5425070C}"/>
    <cellStyle name="Total 2 12 2 2 6" xfId="27699" xr:uid="{719BDA83-2BE7-4D36-9060-2287FA5E335D}"/>
    <cellStyle name="Total 2 12 2 2 7" xfId="33426" xr:uid="{3742DD64-A31A-46A4-A352-8E7E0F726506}"/>
    <cellStyle name="Total 2 12 2 3" xfId="23346" xr:uid="{1F598035-54C1-43CE-9603-0BD8E75DD824}"/>
    <cellStyle name="Total 2 12 2 3 2" xfId="26046" xr:uid="{5B07842B-5ABF-44DF-8355-E742EAA73DF0}"/>
    <cellStyle name="Total 2 12 2 3 2 2" xfId="31498" xr:uid="{DF1A3550-5694-47BA-9325-4815658BD7A1}"/>
    <cellStyle name="Total 2 12 2 3 2 3" xfId="37073" xr:uid="{BC94BC2C-135B-4A64-AB08-18473530171D}"/>
    <cellStyle name="Total 2 12 2 3 3" xfId="29286" xr:uid="{41F65734-CB2A-422D-9D99-A4BEED9AF7C6}"/>
    <cellStyle name="Total 2 12 2 3 4" xfId="35010" xr:uid="{57834A6C-F2A5-4F5C-8DB1-392BC9F27BA4}"/>
    <cellStyle name="Total 2 12 2 4" xfId="24727" xr:uid="{798D6079-D13E-419B-9A1B-EBF1330F3B47}"/>
    <cellStyle name="Total 2 12 2 4 2" xfId="26922" xr:uid="{50255545-CD0F-49C5-8990-CC676CE40629}"/>
    <cellStyle name="Total 2 12 2 4 2 2" xfId="32374" xr:uid="{B253B595-D769-454C-BDCE-67D3D0AEAA14}"/>
    <cellStyle name="Total 2 12 2 4 2 3" xfId="37843" xr:uid="{264D3DFA-B0EE-420D-B9EF-3287339C2FEA}"/>
    <cellStyle name="Total 2 12 2 4 3" xfId="30179" xr:uid="{8E49EC25-2CE6-4796-891F-221E9F845623}"/>
    <cellStyle name="Total 2 12 2 4 4" xfId="35876" xr:uid="{53B54136-626A-4BAA-BB3D-78BF84E84E5E}"/>
    <cellStyle name="Total 2 12 2 5" xfId="22491" xr:uid="{72CA61BF-CC4D-41C7-BB9F-923528778654}"/>
    <cellStyle name="Total 2 12 2 5 2" xfId="28431" xr:uid="{A2BEA473-5E20-4BB2-B5F6-7620F68F7E7F}"/>
    <cellStyle name="Total 2 12 2 5 3" xfId="34158" xr:uid="{97C8294B-3ABB-4997-95EE-EE4CC98395D7}"/>
    <cellStyle name="Total 2 12 2 6" xfId="21612" xr:uid="{02D06B3F-1428-496A-92D2-10599C542818}"/>
    <cellStyle name="Total 2 12 2 7" xfId="27554" xr:uid="{B6CDA017-95F1-4D96-BC44-BAB2976456CC}"/>
    <cellStyle name="Total 2 12 2 8" xfId="33281" xr:uid="{BCA54C04-187E-41E4-B95B-3B9B65094910}"/>
    <cellStyle name="Total 2 12 3" xfId="20836" xr:uid="{00000000-0005-0000-0000-00006A510000}"/>
    <cellStyle name="Total 2 12 3 2" xfId="21756" xr:uid="{8FA945E6-7F4E-4AAF-BB8D-BD1C02287B91}"/>
    <cellStyle name="Total 2 12 3 2 2" xfId="23490" xr:uid="{251F4CC4-5EB0-4680-9B2F-5C44AF4E143F}"/>
    <cellStyle name="Total 2 12 3 2 2 2" xfId="26190" xr:uid="{AAE7C139-75FD-430E-848E-C74143CC3788}"/>
    <cellStyle name="Total 2 12 3 2 2 2 2" xfId="31642" xr:uid="{6056BF57-A58D-4A43-BC65-ACBAA093ED65}"/>
    <cellStyle name="Total 2 12 3 2 2 2 3" xfId="37217" xr:uid="{73A7F3A6-36B3-4CAE-9A45-D87863844D42}"/>
    <cellStyle name="Total 2 12 3 2 2 3" xfId="29430" xr:uid="{8EEC7D9A-DDB7-4918-941A-61218CA4604E}"/>
    <cellStyle name="Total 2 12 3 2 2 4" xfId="35154" xr:uid="{16400E67-5291-4346-86C0-7B222665909C}"/>
    <cellStyle name="Total 2 12 3 2 3" xfId="24871" xr:uid="{9D248835-6ACD-411D-9A3A-8BBC9AE9CE32}"/>
    <cellStyle name="Total 2 12 3 2 3 2" xfId="27066" xr:uid="{18C9DAA2-87EF-42B8-AB63-69BBF93225CC}"/>
    <cellStyle name="Total 2 12 3 2 3 2 2" xfId="32518" xr:uid="{41AD1044-D8A3-41F6-9BFE-3E88C0574A7B}"/>
    <cellStyle name="Total 2 12 3 2 3 2 3" xfId="37987" xr:uid="{6296C096-36B1-4BCD-A73D-8EE618FB5585}"/>
    <cellStyle name="Total 2 12 3 2 3 3" xfId="30323" xr:uid="{E4D6389D-1AD4-453B-B6ED-8254179BF2E9}"/>
    <cellStyle name="Total 2 12 3 2 3 4" xfId="36020" xr:uid="{55DF1745-8F2F-4948-99D8-F45CE36B5C95}"/>
    <cellStyle name="Total 2 12 3 2 4" xfId="22635" xr:uid="{CE2D0FB0-AB59-4A14-8C28-09BA79BC321D}"/>
    <cellStyle name="Total 2 12 3 2 4 2" xfId="28575" xr:uid="{1F3C3C36-C951-4384-9BAB-7B3E62A22232}"/>
    <cellStyle name="Total 2 12 3 2 4 3" xfId="34302" xr:uid="{77503695-D93B-4988-A7F8-C2EFB16CE5AA}"/>
    <cellStyle name="Total 2 12 3 2 5" xfId="25335" xr:uid="{FEDD568F-A4C6-478F-BBE5-88F8B82FA08F}"/>
    <cellStyle name="Total 2 12 3 2 5 2" xfId="30787" xr:uid="{695CE7AF-92E2-44BD-84F6-DB5A8CF0BE14}"/>
    <cellStyle name="Total 2 12 3 2 5 3" xfId="36446" xr:uid="{2C39DFD6-DCC7-4151-B179-C1BA6C59B2EB}"/>
    <cellStyle name="Total 2 12 3 2 6" xfId="27698" xr:uid="{F047708F-666C-4640-8286-EC6C93098EEB}"/>
    <cellStyle name="Total 2 12 3 2 7" xfId="33425" xr:uid="{BDA5512A-C1B2-4473-BCB4-8A9A92E65CB1}"/>
    <cellStyle name="Total 2 12 3 3" xfId="23347" xr:uid="{4C40EEA1-A1C8-4528-9F3F-140BFBAC378F}"/>
    <cellStyle name="Total 2 12 3 3 2" xfId="26047" xr:uid="{AF4D3FCF-8973-497B-AE01-5FC9DE3CE431}"/>
    <cellStyle name="Total 2 12 3 3 2 2" xfId="31499" xr:uid="{279C0690-2557-4C51-8F5B-69A71D4B610C}"/>
    <cellStyle name="Total 2 12 3 3 2 3" xfId="37074" xr:uid="{42536069-62CD-4043-AE4A-B416ACF2D424}"/>
    <cellStyle name="Total 2 12 3 3 3" xfId="29287" xr:uid="{E02D60CA-7F68-4768-824D-1926CB57132A}"/>
    <cellStyle name="Total 2 12 3 3 4" xfId="35011" xr:uid="{A17F9D3A-DB9D-452F-BD9C-C3B0BA1BB5B6}"/>
    <cellStyle name="Total 2 12 3 4" xfId="24728" xr:uid="{2648A90E-46DC-43B3-8D6E-59CEDBA4FF71}"/>
    <cellStyle name="Total 2 12 3 4 2" xfId="26923" xr:uid="{B2724DFA-FAB7-47FC-8D68-2EB5DB83A3C4}"/>
    <cellStyle name="Total 2 12 3 4 2 2" xfId="32375" xr:uid="{BE91D657-556D-4F70-8753-004F17777EA7}"/>
    <cellStyle name="Total 2 12 3 4 2 3" xfId="37844" xr:uid="{28D8B41B-EFE1-437F-9D2A-3CF4EE67E2E0}"/>
    <cellStyle name="Total 2 12 3 4 3" xfId="30180" xr:uid="{17834178-F45E-4442-A960-D4CAD51223ED}"/>
    <cellStyle name="Total 2 12 3 4 4" xfId="35877" xr:uid="{C569AD7D-263D-42F4-A497-46D1E91E67FB}"/>
    <cellStyle name="Total 2 12 3 5" xfId="22492" xr:uid="{79853C98-A328-4831-B074-3868ACD67860}"/>
    <cellStyle name="Total 2 12 3 5 2" xfId="28432" xr:uid="{6EAF06D6-68AD-46AE-9AFF-DB8DF1B09600}"/>
    <cellStyle name="Total 2 12 3 5 3" xfId="34159" xr:uid="{15B11490-9D6B-4A60-8ADC-344F0F5E6EB3}"/>
    <cellStyle name="Total 2 12 3 6" xfId="21613" xr:uid="{C2E3FE47-E2FB-4683-AB87-E02F53E50AD5}"/>
    <cellStyle name="Total 2 12 3 7" xfId="27555" xr:uid="{99B001FF-9E17-48FE-96FB-ABD9FC708934}"/>
    <cellStyle name="Total 2 12 3 8" xfId="33282" xr:uid="{81AA8E23-E4DC-431A-8E0A-76229F8C5D48}"/>
    <cellStyle name="Total 2 12 4" xfId="20837" xr:uid="{00000000-0005-0000-0000-00006B510000}"/>
    <cellStyle name="Total 2 12 4 2" xfId="21755" xr:uid="{4590937C-CC49-4764-BA79-9C3F00EDD0FF}"/>
    <cellStyle name="Total 2 12 4 2 2" xfId="23489" xr:uid="{71A869C6-4065-444F-AC38-01A40ED25781}"/>
    <cellStyle name="Total 2 12 4 2 2 2" xfId="26189" xr:uid="{3A590A11-0632-4E62-9517-EEEF7EAED203}"/>
    <cellStyle name="Total 2 12 4 2 2 2 2" xfId="31641" xr:uid="{7C12A071-2ABF-4FCE-A457-E87A6D54620C}"/>
    <cellStyle name="Total 2 12 4 2 2 2 3" xfId="37216" xr:uid="{F488BBF3-155F-489D-AE8F-8F570F5E1B91}"/>
    <cellStyle name="Total 2 12 4 2 2 3" xfId="29429" xr:uid="{2DAEBBD4-3A09-46AD-9941-7C95489CCEEC}"/>
    <cellStyle name="Total 2 12 4 2 2 4" xfId="35153" xr:uid="{5BE901C1-002D-4D49-9E87-9093DE641DB5}"/>
    <cellStyle name="Total 2 12 4 2 3" xfId="24870" xr:uid="{C3672AAA-8638-4A96-A236-D4A1959A36AA}"/>
    <cellStyle name="Total 2 12 4 2 3 2" xfId="27065" xr:uid="{A4752A32-CA50-4C89-AB71-9D14D711732D}"/>
    <cellStyle name="Total 2 12 4 2 3 2 2" xfId="32517" xr:uid="{B251BB80-1BF5-4E71-85D3-9D50575E7207}"/>
    <cellStyle name="Total 2 12 4 2 3 2 3" xfId="37986" xr:uid="{51DC95DB-5E00-412F-81E5-BA3BEC776233}"/>
    <cellStyle name="Total 2 12 4 2 3 3" xfId="30322" xr:uid="{59D60904-E708-4FA9-895C-941C1FCD3010}"/>
    <cellStyle name="Total 2 12 4 2 3 4" xfId="36019" xr:uid="{E31E0C25-65E1-44F4-AB6D-E232B9C7DC41}"/>
    <cellStyle name="Total 2 12 4 2 4" xfId="22634" xr:uid="{4CA153D5-8AFB-44A9-9028-AA53077130E0}"/>
    <cellStyle name="Total 2 12 4 2 4 2" xfId="28574" xr:uid="{C20D9705-051C-4DF1-A242-CA9FE0FD4759}"/>
    <cellStyle name="Total 2 12 4 2 4 3" xfId="34301" xr:uid="{7123C9A4-38AD-40A2-A305-9417F5C8A078}"/>
    <cellStyle name="Total 2 12 4 2 5" xfId="25334" xr:uid="{56DFAC10-46D8-4D1C-9498-18C1781A526D}"/>
    <cellStyle name="Total 2 12 4 2 5 2" xfId="30786" xr:uid="{1F09DE6E-7D9A-402E-B057-A9220BEBBF0F}"/>
    <cellStyle name="Total 2 12 4 2 5 3" xfId="36445" xr:uid="{C632C1D7-596F-4028-8469-F2E585CF58E9}"/>
    <cellStyle name="Total 2 12 4 2 6" xfId="27697" xr:uid="{73D06C66-7DE8-409A-918F-111C779A9880}"/>
    <cellStyle name="Total 2 12 4 2 7" xfId="33424" xr:uid="{34E594D4-A0B1-429C-9258-E89234348ADE}"/>
    <cellStyle name="Total 2 12 4 3" xfId="23348" xr:uid="{C58AC5B5-7E3D-4E64-BC8B-DD5B78A61CFD}"/>
    <cellStyle name="Total 2 12 4 3 2" xfId="26048" xr:uid="{E33F7347-585A-48D0-ACC4-47C97F2368C2}"/>
    <cellStyle name="Total 2 12 4 3 2 2" xfId="31500" xr:uid="{85CBA73B-6758-4415-B515-369D56743897}"/>
    <cellStyle name="Total 2 12 4 3 2 3" xfId="37075" xr:uid="{B6F35AF3-0161-42AA-B042-5802E7C70216}"/>
    <cellStyle name="Total 2 12 4 3 3" xfId="29288" xr:uid="{896D9A07-480F-404D-AFE2-FFB86ADE7380}"/>
    <cellStyle name="Total 2 12 4 3 4" xfId="35012" xr:uid="{8E5A4270-A0DE-4205-B1E5-7E8137A4382E}"/>
    <cellStyle name="Total 2 12 4 4" xfId="24729" xr:uid="{EE4162BC-9602-4E5D-8AA6-D8FD7FECB535}"/>
    <cellStyle name="Total 2 12 4 4 2" xfId="26924" xr:uid="{59A66CCE-40F8-46E1-AB48-E93B8AF82A12}"/>
    <cellStyle name="Total 2 12 4 4 2 2" xfId="32376" xr:uid="{EF49B262-7DE7-4419-A391-99B996840D6E}"/>
    <cellStyle name="Total 2 12 4 4 2 3" xfId="37845" xr:uid="{19BCB7D0-0A9E-4479-B50E-918D9743D9EC}"/>
    <cellStyle name="Total 2 12 4 4 3" xfId="30181" xr:uid="{E3B0D37E-A1B7-4F09-A6C3-30FBB94B48D1}"/>
    <cellStyle name="Total 2 12 4 4 4" xfId="35878" xr:uid="{3544CEDE-65A0-4A84-8A9D-5A978D3C0CCF}"/>
    <cellStyle name="Total 2 12 4 5" xfId="22493" xr:uid="{4C484D92-5408-4087-B10F-9582B728891F}"/>
    <cellStyle name="Total 2 12 4 5 2" xfId="28433" xr:uid="{B90D4C5C-6822-44EF-8C9F-DB467BEA5A64}"/>
    <cellStyle name="Total 2 12 4 5 3" xfId="34160" xr:uid="{8981F925-2C89-44B1-A63A-A1CAE5C8CBC8}"/>
    <cellStyle name="Total 2 12 4 6" xfId="21614" xr:uid="{1222375A-8838-486C-A9E5-FCC0C3A997B8}"/>
    <cellStyle name="Total 2 12 4 7" xfId="27556" xr:uid="{7B57A34B-BF06-448C-ACAE-050C37F10765}"/>
    <cellStyle name="Total 2 12 4 8" xfId="33283" xr:uid="{4971E2C0-69BF-43BB-AF7C-5D0A89DDB928}"/>
    <cellStyle name="Total 2 12 5" xfId="20838" xr:uid="{00000000-0005-0000-0000-00006C510000}"/>
    <cellStyle name="Total 2 12 5 2" xfId="21754" xr:uid="{9829D346-FE0B-4311-B512-494F394557F1}"/>
    <cellStyle name="Total 2 12 5 2 2" xfId="23488" xr:uid="{B31A7D18-44D0-415C-BDE1-644EF43B975E}"/>
    <cellStyle name="Total 2 12 5 2 2 2" xfId="26188" xr:uid="{CA1F11DE-A2E4-4520-A5F4-D34BA6BEDAF5}"/>
    <cellStyle name="Total 2 12 5 2 2 2 2" xfId="31640" xr:uid="{B5B1CE96-C15E-4E8A-902E-C9EFB44E01D4}"/>
    <cellStyle name="Total 2 12 5 2 2 2 3" xfId="37215" xr:uid="{7687D9C2-4B56-4E27-973D-BF0934543D28}"/>
    <cellStyle name="Total 2 12 5 2 2 3" xfId="29428" xr:uid="{B19A48BC-AC81-4A29-9FDF-3FD92113F349}"/>
    <cellStyle name="Total 2 12 5 2 2 4" xfId="35152" xr:uid="{974444DF-78D4-4819-BADD-76CF1C76CE56}"/>
    <cellStyle name="Total 2 12 5 2 3" xfId="24869" xr:uid="{2F948610-3F84-456C-894E-9D986F480BF9}"/>
    <cellStyle name="Total 2 12 5 2 3 2" xfId="27064" xr:uid="{3F2256BC-F1BA-4441-8491-29562F22D1B9}"/>
    <cellStyle name="Total 2 12 5 2 3 2 2" xfId="32516" xr:uid="{70383F80-1AFA-4804-91E0-EB24B6D45EC5}"/>
    <cellStyle name="Total 2 12 5 2 3 2 3" xfId="37985" xr:uid="{C7909E78-B74D-485E-801F-832F59DCCC43}"/>
    <cellStyle name="Total 2 12 5 2 3 3" xfId="30321" xr:uid="{9E873684-1C43-4466-B388-86CB4A6FB49E}"/>
    <cellStyle name="Total 2 12 5 2 3 4" xfId="36018" xr:uid="{BCBF32D5-60D7-421D-83A4-83B7D900B9A8}"/>
    <cellStyle name="Total 2 12 5 2 4" xfId="22633" xr:uid="{D8604809-318A-417D-916F-A625DE5409CA}"/>
    <cellStyle name="Total 2 12 5 2 4 2" xfId="28573" xr:uid="{E06900FA-07FB-4E96-B207-AF9B74B1F585}"/>
    <cellStyle name="Total 2 12 5 2 4 3" xfId="34300" xr:uid="{1F9AC8F2-BB9A-4795-A2C5-29BA2223A576}"/>
    <cellStyle name="Total 2 12 5 2 5" xfId="25333" xr:uid="{B89FCE5E-DFF7-4415-ADD6-E1F0C381295E}"/>
    <cellStyle name="Total 2 12 5 2 5 2" xfId="30785" xr:uid="{8DC83E55-996E-4467-B12B-2D1E67821A5E}"/>
    <cellStyle name="Total 2 12 5 2 5 3" xfId="36444" xr:uid="{99D35D94-51A6-4043-8CAF-5569D639A615}"/>
    <cellStyle name="Total 2 12 5 2 6" xfId="27696" xr:uid="{382F1C56-34A0-45E1-94C5-748983DA715E}"/>
    <cellStyle name="Total 2 12 5 2 7" xfId="33423" xr:uid="{908FB49B-2FF3-4997-8619-1D9307AB3D7A}"/>
    <cellStyle name="Total 2 12 5 3" xfId="23349" xr:uid="{C10B005A-8C92-4D88-91E9-08E4808047F9}"/>
    <cellStyle name="Total 2 12 5 3 2" xfId="26049" xr:uid="{7961EF57-080C-4847-84A5-8C9A3A6B3F4F}"/>
    <cellStyle name="Total 2 12 5 3 2 2" xfId="31501" xr:uid="{B06AE89F-4E5B-4699-88E1-7B27ABF48C70}"/>
    <cellStyle name="Total 2 12 5 3 2 3" xfId="37076" xr:uid="{9EE01B95-8DC6-411D-8F41-3BE260A6C401}"/>
    <cellStyle name="Total 2 12 5 3 3" xfId="29289" xr:uid="{8288399F-A502-45D0-9069-03D22B30C6F5}"/>
    <cellStyle name="Total 2 12 5 3 4" xfId="35013" xr:uid="{39465D01-9326-42AA-B3A7-5B764223B57E}"/>
    <cellStyle name="Total 2 12 5 4" xfId="24730" xr:uid="{B0627178-9490-47A8-9490-60463093E6A2}"/>
    <cellStyle name="Total 2 12 5 4 2" xfId="26925" xr:uid="{89F83B1B-7C33-4924-84DD-41891FEA75B0}"/>
    <cellStyle name="Total 2 12 5 4 2 2" xfId="32377" xr:uid="{DE32B86C-8C6C-42BE-9C10-0519FAFC10EB}"/>
    <cellStyle name="Total 2 12 5 4 2 3" xfId="37846" xr:uid="{84C7ED5B-2E00-4D89-974C-FA6C0B19857C}"/>
    <cellStyle name="Total 2 12 5 4 3" xfId="30182" xr:uid="{26B8F0E9-4E29-43E9-8863-386643E4139E}"/>
    <cellStyle name="Total 2 12 5 4 4" xfId="35879" xr:uid="{4259EC64-1FF3-46E5-A877-35DA107CFFFB}"/>
    <cellStyle name="Total 2 12 5 5" xfId="22494" xr:uid="{69969625-39C0-4119-9814-C3EC8A2CB9F0}"/>
    <cellStyle name="Total 2 12 5 5 2" xfId="28434" xr:uid="{91E6FDE7-7E54-41F5-9159-23D34CBAFE7B}"/>
    <cellStyle name="Total 2 12 5 5 3" xfId="34161" xr:uid="{9AC00367-5204-4179-B783-415733D577F7}"/>
    <cellStyle name="Total 2 12 5 6" xfId="21615" xr:uid="{F661276D-43D5-46D0-B829-BEA298952C54}"/>
    <cellStyle name="Total 2 12 5 7" xfId="27557" xr:uid="{942B919D-FA14-42AF-9F66-485F48F772E0}"/>
    <cellStyle name="Total 2 12 5 8" xfId="33284" xr:uid="{765D256A-1373-409B-91A1-27EFE3BF510D}"/>
    <cellStyle name="Total 2 12 6" xfId="21758" xr:uid="{522EC774-10BA-4BEA-961E-D2BC6DDCF7E7}"/>
    <cellStyle name="Total 2 12 6 2" xfId="23492" xr:uid="{63C22E04-B645-4DE3-AEDF-D90637F3E9D9}"/>
    <cellStyle name="Total 2 12 6 2 2" xfId="26192" xr:uid="{D893918A-C15D-47D4-BD56-BE44E9FDC21C}"/>
    <cellStyle name="Total 2 12 6 2 2 2" xfId="31644" xr:uid="{FD85ADD7-41F5-401B-BC27-87E0A8C3B2F1}"/>
    <cellStyle name="Total 2 12 6 2 2 3" xfId="37219" xr:uid="{6562325F-FAD2-470D-9001-128C7A62B7BE}"/>
    <cellStyle name="Total 2 12 6 2 3" xfId="29432" xr:uid="{349673EA-4709-4B3C-8849-655577EF754A}"/>
    <cellStyle name="Total 2 12 6 2 4" xfId="35156" xr:uid="{C755137B-0E95-480F-9867-87BDA083D7E7}"/>
    <cellStyle name="Total 2 12 6 3" xfId="24873" xr:uid="{D9365E6D-FF09-46F1-8043-198FA21B4F3F}"/>
    <cellStyle name="Total 2 12 6 3 2" xfId="27068" xr:uid="{F3ABD685-F373-41E1-9DDF-412BE3073B70}"/>
    <cellStyle name="Total 2 12 6 3 2 2" xfId="32520" xr:uid="{B519603B-FC9B-45E7-BC04-09026968AA68}"/>
    <cellStyle name="Total 2 12 6 3 2 3" xfId="37989" xr:uid="{E765F6F9-AB5C-4543-8499-07838604CB0A}"/>
    <cellStyle name="Total 2 12 6 3 3" xfId="30325" xr:uid="{B4388987-D71F-4880-A490-570D096D2E2D}"/>
    <cellStyle name="Total 2 12 6 3 4" xfId="36022" xr:uid="{3B705BF8-AE4B-4026-AC36-645FD7FCD230}"/>
    <cellStyle name="Total 2 12 6 4" xfId="22637" xr:uid="{1EAA2020-9032-4C66-95BD-381C9057C17A}"/>
    <cellStyle name="Total 2 12 6 4 2" xfId="28577" xr:uid="{B75D3B3C-2E7C-40B4-8A4D-F0F531EDAFAD}"/>
    <cellStyle name="Total 2 12 6 4 3" xfId="34304" xr:uid="{AF48405A-A61A-4966-AA85-CC310F49440A}"/>
    <cellStyle name="Total 2 12 6 5" xfId="25337" xr:uid="{F51D4CF0-051F-40EF-970C-B6FC3DC7F44B}"/>
    <cellStyle name="Total 2 12 6 5 2" xfId="30789" xr:uid="{D937193A-BF94-40A9-888D-F9541721AC37}"/>
    <cellStyle name="Total 2 12 6 5 3" xfId="36448" xr:uid="{88E21019-2322-43AD-AAC1-539BE4CB42C0}"/>
    <cellStyle name="Total 2 12 6 6" xfId="27700" xr:uid="{90ACE134-89B2-4732-A94E-1D95EDF509CF}"/>
    <cellStyle name="Total 2 12 6 7" xfId="33427" xr:uid="{FF90FFC4-882A-428F-8D06-71237AD91581}"/>
    <cellStyle name="Total 2 12 7" xfId="23345" xr:uid="{4F8B36CB-A096-43AC-BAD5-FBCDA9702525}"/>
    <cellStyle name="Total 2 12 7 2" xfId="26045" xr:uid="{9B34CD6F-A40B-49B1-A9FD-F1D8C572C790}"/>
    <cellStyle name="Total 2 12 7 2 2" xfId="31497" xr:uid="{437194CD-22F8-4EDE-B655-73E963E72626}"/>
    <cellStyle name="Total 2 12 7 2 3" xfId="37072" xr:uid="{3B677C02-B169-4555-8168-4F54668FAF83}"/>
    <cellStyle name="Total 2 12 7 3" xfId="29285" xr:uid="{AE1554B1-C785-43A9-A0B8-24EE03319136}"/>
    <cellStyle name="Total 2 12 7 4" xfId="35009" xr:uid="{DF8D99F5-4DD5-4EF9-A07A-3FEC3C8D59E0}"/>
    <cellStyle name="Total 2 12 8" xfId="24726" xr:uid="{76609128-D47D-42B3-8E9F-8C824D786FAE}"/>
    <cellStyle name="Total 2 12 8 2" xfId="26921" xr:uid="{0450B075-3DC7-4714-9055-4C3866BACAA2}"/>
    <cellStyle name="Total 2 12 8 2 2" xfId="32373" xr:uid="{3DD2C9C6-4FA3-4FEA-AEE6-8E6465B3A533}"/>
    <cellStyle name="Total 2 12 8 2 3" xfId="37842" xr:uid="{0368401F-C9F8-4B02-A69E-DCB2899FB82E}"/>
    <cellStyle name="Total 2 12 8 3" xfId="30178" xr:uid="{6C3CEC27-3F3E-4C9E-99BB-67EAED8C9CB8}"/>
    <cellStyle name="Total 2 12 8 4" xfId="35875" xr:uid="{ABEB3D14-5EDD-47DA-9083-6DEC58B24A15}"/>
    <cellStyle name="Total 2 12 9" xfId="22490" xr:uid="{E57B1D17-8D7F-456E-83EC-093717B53CF4}"/>
    <cellStyle name="Total 2 12 9 2" xfId="28430" xr:uid="{5E6F6CF8-E6AE-4299-A53A-AF34C7951FA2}"/>
    <cellStyle name="Total 2 12 9 3" xfId="34157" xr:uid="{BE1A898C-788F-4192-8CF5-33E64E5616D8}"/>
    <cellStyle name="Total 2 13" xfId="20839" xr:uid="{00000000-0005-0000-0000-00006D510000}"/>
    <cellStyle name="Total 2 13 10" xfId="27558" xr:uid="{2B7620F2-5998-4F1E-A848-48683FD2B0EB}"/>
    <cellStyle name="Total 2 13 11" xfId="33285" xr:uid="{CB0E1209-2764-4A7B-90B0-0E4ED6D37F1F}"/>
    <cellStyle name="Total 2 13 2" xfId="20840" xr:uid="{00000000-0005-0000-0000-00006E510000}"/>
    <cellStyle name="Total 2 13 2 2" xfId="21752" xr:uid="{A9BD7B20-0A69-4831-9541-7AB4FB3F6673}"/>
    <cellStyle name="Total 2 13 2 2 2" xfId="23486" xr:uid="{781FDD4C-E4D7-4857-BC15-59FB49EF4F20}"/>
    <cellStyle name="Total 2 13 2 2 2 2" xfId="26186" xr:uid="{1FCA4D22-0378-4BD7-B327-0D0002FFCE2A}"/>
    <cellStyle name="Total 2 13 2 2 2 2 2" xfId="31638" xr:uid="{92E43839-2EB4-40DA-8F1E-F9E27E5806CC}"/>
    <cellStyle name="Total 2 13 2 2 2 2 3" xfId="37213" xr:uid="{60CB6EA2-C079-491C-B99A-430AADDFAE5C}"/>
    <cellStyle name="Total 2 13 2 2 2 3" xfId="29426" xr:uid="{341517DB-F8F1-474E-A917-69FC74484496}"/>
    <cellStyle name="Total 2 13 2 2 2 4" xfId="35150" xr:uid="{0FD90C7D-448B-4A27-8408-88FF34DFCD1C}"/>
    <cellStyle name="Total 2 13 2 2 3" xfId="24867" xr:uid="{FD7A2423-25FF-4DDF-AA6A-D1A13778B982}"/>
    <cellStyle name="Total 2 13 2 2 3 2" xfId="27062" xr:uid="{07232ACB-372D-4B2A-9521-83AED3779799}"/>
    <cellStyle name="Total 2 13 2 2 3 2 2" xfId="32514" xr:uid="{5365A21C-C0F6-48B9-858E-AD038AFFBB5D}"/>
    <cellStyle name="Total 2 13 2 2 3 2 3" xfId="37983" xr:uid="{E6D3BBF8-E9E7-4696-AC01-84C219DB1D88}"/>
    <cellStyle name="Total 2 13 2 2 3 3" xfId="30319" xr:uid="{680E5D31-A471-4309-B517-FA91CEF919F2}"/>
    <cellStyle name="Total 2 13 2 2 3 4" xfId="36016" xr:uid="{2FBE4BC0-C780-48B6-85DD-3A58948A068B}"/>
    <cellStyle name="Total 2 13 2 2 4" xfId="22631" xr:uid="{E1D2D7CD-E18C-4761-A9C8-372DA35B6623}"/>
    <cellStyle name="Total 2 13 2 2 4 2" xfId="28571" xr:uid="{6CE9637C-FD3D-4ADA-8809-7D9C3416CA68}"/>
    <cellStyle name="Total 2 13 2 2 4 3" xfId="34298" xr:uid="{DB49BEE0-C2AA-448D-91CF-A2BC63FAEE8F}"/>
    <cellStyle name="Total 2 13 2 2 5" xfId="25331" xr:uid="{37C4C67E-BBC1-48A8-A2AE-D308FD1FF699}"/>
    <cellStyle name="Total 2 13 2 2 5 2" xfId="30783" xr:uid="{9EF06B3C-881B-4C92-931F-82834BFC01E2}"/>
    <cellStyle name="Total 2 13 2 2 5 3" xfId="36442" xr:uid="{2CE8AE4E-F318-4594-8669-7B8F3F4E2C3A}"/>
    <cellStyle name="Total 2 13 2 2 6" xfId="27694" xr:uid="{023090C0-3F1E-4B77-9234-8AE41BCC33F0}"/>
    <cellStyle name="Total 2 13 2 2 7" xfId="33421" xr:uid="{343895B1-6026-4C3E-B6F5-D87F707CBAFC}"/>
    <cellStyle name="Total 2 13 2 3" xfId="23351" xr:uid="{AEE30A82-B487-4DB4-9CDD-AF5274469F0F}"/>
    <cellStyle name="Total 2 13 2 3 2" xfId="26051" xr:uid="{F4F23952-42AB-44A4-AE7E-FF35B0B54076}"/>
    <cellStyle name="Total 2 13 2 3 2 2" xfId="31503" xr:uid="{9B656DDD-BF94-46B2-A6B4-7C57DE315358}"/>
    <cellStyle name="Total 2 13 2 3 2 3" xfId="37078" xr:uid="{7F0FF1E2-721A-47B1-9979-4DE8447E483E}"/>
    <cellStyle name="Total 2 13 2 3 3" xfId="29291" xr:uid="{79B78A59-77FD-436E-9760-2A5A0396E210}"/>
    <cellStyle name="Total 2 13 2 3 4" xfId="35015" xr:uid="{5C80C552-D98F-478A-8AEB-25A0E1F01EE1}"/>
    <cellStyle name="Total 2 13 2 4" xfId="24732" xr:uid="{0E7C6574-E857-4DE1-BE27-6026AE797BA6}"/>
    <cellStyle name="Total 2 13 2 4 2" xfId="26927" xr:uid="{ACAB5F41-8CEA-43A5-874B-8A342CFB6401}"/>
    <cellStyle name="Total 2 13 2 4 2 2" xfId="32379" xr:uid="{D787816E-F2DC-470C-8B48-925CC25CEF22}"/>
    <cellStyle name="Total 2 13 2 4 2 3" xfId="37848" xr:uid="{7A7D0DF5-3AF9-453E-BF57-CEF523DF8464}"/>
    <cellStyle name="Total 2 13 2 4 3" xfId="30184" xr:uid="{1F0676E5-11BE-4221-A4D4-CF66917F8FE7}"/>
    <cellStyle name="Total 2 13 2 4 4" xfId="35881" xr:uid="{77D136A3-6849-4B39-B82A-038B1966F6E8}"/>
    <cellStyle name="Total 2 13 2 5" xfId="22496" xr:uid="{C21B4DF8-DEA1-4C21-B985-C3AADFC75797}"/>
    <cellStyle name="Total 2 13 2 5 2" xfId="28436" xr:uid="{15831769-9F48-441E-B723-F6543C7A9A01}"/>
    <cellStyle name="Total 2 13 2 5 3" xfId="34163" xr:uid="{6EF9DC8C-756C-4C3B-87B2-84A7E647F8E5}"/>
    <cellStyle name="Total 2 13 2 6" xfId="21617" xr:uid="{C00410EF-78FF-4A65-8C20-DDC1E6639720}"/>
    <cellStyle name="Total 2 13 2 7" xfId="27559" xr:uid="{DBA7CDD9-6F6A-4272-B1C3-FD5D571A046A}"/>
    <cellStyle name="Total 2 13 2 8" xfId="33286" xr:uid="{9E490F7E-F226-4E7F-B86A-8C5FA5BBFE45}"/>
    <cellStyle name="Total 2 13 3" xfId="20841" xr:uid="{00000000-0005-0000-0000-00006F510000}"/>
    <cellStyle name="Total 2 13 3 2" xfId="21751" xr:uid="{D437AF99-BA06-4524-904C-137769C5D812}"/>
    <cellStyle name="Total 2 13 3 2 2" xfId="23485" xr:uid="{34074BF4-CAC9-43C9-B176-AF7EC0131BC8}"/>
    <cellStyle name="Total 2 13 3 2 2 2" xfId="26185" xr:uid="{F0B31E66-C516-4257-A4DB-FB757AC99A08}"/>
    <cellStyle name="Total 2 13 3 2 2 2 2" xfId="31637" xr:uid="{C420F65B-3D4D-481A-8C61-3B120C348392}"/>
    <cellStyle name="Total 2 13 3 2 2 2 3" xfId="37212" xr:uid="{A0D7F5D4-32CB-4BB2-BBC9-EBAA6CBC8C63}"/>
    <cellStyle name="Total 2 13 3 2 2 3" xfId="29425" xr:uid="{D0EA6A4D-2996-4A35-B147-C62CD8742661}"/>
    <cellStyle name="Total 2 13 3 2 2 4" xfId="35149" xr:uid="{11C3FBFE-F6A0-402F-92DE-90DD2A4D9070}"/>
    <cellStyle name="Total 2 13 3 2 3" xfId="24866" xr:uid="{27FF4CB8-4491-47CF-A310-F9505BDC6D04}"/>
    <cellStyle name="Total 2 13 3 2 3 2" xfId="27061" xr:uid="{E69A02CF-A904-4C5F-AC7C-75E893E6991A}"/>
    <cellStyle name="Total 2 13 3 2 3 2 2" xfId="32513" xr:uid="{1AF54B0E-A50D-432E-86D1-71716AC3B4B6}"/>
    <cellStyle name="Total 2 13 3 2 3 2 3" xfId="37982" xr:uid="{DCC12CD4-22E3-4581-BD67-C18E8C6AFCCF}"/>
    <cellStyle name="Total 2 13 3 2 3 3" xfId="30318" xr:uid="{47AF0DA2-5EF0-4BC7-91CC-553F0C82D296}"/>
    <cellStyle name="Total 2 13 3 2 3 4" xfId="36015" xr:uid="{0660A0F5-0F4B-4F1F-8AA0-D4BCC0EC72C5}"/>
    <cellStyle name="Total 2 13 3 2 4" xfId="22630" xr:uid="{4F7A693A-CD87-4FD1-8651-D392F3F7EE4D}"/>
    <cellStyle name="Total 2 13 3 2 4 2" xfId="28570" xr:uid="{1C9AA123-831E-4D93-82B4-26762D28AA48}"/>
    <cellStyle name="Total 2 13 3 2 4 3" xfId="34297" xr:uid="{843AC66F-DB19-4025-9A16-C89FDE87E505}"/>
    <cellStyle name="Total 2 13 3 2 5" xfId="25330" xr:uid="{BFF3F93B-9180-40E2-985D-3031B31514AA}"/>
    <cellStyle name="Total 2 13 3 2 5 2" xfId="30782" xr:uid="{28874AE4-E8CB-4072-8517-8D9B27D274DD}"/>
    <cellStyle name="Total 2 13 3 2 5 3" xfId="36441" xr:uid="{70C4D33B-2CCC-4669-9D8E-5DB47F671D7F}"/>
    <cellStyle name="Total 2 13 3 2 6" xfId="27693" xr:uid="{B6B40EDD-96AA-4491-A74B-6910937BC63B}"/>
    <cellStyle name="Total 2 13 3 2 7" xfId="33420" xr:uid="{BBB2E9FA-BE4A-46EE-A13A-D061EE97DBD2}"/>
    <cellStyle name="Total 2 13 3 3" xfId="23352" xr:uid="{C4F95FEE-9D33-44A3-8E9B-47BFE66F91BE}"/>
    <cellStyle name="Total 2 13 3 3 2" xfId="26052" xr:uid="{E335F079-9834-444B-BE86-EF0EEB00993C}"/>
    <cellStyle name="Total 2 13 3 3 2 2" xfId="31504" xr:uid="{F158655E-B913-4CBC-8804-43DC052CDF25}"/>
    <cellStyle name="Total 2 13 3 3 2 3" xfId="37079" xr:uid="{1A96F8E6-BB9A-439D-95F8-BF1753C51F55}"/>
    <cellStyle name="Total 2 13 3 3 3" xfId="29292" xr:uid="{7C3D52EA-7426-4CB6-93A2-5881D11E6F94}"/>
    <cellStyle name="Total 2 13 3 3 4" xfId="35016" xr:uid="{D0835EBF-7FE4-4CCB-8261-449D5C3A974C}"/>
    <cellStyle name="Total 2 13 3 4" xfId="24733" xr:uid="{355AA89D-7F01-4F3C-94D2-AB5DB1383F8A}"/>
    <cellStyle name="Total 2 13 3 4 2" xfId="26928" xr:uid="{1B2A45C0-28F8-4BEF-856A-4478EEA357C2}"/>
    <cellStyle name="Total 2 13 3 4 2 2" xfId="32380" xr:uid="{226E7CAB-60FE-4D2A-9B15-1C317349E9C9}"/>
    <cellStyle name="Total 2 13 3 4 2 3" xfId="37849" xr:uid="{4426E4EC-DD82-474E-935A-4C6AE749B866}"/>
    <cellStyle name="Total 2 13 3 4 3" xfId="30185" xr:uid="{B0850088-4639-458C-950C-B082EDA327E6}"/>
    <cellStyle name="Total 2 13 3 4 4" xfId="35882" xr:uid="{28150727-F0B7-414F-8BF7-7A70B1AADAB1}"/>
    <cellStyle name="Total 2 13 3 5" xfId="22497" xr:uid="{98FC53CC-B1E2-41CE-ABE9-045BCE250668}"/>
    <cellStyle name="Total 2 13 3 5 2" xfId="28437" xr:uid="{2ADF3317-0A13-4F76-B96E-43DCDAB944F7}"/>
    <cellStyle name="Total 2 13 3 5 3" xfId="34164" xr:uid="{23D47BA7-F8D5-45B9-92B0-4DE5638B2C4B}"/>
    <cellStyle name="Total 2 13 3 6" xfId="21618" xr:uid="{8305B3E8-1406-4667-9FBE-40C1AAD81DA8}"/>
    <cellStyle name="Total 2 13 3 7" xfId="27560" xr:uid="{2F411CB8-BDEF-450B-B339-A3C0F6B3D39B}"/>
    <cellStyle name="Total 2 13 3 8" xfId="33287" xr:uid="{21B1EB29-BDF4-45EA-B8BE-1063EF41085E}"/>
    <cellStyle name="Total 2 13 4" xfId="20842" xr:uid="{00000000-0005-0000-0000-000070510000}"/>
    <cellStyle name="Total 2 13 4 2" xfId="21750" xr:uid="{F854C824-826A-4E73-8271-C63FBA80C895}"/>
    <cellStyle name="Total 2 13 4 2 2" xfId="23484" xr:uid="{A714EDE4-7108-45AF-BC31-989C14E92840}"/>
    <cellStyle name="Total 2 13 4 2 2 2" xfId="26184" xr:uid="{ACCB3B1E-9668-46C7-B60C-EBD758BEB691}"/>
    <cellStyle name="Total 2 13 4 2 2 2 2" xfId="31636" xr:uid="{A15FEECB-5324-4D6E-BDAD-6669BBA59419}"/>
    <cellStyle name="Total 2 13 4 2 2 2 3" xfId="37211" xr:uid="{0FAE2651-D07B-48E8-8534-5F02B403D92B}"/>
    <cellStyle name="Total 2 13 4 2 2 3" xfId="29424" xr:uid="{B3F71AD1-5150-41C8-89F1-2157949D78FD}"/>
    <cellStyle name="Total 2 13 4 2 2 4" xfId="35148" xr:uid="{D0D3E822-4167-42B8-ABED-BBAE6C508C8A}"/>
    <cellStyle name="Total 2 13 4 2 3" xfId="24865" xr:uid="{992F31ED-2E8F-4F59-9AD7-52FD4A6C462E}"/>
    <cellStyle name="Total 2 13 4 2 3 2" xfId="27060" xr:uid="{27001974-2CF9-479F-A68C-270FBA87E189}"/>
    <cellStyle name="Total 2 13 4 2 3 2 2" xfId="32512" xr:uid="{E104ABCC-2A19-40E6-878D-7FE0D472AC31}"/>
    <cellStyle name="Total 2 13 4 2 3 2 3" xfId="37981" xr:uid="{A57C939C-F7F9-4036-94EA-47088A488172}"/>
    <cellStyle name="Total 2 13 4 2 3 3" xfId="30317" xr:uid="{D99A403F-8CCD-4CB7-B588-1F244E1EB0E3}"/>
    <cellStyle name="Total 2 13 4 2 3 4" xfId="36014" xr:uid="{37B3A421-83EB-4EAD-8286-CEF3C9AF0F9A}"/>
    <cellStyle name="Total 2 13 4 2 4" xfId="22629" xr:uid="{61A8B298-ED90-4F6F-9189-F1CC2E6FB2A6}"/>
    <cellStyle name="Total 2 13 4 2 4 2" xfId="28569" xr:uid="{61CDFA3E-ADAF-415A-B8C3-3E68940D2216}"/>
    <cellStyle name="Total 2 13 4 2 4 3" xfId="34296" xr:uid="{6C0B4F61-9A03-40CD-9DB4-530A83A5410E}"/>
    <cellStyle name="Total 2 13 4 2 5" xfId="25329" xr:uid="{9FE60D8F-EC03-4E4F-B8FD-C59226574807}"/>
    <cellStyle name="Total 2 13 4 2 5 2" xfId="30781" xr:uid="{DAB06410-8E44-4978-8B56-3AC752B3A549}"/>
    <cellStyle name="Total 2 13 4 2 5 3" xfId="36440" xr:uid="{575973D5-841D-4045-A378-A8F7E7BF8955}"/>
    <cellStyle name="Total 2 13 4 2 6" xfId="27692" xr:uid="{2D090BA3-87E1-46A4-B83F-666922E79AB8}"/>
    <cellStyle name="Total 2 13 4 2 7" xfId="33419" xr:uid="{E29F092D-E9A0-41E8-A0FA-D540548D1EDA}"/>
    <cellStyle name="Total 2 13 4 3" xfId="23353" xr:uid="{0120225E-F8B1-4FD0-B552-CCC901E6FBFD}"/>
    <cellStyle name="Total 2 13 4 3 2" xfId="26053" xr:uid="{6DC92AD3-371D-489C-AD1B-72305DB3197D}"/>
    <cellStyle name="Total 2 13 4 3 2 2" xfId="31505" xr:uid="{D1E2F27B-30BD-4E7F-9C30-F5A8ADBDBC42}"/>
    <cellStyle name="Total 2 13 4 3 2 3" xfId="37080" xr:uid="{D3509912-2176-409C-9D0B-BC8A026CED05}"/>
    <cellStyle name="Total 2 13 4 3 3" xfId="29293" xr:uid="{292DD3F7-AAC4-4821-8A4B-290FAE2F5F8C}"/>
    <cellStyle name="Total 2 13 4 3 4" xfId="35017" xr:uid="{C3CF83FC-2E0A-4411-B730-D09F9D2B1998}"/>
    <cellStyle name="Total 2 13 4 4" xfId="24734" xr:uid="{A7982112-101C-493E-BCDD-015F8C4C3AD9}"/>
    <cellStyle name="Total 2 13 4 4 2" xfId="26929" xr:uid="{DD5F0C6A-66EF-445A-A24E-F3B2173245A9}"/>
    <cellStyle name="Total 2 13 4 4 2 2" xfId="32381" xr:uid="{505436FF-69F9-469D-AF99-6F846B31B9CB}"/>
    <cellStyle name="Total 2 13 4 4 2 3" xfId="37850" xr:uid="{C5BAAAD8-3B9F-4BEE-8BBB-F0C7C682AE94}"/>
    <cellStyle name="Total 2 13 4 4 3" xfId="30186" xr:uid="{81CE6539-769C-4634-9443-A637BF6CCF64}"/>
    <cellStyle name="Total 2 13 4 4 4" xfId="35883" xr:uid="{DAFC5815-E430-491A-9BA4-3DE724481C5A}"/>
    <cellStyle name="Total 2 13 4 5" xfId="22498" xr:uid="{6219A80D-DAE0-4AF1-9632-8068FB68249A}"/>
    <cellStyle name="Total 2 13 4 5 2" xfId="28438" xr:uid="{B1F68284-4141-44AB-B075-6410FA4C7495}"/>
    <cellStyle name="Total 2 13 4 5 3" xfId="34165" xr:uid="{F84FF011-D0FB-4528-AEEC-DAF7555B3AC8}"/>
    <cellStyle name="Total 2 13 4 6" xfId="21619" xr:uid="{AB5EBA57-7332-4762-BC30-7C655F70DEA5}"/>
    <cellStyle name="Total 2 13 4 7" xfId="27561" xr:uid="{55F4982E-6169-4744-83CE-E2EB99576771}"/>
    <cellStyle name="Total 2 13 4 8" xfId="33288" xr:uid="{CDEA388D-E098-4E80-958D-96B478876F88}"/>
    <cellStyle name="Total 2 13 5" xfId="21753" xr:uid="{0A2A62DE-354B-4289-8440-71E6353F998F}"/>
    <cellStyle name="Total 2 13 5 2" xfId="23487" xr:uid="{7CA23FCC-705F-4E6A-9DD6-F7277C44F6F4}"/>
    <cellStyle name="Total 2 13 5 2 2" xfId="26187" xr:uid="{01F6DD16-2708-4726-BE23-11DE704DEF39}"/>
    <cellStyle name="Total 2 13 5 2 2 2" xfId="31639" xr:uid="{F87E2C1D-F8A2-40A4-97BB-128EBC3A19D9}"/>
    <cellStyle name="Total 2 13 5 2 2 3" xfId="37214" xr:uid="{C448A136-7010-428F-A3B2-1075429D92A6}"/>
    <cellStyle name="Total 2 13 5 2 3" xfId="29427" xr:uid="{C3410908-BE82-40CB-90C5-93CB71630B64}"/>
    <cellStyle name="Total 2 13 5 2 4" xfId="35151" xr:uid="{B219F855-31B1-4D2A-AD48-7F0D0D3C8E87}"/>
    <cellStyle name="Total 2 13 5 3" xfId="24868" xr:uid="{F355072D-6E09-4044-8EAE-BCC97013446A}"/>
    <cellStyle name="Total 2 13 5 3 2" xfId="27063" xr:uid="{77D46336-DAD4-426B-81F8-4DFCB3229D1A}"/>
    <cellStyle name="Total 2 13 5 3 2 2" xfId="32515" xr:uid="{35F39E53-7776-40FE-A625-C719F1C254B3}"/>
    <cellStyle name="Total 2 13 5 3 2 3" xfId="37984" xr:uid="{80A8305A-C61B-472F-B32D-0202DEA906E2}"/>
    <cellStyle name="Total 2 13 5 3 3" xfId="30320" xr:uid="{9CFD2F43-6065-425B-A303-B9876332DB2E}"/>
    <cellStyle name="Total 2 13 5 3 4" xfId="36017" xr:uid="{7F3A68D1-E0CC-4848-8955-1E94D85CBBCB}"/>
    <cellStyle name="Total 2 13 5 4" xfId="22632" xr:uid="{7ADEF7DA-0107-433A-97B3-9516231952DB}"/>
    <cellStyle name="Total 2 13 5 4 2" xfId="28572" xr:uid="{DED880E0-5880-4BDD-B26E-8F4D933CFB01}"/>
    <cellStyle name="Total 2 13 5 4 3" xfId="34299" xr:uid="{701EFE51-D6C6-478C-A0C3-75EE12F8EFD6}"/>
    <cellStyle name="Total 2 13 5 5" xfId="25332" xr:uid="{2DEEF054-FA62-4110-BDFC-384C089BC7D9}"/>
    <cellStyle name="Total 2 13 5 5 2" xfId="30784" xr:uid="{34EB1964-92BF-445C-B9D6-3B0EC2EBB73A}"/>
    <cellStyle name="Total 2 13 5 5 3" xfId="36443" xr:uid="{D9EC9ACB-C921-4B29-AF4C-082A7B36924F}"/>
    <cellStyle name="Total 2 13 5 6" xfId="27695" xr:uid="{35E06AE1-424C-4368-A2C3-606623FDFBE6}"/>
    <cellStyle name="Total 2 13 5 7" xfId="33422" xr:uid="{EE121788-29E2-4BB4-ADEF-269B0DC9D842}"/>
    <cellStyle name="Total 2 13 6" xfId="23350" xr:uid="{A06609F9-3B61-4742-A4CF-503542775954}"/>
    <cellStyle name="Total 2 13 6 2" xfId="26050" xr:uid="{26377341-4C80-4FD6-A935-544AD22E4CD9}"/>
    <cellStyle name="Total 2 13 6 2 2" xfId="31502" xr:uid="{73BFB4F3-3604-43A2-B9A9-852B6BFBD1E8}"/>
    <cellStyle name="Total 2 13 6 2 3" xfId="37077" xr:uid="{2EEB3C92-3D78-476C-9A14-00139E7296E8}"/>
    <cellStyle name="Total 2 13 6 3" xfId="29290" xr:uid="{F2E37513-4FC4-4375-893E-8597C9785416}"/>
    <cellStyle name="Total 2 13 6 4" xfId="35014" xr:uid="{EDC92132-DA52-4940-9FB1-D796928BC2B3}"/>
    <cellStyle name="Total 2 13 7" xfId="24731" xr:uid="{92E8F9FD-9333-4298-90EC-E3FA2BEF19B9}"/>
    <cellStyle name="Total 2 13 7 2" xfId="26926" xr:uid="{DB4148B0-E182-45CB-A904-15DD9A86A272}"/>
    <cellStyle name="Total 2 13 7 2 2" xfId="32378" xr:uid="{83D58C7C-95AA-493A-9020-75B3D45B17DB}"/>
    <cellStyle name="Total 2 13 7 2 3" xfId="37847" xr:uid="{8F71F860-E676-4BF0-9D42-A16D19B4F975}"/>
    <cellStyle name="Total 2 13 7 3" xfId="30183" xr:uid="{CC0C01C7-6B53-4A8C-9450-F0131AD3FDA7}"/>
    <cellStyle name="Total 2 13 7 4" xfId="35880" xr:uid="{B6309588-7F24-4629-93E9-6E3EA725D4B1}"/>
    <cellStyle name="Total 2 13 8" xfId="22495" xr:uid="{C71B66AC-B09D-4D94-9D20-A0269FE95BA7}"/>
    <cellStyle name="Total 2 13 8 2" xfId="28435" xr:uid="{5C92BD3B-B673-4881-8C22-2F35DDEFDFA1}"/>
    <cellStyle name="Total 2 13 8 3" xfId="34162" xr:uid="{6A3AE74E-1576-45F8-BBC6-F5958B916F69}"/>
    <cellStyle name="Total 2 13 9" xfId="21616" xr:uid="{87E0F77A-7001-4826-89BC-A8ECDEDB3E80}"/>
    <cellStyle name="Total 2 14" xfId="20843" xr:uid="{00000000-0005-0000-0000-000071510000}"/>
    <cellStyle name="Total 2 14 2" xfId="21749" xr:uid="{E049CD1E-FE71-4C56-8E17-C3F0FAE1F000}"/>
    <cellStyle name="Total 2 14 2 2" xfId="23483" xr:uid="{E3CDA2CE-D1DA-4CD3-802B-D7811A22D52A}"/>
    <cellStyle name="Total 2 14 2 2 2" xfId="26183" xr:uid="{8B268B08-3975-43A7-BA66-E910AD5BF0A5}"/>
    <cellStyle name="Total 2 14 2 2 2 2" xfId="31635" xr:uid="{048948A6-A8B0-4BF0-BC82-898EDB105466}"/>
    <cellStyle name="Total 2 14 2 2 2 3" xfId="37210" xr:uid="{942D21A7-74F5-4508-A142-66751DD31AD5}"/>
    <cellStyle name="Total 2 14 2 2 3" xfId="29423" xr:uid="{337F6924-9893-40F0-ADE9-BB0E4B8EE56A}"/>
    <cellStyle name="Total 2 14 2 2 4" xfId="35147" xr:uid="{00B3A08B-FD13-49DE-884B-F4B5FD685AEB}"/>
    <cellStyle name="Total 2 14 2 3" xfId="24864" xr:uid="{289434C0-5F0D-42E3-989B-187C973A2025}"/>
    <cellStyle name="Total 2 14 2 3 2" xfId="27059" xr:uid="{846D8A84-ED1C-49AE-9D0D-E30181915FD6}"/>
    <cellStyle name="Total 2 14 2 3 2 2" xfId="32511" xr:uid="{07EAA698-7559-4D19-9C98-8DA855AF6FB4}"/>
    <cellStyle name="Total 2 14 2 3 2 3" xfId="37980" xr:uid="{C72C5E1D-A63B-431B-BE98-636FED9ABA0C}"/>
    <cellStyle name="Total 2 14 2 3 3" xfId="30316" xr:uid="{F3CFA25E-2545-4866-93DD-AFE903834744}"/>
    <cellStyle name="Total 2 14 2 3 4" xfId="36013" xr:uid="{733F4EFC-C14D-4723-9010-416945F307B7}"/>
    <cellStyle name="Total 2 14 2 4" xfId="22628" xr:uid="{05EB5784-AF6A-4655-9BD6-05294CD06F10}"/>
    <cellStyle name="Total 2 14 2 4 2" xfId="28568" xr:uid="{8710B4C0-D035-4966-9D98-B059B28B4F8A}"/>
    <cellStyle name="Total 2 14 2 4 3" xfId="34295" xr:uid="{6D7D2B99-C1B0-451C-81DC-3BE5653B57CD}"/>
    <cellStyle name="Total 2 14 2 5" xfId="25328" xr:uid="{50898EE1-2D5E-425A-BEC7-15C43FDEB77E}"/>
    <cellStyle name="Total 2 14 2 5 2" xfId="30780" xr:uid="{A9202AFC-5374-47AD-80B9-9EF9B553B5F6}"/>
    <cellStyle name="Total 2 14 2 5 3" xfId="36439" xr:uid="{4BB4E04D-3933-407F-A89D-D64C91B5B3CE}"/>
    <cellStyle name="Total 2 14 2 6" xfId="27691" xr:uid="{FEE9C570-4413-4422-9DB0-477FB311AEC6}"/>
    <cellStyle name="Total 2 14 2 7" xfId="33418" xr:uid="{1D9FA2E3-0A52-4930-9B87-09FA339EF592}"/>
    <cellStyle name="Total 2 14 3" xfId="23354" xr:uid="{BBF6D8DE-630E-43FC-B721-7C17AFDAC25D}"/>
    <cellStyle name="Total 2 14 3 2" xfId="26054" xr:uid="{72999524-478D-43C6-9F6F-19F72D668B15}"/>
    <cellStyle name="Total 2 14 3 2 2" xfId="31506" xr:uid="{6A1C2654-0988-4FE0-BAFC-C9C475DD3D59}"/>
    <cellStyle name="Total 2 14 3 2 3" xfId="37081" xr:uid="{0A03680F-7F4F-4ACE-B85C-65314920847E}"/>
    <cellStyle name="Total 2 14 3 3" xfId="29294" xr:uid="{FD371FBE-868E-4311-8A41-1EACB220EE16}"/>
    <cellStyle name="Total 2 14 3 4" xfId="35018" xr:uid="{9E74D809-8F68-468C-9232-96DC491AFA29}"/>
    <cellStyle name="Total 2 14 4" xfId="24735" xr:uid="{00A86960-D3F5-4AA4-9FA7-17C331B5889B}"/>
    <cellStyle name="Total 2 14 4 2" xfId="26930" xr:uid="{A7FD1002-82AA-4015-9208-75C9B1CFC800}"/>
    <cellStyle name="Total 2 14 4 2 2" xfId="32382" xr:uid="{37B360B0-CFC1-4993-A04A-5F47F8263D97}"/>
    <cellStyle name="Total 2 14 4 2 3" xfId="37851" xr:uid="{1031C302-0447-43EB-9A42-9928D138BF17}"/>
    <cellStyle name="Total 2 14 4 3" xfId="30187" xr:uid="{FC5156DA-BD5C-431E-BCA1-C0C1D314FBB8}"/>
    <cellStyle name="Total 2 14 4 4" xfId="35884" xr:uid="{F6AD8AA7-50D1-4B1F-8008-13E546D94FA4}"/>
    <cellStyle name="Total 2 14 5" xfId="22499" xr:uid="{B7C10996-F507-4B65-8D05-BD699347634D}"/>
    <cellStyle name="Total 2 14 5 2" xfId="28439" xr:uid="{0A4C3C6E-4E53-40E3-8424-39FED2572F88}"/>
    <cellStyle name="Total 2 14 5 3" xfId="34166" xr:uid="{5A2EED15-5F5C-465D-88AD-CD80BF3613FD}"/>
    <cellStyle name="Total 2 14 6" xfId="21620" xr:uid="{7A7FFC99-D7EE-4100-9E6D-F73DA2A225BA}"/>
    <cellStyle name="Total 2 14 7" xfId="27562" xr:uid="{3DDBC193-5A4A-4CEB-BE9B-7067D0578E13}"/>
    <cellStyle name="Total 2 14 8" xfId="33289" xr:uid="{8297EAE7-EC06-4913-B7EC-1154B9C21BEB}"/>
    <cellStyle name="Total 2 15" xfId="20844" xr:uid="{00000000-0005-0000-0000-000072510000}"/>
    <cellStyle name="Total 2 15 2" xfId="21748" xr:uid="{545126FD-A452-4691-816A-D17A6F8DB524}"/>
    <cellStyle name="Total 2 15 2 2" xfId="23482" xr:uid="{A72CC43D-E591-4EEF-87B8-16B764458708}"/>
    <cellStyle name="Total 2 15 2 2 2" xfId="26182" xr:uid="{785FE7F0-10AA-49FC-B518-02B386338727}"/>
    <cellStyle name="Total 2 15 2 2 2 2" xfId="31634" xr:uid="{00225E90-878F-40AB-B3CE-9A2834083742}"/>
    <cellStyle name="Total 2 15 2 2 2 3" xfId="37209" xr:uid="{28225515-D2BC-4EC1-8417-4C511D80AD4D}"/>
    <cellStyle name="Total 2 15 2 2 3" xfId="29422" xr:uid="{4D314AD7-C36C-448F-B343-B757EC8ADC80}"/>
    <cellStyle name="Total 2 15 2 2 4" xfId="35146" xr:uid="{199D8422-6D4D-4B3F-832D-5CDC33AAF89D}"/>
    <cellStyle name="Total 2 15 2 3" xfId="24863" xr:uid="{AE6105A5-8D80-4DE6-8E1A-E3B7619A8D54}"/>
    <cellStyle name="Total 2 15 2 3 2" xfId="27058" xr:uid="{8269A98D-C6D2-4257-BF80-172007000377}"/>
    <cellStyle name="Total 2 15 2 3 2 2" xfId="32510" xr:uid="{C2514A07-24E2-4C3F-B7C8-2A4D3F2DC477}"/>
    <cellStyle name="Total 2 15 2 3 2 3" xfId="37979" xr:uid="{57A56546-3993-4CD5-AA39-397A9680F870}"/>
    <cellStyle name="Total 2 15 2 3 3" xfId="30315" xr:uid="{E81E1B5F-CDD9-45A6-9146-D0BF7E006A08}"/>
    <cellStyle name="Total 2 15 2 3 4" xfId="36012" xr:uid="{48258E72-A752-462B-896E-9CACDA422EA8}"/>
    <cellStyle name="Total 2 15 2 4" xfId="22627" xr:uid="{3342E725-9A57-4E83-BB66-4E463BB8706D}"/>
    <cellStyle name="Total 2 15 2 4 2" xfId="28567" xr:uid="{C1784469-98F3-4148-B42D-5C4D079CF5B1}"/>
    <cellStyle name="Total 2 15 2 4 3" xfId="34294" xr:uid="{8C812BCB-AC44-4DEE-B675-69ED406781FD}"/>
    <cellStyle name="Total 2 15 2 5" xfId="25327" xr:uid="{453CDD4E-30D4-4F37-84CB-4BE2072205C2}"/>
    <cellStyle name="Total 2 15 2 5 2" xfId="30779" xr:uid="{4C0CC87B-0141-486B-A01C-6AA7BCA4CAB1}"/>
    <cellStyle name="Total 2 15 2 5 3" xfId="36438" xr:uid="{344F0E7C-B0B0-4683-BBB3-0917D62E47D2}"/>
    <cellStyle name="Total 2 15 2 6" xfId="27690" xr:uid="{FE7C87C6-B556-4F6B-A14F-B543901F453A}"/>
    <cellStyle name="Total 2 15 2 7" xfId="33417" xr:uid="{7B09EFCD-B6BE-4DCF-81A4-40842A153727}"/>
    <cellStyle name="Total 2 15 3" xfId="23355" xr:uid="{C013665D-5363-4AEB-9C29-9854EDCE4C3C}"/>
    <cellStyle name="Total 2 15 3 2" xfId="26055" xr:uid="{8E1C89BF-DCB0-4BFF-A1B4-2815516388B3}"/>
    <cellStyle name="Total 2 15 3 2 2" xfId="31507" xr:uid="{B015FA25-47EB-4D00-8C16-15E3DBA3605A}"/>
    <cellStyle name="Total 2 15 3 2 3" xfId="37082" xr:uid="{1F920C62-9404-49B1-9BCE-ED4777168072}"/>
    <cellStyle name="Total 2 15 3 3" xfId="29295" xr:uid="{A3D98EB5-51DE-4361-AB5A-580A07614A78}"/>
    <cellStyle name="Total 2 15 3 4" xfId="35019" xr:uid="{60A711BD-2CCE-44FB-ABE8-13774B59EAC7}"/>
    <cellStyle name="Total 2 15 4" xfId="24736" xr:uid="{FD0E8B11-E1A3-401D-8744-30361617FB83}"/>
    <cellStyle name="Total 2 15 4 2" xfId="26931" xr:uid="{B400D9DD-48AE-4190-B807-4ADB70C2CF43}"/>
    <cellStyle name="Total 2 15 4 2 2" xfId="32383" xr:uid="{0D4D94B3-E908-47B4-8504-BE02A6F2EDDC}"/>
    <cellStyle name="Total 2 15 4 2 3" xfId="37852" xr:uid="{C890A3C6-D5FE-4435-8B4B-FAEC039B4B26}"/>
    <cellStyle name="Total 2 15 4 3" xfId="30188" xr:uid="{306E96F9-85A1-497A-8D7D-0931F34C29EC}"/>
    <cellStyle name="Total 2 15 4 4" xfId="35885" xr:uid="{1E7BB814-ED32-4A4F-A613-A8AC023057C1}"/>
    <cellStyle name="Total 2 15 5" xfId="22500" xr:uid="{8698ACDA-31BB-4963-B0B4-88F76BC60892}"/>
    <cellStyle name="Total 2 15 5 2" xfId="28440" xr:uid="{1F895C13-38F7-424F-90DA-B2E5527539CB}"/>
    <cellStyle name="Total 2 15 5 3" xfId="34167" xr:uid="{B0BAA457-8BC6-48B9-B7A6-7D9C1CA21A96}"/>
    <cellStyle name="Total 2 15 6" xfId="21621" xr:uid="{2AF02B17-6CFA-4FE3-A2DC-5A888EBF5713}"/>
    <cellStyle name="Total 2 15 7" xfId="27563" xr:uid="{557621F4-CC19-4C3D-A07A-C23306EB67DC}"/>
    <cellStyle name="Total 2 15 8" xfId="33290" xr:uid="{B1D2E302-3E80-4E17-8233-FD2B38DFFEBB}"/>
    <cellStyle name="Total 2 16" xfId="20845" xr:uid="{00000000-0005-0000-0000-000073510000}"/>
    <cellStyle name="Total 2 16 2" xfId="21747" xr:uid="{A3AAF001-E2EE-4EBE-81DD-2D86F4C5EA81}"/>
    <cellStyle name="Total 2 16 2 2" xfId="23481" xr:uid="{0D906FA2-01A3-4885-8DC6-05EA674A8DEE}"/>
    <cellStyle name="Total 2 16 2 2 2" xfId="26181" xr:uid="{80428F6E-5F94-4F1C-A2A4-CFE1D62141D1}"/>
    <cellStyle name="Total 2 16 2 2 2 2" xfId="31633" xr:uid="{7E0B97C9-015E-447C-B305-4BDE974DA42D}"/>
    <cellStyle name="Total 2 16 2 2 2 3" xfId="37208" xr:uid="{B6D546A7-C25D-4C31-90D0-C353D4D1C6F2}"/>
    <cellStyle name="Total 2 16 2 2 3" xfId="29421" xr:uid="{B2F6DA34-FA7A-413C-AD81-4F2B25568ABF}"/>
    <cellStyle name="Total 2 16 2 2 4" xfId="35145" xr:uid="{23C7D7EE-3EF9-4D92-A01B-D4F2CA0F45FB}"/>
    <cellStyle name="Total 2 16 2 3" xfId="24862" xr:uid="{32BCEEE3-726A-4651-8855-8ED9371CFD3D}"/>
    <cellStyle name="Total 2 16 2 3 2" xfId="27057" xr:uid="{0E194817-2362-45AA-8967-C122CAB84837}"/>
    <cellStyle name="Total 2 16 2 3 2 2" xfId="32509" xr:uid="{AD77B76E-A23F-4558-8B49-46FD590D1AAD}"/>
    <cellStyle name="Total 2 16 2 3 2 3" xfId="37978" xr:uid="{7B8513D0-C5D8-46D9-A90E-ECD2C7573727}"/>
    <cellStyle name="Total 2 16 2 3 3" xfId="30314" xr:uid="{68B74494-9C2C-42A4-9037-2BDBE8E02495}"/>
    <cellStyle name="Total 2 16 2 3 4" xfId="36011" xr:uid="{EBC50805-6E7E-4DFB-BB27-2720C677D3C1}"/>
    <cellStyle name="Total 2 16 2 4" xfId="22626" xr:uid="{E90EC271-E0AF-4520-8F37-4E89EFA89884}"/>
    <cellStyle name="Total 2 16 2 4 2" xfId="28566" xr:uid="{7A25F0BA-C9EF-49D5-80AE-9BC24703BE11}"/>
    <cellStyle name="Total 2 16 2 4 3" xfId="34293" xr:uid="{EAEDDB86-E0ED-4369-B594-6A03A61F7619}"/>
    <cellStyle name="Total 2 16 2 5" xfId="25326" xr:uid="{4F77F7F6-77BD-446D-87CE-7311241FC31F}"/>
    <cellStyle name="Total 2 16 2 5 2" xfId="30778" xr:uid="{6FE32345-6ED6-45EC-A2A9-C15F4AD77C8C}"/>
    <cellStyle name="Total 2 16 2 5 3" xfId="36437" xr:uid="{C3E6A065-CF22-4CAB-9431-39F564F04AD3}"/>
    <cellStyle name="Total 2 16 2 6" xfId="27689" xr:uid="{5D0A3B1D-A471-4F4D-989E-96A5191A1CAB}"/>
    <cellStyle name="Total 2 16 2 7" xfId="33416" xr:uid="{D07950FE-89C9-40B2-BD29-CE67AC2B1F7F}"/>
    <cellStyle name="Total 2 16 3" xfId="23356" xr:uid="{4D37C9DA-0E76-428B-8A50-0750DE8A15EA}"/>
    <cellStyle name="Total 2 16 3 2" xfId="26056" xr:uid="{2D10C6B4-DCEF-4D15-82F5-4AFC3EDFB07E}"/>
    <cellStyle name="Total 2 16 3 2 2" xfId="31508" xr:uid="{57F36B60-AF99-47CE-99E6-7C59B50B1432}"/>
    <cellStyle name="Total 2 16 3 2 3" xfId="37083" xr:uid="{0866D589-3A34-4334-86AE-655A99C516D7}"/>
    <cellStyle name="Total 2 16 3 3" xfId="29296" xr:uid="{51DF282A-7605-4A93-8035-7728FAEFA82A}"/>
    <cellStyle name="Total 2 16 3 4" xfId="35020" xr:uid="{0FF311F5-9FB5-4C68-A13E-EC02F3269EE3}"/>
    <cellStyle name="Total 2 16 4" xfId="24737" xr:uid="{4A39E37D-A488-4A32-BB21-5ECD79C240FC}"/>
    <cellStyle name="Total 2 16 4 2" xfId="26932" xr:uid="{4A1932B7-FE53-4C18-80CF-25C40F13592F}"/>
    <cellStyle name="Total 2 16 4 2 2" xfId="32384" xr:uid="{9AEA807A-F556-4ACF-B73D-D3435A953E45}"/>
    <cellStyle name="Total 2 16 4 2 3" xfId="37853" xr:uid="{4CD63D5E-7F58-4D6E-8D44-5264D7DE61DC}"/>
    <cellStyle name="Total 2 16 4 3" xfId="30189" xr:uid="{69621A40-11EA-4A52-9C96-C712F7CD638C}"/>
    <cellStyle name="Total 2 16 4 4" xfId="35886" xr:uid="{F1534A92-CA4D-4E94-8A0E-916DAC476DAF}"/>
    <cellStyle name="Total 2 16 5" xfId="22501" xr:uid="{BD9F6DD6-5214-41C8-A4D8-9F98F21352E5}"/>
    <cellStyle name="Total 2 16 5 2" xfId="28441" xr:uid="{831D735D-E5C1-4884-93EA-FD5F59BFD73C}"/>
    <cellStyle name="Total 2 16 5 3" xfId="34168" xr:uid="{45761B9B-F1A4-4E5D-86DF-6D07AE1E1A39}"/>
    <cellStyle name="Total 2 16 6" xfId="21622" xr:uid="{32C5542C-BF79-4C5E-8120-9E7D24B8A2D6}"/>
    <cellStyle name="Total 2 16 7" xfId="27564" xr:uid="{534243BF-0712-41D5-B175-CAE9BF34FE7C}"/>
    <cellStyle name="Total 2 16 8" xfId="33291" xr:uid="{F4F86979-74BC-41F5-85DE-ABE1282A9777}"/>
    <cellStyle name="Total 2 17" xfId="21768" xr:uid="{AF91ABED-181D-47C1-BF3F-6E1A982B9768}"/>
    <cellStyle name="Total 2 17 2" xfId="23502" xr:uid="{BFCA57CE-7188-46AF-9581-7DF8066AC55E}"/>
    <cellStyle name="Total 2 17 2 2" xfId="26202" xr:uid="{60A79161-AC19-4616-AFC7-FE37CC1073F7}"/>
    <cellStyle name="Total 2 17 2 2 2" xfId="31654" xr:uid="{2E2B6032-A877-44B1-91BE-BFE4C751EC4B}"/>
    <cellStyle name="Total 2 17 2 2 3" xfId="37229" xr:uid="{2429F0B9-049B-492A-929E-D66349CE1D53}"/>
    <cellStyle name="Total 2 17 2 3" xfId="29442" xr:uid="{81636D30-2014-46B1-B9AB-7668D439327A}"/>
    <cellStyle name="Total 2 17 2 4" xfId="35166" xr:uid="{6C09A4E6-495F-4DF0-AC78-4F5116568889}"/>
    <cellStyle name="Total 2 17 3" xfId="24883" xr:uid="{7309DFE9-CF07-4842-9DB8-7CBD32C3E93C}"/>
    <cellStyle name="Total 2 17 3 2" xfId="27078" xr:uid="{98AB1C86-4216-47D7-B223-CB911F540A6D}"/>
    <cellStyle name="Total 2 17 3 2 2" xfId="32530" xr:uid="{FB9B2214-9F69-4237-84DC-9E4B213FE8BE}"/>
    <cellStyle name="Total 2 17 3 2 3" xfId="37999" xr:uid="{88778ACA-1FAD-4643-BAA4-1F1AFB01EE87}"/>
    <cellStyle name="Total 2 17 3 3" xfId="30335" xr:uid="{CBEE7BE5-6F6C-40F6-854F-E833248747A0}"/>
    <cellStyle name="Total 2 17 3 4" xfId="36032" xr:uid="{EC0DB756-6F91-4D45-9D7F-4649D3DBAB49}"/>
    <cellStyle name="Total 2 17 4" xfId="22647" xr:uid="{97C324F3-4AA7-4785-AE77-32F7D59B8DEE}"/>
    <cellStyle name="Total 2 17 4 2" xfId="28587" xr:uid="{C3DDD3C9-FEC9-48A5-BC93-CCCC8D9AE2E2}"/>
    <cellStyle name="Total 2 17 4 3" xfId="34314" xr:uid="{5047AF6E-9527-406C-9C58-39DE1433778D}"/>
    <cellStyle name="Total 2 17 5" xfId="25347" xr:uid="{7BF9676D-4AC0-4764-B45D-89D05D7EC9F4}"/>
    <cellStyle name="Total 2 17 5 2" xfId="30799" xr:uid="{45C9BF49-ADF0-4733-B934-3CD8A2D466EC}"/>
    <cellStyle name="Total 2 17 5 3" xfId="36458" xr:uid="{A22FA7D0-7B55-4AC9-B793-848FBDD7E6C1}"/>
    <cellStyle name="Total 2 17 6" xfId="27710" xr:uid="{3071AE2F-5B32-445B-9C97-C2E3F76E2D66}"/>
    <cellStyle name="Total 2 17 7" xfId="33437" xr:uid="{B14A777D-4E50-466B-B5C5-10F81F4BF7BA}"/>
    <cellStyle name="Total 2 18" xfId="23335" xr:uid="{8DF02C6F-0520-4E84-B404-BE8F9A1EA904}"/>
    <cellStyle name="Total 2 18 2" xfId="26035" xr:uid="{E72E048D-27B1-4BF0-BA92-3B3B77527A6C}"/>
    <cellStyle name="Total 2 18 2 2" xfId="31487" xr:uid="{18840297-60AF-4736-9BE1-AE480F030062}"/>
    <cellStyle name="Total 2 18 2 3" xfId="37062" xr:uid="{E6825E26-8449-46CB-98D8-4135D6BFDA83}"/>
    <cellStyle name="Total 2 18 3" xfId="29275" xr:uid="{D4C7483F-4FA7-4C90-9726-1F1F42A0F294}"/>
    <cellStyle name="Total 2 18 4" xfId="34999" xr:uid="{9C24515D-DF0E-4158-9837-4B5256019311}"/>
    <cellStyle name="Total 2 19" xfId="24716" xr:uid="{2683AC56-3F26-42D8-81F4-7BC58214CFDB}"/>
    <cellStyle name="Total 2 19 2" xfId="26911" xr:uid="{9F2EC494-EBB2-4581-93E4-E1B509973117}"/>
    <cellStyle name="Total 2 19 2 2" xfId="32363" xr:uid="{B44F8C78-0FC7-4CCB-BA31-C721EE996449}"/>
    <cellStyle name="Total 2 19 2 3" xfId="37832" xr:uid="{E51BBF58-3696-4D3F-B879-873B72A862E7}"/>
    <cellStyle name="Total 2 19 3" xfId="30168" xr:uid="{EAD121D5-45A7-464F-B4B6-F7FF7C413272}"/>
    <cellStyle name="Total 2 19 4" xfId="35865" xr:uid="{9406C860-5A77-4C1D-8056-E3874F68C85D}"/>
    <cellStyle name="Total 2 2" xfId="20846" xr:uid="{00000000-0005-0000-0000-000074510000}"/>
    <cellStyle name="Total 2 2 10" xfId="21746" xr:uid="{483F1F4C-61D6-4879-8E3B-AC07118F0D4B}"/>
    <cellStyle name="Total 2 2 10 2" xfId="23480" xr:uid="{5EFF0D70-25DB-4775-9B14-B00616D94371}"/>
    <cellStyle name="Total 2 2 10 2 2" xfId="26180" xr:uid="{B9F0A039-6122-470F-8A63-0AD902DCA399}"/>
    <cellStyle name="Total 2 2 10 2 2 2" xfId="31632" xr:uid="{266899A3-0DEC-45AB-9259-1C001E201573}"/>
    <cellStyle name="Total 2 2 10 2 2 3" xfId="37207" xr:uid="{4F871AD3-87C9-4D34-9E2B-AFC26F2CFC8A}"/>
    <cellStyle name="Total 2 2 10 2 3" xfId="29420" xr:uid="{70E461E4-CABF-49F7-9EB9-2DD6AD1C1073}"/>
    <cellStyle name="Total 2 2 10 2 4" xfId="35144" xr:uid="{6ADCB998-901E-44A0-9704-CBDFD16050D8}"/>
    <cellStyle name="Total 2 2 10 3" xfId="24861" xr:uid="{675E1C3C-6423-45F2-B87E-FC2FAD7D195E}"/>
    <cellStyle name="Total 2 2 10 3 2" xfId="27056" xr:uid="{25964F58-64B2-4383-BFAF-5079B4E4C95C}"/>
    <cellStyle name="Total 2 2 10 3 2 2" xfId="32508" xr:uid="{B5C8FC86-9670-47B0-B110-E437729A26E2}"/>
    <cellStyle name="Total 2 2 10 3 2 3" xfId="37977" xr:uid="{4B0E782A-AD20-4882-B067-056F4CE095A4}"/>
    <cellStyle name="Total 2 2 10 3 3" xfId="30313" xr:uid="{19E2BA66-EF54-4258-895B-8A5460A5F80E}"/>
    <cellStyle name="Total 2 2 10 3 4" xfId="36010" xr:uid="{3B8FDFBC-0E3C-409A-AF57-3494BD9747B2}"/>
    <cellStyle name="Total 2 2 10 4" xfId="22625" xr:uid="{BBCE4EB8-2B6F-4056-8DCB-B7D34F376895}"/>
    <cellStyle name="Total 2 2 10 4 2" xfId="28565" xr:uid="{EFA3FC27-6B79-44B5-8C04-8A650BC9F3D3}"/>
    <cellStyle name="Total 2 2 10 4 3" xfId="34292" xr:uid="{A656624F-BC24-43DA-9B13-343D525BC414}"/>
    <cellStyle name="Total 2 2 10 5" xfId="25325" xr:uid="{F796EA5E-F4DF-4BA7-A48D-FE9E185B80C9}"/>
    <cellStyle name="Total 2 2 10 5 2" xfId="30777" xr:uid="{DE4331EF-1D43-48FC-A807-F56DBA901304}"/>
    <cellStyle name="Total 2 2 10 5 3" xfId="36436" xr:uid="{7C691C55-3192-4313-9E39-C3A99A8A770B}"/>
    <cellStyle name="Total 2 2 10 6" xfId="27688" xr:uid="{BDCEE846-C3CF-4BE9-95A4-52475828E968}"/>
    <cellStyle name="Total 2 2 10 7" xfId="33415" xr:uid="{FEEC01FF-7143-420F-A0F4-718E70C5652A}"/>
    <cellStyle name="Total 2 2 11" xfId="23357" xr:uid="{9318371E-BF31-417B-99C0-5DC9035BDF88}"/>
    <cellStyle name="Total 2 2 11 2" xfId="26057" xr:uid="{6A7C5580-7C2C-4951-BDCB-FDAAE246AD69}"/>
    <cellStyle name="Total 2 2 11 2 2" xfId="31509" xr:uid="{2A8F7FAB-B6FC-4CCD-83CC-F4A1998EAC7A}"/>
    <cellStyle name="Total 2 2 11 2 3" xfId="37084" xr:uid="{B99EBE70-9F61-4870-9C70-DE98395DE987}"/>
    <cellStyle name="Total 2 2 11 3" xfId="29297" xr:uid="{AC8869A3-4960-4F02-8887-AA48E06AE2A3}"/>
    <cellStyle name="Total 2 2 11 4" xfId="35021" xr:uid="{6AB1FD9E-D2BB-43F6-966F-12A41969EA08}"/>
    <cellStyle name="Total 2 2 12" xfId="24738" xr:uid="{F2C5856D-6B54-43D0-99FE-87143025BB83}"/>
    <cellStyle name="Total 2 2 12 2" xfId="26933" xr:uid="{A2A2FB9E-0B78-4E79-B262-A85178F88BE6}"/>
    <cellStyle name="Total 2 2 12 2 2" xfId="32385" xr:uid="{A140A1D5-0451-443B-BFA1-E6ED02391FBD}"/>
    <cellStyle name="Total 2 2 12 2 3" xfId="37854" xr:uid="{54C586D6-97EF-4C23-AB8C-478B0509DFB8}"/>
    <cellStyle name="Total 2 2 12 3" xfId="30190" xr:uid="{B1F4C9EB-AAE3-49D7-99BB-7785298C4105}"/>
    <cellStyle name="Total 2 2 12 4" xfId="35887" xr:uid="{94E0E424-5FA8-45CD-BD6A-7A3158066A82}"/>
    <cellStyle name="Total 2 2 13" xfId="22502" xr:uid="{553891CA-B5A5-41F6-BBE9-D7C438642700}"/>
    <cellStyle name="Total 2 2 13 2" xfId="28442" xr:uid="{F052CB82-0978-4D63-9C77-D8438B45E871}"/>
    <cellStyle name="Total 2 2 13 3" xfId="34169" xr:uid="{FB7AE5E6-C6B8-4787-929C-076B9D1658CC}"/>
    <cellStyle name="Total 2 2 14" xfId="21623" xr:uid="{00A285B0-C8A8-45D4-848C-1E5910EF555B}"/>
    <cellStyle name="Total 2 2 15" xfId="27565" xr:uid="{AFAEA13D-7DC5-4646-8E89-7A5B287253BF}"/>
    <cellStyle name="Total 2 2 16" xfId="33292" xr:uid="{3712A624-73F0-4C1F-8C35-E29888976E0F}"/>
    <cellStyle name="Total 2 2 2" xfId="20847" xr:uid="{00000000-0005-0000-0000-000075510000}"/>
    <cellStyle name="Total 2 2 2 10" xfId="27566" xr:uid="{C6A96CCE-9B7A-4A13-957A-0DD3AA4E2D5C}"/>
    <cellStyle name="Total 2 2 2 11" xfId="33293" xr:uid="{B61129F5-BE19-4E98-91A6-44B16B33A372}"/>
    <cellStyle name="Total 2 2 2 2" xfId="20848" xr:uid="{00000000-0005-0000-0000-000076510000}"/>
    <cellStyle name="Total 2 2 2 2 2" xfId="21744" xr:uid="{07A0BF7D-8C34-4C62-BF3C-FADF18B6A4A7}"/>
    <cellStyle name="Total 2 2 2 2 2 2" xfId="23478" xr:uid="{5A56FCAB-A98A-4C36-983B-E24A24E46C27}"/>
    <cellStyle name="Total 2 2 2 2 2 2 2" xfId="26178" xr:uid="{32DBADD1-85A8-4144-82EC-BE9643321390}"/>
    <cellStyle name="Total 2 2 2 2 2 2 2 2" xfId="31630" xr:uid="{723EF6A7-5446-456D-99FF-5BA06DA98B23}"/>
    <cellStyle name="Total 2 2 2 2 2 2 2 3" xfId="37205" xr:uid="{C747437A-B024-49A8-9CBD-EE0E2700A435}"/>
    <cellStyle name="Total 2 2 2 2 2 2 3" xfId="29418" xr:uid="{AEC2CD6A-EBE3-454D-AD0A-9C6CF7C9DF48}"/>
    <cellStyle name="Total 2 2 2 2 2 2 4" xfId="35142" xr:uid="{3D197748-FAA3-4428-AC05-FC399857607B}"/>
    <cellStyle name="Total 2 2 2 2 2 3" xfId="24859" xr:uid="{EF2E081C-8FE4-4C61-88BD-4EC0691C2B79}"/>
    <cellStyle name="Total 2 2 2 2 2 3 2" xfId="27054" xr:uid="{D8C430F4-CDC2-47DD-9049-AD692A8330F4}"/>
    <cellStyle name="Total 2 2 2 2 2 3 2 2" xfId="32506" xr:uid="{53A9C9A4-09ED-4CDC-B3F4-9CE59A789618}"/>
    <cellStyle name="Total 2 2 2 2 2 3 2 3" xfId="37975" xr:uid="{8EFBCFEC-6C25-4D25-AD34-F8F847235CBE}"/>
    <cellStyle name="Total 2 2 2 2 2 3 3" xfId="30311" xr:uid="{8C076891-8715-4F40-BC46-E1FED4363756}"/>
    <cellStyle name="Total 2 2 2 2 2 3 4" xfId="36008" xr:uid="{1DB982DE-D75D-43F4-9B7C-BF8EEC5E1CB1}"/>
    <cellStyle name="Total 2 2 2 2 2 4" xfId="22623" xr:uid="{8AE94B9B-83E3-4D2D-8A0A-64462B1ED436}"/>
    <cellStyle name="Total 2 2 2 2 2 4 2" xfId="28563" xr:uid="{F1808196-7E29-4D27-B1C4-4EFCD82D7727}"/>
    <cellStyle name="Total 2 2 2 2 2 4 3" xfId="34290" xr:uid="{FDFBA115-E5FE-4904-8FA9-7994B6B82A78}"/>
    <cellStyle name="Total 2 2 2 2 2 5" xfId="25323" xr:uid="{5E9FC026-4787-498A-9278-53573E8B0B47}"/>
    <cellStyle name="Total 2 2 2 2 2 5 2" xfId="30775" xr:uid="{E082A8CC-51A3-4111-93A9-5B18CA4ACBC3}"/>
    <cellStyle name="Total 2 2 2 2 2 5 3" xfId="36434" xr:uid="{316D7F96-944F-44D4-858A-00A7A5700B20}"/>
    <cellStyle name="Total 2 2 2 2 2 6" xfId="27686" xr:uid="{D5026182-98F0-476E-A4F6-E0592FBC30BB}"/>
    <cellStyle name="Total 2 2 2 2 2 7" xfId="33413" xr:uid="{54166C2C-C08E-4949-9118-9DD1545E9466}"/>
    <cellStyle name="Total 2 2 2 2 3" xfId="23359" xr:uid="{9EAB9860-BD5C-4F5B-8045-5AF60626118C}"/>
    <cellStyle name="Total 2 2 2 2 3 2" xfId="26059" xr:uid="{566259E9-5497-4685-BDD4-F976BF3C8B8F}"/>
    <cellStyle name="Total 2 2 2 2 3 2 2" xfId="31511" xr:uid="{4E621999-4BFC-4FAC-A411-C331193DC776}"/>
    <cellStyle name="Total 2 2 2 2 3 2 3" xfId="37086" xr:uid="{47441A74-9625-4B70-AB17-8EB618EE1287}"/>
    <cellStyle name="Total 2 2 2 2 3 3" xfId="29299" xr:uid="{BEF4B025-CDD1-4E4C-8A97-384909BE7592}"/>
    <cellStyle name="Total 2 2 2 2 3 4" xfId="35023" xr:uid="{1C2ED291-FB25-4C6C-B2B1-C2B252B53A6E}"/>
    <cellStyle name="Total 2 2 2 2 4" xfId="24740" xr:uid="{F78311B6-D242-4360-A1D0-F51665E8D275}"/>
    <cellStyle name="Total 2 2 2 2 4 2" xfId="26935" xr:uid="{A342A0ED-F215-4EA0-A993-2690B8F34C04}"/>
    <cellStyle name="Total 2 2 2 2 4 2 2" xfId="32387" xr:uid="{EADDB08F-6ACA-4400-8DFF-85C276735FC9}"/>
    <cellStyle name="Total 2 2 2 2 4 2 3" xfId="37856" xr:uid="{6BD45A84-2FF8-489A-8319-08087F4C87BC}"/>
    <cellStyle name="Total 2 2 2 2 4 3" xfId="30192" xr:uid="{9E5335CB-C7EC-45CF-946B-65334A701C3B}"/>
    <cellStyle name="Total 2 2 2 2 4 4" xfId="35889" xr:uid="{7403D5C6-E854-4656-B67F-2BA71C78B687}"/>
    <cellStyle name="Total 2 2 2 2 5" xfId="22504" xr:uid="{2FDE1882-A7C6-46DE-9605-33EF1A73E474}"/>
    <cellStyle name="Total 2 2 2 2 5 2" xfId="28444" xr:uid="{95FA4AB0-A20D-4966-9C1E-AF1AC54FA446}"/>
    <cellStyle name="Total 2 2 2 2 5 3" xfId="34171" xr:uid="{23BA9E38-CEDE-4CB8-BA00-FF6CCC791A24}"/>
    <cellStyle name="Total 2 2 2 2 6" xfId="21625" xr:uid="{096DFF4E-E91D-472A-BEB2-C1A8538C594A}"/>
    <cellStyle name="Total 2 2 2 2 7" xfId="27567" xr:uid="{0811A809-E6D1-43EB-88B0-442BF4B55C89}"/>
    <cellStyle name="Total 2 2 2 2 8" xfId="33294" xr:uid="{B33BCD5B-08F4-4EC4-A527-D91A22B05D76}"/>
    <cellStyle name="Total 2 2 2 3" xfId="20849" xr:uid="{00000000-0005-0000-0000-000077510000}"/>
    <cellStyle name="Total 2 2 2 3 2" xfId="21743" xr:uid="{082CD682-41F8-4582-BFB6-F2CE9A317D25}"/>
    <cellStyle name="Total 2 2 2 3 2 2" xfId="23477" xr:uid="{4C1339FD-A324-4654-9173-1E68965C8AAD}"/>
    <cellStyle name="Total 2 2 2 3 2 2 2" xfId="26177" xr:uid="{8810B2D2-DC7A-46B3-9628-AD4E5B3B444F}"/>
    <cellStyle name="Total 2 2 2 3 2 2 2 2" xfId="31629" xr:uid="{8896228A-15F6-43D5-ADAE-FDBB58173685}"/>
    <cellStyle name="Total 2 2 2 3 2 2 2 3" xfId="37204" xr:uid="{D5DC85B8-DDA4-4BF3-A514-D0997D05F5FB}"/>
    <cellStyle name="Total 2 2 2 3 2 2 3" xfId="29417" xr:uid="{519238F7-D027-48EA-BD88-7DB517FD3DC6}"/>
    <cellStyle name="Total 2 2 2 3 2 2 4" xfId="35141" xr:uid="{138C422C-FB6B-4BC2-8F29-A137B6629007}"/>
    <cellStyle name="Total 2 2 2 3 2 3" xfId="24858" xr:uid="{E1F654C2-58EA-4109-A34A-F7D35B018F0A}"/>
    <cellStyle name="Total 2 2 2 3 2 3 2" xfId="27053" xr:uid="{8342CA98-E5CA-44FC-99FB-2923B0945D81}"/>
    <cellStyle name="Total 2 2 2 3 2 3 2 2" xfId="32505" xr:uid="{AC3CF928-9210-4444-882B-6D73D024C799}"/>
    <cellStyle name="Total 2 2 2 3 2 3 2 3" xfId="37974" xr:uid="{98D54ACC-A4F3-4266-A2E0-85EF756FEE0B}"/>
    <cellStyle name="Total 2 2 2 3 2 3 3" xfId="30310" xr:uid="{2866E6CA-0673-4E13-A5AF-99682F529BCC}"/>
    <cellStyle name="Total 2 2 2 3 2 3 4" xfId="36007" xr:uid="{AEA506E4-7B88-4C15-8B5A-63460AE56AEC}"/>
    <cellStyle name="Total 2 2 2 3 2 4" xfId="22622" xr:uid="{A3F19317-1C95-41D7-9418-AA1EFF0F0223}"/>
    <cellStyle name="Total 2 2 2 3 2 4 2" xfId="28562" xr:uid="{B0AD50DA-FCA7-41B4-B63E-712769BCD8AC}"/>
    <cellStyle name="Total 2 2 2 3 2 4 3" xfId="34289" xr:uid="{1912EAEB-C1DB-43D1-85AD-045C270A1B97}"/>
    <cellStyle name="Total 2 2 2 3 2 5" xfId="25322" xr:uid="{345221FA-6574-469B-B092-0B759F35D2FF}"/>
    <cellStyle name="Total 2 2 2 3 2 5 2" xfId="30774" xr:uid="{EE68591D-E79C-46D6-9D35-81C33410F42D}"/>
    <cellStyle name="Total 2 2 2 3 2 5 3" xfId="36433" xr:uid="{25FAD220-4D3A-4A91-93E4-591155F1F6A1}"/>
    <cellStyle name="Total 2 2 2 3 2 6" xfId="27685" xr:uid="{A5A00C3E-1091-4A97-8784-0CB21E47A63D}"/>
    <cellStyle name="Total 2 2 2 3 2 7" xfId="33412" xr:uid="{A7751E00-E170-43B2-98DA-EBB9B506FBDC}"/>
    <cellStyle name="Total 2 2 2 3 3" xfId="23360" xr:uid="{6EF5CCC5-6896-4451-B498-140078A26784}"/>
    <cellStyle name="Total 2 2 2 3 3 2" xfId="26060" xr:uid="{5A91B710-D87B-422B-89E3-453A15657813}"/>
    <cellStyle name="Total 2 2 2 3 3 2 2" xfId="31512" xr:uid="{54A313CC-993B-4E12-920E-1F442FE06B6F}"/>
    <cellStyle name="Total 2 2 2 3 3 2 3" xfId="37087" xr:uid="{82A19D31-0DBB-4CC7-B907-7B2BED85186B}"/>
    <cellStyle name="Total 2 2 2 3 3 3" xfId="29300" xr:uid="{D92AD03A-6848-4CB0-962E-C9A09F0ED437}"/>
    <cellStyle name="Total 2 2 2 3 3 4" xfId="35024" xr:uid="{100ED5D7-1844-4318-A55F-1B0AE2BF267E}"/>
    <cellStyle name="Total 2 2 2 3 4" xfId="24741" xr:uid="{A9FDA297-BF02-4AFD-8FAD-CCB766F19E14}"/>
    <cellStyle name="Total 2 2 2 3 4 2" xfId="26936" xr:uid="{2437D347-D7C8-4A13-A8D1-5F114C992F16}"/>
    <cellStyle name="Total 2 2 2 3 4 2 2" xfId="32388" xr:uid="{3487A4BE-E36B-49A0-B92D-5A9D877A00E5}"/>
    <cellStyle name="Total 2 2 2 3 4 2 3" xfId="37857" xr:uid="{B4FC95AD-9575-4E31-895E-D790030217E4}"/>
    <cellStyle name="Total 2 2 2 3 4 3" xfId="30193" xr:uid="{0FC99714-B791-466D-BD17-1333074BB7A8}"/>
    <cellStyle name="Total 2 2 2 3 4 4" xfId="35890" xr:uid="{A98DB2CA-B5B1-40F1-835D-3D40FE89DF9E}"/>
    <cellStyle name="Total 2 2 2 3 5" xfId="22505" xr:uid="{84017BC2-DE28-46F0-97DE-35FB591098FA}"/>
    <cellStyle name="Total 2 2 2 3 5 2" xfId="28445" xr:uid="{AC230A25-5E81-41A9-B849-0D60F0D8AE56}"/>
    <cellStyle name="Total 2 2 2 3 5 3" xfId="34172" xr:uid="{F248FD8D-F796-4A91-A3B2-9299C87F5EA5}"/>
    <cellStyle name="Total 2 2 2 3 6" xfId="21626" xr:uid="{89F9667F-751D-419B-8BF6-D2C18CE4748C}"/>
    <cellStyle name="Total 2 2 2 3 7" xfId="27568" xr:uid="{6D1B7543-841D-4C60-825E-8D822589E900}"/>
    <cellStyle name="Total 2 2 2 3 8" xfId="33295" xr:uid="{46659E98-8DAD-46D5-A864-EFE3AEFD2402}"/>
    <cellStyle name="Total 2 2 2 4" xfId="20850" xr:uid="{00000000-0005-0000-0000-000078510000}"/>
    <cellStyle name="Total 2 2 2 4 2" xfId="21742" xr:uid="{3130E3B9-2840-42A1-9011-3645EC2AAB5D}"/>
    <cellStyle name="Total 2 2 2 4 2 2" xfId="23476" xr:uid="{EB1F158F-AF85-4F10-B956-67ECDA2FFB55}"/>
    <cellStyle name="Total 2 2 2 4 2 2 2" xfId="26176" xr:uid="{767BF15A-4093-4B94-A963-A65FBEA0624E}"/>
    <cellStyle name="Total 2 2 2 4 2 2 2 2" xfId="31628" xr:uid="{0D31DD87-151A-4232-AF1F-0485099C6705}"/>
    <cellStyle name="Total 2 2 2 4 2 2 2 3" xfId="37203" xr:uid="{7A743AF5-2A31-4E76-B112-A65F75D42FC0}"/>
    <cellStyle name="Total 2 2 2 4 2 2 3" xfId="29416" xr:uid="{B7293B3F-8C8F-42C5-8590-E23F18519C3D}"/>
    <cellStyle name="Total 2 2 2 4 2 2 4" xfId="35140" xr:uid="{EF4E4948-17C4-4EB0-AFFB-DB3031E63F55}"/>
    <cellStyle name="Total 2 2 2 4 2 3" xfId="24857" xr:uid="{3EED259E-DBE1-42B3-A4CC-5A3BFCB3F654}"/>
    <cellStyle name="Total 2 2 2 4 2 3 2" xfId="27052" xr:uid="{A27DED4B-025A-44AA-BFFB-CDF55AC93238}"/>
    <cellStyle name="Total 2 2 2 4 2 3 2 2" xfId="32504" xr:uid="{D378891D-E860-4F01-8BCD-F3AB65D1D9BF}"/>
    <cellStyle name="Total 2 2 2 4 2 3 2 3" xfId="37973" xr:uid="{183E8592-1DAD-4B0C-B97B-98AE0C794D9B}"/>
    <cellStyle name="Total 2 2 2 4 2 3 3" xfId="30309" xr:uid="{DD9EEF08-B465-4767-9B45-33F6FF98A67B}"/>
    <cellStyle name="Total 2 2 2 4 2 3 4" xfId="36006" xr:uid="{C663A444-1789-4DAD-B448-D23648B3A618}"/>
    <cellStyle name="Total 2 2 2 4 2 4" xfId="22621" xr:uid="{4737A2C0-F7F0-429B-BCC1-A19AB31414DE}"/>
    <cellStyle name="Total 2 2 2 4 2 4 2" xfId="28561" xr:uid="{D0EF443C-396F-422B-8EC0-A0B33F721800}"/>
    <cellStyle name="Total 2 2 2 4 2 4 3" xfId="34288" xr:uid="{974632C0-51C7-40E0-A260-30E24D2BA100}"/>
    <cellStyle name="Total 2 2 2 4 2 5" xfId="25321" xr:uid="{71CD4B9A-47BB-47F5-A24A-987F64BCE67C}"/>
    <cellStyle name="Total 2 2 2 4 2 5 2" xfId="30773" xr:uid="{F07361E9-9053-4C2B-BEDE-18F2D0F2A9A5}"/>
    <cellStyle name="Total 2 2 2 4 2 5 3" xfId="36432" xr:uid="{C51946FB-D099-4125-8C4D-5626F3F7F76B}"/>
    <cellStyle name="Total 2 2 2 4 2 6" xfId="27684" xr:uid="{D84D72FB-AA51-483E-BC96-DDA013F55ECA}"/>
    <cellStyle name="Total 2 2 2 4 2 7" xfId="33411" xr:uid="{91E49C3E-8A20-408D-B8A0-86803728759D}"/>
    <cellStyle name="Total 2 2 2 4 3" xfId="23361" xr:uid="{3DCE9ACB-0A0E-4F7E-A8F9-614C3E7F53BE}"/>
    <cellStyle name="Total 2 2 2 4 3 2" xfId="26061" xr:uid="{2D1E2CED-EE5A-4A72-A7F8-40EAD29EFC90}"/>
    <cellStyle name="Total 2 2 2 4 3 2 2" xfId="31513" xr:uid="{3EF9FE11-26D9-4E49-903D-D060EA2F3FED}"/>
    <cellStyle name="Total 2 2 2 4 3 2 3" xfId="37088" xr:uid="{3D1F11EE-9CC9-4477-BE6D-7B6FD118BAEF}"/>
    <cellStyle name="Total 2 2 2 4 3 3" xfId="29301" xr:uid="{926B9F66-9BCF-4699-A174-0A05FD8C18B9}"/>
    <cellStyle name="Total 2 2 2 4 3 4" xfId="35025" xr:uid="{4B733845-86FC-4785-92F1-3901A44EC4F5}"/>
    <cellStyle name="Total 2 2 2 4 4" xfId="24742" xr:uid="{DB4379A6-7C4E-41FE-9A48-54EFA6BF272A}"/>
    <cellStyle name="Total 2 2 2 4 4 2" xfId="26937" xr:uid="{E00127BD-7991-4266-8693-89C0B2989017}"/>
    <cellStyle name="Total 2 2 2 4 4 2 2" xfId="32389" xr:uid="{1323C60C-DAFC-43A8-A848-625560636BD7}"/>
    <cellStyle name="Total 2 2 2 4 4 2 3" xfId="37858" xr:uid="{CCF1521B-FE5D-4396-B284-057FBCC73DA7}"/>
    <cellStyle name="Total 2 2 2 4 4 3" xfId="30194" xr:uid="{1C95BEEA-6C34-41C7-A141-ADA14B287C20}"/>
    <cellStyle name="Total 2 2 2 4 4 4" xfId="35891" xr:uid="{B35B0115-FDDD-4D02-9FAE-4BB2AFE19275}"/>
    <cellStyle name="Total 2 2 2 4 5" xfId="22506" xr:uid="{41C557F4-FCCE-44EF-AD05-4931154348D9}"/>
    <cellStyle name="Total 2 2 2 4 5 2" xfId="28446" xr:uid="{EC0A133B-C29C-479D-8CF4-32FBC0814A5B}"/>
    <cellStyle name="Total 2 2 2 4 5 3" xfId="34173" xr:uid="{2A0E586A-AAAD-4664-BEE7-B53A0F328401}"/>
    <cellStyle name="Total 2 2 2 4 6" xfId="21627" xr:uid="{BC4876B8-634C-4B0C-AEAE-D3E1528A271A}"/>
    <cellStyle name="Total 2 2 2 4 7" xfId="27569" xr:uid="{D7463CCE-2057-404B-8611-D141AC28415B}"/>
    <cellStyle name="Total 2 2 2 4 8" xfId="33296" xr:uid="{07D9FE83-1A11-4E68-81CE-740A41F1F045}"/>
    <cellStyle name="Total 2 2 2 5" xfId="21745" xr:uid="{4CBB6528-C840-4945-AE4A-17BE07028BAB}"/>
    <cellStyle name="Total 2 2 2 5 2" xfId="23479" xr:uid="{5852DA16-3EEB-441E-82E8-16EEF2190F93}"/>
    <cellStyle name="Total 2 2 2 5 2 2" xfId="26179" xr:uid="{C11E3DE4-0738-4993-9DE5-0BF95F60C5F3}"/>
    <cellStyle name="Total 2 2 2 5 2 2 2" xfId="31631" xr:uid="{F34EFAC1-CE6A-4C82-A389-83412D7C9327}"/>
    <cellStyle name="Total 2 2 2 5 2 2 3" xfId="37206" xr:uid="{2BD4B438-6C25-4911-8C96-623B126A4202}"/>
    <cellStyle name="Total 2 2 2 5 2 3" xfId="29419" xr:uid="{17D6EF2E-742A-4ACF-9FBD-46F38A0DA1F3}"/>
    <cellStyle name="Total 2 2 2 5 2 4" xfId="35143" xr:uid="{11429266-8023-43F9-BBBE-88BE72BCEBBA}"/>
    <cellStyle name="Total 2 2 2 5 3" xfId="24860" xr:uid="{11794793-7825-4023-9B66-AC7135D570D1}"/>
    <cellStyle name="Total 2 2 2 5 3 2" xfId="27055" xr:uid="{AB73028B-0ABC-490A-8156-AC5EF62FF657}"/>
    <cellStyle name="Total 2 2 2 5 3 2 2" xfId="32507" xr:uid="{831BEB82-69AE-464A-B892-943593800286}"/>
    <cellStyle name="Total 2 2 2 5 3 2 3" xfId="37976" xr:uid="{896AC54D-1786-4B49-9257-4CD6E07BCE9D}"/>
    <cellStyle name="Total 2 2 2 5 3 3" xfId="30312" xr:uid="{7EFF0392-8CDA-4BA3-B87D-FE7D06560D6A}"/>
    <cellStyle name="Total 2 2 2 5 3 4" xfId="36009" xr:uid="{097DCFFE-899B-4023-B521-C0B2A3685896}"/>
    <cellStyle name="Total 2 2 2 5 4" xfId="22624" xr:uid="{3F9984DB-6BCE-4583-9F4C-668C011873D7}"/>
    <cellStyle name="Total 2 2 2 5 4 2" xfId="28564" xr:uid="{AEAAA83E-B555-48D7-AF38-9D05AFA6C523}"/>
    <cellStyle name="Total 2 2 2 5 4 3" xfId="34291" xr:uid="{8CDD473B-5407-4748-B3B3-F1E8A5B9780C}"/>
    <cellStyle name="Total 2 2 2 5 5" xfId="25324" xr:uid="{72FFC425-CFEB-420F-95D1-1E57D9145952}"/>
    <cellStyle name="Total 2 2 2 5 5 2" xfId="30776" xr:uid="{60FC8ABC-73CB-46E5-9059-756C5AEEBC40}"/>
    <cellStyle name="Total 2 2 2 5 5 3" xfId="36435" xr:uid="{76C2CF20-1F62-4AD0-905B-89F9200D15D2}"/>
    <cellStyle name="Total 2 2 2 5 6" xfId="27687" xr:uid="{CD6BB2D0-EFD3-41F1-940F-B2699C0DC533}"/>
    <cellStyle name="Total 2 2 2 5 7" xfId="33414" xr:uid="{83123A40-FE71-4891-BEA9-D3429B596CF1}"/>
    <cellStyle name="Total 2 2 2 6" xfId="23358" xr:uid="{79FC984E-EFC4-40A6-86DA-55F13FE7F34B}"/>
    <cellStyle name="Total 2 2 2 6 2" xfId="26058" xr:uid="{2DB5EA24-4265-49B8-A131-68D68C98C72A}"/>
    <cellStyle name="Total 2 2 2 6 2 2" xfId="31510" xr:uid="{6E155164-4B17-45A5-98BE-499498AD20C4}"/>
    <cellStyle name="Total 2 2 2 6 2 3" xfId="37085" xr:uid="{46B75454-7778-4518-8A19-7CFE0608F49E}"/>
    <cellStyle name="Total 2 2 2 6 3" xfId="29298" xr:uid="{F71AF77F-DA66-4A6B-83C8-CF60B2D66C1F}"/>
    <cellStyle name="Total 2 2 2 6 4" xfId="35022" xr:uid="{64854566-8EDD-4AD7-B063-5206725CAA2E}"/>
    <cellStyle name="Total 2 2 2 7" xfId="24739" xr:uid="{18551520-B377-400F-A42D-BA69E9E7551A}"/>
    <cellStyle name="Total 2 2 2 7 2" xfId="26934" xr:uid="{E73FD6A6-B593-432B-B681-C4391675393E}"/>
    <cellStyle name="Total 2 2 2 7 2 2" xfId="32386" xr:uid="{FFF0B561-0973-4359-8DBB-68EDB24DC576}"/>
    <cellStyle name="Total 2 2 2 7 2 3" xfId="37855" xr:uid="{0E11C4D8-F23E-44C1-9AB3-78D778AB80D6}"/>
    <cellStyle name="Total 2 2 2 7 3" xfId="30191" xr:uid="{210E4C8D-AB72-4FB9-91AC-13FBB9E08716}"/>
    <cellStyle name="Total 2 2 2 7 4" xfId="35888" xr:uid="{734C5EB4-FC46-4CA4-B685-538AF9D96A9B}"/>
    <cellStyle name="Total 2 2 2 8" xfId="22503" xr:uid="{1A751DA0-F829-4E1A-8426-63D1707FFC5A}"/>
    <cellStyle name="Total 2 2 2 8 2" xfId="28443" xr:uid="{A796BD94-16AA-4752-BA2E-0413599B13D4}"/>
    <cellStyle name="Total 2 2 2 8 3" xfId="34170" xr:uid="{5ADEF6BD-9CD1-4599-9309-F5AB29F64F36}"/>
    <cellStyle name="Total 2 2 2 9" xfId="21624" xr:uid="{0615AEC3-E2E0-4873-9D22-3AF671C94AF0}"/>
    <cellStyle name="Total 2 2 3" xfId="20851" xr:uid="{00000000-0005-0000-0000-000079510000}"/>
    <cellStyle name="Total 2 2 3 10" xfId="27570" xr:uid="{D804E775-8AB0-455D-BDE7-BC83DA6D9DC1}"/>
    <cellStyle name="Total 2 2 3 11" xfId="33297" xr:uid="{8F4BEF9A-9307-48B3-B4B3-F6F749AEA1E8}"/>
    <cellStyle name="Total 2 2 3 2" xfId="20852" xr:uid="{00000000-0005-0000-0000-00007A510000}"/>
    <cellStyle name="Total 2 2 3 2 2" xfId="21740" xr:uid="{9F6EEE95-DCA2-48A2-96AF-A2DC847DCB63}"/>
    <cellStyle name="Total 2 2 3 2 2 2" xfId="23474" xr:uid="{B18AF91C-BABC-4F65-A142-6FC43DF26074}"/>
    <cellStyle name="Total 2 2 3 2 2 2 2" xfId="26174" xr:uid="{B6BC7D5C-A049-4B3A-AD67-00CE1A9CE4DE}"/>
    <cellStyle name="Total 2 2 3 2 2 2 2 2" xfId="31626" xr:uid="{05E6D855-A2DF-4BA4-ABF3-328E57CA68D8}"/>
    <cellStyle name="Total 2 2 3 2 2 2 2 3" xfId="37201" xr:uid="{CEC4A1D2-01C5-4E25-97BA-A57781DFCC99}"/>
    <cellStyle name="Total 2 2 3 2 2 2 3" xfId="29414" xr:uid="{0A38AA3E-CD3B-48BD-ABC3-A4D11EC9C136}"/>
    <cellStyle name="Total 2 2 3 2 2 2 4" xfId="35138" xr:uid="{1E1718B6-A604-4692-B8FA-2BEEB04C8D6F}"/>
    <cellStyle name="Total 2 2 3 2 2 3" xfId="24855" xr:uid="{600F3861-C6E7-4F01-8748-92DE5A9A1143}"/>
    <cellStyle name="Total 2 2 3 2 2 3 2" xfId="27050" xr:uid="{A5A5DA8C-F459-4C61-9F80-A7E1053640F2}"/>
    <cellStyle name="Total 2 2 3 2 2 3 2 2" xfId="32502" xr:uid="{8CD4E908-084B-4CBF-A607-46A60F9EF1AD}"/>
    <cellStyle name="Total 2 2 3 2 2 3 2 3" xfId="37971" xr:uid="{B2BAB41B-07AB-49D3-A33A-7E968A962F3D}"/>
    <cellStyle name="Total 2 2 3 2 2 3 3" xfId="30307" xr:uid="{FBD8CAE4-AFB2-4010-B8EA-0857E86356D4}"/>
    <cellStyle name="Total 2 2 3 2 2 3 4" xfId="36004" xr:uid="{A554D7AA-8612-41BF-B5D9-46D2B105CC7B}"/>
    <cellStyle name="Total 2 2 3 2 2 4" xfId="22619" xr:uid="{3D948809-5EB6-4714-8B63-35CE283FB8B6}"/>
    <cellStyle name="Total 2 2 3 2 2 4 2" xfId="28559" xr:uid="{22FFD195-D9A8-4ACA-B9DF-D9D631E16AF2}"/>
    <cellStyle name="Total 2 2 3 2 2 4 3" xfId="34286" xr:uid="{A0CD212E-8F72-43FD-ADE7-0C092C5EE14D}"/>
    <cellStyle name="Total 2 2 3 2 2 5" xfId="25319" xr:uid="{C2E4A837-4947-4D5D-A5B3-1F9DEC3361C4}"/>
    <cellStyle name="Total 2 2 3 2 2 5 2" xfId="30771" xr:uid="{EC905DA7-A03B-4FCA-BD87-DEC380535449}"/>
    <cellStyle name="Total 2 2 3 2 2 5 3" xfId="36430" xr:uid="{59056E12-30B4-4D48-B02F-D007FC8ECF14}"/>
    <cellStyle name="Total 2 2 3 2 2 6" xfId="27682" xr:uid="{2DF25297-E7D0-425F-B52F-AE7E0971EFC4}"/>
    <cellStyle name="Total 2 2 3 2 2 7" xfId="33409" xr:uid="{75EBB848-878B-4569-A3BE-6533975CA206}"/>
    <cellStyle name="Total 2 2 3 2 3" xfId="23363" xr:uid="{9970695B-1608-4208-92D4-B1F53D26136E}"/>
    <cellStyle name="Total 2 2 3 2 3 2" xfId="26063" xr:uid="{83736CB9-16E1-4DE9-BF83-6C4313F6B4AD}"/>
    <cellStyle name="Total 2 2 3 2 3 2 2" xfId="31515" xr:uid="{5BE5669C-65D6-4EC9-A304-A4E9F29FAA76}"/>
    <cellStyle name="Total 2 2 3 2 3 2 3" xfId="37090" xr:uid="{A5C502BA-4343-4223-961F-14801E556164}"/>
    <cellStyle name="Total 2 2 3 2 3 3" xfId="29303" xr:uid="{31C0A37C-FD46-4742-92A1-F4E0216E02CF}"/>
    <cellStyle name="Total 2 2 3 2 3 4" xfId="35027" xr:uid="{C85B472A-61DF-4ED3-A48B-D12F99D5112F}"/>
    <cellStyle name="Total 2 2 3 2 4" xfId="24744" xr:uid="{A4152A29-9FA3-44D2-B593-0EF841162763}"/>
    <cellStyle name="Total 2 2 3 2 4 2" xfId="26939" xr:uid="{D56371F2-DF59-4261-895C-C82FF7020A26}"/>
    <cellStyle name="Total 2 2 3 2 4 2 2" xfId="32391" xr:uid="{137E800B-BC02-43F3-ADB8-BEFB1378D9CB}"/>
    <cellStyle name="Total 2 2 3 2 4 2 3" xfId="37860" xr:uid="{EA786522-CFF5-4315-806A-DBE3E1978DA6}"/>
    <cellStyle name="Total 2 2 3 2 4 3" xfId="30196" xr:uid="{FE9590E7-DF4B-4E8B-834E-0011304AF023}"/>
    <cellStyle name="Total 2 2 3 2 4 4" xfId="35893" xr:uid="{5B2A2B73-7DAD-4A0D-ADC9-A24551CD79EC}"/>
    <cellStyle name="Total 2 2 3 2 5" xfId="22508" xr:uid="{391880B2-96FF-4D72-8CF0-D7B16F8C6EBE}"/>
    <cellStyle name="Total 2 2 3 2 5 2" xfId="28448" xr:uid="{F036F3B9-11D0-4CBF-9A52-B4234D19DB4A}"/>
    <cellStyle name="Total 2 2 3 2 5 3" xfId="34175" xr:uid="{8B233500-A1B3-47BA-AE49-9DA75C2B832C}"/>
    <cellStyle name="Total 2 2 3 2 6" xfId="21629" xr:uid="{23F10443-A885-421D-BFF0-01E17494F53A}"/>
    <cellStyle name="Total 2 2 3 2 7" xfId="27571" xr:uid="{D7CE7C50-9B68-461A-A178-B482654B8815}"/>
    <cellStyle name="Total 2 2 3 2 8" xfId="33298" xr:uid="{A355E079-D118-4646-BE1A-043B32F4DEBA}"/>
    <cellStyle name="Total 2 2 3 3" xfId="20853" xr:uid="{00000000-0005-0000-0000-00007B510000}"/>
    <cellStyle name="Total 2 2 3 3 2" xfId="21739" xr:uid="{D4D0FF77-5DBC-42B3-BA56-F2EF9D0974F0}"/>
    <cellStyle name="Total 2 2 3 3 2 2" xfId="23473" xr:uid="{6AD6B20E-DB28-4EE1-98E3-F57E3B0EC899}"/>
    <cellStyle name="Total 2 2 3 3 2 2 2" xfId="26173" xr:uid="{AA7E21AD-D456-45FA-A210-7EDDE7582837}"/>
    <cellStyle name="Total 2 2 3 3 2 2 2 2" xfId="31625" xr:uid="{AEA89BF9-7AF6-46AB-8636-51F74C8B3CDD}"/>
    <cellStyle name="Total 2 2 3 3 2 2 2 3" xfId="37200" xr:uid="{80E1E802-1D25-4DAC-9299-5365732F17A8}"/>
    <cellStyle name="Total 2 2 3 3 2 2 3" xfId="29413" xr:uid="{EFBE3E4A-781B-43A4-BA8D-EFB2B8D4FABB}"/>
    <cellStyle name="Total 2 2 3 3 2 2 4" xfId="35137" xr:uid="{6C2D22BB-BDFE-461B-890B-1FE4A42184B1}"/>
    <cellStyle name="Total 2 2 3 3 2 3" xfId="24854" xr:uid="{4C0AA034-2C0A-40CA-9B8D-483B816859BD}"/>
    <cellStyle name="Total 2 2 3 3 2 3 2" xfId="27049" xr:uid="{456B6E09-C2AA-4170-A7EA-C473CB80433E}"/>
    <cellStyle name="Total 2 2 3 3 2 3 2 2" xfId="32501" xr:uid="{3F354667-AC70-473E-942B-0B1491FB104E}"/>
    <cellStyle name="Total 2 2 3 3 2 3 2 3" xfId="37970" xr:uid="{67FAB6E4-B3B5-47EE-813D-0F2BAC260A4F}"/>
    <cellStyle name="Total 2 2 3 3 2 3 3" xfId="30306" xr:uid="{F05421BD-F01C-47CA-B044-E9DD424C259C}"/>
    <cellStyle name="Total 2 2 3 3 2 3 4" xfId="36003" xr:uid="{B680BA57-491A-4B56-BD34-362F2871A51E}"/>
    <cellStyle name="Total 2 2 3 3 2 4" xfId="22618" xr:uid="{3440980C-F96F-405B-840B-308D96B78786}"/>
    <cellStyle name="Total 2 2 3 3 2 4 2" xfId="28558" xr:uid="{008EE801-CD62-489F-B8EE-34A91AD743F1}"/>
    <cellStyle name="Total 2 2 3 3 2 4 3" xfId="34285" xr:uid="{2FA7FDDB-0433-496D-ABEF-D2D227E4CF0A}"/>
    <cellStyle name="Total 2 2 3 3 2 5" xfId="25318" xr:uid="{7048EE76-3DB7-4FD1-924D-3863C0617FC2}"/>
    <cellStyle name="Total 2 2 3 3 2 5 2" xfId="30770" xr:uid="{E2BD52DF-F606-4270-BE96-1B7143DA4304}"/>
    <cellStyle name="Total 2 2 3 3 2 5 3" xfId="36429" xr:uid="{6E6B8280-6A18-4833-B734-F3831CF3C65A}"/>
    <cellStyle name="Total 2 2 3 3 2 6" xfId="27681" xr:uid="{9F793CD4-D09A-4D69-8EA5-57B5255D9933}"/>
    <cellStyle name="Total 2 2 3 3 2 7" xfId="33408" xr:uid="{F0321E86-DB97-441F-8905-C7B3E2EE45B1}"/>
    <cellStyle name="Total 2 2 3 3 3" xfId="23364" xr:uid="{B403AF0E-BF0D-4F65-B58E-E051C9E32C1B}"/>
    <cellStyle name="Total 2 2 3 3 3 2" xfId="26064" xr:uid="{A95E4465-7B23-4C9E-B8AC-4F55EFFEDEBC}"/>
    <cellStyle name="Total 2 2 3 3 3 2 2" xfId="31516" xr:uid="{5FF8A209-146E-441E-BD50-D6BA7470A23F}"/>
    <cellStyle name="Total 2 2 3 3 3 2 3" xfId="37091" xr:uid="{2C05D2A9-D0A9-4544-BFBB-451C311FD9D3}"/>
    <cellStyle name="Total 2 2 3 3 3 3" xfId="29304" xr:uid="{849D57E4-648A-4BB9-AC59-8E1844B1757A}"/>
    <cellStyle name="Total 2 2 3 3 3 4" xfId="35028" xr:uid="{93D26524-984D-404D-983A-89CE98585E8F}"/>
    <cellStyle name="Total 2 2 3 3 4" xfId="24745" xr:uid="{F5C9D4F0-ED99-43AE-86E1-3D80C96B5999}"/>
    <cellStyle name="Total 2 2 3 3 4 2" xfId="26940" xr:uid="{16C1B8A6-0406-412C-9B69-31193B6459A2}"/>
    <cellStyle name="Total 2 2 3 3 4 2 2" xfId="32392" xr:uid="{B7ED1C85-48D3-4964-BCA8-DEEF32B23593}"/>
    <cellStyle name="Total 2 2 3 3 4 2 3" xfId="37861" xr:uid="{635B8B13-46AB-4F0B-8F54-1CBA864F75E9}"/>
    <cellStyle name="Total 2 2 3 3 4 3" xfId="30197" xr:uid="{82D858F5-6D5E-4CEA-AA73-44F38E8400AD}"/>
    <cellStyle name="Total 2 2 3 3 4 4" xfId="35894" xr:uid="{DF6EEC0B-BC24-448E-8187-D0FE06E3C43E}"/>
    <cellStyle name="Total 2 2 3 3 5" xfId="22509" xr:uid="{CAE1EDA9-B11C-4A3D-ABD7-15984933484D}"/>
    <cellStyle name="Total 2 2 3 3 5 2" xfId="28449" xr:uid="{59138DBF-1E25-4CBA-8FD0-0B65AD9F44FD}"/>
    <cellStyle name="Total 2 2 3 3 5 3" xfId="34176" xr:uid="{31D1DD30-025A-41C6-81B6-9A1B52C3CA48}"/>
    <cellStyle name="Total 2 2 3 3 6" xfId="21630" xr:uid="{111F69FD-8441-46AE-99C0-29F859DDF518}"/>
    <cellStyle name="Total 2 2 3 3 7" xfId="27572" xr:uid="{110C0222-C095-43C4-8DF5-A6653FC79392}"/>
    <cellStyle name="Total 2 2 3 3 8" xfId="33299" xr:uid="{EC0C95CD-07F5-40C3-BC7B-6A15F31D6D7A}"/>
    <cellStyle name="Total 2 2 3 4" xfId="20854" xr:uid="{00000000-0005-0000-0000-00007C510000}"/>
    <cellStyle name="Total 2 2 3 4 2" xfId="21738" xr:uid="{C427DD3E-C493-4212-8E7C-8C8B6BB6F614}"/>
    <cellStyle name="Total 2 2 3 4 2 2" xfId="23472" xr:uid="{C7ED8AB0-2271-49F2-B696-DF7F860A51E2}"/>
    <cellStyle name="Total 2 2 3 4 2 2 2" xfId="26172" xr:uid="{8A09E660-9CAE-45E2-9D6F-A9122E3D1A63}"/>
    <cellStyle name="Total 2 2 3 4 2 2 2 2" xfId="31624" xr:uid="{E316280F-F0AF-4FB6-81AE-7ABA5C205CF5}"/>
    <cellStyle name="Total 2 2 3 4 2 2 2 3" xfId="37199" xr:uid="{4DFAAE62-8D5A-4086-9FFA-CE48BBBA5194}"/>
    <cellStyle name="Total 2 2 3 4 2 2 3" xfId="29412" xr:uid="{3BE446DA-62A4-4EB9-B95A-0EB1859C8287}"/>
    <cellStyle name="Total 2 2 3 4 2 2 4" xfId="35136" xr:uid="{65FF2A7C-13C9-4060-9422-E58BAD11F9C0}"/>
    <cellStyle name="Total 2 2 3 4 2 3" xfId="24853" xr:uid="{57B11EA0-7D16-4FEB-AAD6-AF6B78E206E6}"/>
    <cellStyle name="Total 2 2 3 4 2 3 2" xfId="27048" xr:uid="{E6231166-CDB1-4579-95F4-9664914346CD}"/>
    <cellStyle name="Total 2 2 3 4 2 3 2 2" xfId="32500" xr:uid="{9D915C72-F365-4275-9A87-DEFF4FC9580D}"/>
    <cellStyle name="Total 2 2 3 4 2 3 2 3" xfId="37969" xr:uid="{59A52178-E00C-4659-BC3E-AA4F7EA07F68}"/>
    <cellStyle name="Total 2 2 3 4 2 3 3" xfId="30305" xr:uid="{E8AC24FC-C065-461E-8CD2-6FD51A30C43C}"/>
    <cellStyle name="Total 2 2 3 4 2 3 4" xfId="36002" xr:uid="{8883115F-2457-49C8-80DA-B245C2EE267B}"/>
    <cellStyle name="Total 2 2 3 4 2 4" xfId="22617" xr:uid="{54D8A244-E600-426F-945D-9A75DECDC95F}"/>
    <cellStyle name="Total 2 2 3 4 2 4 2" xfId="28557" xr:uid="{7D88BED0-8B5A-4F37-ABA7-6472A7371757}"/>
    <cellStyle name="Total 2 2 3 4 2 4 3" xfId="34284" xr:uid="{70EDEDEE-E586-427D-AB9C-11AC78E95D4D}"/>
    <cellStyle name="Total 2 2 3 4 2 5" xfId="25317" xr:uid="{15A223C4-998A-42DC-9ABF-7F1A47B1A5D9}"/>
    <cellStyle name="Total 2 2 3 4 2 5 2" xfId="30769" xr:uid="{B9E7B57F-6141-4394-9913-1B317E63B400}"/>
    <cellStyle name="Total 2 2 3 4 2 5 3" xfId="36428" xr:uid="{D8560627-AC7B-4546-9587-7D9D18865C4A}"/>
    <cellStyle name="Total 2 2 3 4 2 6" xfId="27680" xr:uid="{6B9CFD8C-5F8B-46EA-9F39-C2D57450228B}"/>
    <cellStyle name="Total 2 2 3 4 2 7" xfId="33407" xr:uid="{32A33C3C-2A8F-4F59-A33A-2F823CAF3218}"/>
    <cellStyle name="Total 2 2 3 4 3" xfId="23365" xr:uid="{242E7379-46E4-4783-870E-4246882C80B1}"/>
    <cellStyle name="Total 2 2 3 4 3 2" xfId="26065" xr:uid="{797BD5F4-D3EC-4B24-86DB-A3160747F433}"/>
    <cellStyle name="Total 2 2 3 4 3 2 2" xfId="31517" xr:uid="{27D803FF-BD9F-43A5-A250-621C176CF3E7}"/>
    <cellStyle name="Total 2 2 3 4 3 2 3" xfId="37092" xr:uid="{84B516C0-1B03-46A1-B6CB-E6D2ACB01256}"/>
    <cellStyle name="Total 2 2 3 4 3 3" xfId="29305" xr:uid="{C51E8736-9595-4966-99C6-5C0C2BD69AC0}"/>
    <cellStyle name="Total 2 2 3 4 3 4" xfId="35029" xr:uid="{1FB05535-3BE2-4DAA-B543-CD55A0D3DA32}"/>
    <cellStyle name="Total 2 2 3 4 4" xfId="24746" xr:uid="{C66492F2-4304-421A-81C6-DF93DE948AE3}"/>
    <cellStyle name="Total 2 2 3 4 4 2" xfId="26941" xr:uid="{503E95A2-B57A-4BAD-87FC-BFAD0B92E0F9}"/>
    <cellStyle name="Total 2 2 3 4 4 2 2" xfId="32393" xr:uid="{044A9412-C67A-48AF-BD29-5CF344EB7AB9}"/>
    <cellStyle name="Total 2 2 3 4 4 2 3" xfId="37862" xr:uid="{86859722-49AC-499E-8194-41F40484CFFF}"/>
    <cellStyle name="Total 2 2 3 4 4 3" xfId="30198" xr:uid="{C751824C-8AC1-404E-BDD9-D2B0E1C1BD6A}"/>
    <cellStyle name="Total 2 2 3 4 4 4" xfId="35895" xr:uid="{E257D99F-FAC3-46AF-863A-798190386E77}"/>
    <cellStyle name="Total 2 2 3 4 5" xfId="22510" xr:uid="{930739D0-F6E8-4DB4-AD51-6DE3EB8735FF}"/>
    <cellStyle name="Total 2 2 3 4 5 2" xfId="28450" xr:uid="{F047380D-A06C-46F6-9F18-4BF41497BFDE}"/>
    <cellStyle name="Total 2 2 3 4 5 3" xfId="34177" xr:uid="{A389AB20-3E84-468C-BD30-550E4BBFD650}"/>
    <cellStyle name="Total 2 2 3 4 6" xfId="21631" xr:uid="{5B1BECB3-26AB-4C51-A241-54EEE4991AAC}"/>
    <cellStyle name="Total 2 2 3 4 7" xfId="27573" xr:uid="{AE2B8DD6-E790-4BCB-A5C6-7666FB08CD99}"/>
    <cellStyle name="Total 2 2 3 4 8" xfId="33300" xr:uid="{FC6AF3A2-99FE-416A-96AB-2A454261E162}"/>
    <cellStyle name="Total 2 2 3 5" xfId="21741" xr:uid="{2D56F8E1-2897-4008-9EA7-584C673B6667}"/>
    <cellStyle name="Total 2 2 3 5 2" xfId="23475" xr:uid="{2507F77D-4CB6-4869-898A-9B5465B320DE}"/>
    <cellStyle name="Total 2 2 3 5 2 2" xfId="26175" xr:uid="{22877B83-35AA-40D1-9AC1-916DA17FBF76}"/>
    <cellStyle name="Total 2 2 3 5 2 2 2" xfId="31627" xr:uid="{996A7063-0932-4F0C-AC14-4E03C18CA5A2}"/>
    <cellStyle name="Total 2 2 3 5 2 2 3" xfId="37202" xr:uid="{B9CE45C5-3133-4ED9-982B-C0FAB5829F7D}"/>
    <cellStyle name="Total 2 2 3 5 2 3" xfId="29415" xr:uid="{4886F0CE-1344-4341-A5E8-3FBD15234C6E}"/>
    <cellStyle name="Total 2 2 3 5 2 4" xfId="35139" xr:uid="{82AF1F8E-709C-4D45-AF4A-5D72D04535A0}"/>
    <cellStyle name="Total 2 2 3 5 3" xfId="24856" xr:uid="{9FFAF077-799F-496C-8F08-30AE489EF892}"/>
    <cellStyle name="Total 2 2 3 5 3 2" xfId="27051" xr:uid="{F3532D86-531B-407F-BEA4-5065A86C15B9}"/>
    <cellStyle name="Total 2 2 3 5 3 2 2" xfId="32503" xr:uid="{0380B866-42F8-4C85-B129-2DDFBCC0004B}"/>
    <cellStyle name="Total 2 2 3 5 3 2 3" xfId="37972" xr:uid="{485AF49C-E0D3-4379-AEEA-734EDD45C3F6}"/>
    <cellStyle name="Total 2 2 3 5 3 3" xfId="30308" xr:uid="{B018D491-D7BD-4ACB-AC7D-28ADE1F937AC}"/>
    <cellStyle name="Total 2 2 3 5 3 4" xfId="36005" xr:uid="{A70CDFEF-4FE9-4457-8644-25B285BC6FDA}"/>
    <cellStyle name="Total 2 2 3 5 4" xfId="22620" xr:uid="{CA926FFE-9E6C-4FAB-A275-5A96536570AF}"/>
    <cellStyle name="Total 2 2 3 5 4 2" xfId="28560" xr:uid="{CFD18F1B-78CC-4D1E-8FDE-22D2085E2E05}"/>
    <cellStyle name="Total 2 2 3 5 4 3" xfId="34287" xr:uid="{360AECE9-4483-458D-A121-E72D163F50AA}"/>
    <cellStyle name="Total 2 2 3 5 5" xfId="25320" xr:uid="{98C82746-14F6-4B75-8B00-218227224A6D}"/>
    <cellStyle name="Total 2 2 3 5 5 2" xfId="30772" xr:uid="{22FF4AAB-51E8-4872-9A7E-A76C47D69D4C}"/>
    <cellStyle name="Total 2 2 3 5 5 3" xfId="36431" xr:uid="{13949CC8-1789-476E-B5F3-7A39569CFCC8}"/>
    <cellStyle name="Total 2 2 3 5 6" xfId="27683" xr:uid="{CC7E0B65-EACC-495C-8443-9B8984FA2766}"/>
    <cellStyle name="Total 2 2 3 5 7" xfId="33410" xr:uid="{00348332-141B-4BDE-B463-C068F7DEE7A4}"/>
    <cellStyle name="Total 2 2 3 6" xfId="23362" xr:uid="{F5649060-F488-47AB-B498-F36EC28FF688}"/>
    <cellStyle name="Total 2 2 3 6 2" xfId="26062" xr:uid="{BE2B624A-1766-42C7-B48B-B13E58D023F9}"/>
    <cellStyle name="Total 2 2 3 6 2 2" xfId="31514" xr:uid="{E2A9B45B-CAFF-40C1-8360-35E38E8C76EA}"/>
    <cellStyle name="Total 2 2 3 6 2 3" xfId="37089" xr:uid="{F89AF54F-7227-491F-A908-E057CBF99186}"/>
    <cellStyle name="Total 2 2 3 6 3" xfId="29302" xr:uid="{423FC7AD-C711-4196-8AE2-F87ABF5CD579}"/>
    <cellStyle name="Total 2 2 3 6 4" xfId="35026" xr:uid="{676D51DF-2952-4871-9463-B45100EAD07F}"/>
    <cellStyle name="Total 2 2 3 7" xfId="24743" xr:uid="{FE3FCFCE-288E-4D37-869F-4B3E9D6DFD46}"/>
    <cellStyle name="Total 2 2 3 7 2" xfId="26938" xr:uid="{E7DF5919-0AA0-4A37-9EC3-6CD465B43918}"/>
    <cellStyle name="Total 2 2 3 7 2 2" xfId="32390" xr:uid="{B13137DE-2F1D-4BB3-AC71-317C0C43E65C}"/>
    <cellStyle name="Total 2 2 3 7 2 3" xfId="37859" xr:uid="{17484672-63AF-4C82-AAD1-BFA3584EE199}"/>
    <cellStyle name="Total 2 2 3 7 3" xfId="30195" xr:uid="{788D7CAC-46E4-4192-AB57-DC483758F037}"/>
    <cellStyle name="Total 2 2 3 7 4" xfId="35892" xr:uid="{D50D2820-18F3-4559-9310-379EF8E405AB}"/>
    <cellStyle name="Total 2 2 3 8" xfId="22507" xr:uid="{3371336E-2852-4948-B07C-3CD2B3102023}"/>
    <cellStyle name="Total 2 2 3 8 2" xfId="28447" xr:uid="{F76D4BF1-6815-4E8A-9098-142F7730A9A0}"/>
    <cellStyle name="Total 2 2 3 8 3" xfId="34174" xr:uid="{12001321-9101-4C13-9CE3-54B16B5FE15B}"/>
    <cellStyle name="Total 2 2 3 9" xfId="21628" xr:uid="{F193587C-CAFC-4E21-9EDE-90F1D0260863}"/>
    <cellStyle name="Total 2 2 4" xfId="20855" xr:uid="{00000000-0005-0000-0000-00007D510000}"/>
    <cellStyle name="Total 2 2 4 10" xfId="27574" xr:uid="{EEC17F6A-EFEB-4821-8CFE-65702A2E4835}"/>
    <cellStyle name="Total 2 2 4 11" xfId="33301" xr:uid="{8F79B1E3-FEEE-401E-A852-35D988D6E682}"/>
    <cellStyle name="Total 2 2 4 2" xfId="20856" xr:uid="{00000000-0005-0000-0000-00007E510000}"/>
    <cellStyle name="Total 2 2 4 2 2" xfId="21736" xr:uid="{8378EA40-94D6-47B3-BE9E-1408C15B8723}"/>
    <cellStyle name="Total 2 2 4 2 2 2" xfId="23470" xr:uid="{B91989BC-700E-4823-B38E-B5ADB9EBCB61}"/>
    <cellStyle name="Total 2 2 4 2 2 2 2" xfId="26170" xr:uid="{969476F6-E5DE-4D12-8A47-CD6AAFCFE1D2}"/>
    <cellStyle name="Total 2 2 4 2 2 2 2 2" xfId="31622" xr:uid="{B72EC7FA-825E-4E64-9DCB-D6EDAF3ED9D7}"/>
    <cellStyle name="Total 2 2 4 2 2 2 2 3" xfId="37197" xr:uid="{41155BDE-B3A0-4F20-9B53-53C9377BCFB0}"/>
    <cellStyle name="Total 2 2 4 2 2 2 3" xfId="29410" xr:uid="{0813FB7B-987B-4433-B5B2-6DEBA9D1CC47}"/>
    <cellStyle name="Total 2 2 4 2 2 2 4" xfId="35134" xr:uid="{70625354-8958-4E2F-A364-1D895D06233A}"/>
    <cellStyle name="Total 2 2 4 2 2 3" xfId="24851" xr:uid="{3766DD3E-A44E-481C-A9BB-2326098EFAAE}"/>
    <cellStyle name="Total 2 2 4 2 2 3 2" xfId="27046" xr:uid="{9210C654-0E78-41C7-8F33-9424BDBD4035}"/>
    <cellStyle name="Total 2 2 4 2 2 3 2 2" xfId="32498" xr:uid="{0C684304-1E67-424F-8605-72F92B6524DA}"/>
    <cellStyle name="Total 2 2 4 2 2 3 2 3" xfId="37967" xr:uid="{0378C7FE-3C69-4078-AF88-0094EE40ED29}"/>
    <cellStyle name="Total 2 2 4 2 2 3 3" xfId="30303" xr:uid="{29654587-C86F-450F-8227-18765321A55C}"/>
    <cellStyle name="Total 2 2 4 2 2 3 4" xfId="36000" xr:uid="{BDFFCC32-1D99-4283-A4B2-4B8FB184883E}"/>
    <cellStyle name="Total 2 2 4 2 2 4" xfId="22615" xr:uid="{65B6680E-5698-4A20-80DF-6F25013A8BA2}"/>
    <cellStyle name="Total 2 2 4 2 2 4 2" xfId="28555" xr:uid="{DF5590B7-142E-40FF-96D1-3EFA501F8620}"/>
    <cellStyle name="Total 2 2 4 2 2 4 3" xfId="34282" xr:uid="{90B7D511-82E0-4208-B87A-13E88061444C}"/>
    <cellStyle name="Total 2 2 4 2 2 5" xfId="25315" xr:uid="{070F9CEC-507C-448B-89B2-6163AA741015}"/>
    <cellStyle name="Total 2 2 4 2 2 5 2" xfId="30767" xr:uid="{512B6FB7-963E-4F8A-96B8-3372E9FEAC32}"/>
    <cellStyle name="Total 2 2 4 2 2 5 3" xfId="36426" xr:uid="{91835DA3-D5D0-4727-80A0-6F989DB6F82C}"/>
    <cellStyle name="Total 2 2 4 2 2 6" xfId="27678" xr:uid="{07CD7252-3DB7-4F89-AD0A-77C09DC5BE4A}"/>
    <cellStyle name="Total 2 2 4 2 2 7" xfId="33405" xr:uid="{C1E62A89-D850-43B5-81A2-9892C966B478}"/>
    <cellStyle name="Total 2 2 4 2 3" xfId="23367" xr:uid="{FDFCA9FF-DDB5-40EA-AD49-A7A400430A6F}"/>
    <cellStyle name="Total 2 2 4 2 3 2" xfId="26067" xr:uid="{D46276F4-C551-488F-8B66-CFF213FA86B2}"/>
    <cellStyle name="Total 2 2 4 2 3 2 2" xfId="31519" xr:uid="{B7404355-37F0-438C-B183-09934D1E1A5B}"/>
    <cellStyle name="Total 2 2 4 2 3 2 3" xfId="37094" xr:uid="{D100C97D-2989-4246-BCB0-A3E29746E4E7}"/>
    <cellStyle name="Total 2 2 4 2 3 3" xfId="29307" xr:uid="{3F55B196-F6DC-4D23-8F2B-09F56CC1DF53}"/>
    <cellStyle name="Total 2 2 4 2 3 4" xfId="35031" xr:uid="{E87605A8-3F3C-4BFE-A502-9D37382E06FE}"/>
    <cellStyle name="Total 2 2 4 2 4" xfId="24748" xr:uid="{2CC564CE-6483-4FF8-9E41-0FA028E0CD15}"/>
    <cellStyle name="Total 2 2 4 2 4 2" xfId="26943" xr:uid="{F1C07FBD-FD97-4D29-9979-C45E0A236DB2}"/>
    <cellStyle name="Total 2 2 4 2 4 2 2" xfId="32395" xr:uid="{10529D97-1A3C-43ED-9FE7-B87C93FD0409}"/>
    <cellStyle name="Total 2 2 4 2 4 2 3" xfId="37864" xr:uid="{3D2D9149-CB6C-4A53-8800-10D6B0F07416}"/>
    <cellStyle name="Total 2 2 4 2 4 3" xfId="30200" xr:uid="{43B60630-0DA6-4859-9AD2-D1ECB91A4A3C}"/>
    <cellStyle name="Total 2 2 4 2 4 4" xfId="35897" xr:uid="{44251727-4BE8-4C61-B4A1-7EE40AEBA951}"/>
    <cellStyle name="Total 2 2 4 2 5" xfId="22512" xr:uid="{FFF0E5B0-817D-45BD-A5F6-D44C0C93BC3B}"/>
    <cellStyle name="Total 2 2 4 2 5 2" xfId="28452" xr:uid="{12D95C76-3B75-4612-A9AC-92853C5D4D71}"/>
    <cellStyle name="Total 2 2 4 2 5 3" xfId="34179" xr:uid="{E72B1A28-8856-405D-9ECE-0EC7417C9ECC}"/>
    <cellStyle name="Total 2 2 4 2 6" xfId="21633" xr:uid="{7E16E576-4057-4D79-AB03-1F855BEAA99C}"/>
    <cellStyle name="Total 2 2 4 2 7" xfId="27575" xr:uid="{8B8474D0-3D1E-45FF-BB2F-2B8EB220143D}"/>
    <cellStyle name="Total 2 2 4 2 8" xfId="33302" xr:uid="{08BCA7AE-3856-4A0D-8556-BEE09ABC93B7}"/>
    <cellStyle name="Total 2 2 4 3" xfId="20857" xr:uid="{00000000-0005-0000-0000-00007F510000}"/>
    <cellStyle name="Total 2 2 4 3 2" xfId="21735" xr:uid="{E1C7A07E-208D-4DC2-86A2-50C1DD9DE575}"/>
    <cellStyle name="Total 2 2 4 3 2 2" xfId="23469" xr:uid="{41DD21C0-9333-42C8-8420-43722460EB79}"/>
    <cellStyle name="Total 2 2 4 3 2 2 2" xfId="26169" xr:uid="{482D8A1A-091B-44D4-84DF-2661DD7DC38E}"/>
    <cellStyle name="Total 2 2 4 3 2 2 2 2" xfId="31621" xr:uid="{36E4733C-F5E5-41B6-A488-CA227576D93B}"/>
    <cellStyle name="Total 2 2 4 3 2 2 2 3" xfId="37196" xr:uid="{36A91F56-A064-4BCD-85A2-63854166B943}"/>
    <cellStyle name="Total 2 2 4 3 2 2 3" xfId="29409" xr:uid="{7CA78155-C39C-4B71-A2D1-89A72EEA0D14}"/>
    <cellStyle name="Total 2 2 4 3 2 2 4" xfId="35133" xr:uid="{DF9473FC-988A-4AC8-B523-5E46856512DA}"/>
    <cellStyle name="Total 2 2 4 3 2 3" xfId="24850" xr:uid="{BDC987B9-A6F5-4F32-8052-6605EE7D109D}"/>
    <cellStyle name="Total 2 2 4 3 2 3 2" xfId="27045" xr:uid="{26F70513-6FDE-41A8-8796-8E698CEFFDDE}"/>
    <cellStyle name="Total 2 2 4 3 2 3 2 2" xfId="32497" xr:uid="{F4BA96D0-E2C0-4E80-9FD1-35425686F432}"/>
    <cellStyle name="Total 2 2 4 3 2 3 2 3" xfId="37966" xr:uid="{531B7FE8-193B-4B8C-AB8C-24DF34DC08F8}"/>
    <cellStyle name="Total 2 2 4 3 2 3 3" xfId="30302" xr:uid="{621D4C74-C000-4613-903F-40084CE7EF8B}"/>
    <cellStyle name="Total 2 2 4 3 2 3 4" xfId="35999" xr:uid="{82CF0620-CA35-46BA-908C-861637BAC414}"/>
    <cellStyle name="Total 2 2 4 3 2 4" xfId="22614" xr:uid="{FB4C9963-973B-4006-AA94-3A7ED8D41582}"/>
    <cellStyle name="Total 2 2 4 3 2 4 2" xfId="28554" xr:uid="{4EA1702C-54F4-4242-8C5E-EC7A143FD7D7}"/>
    <cellStyle name="Total 2 2 4 3 2 4 3" xfId="34281" xr:uid="{9B8F5AFB-0BD1-4387-A69D-76B8A86C0A70}"/>
    <cellStyle name="Total 2 2 4 3 2 5" xfId="25314" xr:uid="{84C8BA9E-953B-4F6A-A52E-F92743B694A6}"/>
    <cellStyle name="Total 2 2 4 3 2 5 2" xfId="30766" xr:uid="{B258D4BC-2E27-4891-9E6A-E0738278DC99}"/>
    <cellStyle name="Total 2 2 4 3 2 5 3" xfId="36425" xr:uid="{755C0ACC-8149-41EA-8D50-F7EEB8E830FD}"/>
    <cellStyle name="Total 2 2 4 3 2 6" xfId="27677" xr:uid="{43F699F3-532B-4DF3-8F7D-4D1A75D4791F}"/>
    <cellStyle name="Total 2 2 4 3 2 7" xfId="33404" xr:uid="{BA4D7745-6027-4AD2-8A87-D1AB34EE1377}"/>
    <cellStyle name="Total 2 2 4 3 3" xfId="23368" xr:uid="{C8EFF1D2-D275-4535-8821-290388915A53}"/>
    <cellStyle name="Total 2 2 4 3 3 2" xfId="26068" xr:uid="{4115CE4D-F465-47A6-8FD4-E22AC0D4D5AA}"/>
    <cellStyle name="Total 2 2 4 3 3 2 2" xfId="31520" xr:uid="{1FE58202-4F8A-4790-AFDA-2FC59BCAF3AE}"/>
    <cellStyle name="Total 2 2 4 3 3 2 3" xfId="37095" xr:uid="{C26FFAE9-F736-4B74-9F6E-AB5B7D61B44D}"/>
    <cellStyle name="Total 2 2 4 3 3 3" xfId="29308" xr:uid="{4FF5CDFB-0BEE-426F-B511-582C76D7A7F7}"/>
    <cellStyle name="Total 2 2 4 3 3 4" xfId="35032" xr:uid="{58A1E846-9E3F-4ECE-A8C2-C1C3001EBD88}"/>
    <cellStyle name="Total 2 2 4 3 4" xfId="24749" xr:uid="{1155652E-DCA2-446A-BC1A-3DE350A187F0}"/>
    <cellStyle name="Total 2 2 4 3 4 2" xfId="26944" xr:uid="{CB4604E1-6CC9-47BE-8242-72FCB5B0A5E1}"/>
    <cellStyle name="Total 2 2 4 3 4 2 2" xfId="32396" xr:uid="{ADBF9BFE-7015-4774-B2F6-DA6C67037B73}"/>
    <cellStyle name="Total 2 2 4 3 4 2 3" xfId="37865" xr:uid="{F460076C-DFDA-4672-950A-6AF1753D7B44}"/>
    <cellStyle name="Total 2 2 4 3 4 3" xfId="30201" xr:uid="{B4CEF2F0-9327-48AC-B3DC-4DB9B60071BA}"/>
    <cellStyle name="Total 2 2 4 3 4 4" xfId="35898" xr:uid="{7ED48B4D-35FC-4CDF-A73A-59D80A4F9C47}"/>
    <cellStyle name="Total 2 2 4 3 5" xfId="22513" xr:uid="{AD827B05-7B64-429C-A732-A39F919E7141}"/>
    <cellStyle name="Total 2 2 4 3 5 2" xfId="28453" xr:uid="{A595B20A-C315-4C08-9B06-B6175E9A725B}"/>
    <cellStyle name="Total 2 2 4 3 5 3" xfId="34180" xr:uid="{CA2F5563-4D05-4D23-8AD6-8ADC561DBDE5}"/>
    <cellStyle name="Total 2 2 4 3 6" xfId="21634" xr:uid="{53CD5788-85FA-4C9B-89C6-5AD21DC528B8}"/>
    <cellStyle name="Total 2 2 4 3 7" xfId="27576" xr:uid="{FEE5BE6B-76B0-490B-800C-7B588F05B312}"/>
    <cellStyle name="Total 2 2 4 3 8" xfId="33303" xr:uid="{047C7BA4-E824-42D6-A51F-9AAFFE3A1F25}"/>
    <cellStyle name="Total 2 2 4 4" xfId="20858" xr:uid="{00000000-0005-0000-0000-000080510000}"/>
    <cellStyle name="Total 2 2 4 4 2" xfId="21734" xr:uid="{6CAE28A3-8D5E-4F8D-9157-2F6366E2598F}"/>
    <cellStyle name="Total 2 2 4 4 2 2" xfId="23468" xr:uid="{5B991858-E1CB-4CDC-B7BF-8E732CA118E7}"/>
    <cellStyle name="Total 2 2 4 4 2 2 2" xfId="26168" xr:uid="{1CAAA020-42CD-4B2B-9A11-A645D20516C9}"/>
    <cellStyle name="Total 2 2 4 4 2 2 2 2" xfId="31620" xr:uid="{CDF25B99-7BDC-4BAA-B29E-3CB0221F59CA}"/>
    <cellStyle name="Total 2 2 4 4 2 2 2 3" xfId="37195" xr:uid="{D539AE77-88B6-4426-AECB-64E891268186}"/>
    <cellStyle name="Total 2 2 4 4 2 2 3" xfId="29408" xr:uid="{82AF9340-1C61-4B3D-8495-ED30A787ADB9}"/>
    <cellStyle name="Total 2 2 4 4 2 2 4" xfId="35132" xr:uid="{697B3548-207B-4C03-B083-AB05083DC5F5}"/>
    <cellStyle name="Total 2 2 4 4 2 3" xfId="24849" xr:uid="{D2885E6D-57E7-4731-80E6-0E5D9445072E}"/>
    <cellStyle name="Total 2 2 4 4 2 3 2" xfId="27044" xr:uid="{07380111-39EA-4512-96C5-7BEDB62E0824}"/>
    <cellStyle name="Total 2 2 4 4 2 3 2 2" xfId="32496" xr:uid="{E5CBCAED-B70F-4C45-96B1-30AB8C8C02AE}"/>
    <cellStyle name="Total 2 2 4 4 2 3 2 3" xfId="37965" xr:uid="{ACAD2BCF-870B-4A25-B2EA-F3D500E0D8FF}"/>
    <cellStyle name="Total 2 2 4 4 2 3 3" xfId="30301" xr:uid="{1FDB6E33-4380-4D81-AF69-5F40A8AAB4F0}"/>
    <cellStyle name="Total 2 2 4 4 2 3 4" xfId="35998" xr:uid="{88FF5781-C8FA-4D9D-A67F-DCD870B0700E}"/>
    <cellStyle name="Total 2 2 4 4 2 4" xfId="22613" xr:uid="{6E37AF73-9658-40F4-90BD-0D135FAFE105}"/>
    <cellStyle name="Total 2 2 4 4 2 4 2" xfId="28553" xr:uid="{2994FD87-CA9D-409E-A4A7-1451AADCA733}"/>
    <cellStyle name="Total 2 2 4 4 2 4 3" xfId="34280" xr:uid="{2D0121E4-3438-4ACC-9654-5B4062D821BD}"/>
    <cellStyle name="Total 2 2 4 4 2 5" xfId="25313" xr:uid="{564AA805-EAD4-4693-9D6B-2AD188B7F59B}"/>
    <cellStyle name="Total 2 2 4 4 2 5 2" xfId="30765" xr:uid="{5599C55D-C390-4A6E-9E28-FBBAC9FE3FA3}"/>
    <cellStyle name="Total 2 2 4 4 2 5 3" xfId="36424" xr:uid="{5A176F3A-6C21-4B11-8126-329C23ADB056}"/>
    <cellStyle name="Total 2 2 4 4 2 6" xfId="27676" xr:uid="{806F4B6A-BEB1-4659-8ED8-BBA1432BDF34}"/>
    <cellStyle name="Total 2 2 4 4 2 7" xfId="33403" xr:uid="{A793C7C9-7A37-4FB0-A590-6044611A20AF}"/>
    <cellStyle name="Total 2 2 4 4 3" xfId="23369" xr:uid="{96C1DD7F-34E3-4D54-A05B-7AB84EC75783}"/>
    <cellStyle name="Total 2 2 4 4 3 2" xfId="26069" xr:uid="{CB0BA652-2195-4EFD-ACA2-1AE047EA70F2}"/>
    <cellStyle name="Total 2 2 4 4 3 2 2" xfId="31521" xr:uid="{795D6524-1B65-457E-A3C8-32320181E85C}"/>
    <cellStyle name="Total 2 2 4 4 3 2 3" xfId="37096" xr:uid="{2215BD16-C4DD-4D5A-B92E-F6CF855025EA}"/>
    <cellStyle name="Total 2 2 4 4 3 3" xfId="29309" xr:uid="{6EF3719C-DC98-407E-8D39-58961CD5807D}"/>
    <cellStyle name="Total 2 2 4 4 3 4" xfId="35033" xr:uid="{0BEA6C13-C021-4B5F-B02F-AE77674B87EB}"/>
    <cellStyle name="Total 2 2 4 4 4" xfId="24750" xr:uid="{D78C08BD-865C-403D-AF1E-3DDE651EA91B}"/>
    <cellStyle name="Total 2 2 4 4 4 2" xfId="26945" xr:uid="{A38C8790-5C55-4681-98D5-8A75DD78F951}"/>
    <cellStyle name="Total 2 2 4 4 4 2 2" xfId="32397" xr:uid="{C83C6E62-24F4-4AF7-9370-27AFE1D7E819}"/>
    <cellStyle name="Total 2 2 4 4 4 2 3" xfId="37866" xr:uid="{32980C9A-B4AB-4784-BF07-B8E13B440CAB}"/>
    <cellStyle name="Total 2 2 4 4 4 3" xfId="30202" xr:uid="{EE883362-4AAA-49B6-AFD1-ECA171CCF61C}"/>
    <cellStyle name="Total 2 2 4 4 4 4" xfId="35899" xr:uid="{A00AD95F-31A5-4E70-8A41-7153A37CC08E}"/>
    <cellStyle name="Total 2 2 4 4 5" xfId="22514" xr:uid="{39029258-F1DB-4FF9-9FC2-7027A27C0396}"/>
    <cellStyle name="Total 2 2 4 4 5 2" xfId="28454" xr:uid="{DF6EE344-340B-4828-B834-317F7B26E0FA}"/>
    <cellStyle name="Total 2 2 4 4 5 3" xfId="34181" xr:uid="{ECEB427E-BD7C-44FB-B367-18D689ADB5AF}"/>
    <cellStyle name="Total 2 2 4 4 6" xfId="21635" xr:uid="{D2F87CE4-A779-4508-9826-2C3814C5049B}"/>
    <cellStyle name="Total 2 2 4 4 7" xfId="27577" xr:uid="{EE1DF058-AA5B-48AD-BEE1-87B06143F469}"/>
    <cellStyle name="Total 2 2 4 4 8" xfId="33304" xr:uid="{8C9B01F7-7B3D-4065-B5FE-562D00318421}"/>
    <cellStyle name="Total 2 2 4 5" xfId="21737" xr:uid="{0AECD1F7-A681-481E-9E7C-C46D0EC56329}"/>
    <cellStyle name="Total 2 2 4 5 2" xfId="23471" xr:uid="{B35945CC-312B-4316-A1E7-70FFE10D356A}"/>
    <cellStyle name="Total 2 2 4 5 2 2" xfId="26171" xr:uid="{F0198AE9-5DAE-4921-A9D5-4859426EDB82}"/>
    <cellStyle name="Total 2 2 4 5 2 2 2" xfId="31623" xr:uid="{9073F7B6-E41D-402B-A52F-4973F544ADEE}"/>
    <cellStyle name="Total 2 2 4 5 2 2 3" xfId="37198" xr:uid="{B5927984-228D-4729-BC91-071EE4D2B114}"/>
    <cellStyle name="Total 2 2 4 5 2 3" xfId="29411" xr:uid="{B75F1070-1379-4B01-9B15-24C250BBDC91}"/>
    <cellStyle name="Total 2 2 4 5 2 4" xfId="35135" xr:uid="{C5C6A330-9865-4EF5-A98F-0FA60B812359}"/>
    <cellStyle name="Total 2 2 4 5 3" xfId="24852" xr:uid="{477B0469-204C-4411-A4EE-736B1F55D4DB}"/>
    <cellStyle name="Total 2 2 4 5 3 2" xfId="27047" xr:uid="{95493B89-E129-49D1-9E6F-3CF278E0B2FC}"/>
    <cellStyle name="Total 2 2 4 5 3 2 2" xfId="32499" xr:uid="{4BB8B52B-AB4B-4D89-9FAC-D2A09C893C2E}"/>
    <cellStyle name="Total 2 2 4 5 3 2 3" xfId="37968" xr:uid="{97A1855D-04A3-4C86-8EB2-4908180D3CF0}"/>
    <cellStyle name="Total 2 2 4 5 3 3" xfId="30304" xr:uid="{9E0B1DF4-0EF6-4393-81B1-95E21BE725ED}"/>
    <cellStyle name="Total 2 2 4 5 3 4" xfId="36001" xr:uid="{E7335742-F7FB-413B-ABAF-AE4C3EA36D32}"/>
    <cellStyle name="Total 2 2 4 5 4" xfId="22616" xr:uid="{D734FA7C-4D1E-479D-B8AF-E2C6B680F343}"/>
    <cellStyle name="Total 2 2 4 5 4 2" xfId="28556" xr:uid="{FA727262-2940-4291-8C32-7F63DA5A842B}"/>
    <cellStyle name="Total 2 2 4 5 4 3" xfId="34283" xr:uid="{21C82BCA-DB10-46E9-BE8F-771237363FA1}"/>
    <cellStyle name="Total 2 2 4 5 5" xfId="25316" xr:uid="{771977C4-ACB5-4B26-8B75-9C4ADB87FF8A}"/>
    <cellStyle name="Total 2 2 4 5 5 2" xfId="30768" xr:uid="{3E2C8F53-FEFB-45A1-B943-B96AF484CA60}"/>
    <cellStyle name="Total 2 2 4 5 5 3" xfId="36427" xr:uid="{0AA33885-B77D-4953-B3B9-56CC1BC76BDC}"/>
    <cellStyle name="Total 2 2 4 5 6" xfId="27679" xr:uid="{89F8F412-A367-44A8-9C8D-49EA0D319426}"/>
    <cellStyle name="Total 2 2 4 5 7" xfId="33406" xr:uid="{F3DA0CB1-4F1C-4AAC-B2CE-E821649A1A8E}"/>
    <cellStyle name="Total 2 2 4 6" xfId="23366" xr:uid="{CA69FC3A-5AED-4CA3-A239-1D9693D11CAF}"/>
    <cellStyle name="Total 2 2 4 6 2" xfId="26066" xr:uid="{95191705-5BBA-4D23-9484-2FC6DEFB85D2}"/>
    <cellStyle name="Total 2 2 4 6 2 2" xfId="31518" xr:uid="{4492570E-65D8-44BA-B1EE-DF25017593B4}"/>
    <cellStyle name="Total 2 2 4 6 2 3" xfId="37093" xr:uid="{ECB24F63-2563-48B3-A52D-DF91F1220492}"/>
    <cellStyle name="Total 2 2 4 6 3" xfId="29306" xr:uid="{6291DF9C-D8DE-4B1C-A220-6F72DD6C6124}"/>
    <cellStyle name="Total 2 2 4 6 4" xfId="35030" xr:uid="{19CD9A80-7880-4022-96AF-09071EB34504}"/>
    <cellStyle name="Total 2 2 4 7" xfId="24747" xr:uid="{1D3CC594-0C5F-496C-BB75-CD89384DBA35}"/>
    <cellStyle name="Total 2 2 4 7 2" xfId="26942" xr:uid="{A83BEA17-8A35-4955-9EB8-F4BE3AFC0911}"/>
    <cellStyle name="Total 2 2 4 7 2 2" xfId="32394" xr:uid="{AE5B8546-597A-498D-A2FB-929939A5BF20}"/>
    <cellStyle name="Total 2 2 4 7 2 3" xfId="37863" xr:uid="{4594B743-57FD-4247-A585-B0909C47CD61}"/>
    <cellStyle name="Total 2 2 4 7 3" xfId="30199" xr:uid="{FD1D0BFB-C4B2-4F40-B68E-5183BD419C95}"/>
    <cellStyle name="Total 2 2 4 7 4" xfId="35896" xr:uid="{FDF292AF-B588-44D6-9AAF-7DDA628D858D}"/>
    <cellStyle name="Total 2 2 4 8" xfId="22511" xr:uid="{82875BA9-B889-4AB4-B053-8197F23263DF}"/>
    <cellStyle name="Total 2 2 4 8 2" xfId="28451" xr:uid="{96D49B43-8241-4F44-980D-A46A9DCFB3D4}"/>
    <cellStyle name="Total 2 2 4 8 3" xfId="34178" xr:uid="{BA8D2B6B-EDD5-4DB6-B7B8-4EA3FBB3AFA7}"/>
    <cellStyle name="Total 2 2 4 9" xfId="21632" xr:uid="{4BA4AB91-1ED2-48D5-ABF0-2510F2CD7FDA}"/>
    <cellStyle name="Total 2 2 5" xfId="20859" xr:uid="{00000000-0005-0000-0000-000081510000}"/>
    <cellStyle name="Total 2 2 5 10" xfId="27578" xr:uid="{067058A9-737B-4D97-9939-39E9B8294B49}"/>
    <cellStyle name="Total 2 2 5 11" xfId="33305" xr:uid="{E2DB32E6-29F8-4276-820F-C5B531F3507E}"/>
    <cellStyle name="Total 2 2 5 2" xfId="20860" xr:uid="{00000000-0005-0000-0000-000082510000}"/>
    <cellStyle name="Total 2 2 5 2 2" xfId="21732" xr:uid="{3277430A-006D-4190-AEEF-617945FDA109}"/>
    <cellStyle name="Total 2 2 5 2 2 2" xfId="23466" xr:uid="{84713CFE-3CC2-47BD-B1F5-95340E609B10}"/>
    <cellStyle name="Total 2 2 5 2 2 2 2" xfId="26166" xr:uid="{49321820-E53B-4679-AF08-64E0E109FCC5}"/>
    <cellStyle name="Total 2 2 5 2 2 2 2 2" xfId="31618" xr:uid="{B394F0C6-15E6-4DF6-AFA4-093D4BE34E25}"/>
    <cellStyle name="Total 2 2 5 2 2 2 2 3" xfId="37193" xr:uid="{87646D25-CF5B-4D31-A668-DE418A4745E8}"/>
    <cellStyle name="Total 2 2 5 2 2 2 3" xfId="29406" xr:uid="{38CCE7F2-4584-42C0-BF0E-36FFC9004332}"/>
    <cellStyle name="Total 2 2 5 2 2 2 4" xfId="35130" xr:uid="{687DFC13-9624-46C1-A338-13157FC6DF0E}"/>
    <cellStyle name="Total 2 2 5 2 2 3" xfId="24847" xr:uid="{F8BE3040-99E1-4788-80E5-AEE99B495269}"/>
    <cellStyle name="Total 2 2 5 2 2 3 2" xfId="27042" xr:uid="{63CCAD7C-3800-40B8-BB82-843C902E3B5D}"/>
    <cellStyle name="Total 2 2 5 2 2 3 2 2" xfId="32494" xr:uid="{8728BAE3-73CB-4FB9-B2FA-05147D86CD7B}"/>
    <cellStyle name="Total 2 2 5 2 2 3 2 3" xfId="37963" xr:uid="{821B8525-0B6A-403E-B668-2EE5A1C56A31}"/>
    <cellStyle name="Total 2 2 5 2 2 3 3" xfId="30299" xr:uid="{7D0EE35F-C0B9-43A6-90DB-A5E67B6B72AE}"/>
    <cellStyle name="Total 2 2 5 2 2 3 4" xfId="35996" xr:uid="{B4D38A0D-08A1-4020-8D9C-D94A0F77727D}"/>
    <cellStyle name="Total 2 2 5 2 2 4" xfId="22611" xr:uid="{556EA393-A9A5-4500-84A7-ABD63373A85E}"/>
    <cellStyle name="Total 2 2 5 2 2 4 2" xfId="28551" xr:uid="{0129C8B1-6146-4773-AE55-C8F31393A34F}"/>
    <cellStyle name="Total 2 2 5 2 2 4 3" xfId="34278" xr:uid="{DB1F5EA3-6EE8-4631-8B36-B1061AE33155}"/>
    <cellStyle name="Total 2 2 5 2 2 5" xfId="25311" xr:uid="{7E4279C3-1496-4363-86DD-7408BD6A7541}"/>
    <cellStyle name="Total 2 2 5 2 2 5 2" xfId="30763" xr:uid="{49D27197-D517-4E5E-A3E4-152A563ABB76}"/>
    <cellStyle name="Total 2 2 5 2 2 5 3" xfId="36422" xr:uid="{ACB0704F-E7B6-4A9B-ACD7-1460ABE4E4F2}"/>
    <cellStyle name="Total 2 2 5 2 2 6" xfId="27674" xr:uid="{65815A74-4DA5-4807-8D10-97C41CC840B2}"/>
    <cellStyle name="Total 2 2 5 2 2 7" xfId="33401" xr:uid="{AC74B889-F3FA-4AD0-82ED-3407DD17A0F1}"/>
    <cellStyle name="Total 2 2 5 2 3" xfId="23371" xr:uid="{E7657B8C-9756-4A9E-8624-20A3C1A23A11}"/>
    <cellStyle name="Total 2 2 5 2 3 2" xfId="26071" xr:uid="{B8A240D2-EC90-4AD3-AF80-51E13009FF6F}"/>
    <cellStyle name="Total 2 2 5 2 3 2 2" xfId="31523" xr:uid="{865DBB4E-ADC4-416C-AF7D-D58A5D7CD12A}"/>
    <cellStyle name="Total 2 2 5 2 3 2 3" xfId="37098" xr:uid="{EC331236-053B-4BB2-B49C-EE86EA0808E5}"/>
    <cellStyle name="Total 2 2 5 2 3 3" xfId="29311" xr:uid="{1B70E36F-1E68-45AC-9D83-ACB5E9B36134}"/>
    <cellStyle name="Total 2 2 5 2 3 4" xfId="35035" xr:uid="{0B8286AE-B1DA-41A2-A0D1-962252787709}"/>
    <cellStyle name="Total 2 2 5 2 4" xfId="24752" xr:uid="{04D55F9A-FEF7-4311-A900-91E96220F86C}"/>
    <cellStyle name="Total 2 2 5 2 4 2" xfId="26947" xr:uid="{AE588E30-222B-485A-B9CC-8BB58B17AF44}"/>
    <cellStyle name="Total 2 2 5 2 4 2 2" xfId="32399" xr:uid="{E94D5C38-5FE6-471A-8F45-CEB9B0B3C3FE}"/>
    <cellStyle name="Total 2 2 5 2 4 2 3" xfId="37868" xr:uid="{BEFEFAD9-6E14-4CFE-AC47-D2C243D04EA9}"/>
    <cellStyle name="Total 2 2 5 2 4 3" xfId="30204" xr:uid="{55BAC296-EF3C-476A-A9A6-0DF20278CDEE}"/>
    <cellStyle name="Total 2 2 5 2 4 4" xfId="35901" xr:uid="{9AB0CF48-F6D2-4191-A19E-3C7442C8C4EB}"/>
    <cellStyle name="Total 2 2 5 2 5" xfId="22516" xr:uid="{B3FD185A-1E26-42E1-B479-C1CB7B310AED}"/>
    <cellStyle name="Total 2 2 5 2 5 2" xfId="28456" xr:uid="{499C7551-8160-4E67-9DC7-EA751E697129}"/>
    <cellStyle name="Total 2 2 5 2 5 3" xfId="34183" xr:uid="{AF9580C9-45E3-4CDC-9F25-D951BFA683D5}"/>
    <cellStyle name="Total 2 2 5 2 6" xfId="21637" xr:uid="{2F988AC4-243A-454F-9BA9-EB16B0F3F802}"/>
    <cellStyle name="Total 2 2 5 2 7" xfId="27579" xr:uid="{BAC78506-CB89-4B85-84BC-53AB240E793C}"/>
    <cellStyle name="Total 2 2 5 2 8" xfId="33306" xr:uid="{F7BC3028-CA68-4A33-82B1-CCDD511174AC}"/>
    <cellStyle name="Total 2 2 5 3" xfId="20861" xr:uid="{00000000-0005-0000-0000-000083510000}"/>
    <cellStyle name="Total 2 2 5 3 2" xfId="21731" xr:uid="{2ED0B435-DD9F-404F-AE61-2CD94D8BC1FD}"/>
    <cellStyle name="Total 2 2 5 3 2 2" xfId="23465" xr:uid="{A48D7416-16FD-465D-B81F-AF10EDB84D98}"/>
    <cellStyle name="Total 2 2 5 3 2 2 2" xfId="26165" xr:uid="{EBDFD43A-6812-4CDE-9EC2-C08131098571}"/>
    <cellStyle name="Total 2 2 5 3 2 2 2 2" xfId="31617" xr:uid="{31E5F844-B4C7-414A-A61B-BDAA213B7616}"/>
    <cellStyle name="Total 2 2 5 3 2 2 2 3" xfId="37192" xr:uid="{9685251C-F158-4AFA-A89D-12C6A62EBCA2}"/>
    <cellStyle name="Total 2 2 5 3 2 2 3" xfId="29405" xr:uid="{AF3DD078-52F4-4C25-9AFA-816F2B3F9567}"/>
    <cellStyle name="Total 2 2 5 3 2 2 4" xfId="35129" xr:uid="{9496270C-C4FC-420E-B435-BBA83A4D5D18}"/>
    <cellStyle name="Total 2 2 5 3 2 3" xfId="24846" xr:uid="{9FB1D7FA-912F-405A-AAB3-BFE233B6BA37}"/>
    <cellStyle name="Total 2 2 5 3 2 3 2" xfId="27041" xr:uid="{754A9576-32E8-44A4-9F98-1862FE3BE155}"/>
    <cellStyle name="Total 2 2 5 3 2 3 2 2" xfId="32493" xr:uid="{07CCDE2E-9017-4288-A892-7D5514582414}"/>
    <cellStyle name="Total 2 2 5 3 2 3 2 3" xfId="37962" xr:uid="{1F1316D6-6BFE-4634-9F33-B8D4567B48B2}"/>
    <cellStyle name="Total 2 2 5 3 2 3 3" xfId="30298" xr:uid="{1B6620FC-65CE-4EC1-A8CF-C35735AB72E6}"/>
    <cellStyle name="Total 2 2 5 3 2 3 4" xfId="35995" xr:uid="{6FF7CCA5-8DFD-4B83-B5E9-6BA2E67E7BE7}"/>
    <cellStyle name="Total 2 2 5 3 2 4" xfId="22610" xr:uid="{70537604-6062-462E-91D4-856287CBB1D4}"/>
    <cellStyle name="Total 2 2 5 3 2 4 2" xfId="28550" xr:uid="{7DA74B01-4F33-434A-A98D-43D46E282598}"/>
    <cellStyle name="Total 2 2 5 3 2 4 3" xfId="34277" xr:uid="{F8E913BC-3889-40C3-BA23-1FC9B56B7F64}"/>
    <cellStyle name="Total 2 2 5 3 2 5" xfId="25310" xr:uid="{59995CB2-10E8-41D1-9306-1DFE74CD2546}"/>
    <cellStyle name="Total 2 2 5 3 2 5 2" xfId="30762" xr:uid="{120B64B4-C31F-4F4C-8389-14371F1908C2}"/>
    <cellStyle name="Total 2 2 5 3 2 5 3" xfId="36421" xr:uid="{B4E99DF2-E969-4E35-B2E3-EEB4AAEB0026}"/>
    <cellStyle name="Total 2 2 5 3 2 6" xfId="27673" xr:uid="{2182ED8F-FFBD-413A-99F7-C65246B21457}"/>
    <cellStyle name="Total 2 2 5 3 2 7" xfId="33400" xr:uid="{F76A11AA-7E30-436F-8D7D-11619A7D2538}"/>
    <cellStyle name="Total 2 2 5 3 3" xfId="23372" xr:uid="{EC318D33-35CB-44A6-891D-78359070290A}"/>
    <cellStyle name="Total 2 2 5 3 3 2" xfId="26072" xr:uid="{C66E4821-3FF3-45F8-BCCD-FA0B968749DD}"/>
    <cellStyle name="Total 2 2 5 3 3 2 2" xfId="31524" xr:uid="{9249B81A-906A-481A-AF50-608611280FA7}"/>
    <cellStyle name="Total 2 2 5 3 3 2 3" xfId="37099" xr:uid="{7F3074DC-9102-4A72-B674-C2F6B2840F52}"/>
    <cellStyle name="Total 2 2 5 3 3 3" xfId="29312" xr:uid="{8A50C64E-BA78-41E4-B311-EC0536B19CFB}"/>
    <cellStyle name="Total 2 2 5 3 3 4" xfId="35036" xr:uid="{00CF0132-58A0-43E0-A75C-4B2DBB09A06C}"/>
    <cellStyle name="Total 2 2 5 3 4" xfId="24753" xr:uid="{B2A3FCA2-69AF-4F35-B97C-CBDC796F3A05}"/>
    <cellStyle name="Total 2 2 5 3 4 2" xfId="26948" xr:uid="{99BC1EB3-932F-4C82-80B1-0E4D1524C1DA}"/>
    <cellStyle name="Total 2 2 5 3 4 2 2" xfId="32400" xr:uid="{9F65AA11-3D45-4539-8990-8945323FBB91}"/>
    <cellStyle name="Total 2 2 5 3 4 2 3" xfId="37869" xr:uid="{B06356DB-E275-46C9-BCAD-EEE10EAFAE50}"/>
    <cellStyle name="Total 2 2 5 3 4 3" xfId="30205" xr:uid="{FEBC56EC-81C1-4C55-81B9-61414493F35D}"/>
    <cellStyle name="Total 2 2 5 3 4 4" xfId="35902" xr:uid="{DADAA486-E0D5-4210-88B0-E774B5F0583E}"/>
    <cellStyle name="Total 2 2 5 3 5" xfId="22517" xr:uid="{4A51C347-BB82-4BA1-B62A-5CE594EF6591}"/>
    <cellStyle name="Total 2 2 5 3 5 2" xfId="28457" xr:uid="{332A98B5-99C7-4969-938B-668E8C981DD7}"/>
    <cellStyle name="Total 2 2 5 3 5 3" xfId="34184" xr:uid="{0CA71BA7-A7CF-4413-8448-89C1043F8648}"/>
    <cellStyle name="Total 2 2 5 3 6" xfId="21638" xr:uid="{DA82F04B-ED13-4212-B13C-8608333A0A70}"/>
    <cellStyle name="Total 2 2 5 3 7" xfId="27580" xr:uid="{BB7FEAE7-AED6-4409-98C6-9094A295CCBA}"/>
    <cellStyle name="Total 2 2 5 3 8" xfId="33307" xr:uid="{BEB5A462-F2C5-4386-B205-8E0D57001116}"/>
    <cellStyle name="Total 2 2 5 4" xfId="20862" xr:uid="{00000000-0005-0000-0000-000084510000}"/>
    <cellStyle name="Total 2 2 5 4 2" xfId="21730" xr:uid="{350FAED0-EC0E-4350-9728-45DCBFE2181D}"/>
    <cellStyle name="Total 2 2 5 4 2 2" xfId="23464" xr:uid="{6D10DCD0-B5CD-4520-8D04-C4D736082A54}"/>
    <cellStyle name="Total 2 2 5 4 2 2 2" xfId="26164" xr:uid="{86593773-760E-4942-900C-69196C0D006B}"/>
    <cellStyle name="Total 2 2 5 4 2 2 2 2" xfId="31616" xr:uid="{EE1053BF-0923-486A-AEA4-E4D47DF442E2}"/>
    <cellStyle name="Total 2 2 5 4 2 2 2 3" xfId="37191" xr:uid="{489575D1-9C77-4ED0-87E3-867A25553275}"/>
    <cellStyle name="Total 2 2 5 4 2 2 3" xfId="29404" xr:uid="{835B57A2-D4CD-49F3-98F8-69A432F6AFB0}"/>
    <cellStyle name="Total 2 2 5 4 2 2 4" xfId="35128" xr:uid="{1BB44047-C239-416D-A931-856DC4613010}"/>
    <cellStyle name="Total 2 2 5 4 2 3" xfId="24845" xr:uid="{7F22B545-83F7-4C2C-8920-E99FCCB2F873}"/>
    <cellStyle name="Total 2 2 5 4 2 3 2" xfId="27040" xr:uid="{1F07D6A1-6729-4CFF-AD9D-E727610CFF1C}"/>
    <cellStyle name="Total 2 2 5 4 2 3 2 2" xfId="32492" xr:uid="{CA3DEE30-E6EF-4BC6-8470-AF1067565610}"/>
    <cellStyle name="Total 2 2 5 4 2 3 2 3" xfId="37961" xr:uid="{D0AF0F94-9E13-4A1F-B7DC-5CE4205C185F}"/>
    <cellStyle name="Total 2 2 5 4 2 3 3" xfId="30297" xr:uid="{73AFE398-0094-4373-991E-92C328A5D18A}"/>
    <cellStyle name="Total 2 2 5 4 2 3 4" xfId="35994" xr:uid="{5195E719-21BD-49AF-94AF-618D0599CF96}"/>
    <cellStyle name="Total 2 2 5 4 2 4" xfId="22609" xr:uid="{2E1AD5CE-0B59-48B0-AD58-0ABED0681251}"/>
    <cellStyle name="Total 2 2 5 4 2 4 2" xfId="28549" xr:uid="{16A4C0D7-537C-4069-94E8-FA529716FC33}"/>
    <cellStyle name="Total 2 2 5 4 2 4 3" xfId="34276" xr:uid="{2629DD24-B963-4A1E-8BA5-09796838CA5E}"/>
    <cellStyle name="Total 2 2 5 4 2 5" xfId="25309" xr:uid="{45AA9686-AF06-4662-9CBC-63BF8F441BDE}"/>
    <cellStyle name="Total 2 2 5 4 2 5 2" xfId="30761" xr:uid="{C2D78189-58B1-45DA-92EE-22CC6C0E1709}"/>
    <cellStyle name="Total 2 2 5 4 2 5 3" xfId="36420" xr:uid="{A54207EB-F6A4-4450-A94B-C36A02DE6C62}"/>
    <cellStyle name="Total 2 2 5 4 2 6" xfId="27672" xr:uid="{91EC0AC1-48DD-4C43-A7CB-FF1EE2E8B0CC}"/>
    <cellStyle name="Total 2 2 5 4 2 7" xfId="33399" xr:uid="{011B9F5C-1E0D-45F3-BDA5-A260F66638BD}"/>
    <cellStyle name="Total 2 2 5 4 3" xfId="23373" xr:uid="{FE41E6CF-896A-4024-9FCD-56D3CEF07CB6}"/>
    <cellStyle name="Total 2 2 5 4 3 2" xfId="26073" xr:uid="{9100D100-59B1-4BCC-8F0A-23C0DD9F7943}"/>
    <cellStyle name="Total 2 2 5 4 3 2 2" xfId="31525" xr:uid="{CB8A9DBD-00D5-4415-B208-12144970C701}"/>
    <cellStyle name="Total 2 2 5 4 3 2 3" xfId="37100" xr:uid="{6844CA9F-DB43-481E-813E-502B35997141}"/>
    <cellStyle name="Total 2 2 5 4 3 3" xfId="29313" xr:uid="{1C36C593-5089-4BA5-8696-ADA00563AB60}"/>
    <cellStyle name="Total 2 2 5 4 3 4" xfId="35037" xr:uid="{36DDDEB1-89B4-4797-A419-733F0DF14291}"/>
    <cellStyle name="Total 2 2 5 4 4" xfId="24754" xr:uid="{242F5FBA-6BEC-4BC7-B225-5259D4812C74}"/>
    <cellStyle name="Total 2 2 5 4 4 2" xfId="26949" xr:uid="{1FD41FF2-FAE2-4BB7-8BC3-9D8682AC94A8}"/>
    <cellStyle name="Total 2 2 5 4 4 2 2" xfId="32401" xr:uid="{894DEDCD-57F3-4A92-AF0E-C3BB11C72ADE}"/>
    <cellStyle name="Total 2 2 5 4 4 2 3" xfId="37870" xr:uid="{55FC3C8A-0161-49D2-BC5D-2ADD0742E665}"/>
    <cellStyle name="Total 2 2 5 4 4 3" xfId="30206" xr:uid="{25EBBF66-2FC8-4191-B7E5-07607907DBB7}"/>
    <cellStyle name="Total 2 2 5 4 4 4" xfId="35903" xr:uid="{6B536E10-A7D0-43C5-A3AC-3A4EC0E049E0}"/>
    <cellStyle name="Total 2 2 5 4 5" xfId="22518" xr:uid="{30A6A9AD-3412-4D53-80A3-E74D8596C869}"/>
    <cellStyle name="Total 2 2 5 4 5 2" xfId="28458" xr:uid="{151D7378-1D24-4F7D-8B6A-D68369067908}"/>
    <cellStyle name="Total 2 2 5 4 5 3" xfId="34185" xr:uid="{D19585A0-A685-4476-8311-B77D2B19A3C1}"/>
    <cellStyle name="Total 2 2 5 4 6" xfId="21639" xr:uid="{386E551C-F079-473B-88F3-F0E33FA31350}"/>
    <cellStyle name="Total 2 2 5 4 7" xfId="27581" xr:uid="{B0617A8B-9D6C-481B-8935-942289306DDA}"/>
    <cellStyle name="Total 2 2 5 4 8" xfId="33308" xr:uid="{C789152C-8D26-404C-81B2-3B80BE42D818}"/>
    <cellStyle name="Total 2 2 5 5" xfId="21733" xr:uid="{9DCC9543-E3CA-4FAA-9336-136D2592D0D2}"/>
    <cellStyle name="Total 2 2 5 5 2" xfId="23467" xr:uid="{75849539-524B-49C9-8D2B-0E27A301F96D}"/>
    <cellStyle name="Total 2 2 5 5 2 2" xfId="26167" xr:uid="{3BA8F929-67C0-4785-BE33-CB2C6B2349AC}"/>
    <cellStyle name="Total 2 2 5 5 2 2 2" xfId="31619" xr:uid="{092A93F2-AB99-43C1-AE3A-D4230126EA91}"/>
    <cellStyle name="Total 2 2 5 5 2 2 3" xfId="37194" xr:uid="{A221F537-7D8B-47F3-892E-4F94559CB93C}"/>
    <cellStyle name="Total 2 2 5 5 2 3" xfId="29407" xr:uid="{21DE22A5-DBE6-4F39-AD6E-447A563D27D6}"/>
    <cellStyle name="Total 2 2 5 5 2 4" xfId="35131" xr:uid="{D384B389-BFEE-4DCD-A4DC-F38E24F956A3}"/>
    <cellStyle name="Total 2 2 5 5 3" xfId="24848" xr:uid="{31B65412-39A1-48EF-A89E-407A956F78A4}"/>
    <cellStyle name="Total 2 2 5 5 3 2" xfId="27043" xr:uid="{E7A22ED0-30EB-40E5-8B1D-30598B8FF261}"/>
    <cellStyle name="Total 2 2 5 5 3 2 2" xfId="32495" xr:uid="{9A74A547-A7BA-4DFD-860F-C265754ED876}"/>
    <cellStyle name="Total 2 2 5 5 3 2 3" xfId="37964" xr:uid="{5C93BDA4-4471-4232-AA24-673271543208}"/>
    <cellStyle name="Total 2 2 5 5 3 3" xfId="30300" xr:uid="{63DEE8BC-C7FC-481E-9DF4-6EFC60041999}"/>
    <cellStyle name="Total 2 2 5 5 3 4" xfId="35997" xr:uid="{87E4C4D9-7E5C-462D-A183-F8E55B7D399D}"/>
    <cellStyle name="Total 2 2 5 5 4" xfId="22612" xr:uid="{D69A7E65-A14B-4B52-8EF7-01D4C74648E6}"/>
    <cellStyle name="Total 2 2 5 5 4 2" xfId="28552" xr:uid="{6A8FFD6D-1B39-4EAC-97F8-DFABA17A6AF8}"/>
    <cellStyle name="Total 2 2 5 5 4 3" xfId="34279" xr:uid="{43182577-F522-4232-AE10-880F5AC3E3E2}"/>
    <cellStyle name="Total 2 2 5 5 5" xfId="25312" xr:uid="{23574C3F-5F5D-4184-84CF-027AFD5C322D}"/>
    <cellStyle name="Total 2 2 5 5 5 2" xfId="30764" xr:uid="{8FC4B925-1632-449A-9B75-F9D8E26F92AE}"/>
    <cellStyle name="Total 2 2 5 5 5 3" xfId="36423" xr:uid="{50236846-90DE-4857-8A97-0B5A3C06E5BB}"/>
    <cellStyle name="Total 2 2 5 5 6" xfId="27675" xr:uid="{776EC321-57B8-4437-B718-24ED85E30B08}"/>
    <cellStyle name="Total 2 2 5 5 7" xfId="33402" xr:uid="{2C8E2B74-92AE-4170-A7FE-3CBDBDA2E352}"/>
    <cellStyle name="Total 2 2 5 6" xfId="23370" xr:uid="{C631DFB7-7F1C-4E93-8B38-3B590505BE6B}"/>
    <cellStyle name="Total 2 2 5 6 2" xfId="26070" xr:uid="{4FD424C4-9C4F-43C3-B316-942F2494FA7F}"/>
    <cellStyle name="Total 2 2 5 6 2 2" xfId="31522" xr:uid="{7A91E9B6-1D56-465F-AF6D-FEA09A728C26}"/>
    <cellStyle name="Total 2 2 5 6 2 3" xfId="37097" xr:uid="{5A37C095-C16F-48C7-88F2-37A426FEC957}"/>
    <cellStyle name="Total 2 2 5 6 3" xfId="29310" xr:uid="{07195DB5-040A-4C29-ABBE-2A91F9ACC189}"/>
    <cellStyle name="Total 2 2 5 6 4" xfId="35034" xr:uid="{9DC7C750-0073-4F0E-B013-7FB4DD1DF8A9}"/>
    <cellStyle name="Total 2 2 5 7" xfId="24751" xr:uid="{1C3B7219-757C-4853-A054-EA063090E9FB}"/>
    <cellStyle name="Total 2 2 5 7 2" xfId="26946" xr:uid="{BFDEB4CF-0A4B-4A75-8A46-0444BED094F7}"/>
    <cellStyle name="Total 2 2 5 7 2 2" xfId="32398" xr:uid="{89CDC73E-3BB8-4C64-9DF9-2E2952DD24F2}"/>
    <cellStyle name="Total 2 2 5 7 2 3" xfId="37867" xr:uid="{D5F9300A-2B83-4B51-ADFF-1E7625C4DB23}"/>
    <cellStyle name="Total 2 2 5 7 3" xfId="30203" xr:uid="{76BB1E47-3EC0-4C88-BFBC-4133CB901D9E}"/>
    <cellStyle name="Total 2 2 5 7 4" xfId="35900" xr:uid="{77D3559B-F755-4340-8CCC-775F04841DBF}"/>
    <cellStyle name="Total 2 2 5 8" xfId="22515" xr:uid="{D801B7B4-AB52-4008-AEF7-27C6AE253B36}"/>
    <cellStyle name="Total 2 2 5 8 2" xfId="28455" xr:uid="{C835AE36-497D-4A39-9288-E6B4F33824F4}"/>
    <cellStyle name="Total 2 2 5 8 3" xfId="34182" xr:uid="{80800E22-CCEA-48AB-ABBB-6863CF668B3C}"/>
    <cellStyle name="Total 2 2 5 9" xfId="21636" xr:uid="{99BFB5CF-34B2-4CF4-AE54-B241A5E7DAA7}"/>
    <cellStyle name="Total 2 2 6" xfId="20863" xr:uid="{00000000-0005-0000-0000-000085510000}"/>
    <cellStyle name="Total 2 2 6 2" xfId="21729" xr:uid="{A86BC5AF-4BBC-46EC-87C6-7AC991F2B9FD}"/>
    <cellStyle name="Total 2 2 6 2 2" xfId="23463" xr:uid="{67947AC1-CEA5-4DF0-8264-00658134E127}"/>
    <cellStyle name="Total 2 2 6 2 2 2" xfId="26163" xr:uid="{856F4106-6ED9-4B63-9E01-5ECBCCE5DCE0}"/>
    <cellStyle name="Total 2 2 6 2 2 2 2" xfId="31615" xr:uid="{CB49B74A-3436-448C-BD9F-3576AC16E5F4}"/>
    <cellStyle name="Total 2 2 6 2 2 2 3" xfId="37190" xr:uid="{93159A40-C70B-4E90-910A-069D0AE364A9}"/>
    <cellStyle name="Total 2 2 6 2 2 3" xfId="29403" xr:uid="{E45DC17C-3776-4A4B-98B7-BF8DE68748DB}"/>
    <cellStyle name="Total 2 2 6 2 2 4" xfId="35127" xr:uid="{7CDC482B-431E-4EAC-8750-5C9820FC4255}"/>
    <cellStyle name="Total 2 2 6 2 3" xfId="24844" xr:uid="{02AEFDC3-D074-4478-8DB6-1121C80D080E}"/>
    <cellStyle name="Total 2 2 6 2 3 2" xfId="27039" xr:uid="{99B47C3B-FCB8-4A1D-B345-9550E3FE2665}"/>
    <cellStyle name="Total 2 2 6 2 3 2 2" xfId="32491" xr:uid="{9BD2F68F-6F2F-4CC8-AA7A-2AE5A6E9C93B}"/>
    <cellStyle name="Total 2 2 6 2 3 2 3" xfId="37960" xr:uid="{A468E51B-D7F1-4CB3-B494-04D85037B41B}"/>
    <cellStyle name="Total 2 2 6 2 3 3" xfId="30296" xr:uid="{57FE1096-5E9A-4995-902B-AA5C72624B94}"/>
    <cellStyle name="Total 2 2 6 2 3 4" xfId="35993" xr:uid="{5ECF1055-23E0-4FF9-8B8F-1A96546467AB}"/>
    <cellStyle name="Total 2 2 6 2 4" xfId="22608" xr:uid="{9C7CA09E-6544-4528-8694-50F84E84DB27}"/>
    <cellStyle name="Total 2 2 6 2 4 2" xfId="28548" xr:uid="{68BA96E8-E8E0-4A77-A800-C4FFE6057EAC}"/>
    <cellStyle name="Total 2 2 6 2 4 3" xfId="34275" xr:uid="{12EB9FA2-CA42-46A5-98A1-306D6D14FF2A}"/>
    <cellStyle name="Total 2 2 6 2 5" xfId="25308" xr:uid="{1AC7DCC0-A71C-449D-B25E-31F2774A0110}"/>
    <cellStyle name="Total 2 2 6 2 5 2" xfId="30760" xr:uid="{F1A2B036-CE4E-4538-BD1D-1D04472161DB}"/>
    <cellStyle name="Total 2 2 6 2 5 3" xfId="36419" xr:uid="{2060C8CF-5EEE-44EC-B621-0DFE125B8262}"/>
    <cellStyle name="Total 2 2 6 2 6" xfId="27671" xr:uid="{7223DBE8-F478-4FB7-B41D-04B10720426B}"/>
    <cellStyle name="Total 2 2 6 2 7" xfId="33398" xr:uid="{36E21F9D-A2CF-4A67-8C43-3DB4BB3912C7}"/>
    <cellStyle name="Total 2 2 6 3" xfId="23374" xr:uid="{8866FA76-78EF-4272-9E6F-5A06D6CE44D3}"/>
    <cellStyle name="Total 2 2 6 3 2" xfId="26074" xr:uid="{458D5325-844E-45AA-92C0-74B50CFCC178}"/>
    <cellStyle name="Total 2 2 6 3 2 2" xfId="31526" xr:uid="{4D139F2B-5DB6-45A3-96C2-3FA38D4CEE3B}"/>
    <cellStyle name="Total 2 2 6 3 2 3" xfId="37101" xr:uid="{95849AD0-DCAC-4845-963F-745B80437782}"/>
    <cellStyle name="Total 2 2 6 3 3" xfId="29314" xr:uid="{6128BACF-C8A7-4EE8-83D5-2C9A6E394486}"/>
    <cellStyle name="Total 2 2 6 3 4" xfId="35038" xr:uid="{8F58D7CF-8C24-4621-B345-246423B051D3}"/>
    <cellStyle name="Total 2 2 6 4" xfId="24755" xr:uid="{B93E5DA4-4F02-46D1-90D9-CE4000EF34B8}"/>
    <cellStyle name="Total 2 2 6 4 2" xfId="26950" xr:uid="{3D1415BF-8595-40B6-BCCB-3F8D0F5AA38D}"/>
    <cellStyle name="Total 2 2 6 4 2 2" xfId="32402" xr:uid="{A3944592-2B6E-42C9-8D42-7530E00D72EA}"/>
    <cellStyle name="Total 2 2 6 4 2 3" xfId="37871" xr:uid="{2C841B37-9953-43A9-ACAF-A82D8BDB18B2}"/>
    <cellStyle name="Total 2 2 6 4 3" xfId="30207" xr:uid="{8B4D3D76-A395-4508-9A5C-BE232BE5EA84}"/>
    <cellStyle name="Total 2 2 6 4 4" xfId="35904" xr:uid="{B1D2D1E3-80CB-47B7-A5FA-5BD3379844C6}"/>
    <cellStyle name="Total 2 2 6 5" xfId="22519" xr:uid="{47C92F06-EF5E-406D-BF45-B1C8C2272047}"/>
    <cellStyle name="Total 2 2 6 5 2" xfId="28459" xr:uid="{9A744B15-C70E-4CE1-8384-30BBB3BB6D75}"/>
    <cellStyle name="Total 2 2 6 5 3" xfId="34186" xr:uid="{AE56AB9C-DC86-4CBB-AA89-A5CEB4E6F01A}"/>
    <cellStyle name="Total 2 2 6 6" xfId="21640" xr:uid="{98FF5103-3DE9-4839-9F7C-A5C7F573E459}"/>
    <cellStyle name="Total 2 2 6 7" xfId="27582" xr:uid="{F3044510-B728-4E60-B5A2-CEA0DFFFBD6E}"/>
    <cellStyle name="Total 2 2 6 8" xfId="33309" xr:uid="{3F925ADE-5059-4B5F-AE81-246889249705}"/>
    <cellStyle name="Total 2 2 7" xfId="20864" xr:uid="{00000000-0005-0000-0000-000086510000}"/>
    <cellStyle name="Total 2 2 7 2" xfId="21728" xr:uid="{092D4EE1-E039-4B7E-AB2E-BC323109B9C3}"/>
    <cellStyle name="Total 2 2 7 2 2" xfId="23462" xr:uid="{5DA29560-976B-49B3-A1BC-BC46CADA6907}"/>
    <cellStyle name="Total 2 2 7 2 2 2" xfId="26162" xr:uid="{BD046DF9-AAE1-4C18-90DC-0BEB825C47E0}"/>
    <cellStyle name="Total 2 2 7 2 2 2 2" xfId="31614" xr:uid="{CA7DA70E-A594-45B7-9AAD-4660C36033D7}"/>
    <cellStyle name="Total 2 2 7 2 2 2 3" xfId="37189" xr:uid="{BE2A34A0-FC0F-47D4-A485-E0A0B5488277}"/>
    <cellStyle name="Total 2 2 7 2 2 3" xfId="29402" xr:uid="{24F8D721-645F-4501-ACD0-197951D5D2F0}"/>
    <cellStyle name="Total 2 2 7 2 2 4" xfId="35126" xr:uid="{0E6EF6E6-52A2-4B7D-AB0E-38F3B58899DF}"/>
    <cellStyle name="Total 2 2 7 2 3" xfId="24843" xr:uid="{61D9FE24-4CF0-498F-A954-30053F9997E5}"/>
    <cellStyle name="Total 2 2 7 2 3 2" xfId="27038" xr:uid="{6AF4DD28-FDEF-4D37-B308-984F43280751}"/>
    <cellStyle name="Total 2 2 7 2 3 2 2" xfId="32490" xr:uid="{CDF40200-4056-4706-8B84-944CA5DE0FC3}"/>
    <cellStyle name="Total 2 2 7 2 3 2 3" xfId="37959" xr:uid="{B9211FDA-EA66-40C0-A363-B2D838E66008}"/>
    <cellStyle name="Total 2 2 7 2 3 3" xfId="30295" xr:uid="{DDF755EE-5079-47E3-81AC-52E26F26CADD}"/>
    <cellStyle name="Total 2 2 7 2 3 4" xfId="35992" xr:uid="{A53B42B2-F635-47D0-8CC6-7613DCA5310B}"/>
    <cellStyle name="Total 2 2 7 2 4" xfId="22607" xr:uid="{F79C62FC-BC98-4BCA-BF5B-1E88327A9876}"/>
    <cellStyle name="Total 2 2 7 2 4 2" xfId="28547" xr:uid="{FFEB58CF-9545-4B08-AFE6-71009443CBC6}"/>
    <cellStyle name="Total 2 2 7 2 4 3" xfId="34274" xr:uid="{28B4EF3D-77CE-4EBE-95CB-F3020717C71E}"/>
    <cellStyle name="Total 2 2 7 2 5" xfId="25307" xr:uid="{096AE960-E9E1-4608-A567-EA4D62473A4D}"/>
    <cellStyle name="Total 2 2 7 2 5 2" xfId="30759" xr:uid="{25B11565-7795-422B-B91B-B769FFE0495C}"/>
    <cellStyle name="Total 2 2 7 2 5 3" xfId="36418" xr:uid="{65D853B0-BE15-499D-847C-D20475809C66}"/>
    <cellStyle name="Total 2 2 7 2 6" xfId="27670" xr:uid="{7617B718-DA3D-4C7B-8F1D-BAB645E0DD66}"/>
    <cellStyle name="Total 2 2 7 2 7" xfId="33397" xr:uid="{B93A8DDB-4FB0-4985-90BB-0A72B427DB05}"/>
    <cellStyle name="Total 2 2 7 3" xfId="23375" xr:uid="{282C8549-57D7-432E-BDDF-DF2A74319903}"/>
    <cellStyle name="Total 2 2 7 3 2" xfId="26075" xr:uid="{62C18EB9-EF06-4043-A8CE-94F09B2EE43E}"/>
    <cellStyle name="Total 2 2 7 3 2 2" xfId="31527" xr:uid="{39C773E8-B2ED-461B-8E51-607FF8E112AD}"/>
    <cellStyle name="Total 2 2 7 3 2 3" xfId="37102" xr:uid="{20F6655D-57B8-4656-BCCC-989EE6415E01}"/>
    <cellStyle name="Total 2 2 7 3 3" xfId="29315" xr:uid="{4971BB58-A2B4-4B85-8760-E1F17521EE43}"/>
    <cellStyle name="Total 2 2 7 3 4" xfId="35039" xr:uid="{A71538E6-0CFC-45E1-A712-9EF368F268C5}"/>
    <cellStyle name="Total 2 2 7 4" xfId="24756" xr:uid="{B0D2FD3E-0C24-4852-B945-D8CACD42497D}"/>
    <cellStyle name="Total 2 2 7 4 2" xfId="26951" xr:uid="{B7515F16-D59C-42CF-962A-7842A47D341C}"/>
    <cellStyle name="Total 2 2 7 4 2 2" xfId="32403" xr:uid="{CF30BE2E-2EB9-436A-B010-130A58E899FA}"/>
    <cellStyle name="Total 2 2 7 4 2 3" xfId="37872" xr:uid="{8CE8D7FF-658E-4325-9F2C-1D09B18758AB}"/>
    <cellStyle name="Total 2 2 7 4 3" xfId="30208" xr:uid="{6AD6C773-DDF8-4C24-A493-F13B7974EC0D}"/>
    <cellStyle name="Total 2 2 7 4 4" xfId="35905" xr:uid="{B3D5AC9C-870B-406E-A7BF-025268A09D23}"/>
    <cellStyle name="Total 2 2 7 5" xfId="22520" xr:uid="{7E6BFD63-B1CB-4E76-9836-3A28281766F4}"/>
    <cellStyle name="Total 2 2 7 5 2" xfId="28460" xr:uid="{5857CC81-5186-48F8-9E1C-E8230FC36F22}"/>
    <cellStyle name="Total 2 2 7 5 3" xfId="34187" xr:uid="{83E97104-3E78-4F10-BEA5-DDB535F6DC11}"/>
    <cellStyle name="Total 2 2 7 6" xfId="21641" xr:uid="{D4F6AD9C-A9B7-4600-B831-4D72B8BAC105}"/>
    <cellStyle name="Total 2 2 7 7" xfId="27583" xr:uid="{1C12AF09-38DD-437B-B55C-AA0A2870DADB}"/>
    <cellStyle name="Total 2 2 7 8" xfId="33310" xr:uid="{2BCB4333-D070-4E62-BCAE-9D07ABFAA29E}"/>
    <cellStyle name="Total 2 2 8" xfId="20865" xr:uid="{00000000-0005-0000-0000-000087510000}"/>
    <cellStyle name="Total 2 2 8 2" xfId="21727" xr:uid="{83450673-D5C0-41BD-AF8B-0FE56E9E56D1}"/>
    <cellStyle name="Total 2 2 8 2 2" xfId="23461" xr:uid="{32DDA55F-FD7E-4445-848F-2D3103742AC9}"/>
    <cellStyle name="Total 2 2 8 2 2 2" xfId="26161" xr:uid="{DBAF6B2F-6D38-4D88-8F95-3ABE19AE54E2}"/>
    <cellStyle name="Total 2 2 8 2 2 2 2" xfId="31613" xr:uid="{65B30FF8-0F5D-4E3B-A4C9-2DF69F5339A7}"/>
    <cellStyle name="Total 2 2 8 2 2 2 3" xfId="37188" xr:uid="{82CF4428-7AA3-4A6A-9A3B-6F2FD7902EF9}"/>
    <cellStyle name="Total 2 2 8 2 2 3" xfId="29401" xr:uid="{949F10CF-70C0-475A-B34E-9A5951A44AD5}"/>
    <cellStyle name="Total 2 2 8 2 2 4" xfId="35125" xr:uid="{224285DB-04E5-4E0D-B3F5-6512AE97698D}"/>
    <cellStyle name="Total 2 2 8 2 3" xfId="24842" xr:uid="{4CCC8B6D-F834-4A0E-9735-745FE3397A63}"/>
    <cellStyle name="Total 2 2 8 2 3 2" xfId="27037" xr:uid="{79994982-5E14-429B-9CE2-491E2D39A990}"/>
    <cellStyle name="Total 2 2 8 2 3 2 2" xfId="32489" xr:uid="{108F383C-5E75-4CE3-A9BC-B4679EE49420}"/>
    <cellStyle name="Total 2 2 8 2 3 2 3" xfId="37958" xr:uid="{2A7E5497-9F2D-4A88-AF6C-B1C1FE4034B2}"/>
    <cellStyle name="Total 2 2 8 2 3 3" xfId="30294" xr:uid="{4B03DFE6-599D-4DC3-91E1-1648AB30575B}"/>
    <cellStyle name="Total 2 2 8 2 3 4" xfId="35991" xr:uid="{7752E77A-3B72-40C1-B8EB-70DBA80CE3EC}"/>
    <cellStyle name="Total 2 2 8 2 4" xfId="22606" xr:uid="{F795128D-14BE-4CC9-9997-51E2CE28FA22}"/>
    <cellStyle name="Total 2 2 8 2 4 2" xfId="28546" xr:uid="{A1F3F560-D12C-4B3C-BCB6-39710EDC8C09}"/>
    <cellStyle name="Total 2 2 8 2 4 3" xfId="34273" xr:uid="{C29A19F7-F1B3-4897-B3C1-6C3C49689511}"/>
    <cellStyle name="Total 2 2 8 2 5" xfId="25306" xr:uid="{7B7D305D-6E1F-4BD2-AFDC-2B6B890A075B}"/>
    <cellStyle name="Total 2 2 8 2 5 2" xfId="30758" xr:uid="{5F967598-09A3-4DAE-8E42-2AC9BDD4F706}"/>
    <cellStyle name="Total 2 2 8 2 5 3" xfId="36417" xr:uid="{306AE529-5AB5-4BFA-8301-749C11C3E8A5}"/>
    <cellStyle name="Total 2 2 8 2 6" xfId="27669" xr:uid="{9CB34708-C115-4A6A-B5A0-A466EF57EC78}"/>
    <cellStyle name="Total 2 2 8 2 7" xfId="33396" xr:uid="{F434C4C0-BA6B-408F-A5CA-4EE9BD37195C}"/>
    <cellStyle name="Total 2 2 8 3" xfId="23376" xr:uid="{ACF7ABAD-1DC1-4F03-993D-9CF073BEBC3F}"/>
    <cellStyle name="Total 2 2 8 3 2" xfId="26076" xr:uid="{EABC8F42-E3C7-41B1-AC19-7EC95108BC8B}"/>
    <cellStyle name="Total 2 2 8 3 2 2" xfId="31528" xr:uid="{D96C34DE-DF11-47B1-AEDB-1140F6861452}"/>
    <cellStyle name="Total 2 2 8 3 2 3" xfId="37103" xr:uid="{AA846C5B-9099-4713-B37A-5F501ADDB057}"/>
    <cellStyle name="Total 2 2 8 3 3" xfId="29316" xr:uid="{671EE246-145D-46EF-9121-CD57F132BF3C}"/>
    <cellStyle name="Total 2 2 8 3 4" xfId="35040" xr:uid="{BC8133A4-2E91-4AE8-BFAE-5B4E4F558F6F}"/>
    <cellStyle name="Total 2 2 8 4" xfId="24757" xr:uid="{6E69FCBE-D140-4B5A-A054-D3529FB37883}"/>
    <cellStyle name="Total 2 2 8 4 2" xfId="26952" xr:uid="{8796F105-E653-400C-BB36-32A7DEAD632F}"/>
    <cellStyle name="Total 2 2 8 4 2 2" xfId="32404" xr:uid="{273E6CA7-2071-4363-BFD2-96DC24692D0E}"/>
    <cellStyle name="Total 2 2 8 4 2 3" xfId="37873" xr:uid="{E874927C-410F-4B30-A161-ECD5FD286758}"/>
    <cellStyle name="Total 2 2 8 4 3" xfId="30209" xr:uid="{F6D9DDA3-90ED-4B9E-A558-CCB8121B850F}"/>
    <cellStyle name="Total 2 2 8 4 4" xfId="35906" xr:uid="{55FB8308-6E3F-4CBE-B726-56F534E5C267}"/>
    <cellStyle name="Total 2 2 8 5" xfId="22521" xr:uid="{1A90D42C-609E-49F2-9D1D-6D83F7C59BBD}"/>
    <cellStyle name="Total 2 2 8 5 2" xfId="28461" xr:uid="{63F4EEB7-8AA0-4990-9E64-F3132F7CC1C7}"/>
    <cellStyle name="Total 2 2 8 5 3" xfId="34188" xr:uid="{80EB680A-CD07-4F3C-8D65-2BF2ECC87EEB}"/>
    <cellStyle name="Total 2 2 8 6" xfId="21642" xr:uid="{CC83100F-DA04-4C88-81B7-8ED1CDDFC479}"/>
    <cellStyle name="Total 2 2 8 7" xfId="27584" xr:uid="{007C208C-8287-44D9-BF52-80D1075448C5}"/>
    <cellStyle name="Total 2 2 8 8" xfId="33311" xr:uid="{6071CB57-5321-4E42-A57F-7EC4EFD8DB6F}"/>
    <cellStyle name="Total 2 2 9" xfId="20866" xr:uid="{00000000-0005-0000-0000-000088510000}"/>
    <cellStyle name="Total 2 2 9 2" xfId="21726" xr:uid="{6F2022FC-F87D-472A-BB3B-9C7966666619}"/>
    <cellStyle name="Total 2 2 9 2 2" xfId="23460" xr:uid="{7846EA20-1F08-4CC4-B097-CD9E3F31E73F}"/>
    <cellStyle name="Total 2 2 9 2 2 2" xfId="26160" xr:uid="{F071BBDC-1B1F-4DF4-A936-873E3F0374D0}"/>
    <cellStyle name="Total 2 2 9 2 2 2 2" xfId="31612" xr:uid="{3DA10878-7E26-48E4-B819-92C47F72A23E}"/>
    <cellStyle name="Total 2 2 9 2 2 2 3" xfId="37187" xr:uid="{171BE90A-64C5-48F5-96F9-C01051C508C3}"/>
    <cellStyle name="Total 2 2 9 2 2 3" xfId="29400" xr:uid="{22B085BD-1AC4-4B59-9394-257E56972942}"/>
    <cellStyle name="Total 2 2 9 2 2 4" xfId="35124" xr:uid="{6E984194-E269-469B-A15D-32C20E363360}"/>
    <cellStyle name="Total 2 2 9 2 3" xfId="24841" xr:uid="{F0A3289C-36C2-4E41-8570-BFB72CA00617}"/>
    <cellStyle name="Total 2 2 9 2 3 2" xfId="27036" xr:uid="{A276559E-24E7-49C1-A199-B43E0D04AF9F}"/>
    <cellStyle name="Total 2 2 9 2 3 2 2" xfId="32488" xr:uid="{9895854B-5AFE-490B-ABDA-247847DF195F}"/>
    <cellStyle name="Total 2 2 9 2 3 2 3" xfId="37957" xr:uid="{63F0C84E-153A-4354-8187-349B582D0E6F}"/>
    <cellStyle name="Total 2 2 9 2 3 3" xfId="30293" xr:uid="{357CFE9B-19F5-4D9D-8E85-4FB12163BE18}"/>
    <cellStyle name="Total 2 2 9 2 3 4" xfId="35990" xr:uid="{1D895B7B-64B6-4898-9BAE-01BE69113CD6}"/>
    <cellStyle name="Total 2 2 9 2 4" xfId="22605" xr:uid="{92D20DCE-8CD7-4C8C-B9C4-BA505E4C0875}"/>
    <cellStyle name="Total 2 2 9 2 4 2" xfId="28545" xr:uid="{3EEC4BC7-C92D-4994-9EA2-4D7B225367B7}"/>
    <cellStyle name="Total 2 2 9 2 4 3" xfId="34272" xr:uid="{EEDD43FD-1259-4A0E-9B74-F1C174BFF959}"/>
    <cellStyle name="Total 2 2 9 2 5" xfId="25305" xr:uid="{07558246-552F-4BEC-BC8A-71C4334FE3CE}"/>
    <cellStyle name="Total 2 2 9 2 5 2" xfId="30757" xr:uid="{71F6B2F2-279F-49AA-B963-157748CA9AA8}"/>
    <cellStyle name="Total 2 2 9 2 5 3" xfId="36416" xr:uid="{00181567-48EB-4816-BB16-8B265480E01F}"/>
    <cellStyle name="Total 2 2 9 2 6" xfId="27668" xr:uid="{69FA6690-7E60-4131-BD70-94C0D8EF6EA5}"/>
    <cellStyle name="Total 2 2 9 2 7" xfId="33395" xr:uid="{1F77AC3F-1BC0-4554-AC05-CC5CE70C1153}"/>
    <cellStyle name="Total 2 2 9 3" xfId="23377" xr:uid="{F2DB3ED5-76DE-4C89-A248-670A9A74F7F1}"/>
    <cellStyle name="Total 2 2 9 3 2" xfId="26077" xr:uid="{E82FC0CC-C06C-429D-8E25-9D2899CACE8D}"/>
    <cellStyle name="Total 2 2 9 3 2 2" xfId="31529" xr:uid="{CED367AF-5D09-4049-A965-A340099EF8D4}"/>
    <cellStyle name="Total 2 2 9 3 2 3" xfId="37104" xr:uid="{E69EAA50-5299-43CF-BD69-B39084ECDCAD}"/>
    <cellStyle name="Total 2 2 9 3 3" xfId="29317" xr:uid="{778EF773-BAF2-4D0F-A968-64DFAB102ACE}"/>
    <cellStyle name="Total 2 2 9 3 4" xfId="35041" xr:uid="{78B0DA59-6CA2-42BC-AD30-7AFCDDCF9504}"/>
    <cellStyle name="Total 2 2 9 4" xfId="24758" xr:uid="{54477C65-5BFC-4A49-A0E2-8312E0610F10}"/>
    <cellStyle name="Total 2 2 9 4 2" xfId="26953" xr:uid="{11F67F3D-B0BA-42D4-ADE4-022E316C2A25}"/>
    <cellStyle name="Total 2 2 9 4 2 2" xfId="32405" xr:uid="{47022BB2-7A3D-43F6-B3BC-45CC6635AE79}"/>
    <cellStyle name="Total 2 2 9 4 2 3" xfId="37874" xr:uid="{DDE081ED-99A1-46E1-8860-49F4151DEB7B}"/>
    <cellStyle name="Total 2 2 9 4 3" xfId="30210" xr:uid="{B1932C47-6767-4E7C-9597-37A91A91CB87}"/>
    <cellStyle name="Total 2 2 9 4 4" xfId="35907" xr:uid="{99CCFA83-63B2-4EDB-9EDF-36929FAC52DC}"/>
    <cellStyle name="Total 2 2 9 5" xfId="22522" xr:uid="{48E14676-1409-45ED-B13B-0B85E09243ED}"/>
    <cellStyle name="Total 2 2 9 5 2" xfId="28462" xr:uid="{517B4129-3A6B-42D4-8D60-E123D5ED2414}"/>
    <cellStyle name="Total 2 2 9 5 3" xfId="34189" xr:uid="{4B7BE681-96BB-4E40-8DC7-06C7941C0547}"/>
    <cellStyle name="Total 2 2 9 6" xfId="21643" xr:uid="{8A8FAFA3-376A-4133-9F5B-A2A7A0BBE3CC}"/>
    <cellStyle name="Total 2 2 9 7" xfId="27585" xr:uid="{3603025D-91F3-4D6B-872B-F292CE29C5D6}"/>
    <cellStyle name="Total 2 2 9 8" xfId="33312" xr:uid="{86BAF505-6C13-4CA4-94CD-C8EA4264E969}"/>
    <cellStyle name="Total 2 20" xfId="22480" xr:uid="{E9087350-F8CE-4B38-9B91-AF83E1936A6B}"/>
    <cellStyle name="Total 2 20 2" xfId="28420" xr:uid="{23BD484B-8965-437D-8248-B9C97FFDCF3D}"/>
    <cellStyle name="Total 2 20 3" xfId="34147" xr:uid="{79717570-C27F-4916-8F80-9C9F55BCD9B3}"/>
    <cellStyle name="Total 2 21" xfId="21601" xr:uid="{1ECDDAD0-8961-44AF-B5A2-7F966923A00E}"/>
    <cellStyle name="Total 2 22" xfId="27543" xr:uid="{555280BA-EFC2-48C5-B3B4-8BB0A9DC4B4A}"/>
    <cellStyle name="Total 2 23" xfId="33270" xr:uid="{2FE53297-2B1B-4E8C-A000-CE3B791DDD71}"/>
    <cellStyle name="Total 2 3" xfId="20867" xr:uid="{00000000-0005-0000-0000-000089510000}"/>
    <cellStyle name="Total 2 3 2" xfId="20868" xr:uid="{00000000-0005-0000-0000-00008A510000}"/>
    <cellStyle name="Total 2 3 2 2" xfId="21725" xr:uid="{6EC534FD-6398-491C-AEA7-CAC05AC098E9}"/>
    <cellStyle name="Total 2 3 2 2 2" xfId="23459" xr:uid="{612323E2-0D42-47D0-9711-5E0A25042539}"/>
    <cellStyle name="Total 2 3 2 2 2 2" xfId="26159" xr:uid="{B601A6DA-B2D9-440B-8D16-D0FCCF363236}"/>
    <cellStyle name="Total 2 3 2 2 2 2 2" xfId="31611" xr:uid="{5634D5D1-5080-4976-86FC-B8B74943BDEB}"/>
    <cellStyle name="Total 2 3 2 2 2 2 3" xfId="37186" xr:uid="{B9D88D8E-601E-4015-91D7-A8F1AD45D899}"/>
    <cellStyle name="Total 2 3 2 2 2 3" xfId="29399" xr:uid="{262213E4-2B6B-4B6A-B412-17A62A76EC3E}"/>
    <cellStyle name="Total 2 3 2 2 2 4" xfId="35123" xr:uid="{4FEDB72C-C195-4BAD-BFA8-52CD7D71DC76}"/>
    <cellStyle name="Total 2 3 2 2 3" xfId="24840" xr:uid="{32CA29B2-8866-4F49-9ADF-947EB66350D5}"/>
    <cellStyle name="Total 2 3 2 2 3 2" xfId="27035" xr:uid="{818C1E51-83FE-41F4-A57D-9343FD782AD3}"/>
    <cellStyle name="Total 2 3 2 2 3 2 2" xfId="32487" xr:uid="{B6B6A734-581A-47BE-AA55-536AF863BCAA}"/>
    <cellStyle name="Total 2 3 2 2 3 2 3" xfId="37956" xr:uid="{B53582F6-4582-4355-B39D-7D0F77FBF9FF}"/>
    <cellStyle name="Total 2 3 2 2 3 3" xfId="30292" xr:uid="{45EAB1CA-A25A-438B-A892-A850E7AE997D}"/>
    <cellStyle name="Total 2 3 2 2 3 4" xfId="35989" xr:uid="{16364B63-BE93-4B0E-A138-CFEC3B828ED2}"/>
    <cellStyle name="Total 2 3 2 2 4" xfId="22604" xr:uid="{507311BE-9BDA-416E-8C7C-C92512D19FF3}"/>
    <cellStyle name="Total 2 3 2 2 4 2" xfId="28544" xr:uid="{853FD65B-FB6A-4774-9D2E-367CD59D57D4}"/>
    <cellStyle name="Total 2 3 2 2 4 3" xfId="34271" xr:uid="{27A367EC-117B-4C28-8FC0-60E3E9CDFC9E}"/>
    <cellStyle name="Total 2 3 2 2 5" xfId="25304" xr:uid="{21A8DE2E-A26E-4941-A2E2-863A7D35986C}"/>
    <cellStyle name="Total 2 3 2 2 5 2" xfId="30756" xr:uid="{BB6DDD21-C538-456E-88C5-D2C511B3F00D}"/>
    <cellStyle name="Total 2 3 2 2 5 3" xfId="36415" xr:uid="{4E3F3623-133D-466C-90C7-4D406BDDAE8E}"/>
    <cellStyle name="Total 2 3 2 2 6" xfId="27667" xr:uid="{A4F0DDE0-553E-42CE-A612-18F0BC6D9594}"/>
    <cellStyle name="Total 2 3 2 2 7" xfId="33394" xr:uid="{1962493F-6DA3-49A2-8D8E-774F09F5141D}"/>
    <cellStyle name="Total 2 3 2 3" xfId="23378" xr:uid="{1C91C2E8-50AB-4944-A065-93C6605EFE91}"/>
    <cellStyle name="Total 2 3 2 3 2" xfId="26078" xr:uid="{07062C87-3141-4037-AFE4-5E0F407BB01B}"/>
    <cellStyle name="Total 2 3 2 3 2 2" xfId="31530" xr:uid="{7392C57C-57E6-47BA-B49F-D7FEEFB493D4}"/>
    <cellStyle name="Total 2 3 2 3 2 3" xfId="37105" xr:uid="{1A4CA1AF-DF24-449D-B51A-D8C421088218}"/>
    <cellStyle name="Total 2 3 2 3 3" xfId="29318" xr:uid="{B38987BB-4392-4F56-8A7C-A3E7E8600C76}"/>
    <cellStyle name="Total 2 3 2 3 4" xfId="35042" xr:uid="{4D110D8F-E99E-4848-8C84-5ED9D5A41F16}"/>
    <cellStyle name="Total 2 3 2 4" xfId="24759" xr:uid="{A22A3D5D-E211-4D59-933F-254DA128C118}"/>
    <cellStyle name="Total 2 3 2 4 2" xfId="26954" xr:uid="{846A26CE-6927-48BB-A5C9-B9BA4B6DE5C8}"/>
    <cellStyle name="Total 2 3 2 4 2 2" xfId="32406" xr:uid="{2ECFD120-64B1-49A8-BD27-004FEC472929}"/>
    <cellStyle name="Total 2 3 2 4 2 3" xfId="37875" xr:uid="{06CF4568-184D-4756-A03C-316AED641D58}"/>
    <cellStyle name="Total 2 3 2 4 3" xfId="30211" xr:uid="{612A352F-536F-46F9-9DC1-69D00BD6421D}"/>
    <cellStyle name="Total 2 3 2 4 4" xfId="35908" xr:uid="{DF49E632-E9F5-4522-824E-25DDE011D855}"/>
    <cellStyle name="Total 2 3 2 5" xfId="22523" xr:uid="{DAC6E872-B159-4A56-8D0F-F53087B4CCF5}"/>
    <cellStyle name="Total 2 3 2 5 2" xfId="28463" xr:uid="{D889FEEF-4B9B-4EF8-94DE-5A7ACDA6EBEA}"/>
    <cellStyle name="Total 2 3 2 5 3" xfId="34190" xr:uid="{BED82D08-48A6-4393-A57C-30F13174F400}"/>
    <cellStyle name="Total 2 3 2 6" xfId="21644" xr:uid="{F2F9096B-18C2-42EF-9A3C-B432D76176BD}"/>
    <cellStyle name="Total 2 3 2 7" xfId="27586" xr:uid="{19409732-075A-4AE2-B208-0D8862C1DC90}"/>
    <cellStyle name="Total 2 3 2 8" xfId="33313" xr:uid="{A393DA99-76B1-490A-A5BA-CDCB354A9650}"/>
    <cellStyle name="Total 2 3 3" xfId="20869" xr:uid="{00000000-0005-0000-0000-00008B510000}"/>
    <cellStyle name="Total 2 3 3 2" xfId="21724" xr:uid="{88569925-F410-4AE2-8245-4BD33E6B03AA}"/>
    <cellStyle name="Total 2 3 3 2 2" xfId="23458" xr:uid="{99C52C05-5754-40DC-8AA2-2330D19FF3DB}"/>
    <cellStyle name="Total 2 3 3 2 2 2" xfId="26158" xr:uid="{6FE55276-9ED2-4759-AD40-231C8D13B94F}"/>
    <cellStyle name="Total 2 3 3 2 2 2 2" xfId="31610" xr:uid="{23FAB142-617C-4298-8EF1-D5054D63E6C2}"/>
    <cellStyle name="Total 2 3 3 2 2 2 3" xfId="37185" xr:uid="{58DFC2EA-51AF-4E96-87A1-0087220246D2}"/>
    <cellStyle name="Total 2 3 3 2 2 3" xfId="29398" xr:uid="{AB6B86F7-7BA8-411B-BC6F-A986DA11CB54}"/>
    <cellStyle name="Total 2 3 3 2 2 4" xfId="35122" xr:uid="{D9BB048C-3C19-4F32-A421-04BC898A8E44}"/>
    <cellStyle name="Total 2 3 3 2 3" xfId="24839" xr:uid="{F3199F06-ABE7-4565-8DBE-178E0612B33F}"/>
    <cellStyle name="Total 2 3 3 2 3 2" xfId="27034" xr:uid="{3B5F57AD-2C2C-4CA3-BA5E-0996CB89F8FC}"/>
    <cellStyle name="Total 2 3 3 2 3 2 2" xfId="32486" xr:uid="{2D615136-DED8-4B7A-AA31-D710F3857DFE}"/>
    <cellStyle name="Total 2 3 3 2 3 2 3" xfId="37955" xr:uid="{547479A4-57DF-4747-AF6D-2025E5240835}"/>
    <cellStyle name="Total 2 3 3 2 3 3" xfId="30291" xr:uid="{2EA42CC2-6852-4665-8AD2-0D4A687543A5}"/>
    <cellStyle name="Total 2 3 3 2 3 4" xfId="35988" xr:uid="{63DC0088-E5A6-4648-976F-6DE964BE3651}"/>
    <cellStyle name="Total 2 3 3 2 4" xfId="22603" xr:uid="{D90D9A10-6436-4889-9885-C6AD40EADD79}"/>
    <cellStyle name="Total 2 3 3 2 4 2" xfId="28543" xr:uid="{04BDD2BF-657F-4FD4-9CD4-E0BD274CD999}"/>
    <cellStyle name="Total 2 3 3 2 4 3" xfId="34270" xr:uid="{79DB8D81-8B01-43BF-9E69-2B978D022297}"/>
    <cellStyle name="Total 2 3 3 2 5" xfId="25303" xr:uid="{5F5F19A9-1D16-480A-8D53-FDCF5FCEB1AE}"/>
    <cellStyle name="Total 2 3 3 2 5 2" xfId="30755" xr:uid="{931F5232-9DE8-416F-9B42-793957265BBC}"/>
    <cellStyle name="Total 2 3 3 2 5 3" xfId="36414" xr:uid="{52223256-9027-4CE3-B53C-AB847A3FB863}"/>
    <cellStyle name="Total 2 3 3 2 6" xfId="27666" xr:uid="{AC3B5182-DE8C-4D07-9508-6C4435A0FA68}"/>
    <cellStyle name="Total 2 3 3 2 7" xfId="33393" xr:uid="{E2232CC3-30B0-43B9-8256-8C7E4FCB8CAB}"/>
    <cellStyle name="Total 2 3 3 3" xfId="23379" xr:uid="{463CCC96-D753-47AA-A849-FED7CDA08F28}"/>
    <cellStyle name="Total 2 3 3 3 2" xfId="26079" xr:uid="{F71EB8DC-FC61-4813-9F4D-CA31FF8C7D60}"/>
    <cellStyle name="Total 2 3 3 3 2 2" xfId="31531" xr:uid="{40D454FC-7A45-4B93-93B9-67F8401DA59B}"/>
    <cellStyle name="Total 2 3 3 3 2 3" xfId="37106" xr:uid="{7B8D6088-2F75-48F4-9533-12DCC53ED56D}"/>
    <cellStyle name="Total 2 3 3 3 3" xfId="29319" xr:uid="{5E227AED-98FC-4475-970C-B873A9159EF5}"/>
    <cellStyle name="Total 2 3 3 3 4" xfId="35043" xr:uid="{BF1E3E81-445C-4095-8148-547425851F91}"/>
    <cellStyle name="Total 2 3 3 4" xfId="24760" xr:uid="{7D8E3D28-316B-4116-8AED-8F40FBC2EC92}"/>
    <cellStyle name="Total 2 3 3 4 2" xfId="26955" xr:uid="{B5EB05D9-07B4-4D84-973E-FC640C49D7E2}"/>
    <cellStyle name="Total 2 3 3 4 2 2" xfId="32407" xr:uid="{CB41075F-C263-4BC6-B055-732C42B8ABAF}"/>
    <cellStyle name="Total 2 3 3 4 2 3" xfId="37876" xr:uid="{12A7ADA8-AF43-4F7F-A337-5F3D2751E1E2}"/>
    <cellStyle name="Total 2 3 3 4 3" xfId="30212" xr:uid="{5C0F3E8D-B5ED-4064-8E21-867ACC0DCB74}"/>
    <cellStyle name="Total 2 3 3 4 4" xfId="35909" xr:uid="{9EE5843F-79A0-47E6-90A3-02733ECD4FC2}"/>
    <cellStyle name="Total 2 3 3 5" xfId="22524" xr:uid="{59E06ABC-427A-458C-994F-8E81E892B14C}"/>
    <cellStyle name="Total 2 3 3 5 2" xfId="28464" xr:uid="{E1016509-11E8-41F3-B1B6-6AD750463EFA}"/>
    <cellStyle name="Total 2 3 3 5 3" xfId="34191" xr:uid="{4EE46743-113D-47F9-9F3B-816ECC135093}"/>
    <cellStyle name="Total 2 3 3 6" xfId="21645" xr:uid="{2AC23FB6-4F58-4E90-8832-CD73B6AE86F2}"/>
    <cellStyle name="Total 2 3 3 7" xfId="27587" xr:uid="{3D13094B-5380-4F2F-B535-94A47ED95203}"/>
    <cellStyle name="Total 2 3 3 8" xfId="33314" xr:uid="{4A2307D7-9E0E-4843-845E-D86182CE4FEB}"/>
    <cellStyle name="Total 2 3 4" xfId="20870" xr:uid="{00000000-0005-0000-0000-00008C510000}"/>
    <cellStyle name="Total 2 3 4 2" xfId="21723" xr:uid="{7A477774-4BD3-459E-BA41-9C6D7467CE11}"/>
    <cellStyle name="Total 2 3 4 2 2" xfId="23457" xr:uid="{BD91C9A7-93EC-4012-9608-73B0DB68B10C}"/>
    <cellStyle name="Total 2 3 4 2 2 2" xfId="26157" xr:uid="{EABD7F00-084C-46FD-BEEE-5076B4D4596C}"/>
    <cellStyle name="Total 2 3 4 2 2 2 2" xfId="31609" xr:uid="{6A48323D-3A53-4D84-908F-1A7FFB6A538E}"/>
    <cellStyle name="Total 2 3 4 2 2 2 3" xfId="37184" xr:uid="{00826F34-03AF-4F8D-ADC2-ECA410BE4DDD}"/>
    <cellStyle name="Total 2 3 4 2 2 3" xfId="29397" xr:uid="{0514B84E-BAF4-4734-8458-C5528AAFCD4E}"/>
    <cellStyle name="Total 2 3 4 2 2 4" xfId="35121" xr:uid="{B3546615-7EE1-4DDA-8AB5-74213A9BCF2A}"/>
    <cellStyle name="Total 2 3 4 2 3" xfId="24838" xr:uid="{9FD899B0-4682-49BD-A6AF-292E661273C9}"/>
    <cellStyle name="Total 2 3 4 2 3 2" xfId="27033" xr:uid="{B763CBCC-C920-4286-98DE-386AA28B194C}"/>
    <cellStyle name="Total 2 3 4 2 3 2 2" xfId="32485" xr:uid="{789D1763-4949-48B6-9581-BD36257BEF8F}"/>
    <cellStyle name="Total 2 3 4 2 3 2 3" xfId="37954" xr:uid="{5539F8CD-352F-458E-A6CF-978A13F24D62}"/>
    <cellStyle name="Total 2 3 4 2 3 3" xfId="30290" xr:uid="{972CC82A-613C-4E7E-921B-C5214367969F}"/>
    <cellStyle name="Total 2 3 4 2 3 4" xfId="35987" xr:uid="{67FA385B-4120-4B2C-BF68-C7FE30532D88}"/>
    <cellStyle name="Total 2 3 4 2 4" xfId="22602" xr:uid="{D7A1F95E-17CB-4123-95F4-63354468EB6F}"/>
    <cellStyle name="Total 2 3 4 2 4 2" xfId="28542" xr:uid="{14A7D5FB-959C-4C8F-BBDA-20E811B9A6F9}"/>
    <cellStyle name="Total 2 3 4 2 4 3" xfId="34269" xr:uid="{93C06BDB-DCF7-4E9D-83A1-B0982B5CD085}"/>
    <cellStyle name="Total 2 3 4 2 5" xfId="25302" xr:uid="{91624377-1F4D-4777-84C3-C7A7FF518671}"/>
    <cellStyle name="Total 2 3 4 2 5 2" xfId="30754" xr:uid="{9DF13EA8-34B6-4370-BB9A-273BE47E7AB2}"/>
    <cellStyle name="Total 2 3 4 2 5 3" xfId="36413" xr:uid="{83279F6D-FA81-4A53-91E2-84B75EBBACB6}"/>
    <cellStyle name="Total 2 3 4 2 6" xfId="27665" xr:uid="{FD42C496-23CA-42B5-98AC-FE78D952EC33}"/>
    <cellStyle name="Total 2 3 4 2 7" xfId="33392" xr:uid="{F9C6D895-32B3-4092-974C-675C5CAF4C78}"/>
    <cellStyle name="Total 2 3 4 3" xfId="23380" xr:uid="{C4BF3C22-AFC6-49A3-BDB9-82581F3BE9E5}"/>
    <cellStyle name="Total 2 3 4 3 2" xfId="26080" xr:uid="{EFCA843F-32AE-4BC5-B0C0-92ECEF690185}"/>
    <cellStyle name="Total 2 3 4 3 2 2" xfId="31532" xr:uid="{285C36FD-DB72-4E0A-95F6-0C152D0B163E}"/>
    <cellStyle name="Total 2 3 4 3 2 3" xfId="37107" xr:uid="{30BA2454-3C4F-4AE6-BD50-04DDF11C1EA8}"/>
    <cellStyle name="Total 2 3 4 3 3" xfId="29320" xr:uid="{A5870B53-39E6-445F-8B3C-EAFD95668747}"/>
    <cellStyle name="Total 2 3 4 3 4" xfId="35044" xr:uid="{8E472B05-7877-4AA3-8B37-F3173413F07E}"/>
    <cellStyle name="Total 2 3 4 4" xfId="24761" xr:uid="{C0EDECC1-4732-44EF-BF60-F117AFEAE887}"/>
    <cellStyle name="Total 2 3 4 4 2" xfId="26956" xr:uid="{7196FCAF-C6F2-45FA-AA0F-C826A05F0A39}"/>
    <cellStyle name="Total 2 3 4 4 2 2" xfId="32408" xr:uid="{FE1EAD70-0603-443C-8AE3-F87C373E68C2}"/>
    <cellStyle name="Total 2 3 4 4 2 3" xfId="37877" xr:uid="{11A443B0-C079-4315-A67D-A7E94967BB48}"/>
    <cellStyle name="Total 2 3 4 4 3" xfId="30213" xr:uid="{F3848BAC-910D-4861-85D2-678D98F60EE5}"/>
    <cellStyle name="Total 2 3 4 4 4" xfId="35910" xr:uid="{BA3F43F5-274D-4E5D-91F9-91CF70F1682D}"/>
    <cellStyle name="Total 2 3 4 5" xfId="22525" xr:uid="{CABB9C5C-72B1-4C3D-A08F-1EC3E74777EF}"/>
    <cellStyle name="Total 2 3 4 5 2" xfId="28465" xr:uid="{85DD0BCA-A962-417A-B673-7A3E8EFA46C8}"/>
    <cellStyle name="Total 2 3 4 5 3" xfId="34192" xr:uid="{E42A1DB6-E5E7-4F80-8CA2-F7C100F3059A}"/>
    <cellStyle name="Total 2 3 4 6" xfId="21646" xr:uid="{E904BA3B-C64D-4A40-B310-C6A1D48CB516}"/>
    <cellStyle name="Total 2 3 4 7" xfId="27588" xr:uid="{8E346A88-73BE-46ED-A992-E9F89D714CB6}"/>
    <cellStyle name="Total 2 3 4 8" xfId="33315" xr:uid="{DC45B147-9DEB-4DBF-B18D-26FB228741E7}"/>
    <cellStyle name="Total 2 3 5" xfId="20871" xr:uid="{00000000-0005-0000-0000-00008D510000}"/>
    <cellStyle name="Total 2 3 5 2" xfId="21722" xr:uid="{BC9298F5-2EC1-425D-893A-0528B5BE32BA}"/>
    <cellStyle name="Total 2 3 5 2 2" xfId="23456" xr:uid="{61654852-A136-4CA9-85AC-4FECE384D08E}"/>
    <cellStyle name="Total 2 3 5 2 2 2" xfId="26156" xr:uid="{631F6A32-1522-4C14-AF4B-A8845D8E4A01}"/>
    <cellStyle name="Total 2 3 5 2 2 2 2" xfId="31608" xr:uid="{E33089BD-7389-4A23-AC80-E5E6C8DB9C72}"/>
    <cellStyle name="Total 2 3 5 2 2 2 3" xfId="37183" xr:uid="{0E9A9F52-C51F-4C58-8834-C000CC6F6D0A}"/>
    <cellStyle name="Total 2 3 5 2 2 3" xfId="29396" xr:uid="{5510C7D7-7679-4974-BD3F-A691CA33D2A7}"/>
    <cellStyle name="Total 2 3 5 2 2 4" xfId="35120" xr:uid="{B8BC8929-23EF-46B9-81E6-1BECFDB708D6}"/>
    <cellStyle name="Total 2 3 5 2 3" xfId="24837" xr:uid="{14837417-E563-4A6B-94BC-4E63AEFA29F7}"/>
    <cellStyle name="Total 2 3 5 2 3 2" xfId="27032" xr:uid="{96FBE428-CE9F-469C-9E5B-9F6ECAEA4F52}"/>
    <cellStyle name="Total 2 3 5 2 3 2 2" xfId="32484" xr:uid="{55252BE3-3F9D-4B07-B31A-2198CC3608BA}"/>
    <cellStyle name="Total 2 3 5 2 3 2 3" xfId="37953" xr:uid="{41004E0E-DF86-49F0-B85B-8FA6E6005259}"/>
    <cellStyle name="Total 2 3 5 2 3 3" xfId="30289" xr:uid="{F2396696-F6CB-445A-8B8E-3F6548730117}"/>
    <cellStyle name="Total 2 3 5 2 3 4" xfId="35986" xr:uid="{C200CCF5-BEDC-4EC5-8DE3-027FFDF5447B}"/>
    <cellStyle name="Total 2 3 5 2 4" xfId="22601" xr:uid="{8277D880-4282-4C6D-BBFC-CB99B1261269}"/>
    <cellStyle name="Total 2 3 5 2 4 2" xfId="28541" xr:uid="{5EAC1E40-D779-413D-AE0B-A6EB8FF6DACE}"/>
    <cellStyle name="Total 2 3 5 2 4 3" xfId="34268" xr:uid="{66F0FE2C-84A2-4451-8DF4-E2B043C78CF7}"/>
    <cellStyle name="Total 2 3 5 2 5" xfId="25301" xr:uid="{C20B0DB9-32D3-46EF-8EFB-EECF6F7301CE}"/>
    <cellStyle name="Total 2 3 5 2 5 2" xfId="30753" xr:uid="{542B4F8C-3D5F-4064-9DF9-76DAB7AB6B0E}"/>
    <cellStyle name="Total 2 3 5 2 5 3" xfId="36412" xr:uid="{C173BDE0-7962-4ED0-BCCD-39497E828447}"/>
    <cellStyle name="Total 2 3 5 2 6" xfId="27664" xr:uid="{B4067C8E-3CA9-45C0-A6A4-5A68FE16609D}"/>
    <cellStyle name="Total 2 3 5 2 7" xfId="33391" xr:uid="{E65A7940-604D-4A24-8D20-4391F6098E8B}"/>
    <cellStyle name="Total 2 3 5 3" xfId="23381" xr:uid="{F3249C08-0A54-4C9B-89FD-494E2CE27E6D}"/>
    <cellStyle name="Total 2 3 5 3 2" xfId="26081" xr:uid="{79AD6B4F-D861-4DB8-BCFD-F5AF6F77BA15}"/>
    <cellStyle name="Total 2 3 5 3 2 2" xfId="31533" xr:uid="{63D40B5E-CD46-4DB7-84E8-0F70C9332448}"/>
    <cellStyle name="Total 2 3 5 3 2 3" xfId="37108" xr:uid="{E820D1D5-FC4A-4C5A-8E55-70A015B2D281}"/>
    <cellStyle name="Total 2 3 5 3 3" xfId="29321" xr:uid="{94AAA64D-823B-4218-B9EA-A4C696729E3C}"/>
    <cellStyle name="Total 2 3 5 3 4" xfId="35045" xr:uid="{BC6D8866-019E-4F17-9778-8B45E45DECE1}"/>
    <cellStyle name="Total 2 3 5 4" xfId="24762" xr:uid="{5B597DDC-F24B-4524-B583-CC5F42948A1C}"/>
    <cellStyle name="Total 2 3 5 4 2" xfId="26957" xr:uid="{48417DE3-0E53-467C-BFBD-E96FFF0C1FC4}"/>
    <cellStyle name="Total 2 3 5 4 2 2" xfId="32409" xr:uid="{9634B612-DE5C-41B1-AE22-D5A7996DC91A}"/>
    <cellStyle name="Total 2 3 5 4 2 3" xfId="37878" xr:uid="{CDAB2C59-C5BD-461D-B121-8A571CF7A48D}"/>
    <cellStyle name="Total 2 3 5 4 3" xfId="30214" xr:uid="{67C2792E-D20E-4D14-B598-077AD7BD0117}"/>
    <cellStyle name="Total 2 3 5 4 4" xfId="35911" xr:uid="{4D0AB04F-1ACB-40FE-9DDC-1E117EF2F85F}"/>
    <cellStyle name="Total 2 3 5 5" xfId="22526" xr:uid="{2D44CE9A-4610-4EF7-8DC1-1663EE90866C}"/>
    <cellStyle name="Total 2 3 5 5 2" xfId="28466" xr:uid="{EDBBFB61-A80D-4A81-90BF-B43D9BFE4825}"/>
    <cellStyle name="Total 2 3 5 5 3" xfId="34193" xr:uid="{C1217BDB-11EC-4E6D-8180-A1D432E73652}"/>
    <cellStyle name="Total 2 3 5 6" xfId="21647" xr:uid="{74C4E4BA-DE20-471B-BBBD-EF0C8CF25700}"/>
    <cellStyle name="Total 2 3 5 7" xfId="27589" xr:uid="{6CAF4DC3-59A2-4AD6-9795-E999E24D871A}"/>
    <cellStyle name="Total 2 3 5 8" xfId="33316" xr:uid="{86C95890-7235-4419-9CE8-8270E836A352}"/>
    <cellStyle name="Total 2 4" xfId="20872" xr:uid="{00000000-0005-0000-0000-00008E510000}"/>
    <cellStyle name="Total 2 4 2" xfId="20873" xr:uid="{00000000-0005-0000-0000-00008F510000}"/>
    <cellStyle name="Total 2 4 2 2" xfId="21721" xr:uid="{D955037C-8CD8-464E-A3B6-CA06DFDD3F94}"/>
    <cellStyle name="Total 2 4 2 2 2" xfId="23455" xr:uid="{7D505FF9-CBDD-456D-B02E-DD937A724923}"/>
    <cellStyle name="Total 2 4 2 2 2 2" xfId="26155" xr:uid="{162ED052-0C0A-48D4-B0AB-330C7DBDA45C}"/>
    <cellStyle name="Total 2 4 2 2 2 2 2" xfId="31607" xr:uid="{9FF53784-5D63-412B-A437-2319A667FEF5}"/>
    <cellStyle name="Total 2 4 2 2 2 2 3" xfId="37182" xr:uid="{55E71499-6441-401F-96B0-6B1E16E64887}"/>
    <cellStyle name="Total 2 4 2 2 2 3" xfId="29395" xr:uid="{75698342-2219-428D-9DD1-483D429CB373}"/>
    <cellStyle name="Total 2 4 2 2 2 4" xfId="35119" xr:uid="{5725A9E1-FBA3-435E-BBD3-3721DE1B1E62}"/>
    <cellStyle name="Total 2 4 2 2 3" xfId="24836" xr:uid="{853F40D8-5326-499D-8CAB-53E15A56B3F8}"/>
    <cellStyle name="Total 2 4 2 2 3 2" xfId="27031" xr:uid="{0763B6F2-DBAA-4E1F-AB5C-0A625D0AC604}"/>
    <cellStyle name="Total 2 4 2 2 3 2 2" xfId="32483" xr:uid="{9266B97B-2FCD-4F81-8182-79F9E959FD06}"/>
    <cellStyle name="Total 2 4 2 2 3 2 3" xfId="37952" xr:uid="{E327CE08-7D6B-4AA7-A306-EE33B20455D1}"/>
    <cellStyle name="Total 2 4 2 2 3 3" xfId="30288" xr:uid="{62B99CD3-0C09-47D0-8096-44B511B6B599}"/>
    <cellStyle name="Total 2 4 2 2 3 4" xfId="35985" xr:uid="{6AE52324-826C-4161-90D4-7919076FE115}"/>
    <cellStyle name="Total 2 4 2 2 4" xfId="22600" xr:uid="{EAB07063-059F-422E-A8B6-11B88473E733}"/>
    <cellStyle name="Total 2 4 2 2 4 2" xfId="28540" xr:uid="{88D02D70-68A9-4140-98C4-535A3675DE38}"/>
    <cellStyle name="Total 2 4 2 2 4 3" xfId="34267" xr:uid="{72939B16-07B0-4AEF-826C-9D2A78056EFD}"/>
    <cellStyle name="Total 2 4 2 2 5" xfId="25300" xr:uid="{66442E45-8E67-412A-9CA3-19E7B92C9C19}"/>
    <cellStyle name="Total 2 4 2 2 5 2" xfId="30752" xr:uid="{E06496F3-2D71-4610-AD84-2AC1B6AD07E7}"/>
    <cellStyle name="Total 2 4 2 2 5 3" xfId="36411" xr:uid="{F304AD79-1310-44BE-887E-08B3A2ABE55F}"/>
    <cellStyle name="Total 2 4 2 2 6" xfId="27663" xr:uid="{3772B467-A547-49F1-85AF-D0BCB63B0B8D}"/>
    <cellStyle name="Total 2 4 2 2 7" xfId="33390" xr:uid="{3874B3DD-811F-4A55-B136-3344E9528BA4}"/>
    <cellStyle name="Total 2 4 2 3" xfId="23382" xr:uid="{923AE128-E94E-48FC-A57A-29202AB52DFA}"/>
    <cellStyle name="Total 2 4 2 3 2" xfId="26082" xr:uid="{1A4FCFEE-63C1-4DBE-829C-6815062FDF7D}"/>
    <cellStyle name="Total 2 4 2 3 2 2" xfId="31534" xr:uid="{B471791C-97C0-44E9-BCA5-F42E4D42AB0A}"/>
    <cellStyle name="Total 2 4 2 3 2 3" xfId="37109" xr:uid="{FDAC3A7E-9ADD-4801-9F2A-49F53327F24B}"/>
    <cellStyle name="Total 2 4 2 3 3" xfId="29322" xr:uid="{3ED79B5A-62D9-4F9F-903E-B22553C68488}"/>
    <cellStyle name="Total 2 4 2 3 4" xfId="35046" xr:uid="{3D6049F2-0001-43DB-B075-8F7435A7D0AB}"/>
    <cellStyle name="Total 2 4 2 4" xfId="24763" xr:uid="{516F9DCA-5B35-40F1-939A-53751FF557D4}"/>
    <cellStyle name="Total 2 4 2 4 2" xfId="26958" xr:uid="{9F801661-E68E-40C4-B72D-67E933681FFE}"/>
    <cellStyle name="Total 2 4 2 4 2 2" xfId="32410" xr:uid="{5F4D66D2-5A27-424D-88A2-75A8CC07B764}"/>
    <cellStyle name="Total 2 4 2 4 2 3" xfId="37879" xr:uid="{D9D0537F-5B5B-47D0-92B6-FE70BF5AA8F2}"/>
    <cellStyle name="Total 2 4 2 4 3" xfId="30215" xr:uid="{A8270E60-CB93-4960-AA7F-6D575E499A36}"/>
    <cellStyle name="Total 2 4 2 4 4" xfId="35912" xr:uid="{39F6A0FA-A4EE-4A7D-9FE7-CA15F950B553}"/>
    <cellStyle name="Total 2 4 2 5" xfId="22527" xr:uid="{47074226-4F91-478B-BD2C-7352A46436FF}"/>
    <cellStyle name="Total 2 4 2 5 2" xfId="28467" xr:uid="{CC6369E4-E2E3-4494-B31A-FA5FF8C4CFE7}"/>
    <cellStyle name="Total 2 4 2 5 3" xfId="34194" xr:uid="{84BD291A-9D94-4BEC-BDAF-69B6D48D23FA}"/>
    <cellStyle name="Total 2 4 2 6" xfId="21648" xr:uid="{FA76FD80-996F-40B8-984D-3FF8E1C428E6}"/>
    <cellStyle name="Total 2 4 2 7" xfId="27590" xr:uid="{D42D28A5-C460-4E7A-A897-C6D34EC0E477}"/>
    <cellStyle name="Total 2 4 2 8" xfId="33317" xr:uid="{44352587-8966-4340-8978-0D0D6138DFFF}"/>
    <cellStyle name="Total 2 4 3" xfId="20874" xr:uid="{00000000-0005-0000-0000-000090510000}"/>
    <cellStyle name="Total 2 4 3 2" xfId="21720" xr:uid="{EE081833-8797-40AE-A1F8-34BD12E0DE4A}"/>
    <cellStyle name="Total 2 4 3 2 2" xfId="23454" xr:uid="{CB3ECDF0-3111-49B5-8BDA-73428273EC5C}"/>
    <cellStyle name="Total 2 4 3 2 2 2" xfId="26154" xr:uid="{FDF36909-906B-4D28-AC4B-AD3B839BD642}"/>
    <cellStyle name="Total 2 4 3 2 2 2 2" xfId="31606" xr:uid="{2A980471-C4D7-440F-BA74-5A9F49E7A9C3}"/>
    <cellStyle name="Total 2 4 3 2 2 2 3" xfId="37181" xr:uid="{BE7F402C-F503-42A8-A369-09CF0AFFB562}"/>
    <cellStyle name="Total 2 4 3 2 2 3" xfId="29394" xr:uid="{D2EA0018-AAEF-4A09-B73E-F5B8EC65E488}"/>
    <cellStyle name="Total 2 4 3 2 2 4" xfId="35118" xr:uid="{170E023D-C0A4-4D01-886B-122212C6272D}"/>
    <cellStyle name="Total 2 4 3 2 3" xfId="24835" xr:uid="{1CD49143-FD7D-4D07-BB6D-3905663CB3DE}"/>
    <cellStyle name="Total 2 4 3 2 3 2" xfId="27030" xr:uid="{9E0E8EA7-84FA-4AB3-A376-EBED997D1E4A}"/>
    <cellStyle name="Total 2 4 3 2 3 2 2" xfId="32482" xr:uid="{EE92C7DB-B46B-44B1-946D-D1B178825FC8}"/>
    <cellStyle name="Total 2 4 3 2 3 2 3" xfId="37951" xr:uid="{ADF6373B-3DD5-419D-B26C-21928374F784}"/>
    <cellStyle name="Total 2 4 3 2 3 3" xfId="30287" xr:uid="{5F923803-1E25-472B-8A1F-20C59CDDA648}"/>
    <cellStyle name="Total 2 4 3 2 3 4" xfId="35984" xr:uid="{33E7921F-3646-4958-8FD2-D65E376F51CC}"/>
    <cellStyle name="Total 2 4 3 2 4" xfId="22599" xr:uid="{D5B2F6FC-DCDF-420E-A8FD-065E2E019E6C}"/>
    <cellStyle name="Total 2 4 3 2 4 2" xfId="28539" xr:uid="{D082E83F-55C5-49FB-8110-AE56D83BD2E8}"/>
    <cellStyle name="Total 2 4 3 2 4 3" xfId="34266" xr:uid="{E368768C-2647-4AC2-AECA-9400ACA5D2C6}"/>
    <cellStyle name="Total 2 4 3 2 5" xfId="25299" xr:uid="{5ACEB542-6513-4C77-A855-835160C50991}"/>
    <cellStyle name="Total 2 4 3 2 5 2" xfId="30751" xr:uid="{54AC88D8-6A32-43F4-9AE7-8ADA70BB206C}"/>
    <cellStyle name="Total 2 4 3 2 5 3" xfId="36410" xr:uid="{2C17C854-9F77-4318-B793-C8A140FD4AFA}"/>
    <cellStyle name="Total 2 4 3 2 6" xfId="27662" xr:uid="{4B5195E7-85F9-48BB-8DB3-C8DB4053A593}"/>
    <cellStyle name="Total 2 4 3 2 7" xfId="33389" xr:uid="{A03EF91E-E20E-4C34-8592-3B850CF97C02}"/>
    <cellStyle name="Total 2 4 3 3" xfId="23383" xr:uid="{780F3EE6-00E2-4167-8EB2-FE0998226D3C}"/>
    <cellStyle name="Total 2 4 3 3 2" xfId="26083" xr:uid="{41A49255-D816-4B00-B62B-3EB7C222A726}"/>
    <cellStyle name="Total 2 4 3 3 2 2" xfId="31535" xr:uid="{7E7A5F2E-56A1-46D6-AB4B-8897919A1027}"/>
    <cellStyle name="Total 2 4 3 3 2 3" xfId="37110" xr:uid="{21F1B744-AE7F-41C8-966B-02E6F7986C55}"/>
    <cellStyle name="Total 2 4 3 3 3" xfId="29323" xr:uid="{7B0B1077-ED0E-4A44-ABC8-C4AB1E93147D}"/>
    <cellStyle name="Total 2 4 3 3 4" xfId="35047" xr:uid="{324C0263-88C0-4B6F-A5F3-7094A2333038}"/>
    <cellStyle name="Total 2 4 3 4" xfId="24764" xr:uid="{35D0E3B1-1B81-4439-88CD-22518C084EA8}"/>
    <cellStyle name="Total 2 4 3 4 2" xfId="26959" xr:uid="{D8999955-BAE5-42F7-B1E2-AE5C37C71C83}"/>
    <cellStyle name="Total 2 4 3 4 2 2" xfId="32411" xr:uid="{4CDF2A6D-5248-4500-A171-6F699FD012F2}"/>
    <cellStyle name="Total 2 4 3 4 2 3" xfId="37880" xr:uid="{61FD070A-258A-460A-A03E-AB7BF153523A}"/>
    <cellStyle name="Total 2 4 3 4 3" xfId="30216" xr:uid="{7B480AC3-E6E7-4C98-85DB-0493271921C4}"/>
    <cellStyle name="Total 2 4 3 4 4" xfId="35913" xr:uid="{8A53DDC8-FF49-4C61-8822-95C144049AAF}"/>
    <cellStyle name="Total 2 4 3 5" xfId="22528" xr:uid="{5E0FC3FE-32DB-450D-AE8E-922D887A831D}"/>
    <cellStyle name="Total 2 4 3 5 2" xfId="28468" xr:uid="{C18399C4-C620-4DE4-8053-99A45BB63CCF}"/>
    <cellStyle name="Total 2 4 3 5 3" xfId="34195" xr:uid="{93A2F54D-B250-48EA-B41E-2BCE479396D4}"/>
    <cellStyle name="Total 2 4 3 6" xfId="21649" xr:uid="{7B332439-0A1A-43F3-932A-939A4DC8B23F}"/>
    <cellStyle name="Total 2 4 3 7" xfId="27591" xr:uid="{6EC2C961-38D9-45A2-8588-1F18E8F20901}"/>
    <cellStyle name="Total 2 4 3 8" xfId="33318" xr:uid="{AE975EB6-2132-4112-9299-966D315E55C7}"/>
    <cellStyle name="Total 2 4 4" xfId="20875" xr:uid="{00000000-0005-0000-0000-000091510000}"/>
    <cellStyle name="Total 2 4 4 2" xfId="21719" xr:uid="{BFA0400A-45C2-4153-8772-6C140B2E6D74}"/>
    <cellStyle name="Total 2 4 4 2 2" xfId="23453" xr:uid="{0F4DD3AD-FF54-43AE-99A2-7AB886D93E47}"/>
    <cellStyle name="Total 2 4 4 2 2 2" xfId="26153" xr:uid="{2EFD67D0-3CDE-4C96-A16D-DA7CA0D9418E}"/>
    <cellStyle name="Total 2 4 4 2 2 2 2" xfId="31605" xr:uid="{3FBAF31A-BBC7-456F-A33D-087962C60621}"/>
    <cellStyle name="Total 2 4 4 2 2 2 3" xfId="37180" xr:uid="{5FBACE59-2C83-4AAA-906E-C655367C0FA0}"/>
    <cellStyle name="Total 2 4 4 2 2 3" xfId="29393" xr:uid="{C6055D3D-0D91-4E83-8137-B152783DEA6C}"/>
    <cellStyle name="Total 2 4 4 2 2 4" xfId="35117" xr:uid="{F57A20E6-F473-43A0-8587-96E10396635D}"/>
    <cellStyle name="Total 2 4 4 2 3" xfId="24834" xr:uid="{2B125855-0A09-465C-B613-59A34B4BDBE3}"/>
    <cellStyle name="Total 2 4 4 2 3 2" xfId="27029" xr:uid="{CFFBE82F-9EFF-480E-83A9-AB752B362F2F}"/>
    <cellStyle name="Total 2 4 4 2 3 2 2" xfId="32481" xr:uid="{E429DAAE-B2A3-42BD-B08D-06C41EA10954}"/>
    <cellStyle name="Total 2 4 4 2 3 2 3" xfId="37950" xr:uid="{F0681F33-8D95-441D-B6CE-BC96C5AF4027}"/>
    <cellStyle name="Total 2 4 4 2 3 3" xfId="30286" xr:uid="{5FE045FA-404F-4354-A9E3-F108542D6CCD}"/>
    <cellStyle name="Total 2 4 4 2 3 4" xfId="35983" xr:uid="{22CC2090-774E-43BE-8424-18C81C347EC3}"/>
    <cellStyle name="Total 2 4 4 2 4" xfId="22598" xr:uid="{B28C74BC-8A08-4CAB-8065-01E2B336887D}"/>
    <cellStyle name="Total 2 4 4 2 4 2" xfId="28538" xr:uid="{50C31A87-C46E-406A-B8E5-BF2F068E5CC9}"/>
    <cellStyle name="Total 2 4 4 2 4 3" xfId="34265" xr:uid="{E3C5CD81-26C8-41F9-B65C-4FDEF308E917}"/>
    <cellStyle name="Total 2 4 4 2 5" xfId="25298" xr:uid="{0D05314D-E7E0-47BD-BDC7-5D96F05D7252}"/>
    <cellStyle name="Total 2 4 4 2 5 2" xfId="30750" xr:uid="{456BE798-E5C7-4D23-9AC3-EA5BC630B95B}"/>
    <cellStyle name="Total 2 4 4 2 5 3" xfId="36409" xr:uid="{4755D62C-5406-4D8E-BC21-B7B10234706E}"/>
    <cellStyle name="Total 2 4 4 2 6" xfId="27661" xr:uid="{D073B559-1A84-478D-B3A8-27EDCAA88064}"/>
    <cellStyle name="Total 2 4 4 2 7" xfId="33388" xr:uid="{0B270A16-A8B7-484D-B0FF-83CB5CD33F40}"/>
    <cellStyle name="Total 2 4 4 3" xfId="23384" xr:uid="{8B13DFDD-C997-4418-93BC-D2BCA75F26B0}"/>
    <cellStyle name="Total 2 4 4 3 2" xfId="26084" xr:uid="{2BB64DEF-875A-4DBE-880A-46847FC9667D}"/>
    <cellStyle name="Total 2 4 4 3 2 2" xfId="31536" xr:uid="{CAFCD0B2-6285-4383-8E68-56F98C9CFD17}"/>
    <cellStyle name="Total 2 4 4 3 2 3" xfId="37111" xr:uid="{CA14DEE6-3F02-40AE-B47C-1EEFEC5A0CAC}"/>
    <cellStyle name="Total 2 4 4 3 3" xfId="29324" xr:uid="{B1D9C0BD-D1B6-4D32-B7DC-F087169078D1}"/>
    <cellStyle name="Total 2 4 4 3 4" xfId="35048" xr:uid="{4471D36E-73BC-4639-ADC8-7B0BEAEB960D}"/>
    <cellStyle name="Total 2 4 4 4" xfId="24765" xr:uid="{614B9138-EF77-409D-B784-DC82FCA288A6}"/>
    <cellStyle name="Total 2 4 4 4 2" xfId="26960" xr:uid="{DC02D36C-ED02-4029-81A4-351121DA6143}"/>
    <cellStyle name="Total 2 4 4 4 2 2" xfId="32412" xr:uid="{2770A2A1-2690-42CC-9A67-9B77F03CB0D0}"/>
    <cellStyle name="Total 2 4 4 4 2 3" xfId="37881" xr:uid="{CA4F5B98-F817-4848-9C65-2AFC9747689C}"/>
    <cellStyle name="Total 2 4 4 4 3" xfId="30217" xr:uid="{5CD33F9E-0D85-4306-B53E-EDC088C54F21}"/>
    <cellStyle name="Total 2 4 4 4 4" xfId="35914" xr:uid="{A3D56704-6BC3-4B78-9328-2B2EAD5835E4}"/>
    <cellStyle name="Total 2 4 4 5" xfId="22529" xr:uid="{E6F20569-3225-4193-AB04-9C6D9276BD9B}"/>
    <cellStyle name="Total 2 4 4 5 2" xfId="28469" xr:uid="{AF2A8F12-3A2B-4120-BA22-91D016021E78}"/>
    <cellStyle name="Total 2 4 4 5 3" xfId="34196" xr:uid="{4DFA49FF-1AC7-4146-BF60-C31CAD7431AB}"/>
    <cellStyle name="Total 2 4 4 6" xfId="21650" xr:uid="{73E01A29-9C51-452C-B98D-2A0C5A6EDA1F}"/>
    <cellStyle name="Total 2 4 4 7" xfId="27592" xr:uid="{52B3990E-5518-4917-82C1-B8E594ADF266}"/>
    <cellStyle name="Total 2 4 4 8" xfId="33319" xr:uid="{000B4A2F-8A68-4607-946B-37CC954AD351}"/>
    <cellStyle name="Total 2 4 5" xfId="20876" xr:uid="{00000000-0005-0000-0000-000092510000}"/>
    <cellStyle name="Total 2 4 5 2" xfId="21718" xr:uid="{63910B08-DCA7-4DB5-B9B4-72F4683C8BFC}"/>
    <cellStyle name="Total 2 4 5 2 2" xfId="23452" xr:uid="{492F5D84-4FA4-489E-A779-81261612C819}"/>
    <cellStyle name="Total 2 4 5 2 2 2" xfId="26152" xr:uid="{A529AE11-A006-4075-A3B7-DF745F4590A9}"/>
    <cellStyle name="Total 2 4 5 2 2 2 2" xfId="31604" xr:uid="{C8DC24DB-337D-4EED-BBF5-5B4A771243E2}"/>
    <cellStyle name="Total 2 4 5 2 2 2 3" xfId="37179" xr:uid="{C6A589CE-D90F-4E92-9D8C-2A4F62CCD868}"/>
    <cellStyle name="Total 2 4 5 2 2 3" xfId="29392" xr:uid="{570996D6-D38C-45E7-8904-9BA5EAA99853}"/>
    <cellStyle name="Total 2 4 5 2 2 4" xfId="35116" xr:uid="{3A613222-F65E-4437-B41E-2ED5771FD682}"/>
    <cellStyle name="Total 2 4 5 2 3" xfId="24833" xr:uid="{D7284BFA-1B38-426E-97EC-940CD4E8F827}"/>
    <cellStyle name="Total 2 4 5 2 3 2" xfId="27028" xr:uid="{F625E7E7-D097-4DA3-83FB-92A1A68D7E42}"/>
    <cellStyle name="Total 2 4 5 2 3 2 2" xfId="32480" xr:uid="{3F778B58-EF28-496B-BE64-FF1EA27156F1}"/>
    <cellStyle name="Total 2 4 5 2 3 2 3" xfId="37949" xr:uid="{7A41A6CA-D4B9-4B3A-819E-BFA1852E8370}"/>
    <cellStyle name="Total 2 4 5 2 3 3" xfId="30285" xr:uid="{8E67A885-5A18-400F-BF65-25BF2AEFC7B9}"/>
    <cellStyle name="Total 2 4 5 2 3 4" xfId="35982" xr:uid="{C5CC4457-5DB7-4A5E-96B4-4CB9B9480384}"/>
    <cellStyle name="Total 2 4 5 2 4" xfId="22597" xr:uid="{5AA9D605-19FF-4D84-BC4D-FD5FCC4330F5}"/>
    <cellStyle name="Total 2 4 5 2 4 2" xfId="28537" xr:uid="{50DACE3A-F922-42AA-969F-11C04FC35FF9}"/>
    <cellStyle name="Total 2 4 5 2 4 3" xfId="34264" xr:uid="{25E567E3-B3F6-450F-8051-F70B2B97CB38}"/>
    <cellStyle name="Total 2 4 5 2 5" xfId="25297" xr:uid="{D24F4101-0481-4446-88A6-A47CE8CE2370}"/>
    <cellStyle name="Total 2 4 5 2 5 2" xfId="30749" xr:uid="{2C2D8BCA-CA52-4950-8F17-DFCEE4AEF6E4}"/>
    <cellStyle name="Total 2 4 5 2 5 3" xfId="36408" xr:uid="{ABCBAEAC-8F86-41D9-B309-D55090C287B4}"/>
    <cellStyle name="Total 2 4 5 2 6" xfId="27660" xr:uid="{E218C185-B0D1-4AFE-85BA-F1B73F3FE94F}"/>
    <cellStyle name="Total 2 4 5 2 7" xfId="33387" xr:uid="{A36CF68F-667E-483F-97B3-ABD5EBD9965F}"/>
    <cellStyle name="Total 2 4 5 3" xfId="23385" xr:uid="{9CC722BD-2909-4C57-9AEE-6E9581FE6899}"/>
    <cellStyle name="Total 2 4 5 3 2" xfId="26085" xr:uid="{5B70A989-E09E-421C-B0AD-1946170A2D01}"/>
    <cellStyle name="Total 2 4 5 3 2 2" xfId="31537" xr:uid="{62E684D4-03E7-43AD-8D93-09ACFB8B73DF}"/>
    <cellStyle name="Total 2 4 5 3 2 3" xfId="37112" xr:uid="{C93F60E1-D727-4E08-86BA-8A1D72D39DD6}"/>
    <cellStyle name="Total 2 4 5 3 3" xfId="29325" xr:uid="{5681EEC4-5BC3-4FD6-BFCE-C90DAB04901E}"/>
    <cellStyle name="Total 2 4 5 3 4" xfId="35049" xr:uid="{52B689EB-9900-40A1-9124-D3178EC3CEBB}"/>
    <cellStyle name="Total 2 4 5 4" xfId="24766" xr:uid="{B202A8B9-ADC7-4A62-919C-0C67AC3ECE8B}"/>
    <cellStyle name="Total 2 4 5 4 2" xfId="26961" xr:uid="{AD996044-DBCF-4F14-A49C-D35F3CA0E41D}"/>
    <cellStyle name="Total 2 4 5 4 2 2" xfId="32413" xr:uid="{10D771AF-6BBB-41F4-9318-743A80F33E48}"/>
    <cellStyle name="Total 2 4 5 4 2 3" xfId="37882" xr:uid="{5037D8C7-1B4B-4451-88E2-0F7F9A067626}"/>
    <cellStyle name="Total 2 4 5 4 3" xfId="30218" xr:uid="{8DE15FBE-EC48-4C33-8451-485C35C2E341}"/>
    <cellStyle name="Total 2 4 5 4 4" xfId="35915" xr:uid="{5853C6B3-0E44-4267-9400-8719B475E20F}"/>
    <cellStyle name="Total 2 4 5 5" xfId="22530" xr:uid="{281D688E-5945-4038-BD5A-35797283BDD9}"/>
    <cellStyle name="Total 2 4 5 5 2" xfId="28470" xr:uid="{A9F7CBE9-A05B-428A-A24A-1D061D4AE6DA}"/>
    <cellStyle name="Total 2 4 5 5 3" xfId="34197" xr:uid="{6F84BF77-EA83-43EC-8889-3430785554D6}"/>
    <cellStyle name="Total 2 4 5 6" xfId="21651" xr:uid="{C1E329E7-6BA5-420E-9751-2DB828191AD3}"/>
    <cellStyle name="Total 2 4 5 7" xfId="27593" xr:uid="{1592AC23-6EB0-4E75-B40E-0B6DA4821A79}"/>
    <cellStyle name="Total 2 4 5 8" xfId="33320" xr:uid="{A2D35182-F25D-4429-9911-65D79C956B6C}"/>
    <cellStyle name="Total 2 5" xfId="20877" xr:uid="{00000000-0005-0000-0000-000093510000}"/>
    <cellStyle name="Total 2 5 2" xfId="20878" xr:uid="{00000000-0005-0000-0000-000094510000}"/>
    <cellStyle name="Total 2 5 2 2" xfId="21717" xr:uid="{84822694-922D-400E-B5D4-B408FDCC4835}"/>
    <cellStyle name="Total 2 5 2 2 2" xfId="23451" xr:uid="{7B924C06-3785-4D9B-921E-9B66AE8BD2E2}"/>
    <cellStyle name="Total 2 5 2 2 2 2" xfId="26151" xr:uid="{9FA50CF6-9B1C-484B-B6F2-9816914B3C7C}"/>
    <cellStyle name="Total 2 5 2 2 2 2 2" xfId="31603" xr:uid="{B43266BF-0533-47F6-B6B3-0A636D03547B}"/>
    <cellStyle name="Total 2 5 2 2 2 2 3" xfId="37178" xr:uid="{D4F8EAF0-8055-4577-B952-B23588846B24}"/>
    <cellStyle name="Total 2 5 2 2 2 3" xfId="29391" xr:uid="{6FE98560-E859-44BD-BFFE-10A97411E5E2}"/>
    <cellStyle name="Total 2 5 2 2 2 4" xfId="35115" xr:uid="{D5EF5751-2AF9-4933-811E-1FEE070F090F}"/>
    <cellStyle name="Total 2 5 2 2 3" xfId="24832" xr:uid="{BE75EAC3-4A49-4223-81BF-1FFB2BF321CB}"/>
    <cellStyle name="Total 2 5 2 2 3 2" xfId="27027" xr:uid="{8F0CCDB6-B95C-4867-83E1-3016A9475B57}"/>
    <cellStyle name="Total 2 5 2 2 3 2 2" xfId="32479" xr:uid="{11FF80BE-92FE-4FB8-AEE6-18E651919E90}"/>
    <cellStyle name="Total 2 5 2 2 3 2 3" xfId="37948" xr:uid="{07462AD6-D2EE-4FF0-8874-000042D9647A}"/>
    <cellStyle name="Total 2 5 2 2 3 3" xfId="30284" xr:uid="{9AD35ECD-040D-439A-8163-497F04536024}"/>
    <cellStyle name="Total 2 5 2 2 3 4" xfId="35981" xr:uid="{F131F8EC-7262-4C2A-BD5B-299003DCA606}"/>
    <cellStyle name="Total 2 5 2 2 4" xfId="22596" xr:uid="{F29514BA-236B-4C1B-869B-27EC943FE8D7}"/>
    <cellStyle name="Total 2 5 2 2 4 2" xfId="28536" xr:uid="{54FFE038-54FA-4627-B7AA-0D669159C0BD}"/>
    <cellStyle name="Total 2 5 2 2 4 3" xfId="34263" xr:uid="{62050533-B1E8-4778-9536-93D40654F3C2}"/>
    <cellStyle name="Total 2 5 2 2 5" xfId="25296" xr:uid="{A92CDD00-CB73-4022-AE83-E392D458B92B}"/>
    <cellStyle name="Total 2 5 2 2 5 2" xfId="30748" xr:uid="{ED639510-0ED2-4D96-810C-897CCB529B22}"/>
    <cellStyle name="Total 2 5 2 2 5 3" xfId="36407" xr:uid="{CF9AE49B-0880-4A79-B432-A7585BBEBB20}"/>
    <cellStyle name="Total 2 5 2 2 6" xfId="27659" xr:uid="{6BF58C94-CBDF-4773-932C-8561B36FFC76}"/>
    <cellStyle name="Total 2 5 2 2 7" xfId="33386" xr:uid="{555447A7-E1B9-4E93-BD4B-7C7865107444}"/>
    <cellStyle name="Total 2 5 2 3" xfId="23386" xr:uid="{DFC0DE7A-26AD-4B25-8C12-E81512353B25}"/>
    <cellStyle name="Total 2 5 2 3 2" xfId="26086" xr:uid="{B253FA1A-577D-4601-A195-4D63A6435BBB}"/>
    <cellStyle name="Total 2 5 2 3 2 2" xfId="31538" xr:uid="{5B17041F-0CBC-48D7-9791-2AAD568A17EB}"/>
    <cellStyle name="Total 2 5 2 3 2 3" xfId="37113" xr:uid="{E1BE60E5-3AE5-43D8-934C-942D42936504}"/>
    <cellStyle name="Total 2 5 2 3 3" xfId="29326" xr:uid="{4AC94848-990F-44A1-AE91-4C8DFCD7309B}"/>
    <cellStyle name="Total 2 5 2 3 4" xfId="35050" xr:uid="{F29C68ED-B6D7-4E71-AB77-8F9AA497BE3D}"/>
    <cellStyle name="Total 2 5 2 4" xfId="24767" xr:uid="{E969D1AE-1E3A-435C-AFE2-FDE853726EEA}"/>
    <cellStyle name="Total 2 5 2 4 2" xfId="26962" xr:uid="{556F936D-955B-446F-B801-129B1ABBD800}"/>
    <cellStyle name="Total 2 5 2 4 2 2" xfId="32414" xr:uid="{1AC57DB1-47B4-46C6-9F4E-6EE79C3766F0}"/>
    <cellStyle name="Total 2 5 2 4 2 3" xfId="37883" xr:uid="{3BA542D9-1411-4BCE-91E6-5E282B4F05AD}"/>
    <cellStyle name="Total 2 5 2 4 3" xfId="30219" xr:uid="{C206E674-07ED-4B9C-9897-2B931FDAEA07}"/>
    <cellStyle name="Total 2 5 2 4 4" xfId="35916" xr:uid="{89068811-4D4F-4593-8195-D1B94A22D553}"/>
    <cellStyle name="Total 2 5 2 5" xfId="22531" xr:uid="{6486EFE8-3816-4DC3-B6C3-76904003AF23}"/>
    <cellStyle name="Total 2 5 2 5 2" xfId="28471" xr:uid="{7B96D0CA-DFD8-4D6B-B73D-65D13CF51E32}"/>
    <cellStyle name="Total 2 5 2 5 3" xfId="34198" xr:uid="{E3176A7A-8F0F-4B65-BA9C-068E871F93F6}"/>
    <cellStyle name="Total 2 5 2 6" xfId="21652" xr:uid="{FE902E88-A533-4A30-B3C6-91710040A4C1}"/>
    <cellStyle name="Total 2 5 2 7" xfId="27594" xr:uid="{9C950208-798D-4904-9D71-4284F2E3179C}"/>
    <cellStyle name="Total 2 5 2 8" xfId="33321" xr:uid="{67BC9DFB-3CCB-4BA3-A280-38DC3CF94C54}"/>
    <cellStyle name="Total 2 5 3" xfId="20879" xr:uid="{00000000-0005-0000-0000-000095510000}"/>
    <cellStyle name="Total 2 5 3 2" xfId="21716" xr:uid="{1A71A5E3-9840-47AE-939E-18D062A94F05}"/>
    <cellStyle name="Total 2 5 3 2 2" xfId="23450" xr:uid="{CF4F2C69-C46E-4949-B310-42653E3B8CA8}"/>
    <cellStyle name="Total 2 5 3 2 2 2" xfId="26150" xr:uid="{47DB58CE-88A1-43CF-A69B-E7CBA6F51645}"/>
    <cellStyle name="Total 2 5 3 2 2 2 2" xfId="31602" xr:uid="{D127B05B-E119-4AB6-8514-18AF19E44C01}"/>
    <cellStyle name="Total 2 5 3 2 2 2 3" xfId="37177" xr:uid="{0EB68453-26E8-4A01-85E5-E84EC164694B}"/>
    <cellStyle name="Total 2 5 3 2 2 3" xfId="29390" xr:uid="{7BC5ED37-2BC6-48B8-8E52-0A7D31575CC4}"/>
    <cellStyle name="Total 2 5 3 2 2 4" xfId="35114" xr:uid="{AA72D27E-B3C0-419A-ACA5-23D004F1AAA2}"/>
    <cellStyle name="Total 2 5 3 2 3" xfId="24831" xr:uid="{FE92760D-C3D8-41F3-8647-C9E9569CBDB5}"/>
    <cellStyle name="Total 2 5 3 2 3 2" xfId="27026" xr:uid="{806CB615-68B1-43A4-BBE3-E6E1BF867FA3}"/>
    <cellStyle name="Total 2 5 3 2 3 2 2" xfId="32478" xr:uid="{EE538DD1-A8BB-46EE-9AA0-E516BE8CD52C}"/>
    <cellStyle name="Total 2 5 3 2 3 2 3" xfId="37947" xr:uid="{A979B9C8-B527-4475-A4FF-36E66AF45437}"/>
    <cellStyle name="Total 2 5 3 2 3 3" xfId="30283" xr:uid="{00DCB925-9458-456D-8FAF-19FCE7C47B58}"/>
    <cellStyle name="Total 2 5 3 2 3 4" xfId="35980" xr:uid="{7F84045D-AE4B-414E-A748-612A3053CCFD}"/>
    <cellStyle name="Total 2 5 3 2 4" xfId="22595" xr:uid="{447C5EDD-3494-465E-9894-090C5511B862}"/>
    <cellStyle name="Total 2 5 3 2 4 2" xfId="28535" xr:uid="{B56EF25A-19DD-450D-87BA-5CE2D81D7F00}"/>
    <cellStyle name="Total 2 5 3 2 4 3" xfId="34262" xr:uid="{A592CBAF-4906-4252-9565-F5B1DE487B6C}"/>
    <cellStyle name="Total 2 5 3 2 5" xfId="25295" xr:uid="{B403EFAA-8368-4DC0-8ADD-1F5FB75AC4B4}"/>
    <cellStyle name="Total 2 5 3 2 5 2" xfId="30747" xr:uid="{B30E2973-2776-4D85-A6C4-21567D1F3EFC}"/>
    <cellStyle name="Total 2 5 3 2 5 3" xfId="36406" xr:uid="{9FB98684-4D4B-4699-8F1F-9CD76EC0FD16}"/>
    <cellStyle name="Total 2 5 3 2 6" xfId="27658" xr:uid="{ED5792E9-C096-40D3-A7FB-47100A222675}"/>
    <cellStyle name="Total 2 5 3 2 7" xfId="33385" xr:uid="{7B5986B9-68A0-47AC-951D-D941C7987CA7}"/>
    <cellStyle name="Total 2 5 3 3" xfId="23387" xr:uid="{CA0B4E08-B30D-4404-B878-DDA897C6A322}"/>
    <cellStyle name="Total 2 5 3 3 2" xfId="26087" xr:uid="{EA8FE091-9F53-4B07-A7DE-36632A9592C0}"/>
    <cellStyle name="Total 2 5 3 3 2 2" xfId="31539" xr:uid="{F94098A7-0618-4B57-A043-4CAE8E258C2E}"/>
    <cellStyle name="Total 2 5 3 3 2 3" xfId="37114" xr:uid="{1DD6CDF3-C9C6-4DE3-AFAA-CE37B5C4A1A2}"/>
    <cellStyle name="Total 2 5 3 3 3" xfId="29327" xr:uid="{0D1D2738-5F58-4C1E-A1CB-C9B7EBD80D5A}"/>
    <cellStyle name="Total 2 5 3 3 4" xfId="35051" xr:uid="{3AC5A036-AA59-475C-BBD5-4DCF829E3FFA}"/>
    <cellStyle name="Total 2 5 3 4" xfId="24768" xr:uid="{10A72897-7917-464D-8FE9-4E25B551D4D5}"/>
    <cellStyle name="Total 2 5 3 4 2" xfId="26963" xr:uid="{979360F4-1FCD-4B65-B5FE-03FE0BE76ADD}"/>
    <cellStyle name="Total 2 5 3 4 2 2" xfId="32415" xr:uid="{6A24C925-418A-4661-A3EE-0A6C026D80CD}"/>
    <cellStyle name="Total 2 5 3 4 2 3" xfId="37884" xr:uid="{FC7D1095-E532-43EA-8489-B90496D14F5F}"/>
    <cellStyle name="Total 2 5 3 4 3" xfId="30220" xr:uid="{6192E789-4B89-48A5-BB21-702073778B3D}"/>
    <cellStyle name="Total 2 5 3 4 4" xfId="35917" xr:uid="{15CFBF6D-3B65-4BC5-9C8C-513BC13748EE}"/>
    <cellStyle name="Total 2 5 3 5" xfId="22532" xr:uid="{B19AF742-6794-42A3-8884-EAB35259A099}"/>
    <cellStyle name="Total 2 5 3 5 2" xfId="28472" xr:uid="{9264FC86-A272-482C-A59B-1EA586D5352A}"/>
    <cellStyle name="Total 2 5 3 5 3" xfId="34199" xr:uid="{F3840D38-15A2-4A6D-8AFD-48A9B97D9555}"/>
    <cellStyle name="Total 2 5 3 6" xfId="21653" xr:uid="{18B02E0D-9311-47F5-BC4D-6228923BB7D2}"/>
    <cellStyle name="Total 2 5 3 7" xfId="27595" xr:uid="{F3883DD4-412D-46F9-8E61-629467FA6B21}"/>
    <cellStyle name="Total 2 5 3 8" xfId="33322" xr:uid="{45E69CFE-4423-4731-97E7-AC528D8C4F8F}"/>
    <cellStyle name="Total 2 5 4" xfId="20880" xr:uid="{00000000-0005-0000-0000-000096510000}"/>
    <cellStyle name="Total 2 5 4 2" xfId="21715" xr:uid="{F0CE93D9-2229-4C0E-B2F8-7A12E251BDA0}"/>
    <cellStyle name="Total 2 5 4 2 2" xfId="23449" xr:uid="{9CAA0C80-C6C1-405B-BFAD-5CAF96AADB6A}"/>
    <cellStyle name="Total 2 5 4 2 2 2" xfId="26149" xr:uid="{A05ABC63-C946-4352-AB14-1C29F2BE055C}"/>
    <cellStyle name="Total 2 5 4 2 2 2 2" xfId="31601" xr:uid="{63E07D6D-B05D-4E40-BDD6-BE6F45E804D5}"/>
    <cellStyle name="Total 2 5 4 2 2 2 3" xfId="37176" xr:uid="{9246EEEE-F40E-4388-A0D8-0A0DFCAF346F}"/>
    <cellStyle name="Total 2 5 4 2 2 3" xfId="29389" xr:uid="{079E8FF9-58CB-45CF-AC7D-145CED86AF93}"/>
    <cellStyle name="Total 2 5 4 2 2 4" xfId="35113" xr:uid="{0EA384AB-F04B-4C14-BF56-9A5EA4CF4F12}"/>
    <cellStyle name="Total 2 5 4 2 3" xfId="24830" xr:uid="{9E356B4E-F372-4018-84FC-BC2AF8ACBBB1}"/>
    <cellStyle name="Total 2 5 4 2 3 2" xfId="27025" xr:uid="{D7465B31-25FF-4B83-8D03-954B7D759FDE}"/>
    <cellStyle name="Total 2 5 4 2 3 2 2" xfId="32477" xr:uid="{08966E60-C4CC-48F3-9AE0-B09C81D6381A}"/>
    <cellStyle name="Total 2 5 4 2 3 2 3" xfId="37946" xr:uid="{606765AB-E870-4169-8716-69D403F38DBD}"/>
    <cellStyle name="Total 2 5 4 2 3 3" xfId="30282" xr:uid="{8635CC3A-DE0A-4E8E-95C8-7FF29E26B311}"/>
    <cellStyle name="Total 2 5 4 2 3 4" xfId="35979" xr:uid="{DCCCE372-0D57-42DF-BAFD-AFAF6A78256C}"/>
    <cellStyle name="Total 2 5 4 2 4" xfId="22594" xr:uid="{9961D23C-2E61-4ACA-AF97-4B706A9D1E00}"/>
    <cellStyle name="Total 2 5 4 2 4 2" xfId="28534" xr:uid="{0F8A1930-BC5E-4A7B-9226-1892BBD1B945}"/>
    <cellStyle name="Total 2 5 4 2 4 3" xfId="34261" xr:uid="{752987C3-85C9-40F6-B356-F7DF965D57BA}"/>
    <cellStyle name="Total 2 5 4 2 5" xfId="25294" xr:uid="{735B66B4-A912-420E-A3FC-4E9FE4F8A201}"/>
    <cellStyle name="Total 2 5 4 2 5 2" xfId="30746" xr:uid="{A683A0F4-3244-4472-9DDA-9FACEDD31AD6}"/>
    <cellStyle name="Total 2 5 4 2 5 3" xfId="36405" xr:uid="{281D148A-AB3A-4AB9-A44A-6D639963BD92}"/>
    <cellStyle name="Total 2 5 4 2 6" xfId="27657" xr:uid="{C484B8DB-2DDE-40FA-A9C2-26D0BC8D9672}"/>
    <cellStyle name="Total 2 5 4 2 7" xfId="33384" xr:uid="{BC40E8FA-62F6-47B0-82E9-5022112A0BFB}"/>
    <cellStyle name="Total 2 5 4 3" xfId="23388" xr:uid="{932E0120-188D-4D4B-8A4C-B0A5C806E28E}"/>
    <cellStyle name="Total 2 5 4 3 2" xfId="26088" xr:uid="{5DE5E928-3C6F-42EC-B4A4-6E1E72E1592C}"/>
    <cellStyle name="Total 2 5 4 3 2 2" xfId="31540" xr:uid="{1292B4A1-EBAF-4E27-B285-39AB86054ED0}"/>
    <cellStyle name="Total 2 5 4 3 2 3" xfId="37115" xr:uid="{106063FF-0CEE-41A3-91F3-E50C0F2BE2D5}"/>
    <cellStyle name="Total 2 5 4 3 3" xfId="29328" xr:uid="{C7355204-BD40-4112-BD4E-208A2F351747}"/>
    <cellStyle name="Total 2 5 4 3 4" xfId="35052" xr:uid="{8570D4C1-4C10-4B7E-B929-FD83928B9E46}"/>
    <cellStyle name="Total 2 5 4 4" xfId="24769" xr:uid="{A9ECCEC3-41C3-47A0-950B-DDB4C85B6775}"/>
    <cellStyle name="Total 2 5 4 4 2" xfId="26964" xr:uid="{68FBA9DD-D67B-431D-94A9-1AA5B33FBD9F}"/>
    <cellStyle name="Total 2 5 4 4 2 2" xfId="32416" xr:uid="{3BEC6CA1-0F6A-40E0-9E00-FA8CF85E9B7B}"/>
    <cellStyle name="Total 2 5 4 4 2 3" xfId="37885" xr:uid="{A0DB5126-D843-482D-934E-3E75A0AE1C22}"/>
    <cellStyle name="Total 2 5 4 4 3" xfId="30221" xr:uid="{E9ABE8E4-F5A4-4FB7-B957-3487F9A1125A}"/>
    <cellStyle name="Total 2 5 4 4 4" xfId="35918" xr:uid="{41F9F905-B025-4175-9709-78CD54393B31}"/>
    <cellStyle name="Total 2 5 4 5" xfId="22533" xr:uid="{08E89396-ADAE-442F-BCF2-E2EDB1596166}"/>
    <cellStyle name="Total 2 5 4 5 2" xfId="28473" xr:uid="{FB67363E-F13B-4DE2-99DC-41E6CF06707E}"/>
    <cellStyle name="Total 2 5 4 5 3" xfId="34200" xr:uid="{0EA32321-755C-4A7D-ACAB-1E22DE6072AA}"/>
    <cellStyle name="Total 2 5 4 6" xfId="21654" xr:uid="{52EFE1F5-E6BD-4E49-BB48-5496094ED3B2}"/>
    <cellStyle name="Total 2 5 4 7" xfId="27596" xr:uid="{50F0EC6A-B75C-4AE4-BCB9-D972E8717047}"/>
    <cellStyle name="Total 2 5 4 8" xfId="33323" xr:uid="{53574C3A-1132-4694-A4F2-0D5D93B8EDBC}"/>
    <cellStyle name="Total 2 5 5" xfId="20881" xr:uid="{00000000-0005-0000-0000-000097510000}"/>
    <cellStyle name="Total 2 5 5 2" xfId="21714" xr:uid="{6E4A7106-9075-414A-905C-92773B1BEC29}"/>
    <cellStyle name="Total 2 5 5 2 2" xfId="23448" xr:uid="{912D21F9-835B-4165-846A-68C7027837F8}"/>
    <cellStyle name="Total 2 5 5 2 2 2" xfId="26148" xr:uid="{EB807E03-7DCC-4532-B13D-881B0819003D}"/>
    <cellStyle name="Total 2 5 5 2 2 2 2" xfId="31600" xr:uid="{0F1E3CF3-31FB-4A0C-A99D-DDD2FEB9E0A4}"/>
    <cellStyle name="Total 2 5 5 2 2 2 3" xfId="37175" xr:uid="{B7C02833-1BB3-4AED-B638-F0292754F193}"/>
    <cellStyle name="Total 2 5 5 2 2 3" xfId="29388" xr:uid="{4C54F7BA-6AD2-4A08-9369-AD0C7A762486}"/>
    <cellStyle name="Total 2 5 5 2 2 4" xfId="35112" xr:uid="{32AE91FC-B050-4882-99D4-688A8C748829}"/>
    <cellStyle name="Total 2 5 5 2 3" xfId="24829" xr:uid="{B362F76B-C35A-4487-A5B0-CA141B9813C2}"/>
    <cellStyle name="Total 2 5 5 2 3 2" xfId="27024" xr:uid="{ED464237-521F-4A39-A954-CB4D73E0312E}"/>
    <cellStyle name="Total 2 5 5 2 3 2 2" xfId="32476" xr:uid="{96190F42-D794-4555-B1BA-E75094EE6C9D}"/>
    <cellStyle name="Total 2 5 5 2 3 2 3" xfId="37945" xr:uid="{EEE8C018-673C-4EC5-A415-305576264F8F}"/>
    <cellStyle name="Total 2 5 5 2 3 3" xfId="30281" xr:uid="{A5D8E33C-99BF-44FF-8E44-E53E232A377C}"/>
    <cellStyle name="Total 2 5 5 2 3 4" xfId="35978" xr:uid="{B432E951-3F03-4EF2-B345-A63881A986AC}"/>
    <cellStyle name="Total 2 5 5 2 4" xfId="22593" xr:uid="{4DA2D3F4-5FD8-4A3B-B4AE-9DC4B3D32423}"/>
    <cellStyle name="Total 2 5 5 2 4 2" xfId="28533" xr:uid="{10FF206E-8E56-4581-8848-566576115B8A}"/>
    <cellStyle name="Total 2 5 5 2 4 3" xfId="34260" xr:uid="{12C7DED4-172E-4BCA-A7DC-62DEEE60F41C}"/>
    <cellStyle name="Total 2 5 5 2 5" xfId="25293" xr:uid="{8ADD1A03-C8BF-4496-804B-85E7FEB84018}"/>
    <cellStyle name="Total 2 5 5 2 5 2" xfId="30745" xr:uid="{91CFC943-3F5E-419A-A564-148BAB99D60E}"/>
    <cellStyle name="Total 2 5 5 2 5 3" xfId="36404" xr:uid="{04D568D0-D25D-446B-99C6-D06013AEA640}"/>
    <cellStyle name="Total 2 5 5 2 6" xfId="27656" xr:uid="{5459C043-DC33-423D-A649-D46B5E63C18B}"/>
    <cellStyle name="Total 2 5 5 2 7" xfId="33383" xr:uid="{6500638C-D79D-42D8-B33A-1EC13C191449}"/>
    <cellStyle name="Total 2 5 5 3" xfId="23389" xr:uid="{E684F0F2-4180-4D9F-91E1-580DECD85C10}"/>
    <cellStyle name="Total 2 5 5 3 2" xfId="26089" xr:uid="{34C8A9C1-22B2-42E7-921A-42E1125213A4}"/>
    <cellStyle name="Total 2 5 5 3 2 2" xfId="31541" xr:uid="{F5654C49-5D7B-4D2A-86C2-B54DD1818531}"/>
    <cellStyle name="Total 2 5 5 3 2 3" xfId="37116" xr:uid="{11B63EBE-9393-4448-9F7B-E544DC2E8692}"/>
    <cellStyle name="Total 2 5 5 3 3" xfId="29329" xr:uid="{1E7CF082-B8EE-4407-AFCE-9DFD3B9230C2}"/>
    <cellStyle name="Total 2 5 5 3 4" xfId="35053" xr:uid="{9E8F0E9D-833F-46E7-A771-376CFFBC7CA5}"/>
    <cellStyle name="Total 2 5 5 4" xfId="24770" xr:uid="{2CBFF7D3-38C3-4006-8BD0-55E41F856DB7}"/>
    <cellStyle name="Total 2 5 5 4 2" xfId="26965" xr:uid="{15CDC61B-49D2-47E0-9FAD-4B403DA7C7F5}"/>
    <cellStyle name="Total 2 5 5 4 2 2" xfId="32417" xr:uid="{3EF1BFCC-8FEF-4E05-A57F-173295A9A4F1}"/>
    <cellStyle name="Total 2 5 5 4 2 3" xfId="37886" xr:uid="{F932A112-CC94-42DA-BE9C-D65596EDA92D}"/>
    <cellStyle name="Total 2 5 5 4 3" xfId="30222" xr:uid="{D4A351E8-AC58-49DF-A70F-1C65549A947C}"/>
    <cellStyle name="Total 2 5 5 4 4" xfId="35919" xr:uid="{25F3E3AF-EF77-4DE0-9059-9C16FEBC6DE3}"/>
    <cellStyle name="Total 2 5 5 5" xfId="22534" xr:uid="{5A5E57B4-8F92-4891-878C-1F4477EDF288}"/>
    <cellStyle name="Total 2 5 5 5 2" xfId="28474" xr:uid="{EE3F1AB8-9A65-4B58-8DA5-0194BDDF9BDF}"/>
    <cellStyle name="Total 2 5 5 5 3" xfId="34201" xr:uid="{ADFC30F5-45AB-490B-AE02-2DA4E17580D3}"/>
    <cellStyle name="Total 2 5 5 6" xfId="21655" xr:uid="{7C5FF845-5367-42B3-9C9F-DBF7460A4CD6}"/>
    <cellStyle name="Total 2 5 5 7" xfId="27597" xr:uid="{3EB77FE0-A5EC-47E9-9CF5-0D5987F5822B}"/>
    <cellStyle name="Total 2 5 5 8" xfId="33324" xr:uid="{F358122E-048E-4685-A1A3-A5CA52DF0786}"/>
    <cellStyle name="Total 2 6" xfId="20882" xr:uid="{00000000-0005-0000-0000-000098510000}"/>
    <cellStyle name="Total 2 6 2" xfId="20883" xr:uid="{00000000-0005-0000-0000-000099510000}"/>
    <cellStyle name="Total 2 6 2 2" xfId="21713" xr:uid="{908DC9DB-685D-46F7-95A1-CFE28A893E70}"/>
    <cellStyle name="Total 2 6 2 2 2" xfId="23447" xr:uid="{5C7C7CEE-03B2-443A-800F-B51D8C3B5DA6}"/>
    <cellStyle name="Total 2 6 2 2 2 2" xfId="26147" xr:uid="{E58A9D5C-2D96-4156-8C77-F96348465F0B}"/>
    <cellStyle name="Total 2 6 2 2 2 2 2" xfId="31599" xr:uid="{B7874025-6599-4371-BE0A-80DB11618045}"/>
    <cellStyle name="Total 2 6 2 2 2 2 3" xfId="37174" xr:uid="{47FDA055-0135-4AC0-B10A-0A4147C003AE}"/>
    <cellStyle name="Total 2 6 2 2 2 3" xfId="29387" xr:uid="{A67D857C-3FF8-4181-A103-D668839FDB43}"/>
    <cellStyle name="Total 2 6 2 2 2 4" xfId="35111" xr:uid="{107447FF-C9D6-4F55-A404-17CE59D52F3D}"/>
    <cellStyle name="Total 2 6 2 2 3" xfId="24828" xr:uid="{78C9D678-CFB6-4E2D-A1F7-113463F8FC78}"/>
    <cellStyle name="Total 2 6 2 2 3 2" xfId="27023" xr:uid="{A0640928-836C-4254-93D6-701D2A22566D}"/>
    <cellStyle name="Total 2 6 2 2 3 2 2" xfId="32475" xr:uid="{A9278D65-B547-4A0B-9F30-699FD42F8B30}"/>
    <cellStyle name="Total 2 6 2 2 3 2 3" xfId="37944" xr:uid="{FAF4CB5C-0D52-4C54-BC07-1D97B5C265A3}"/>
    <cellStyle name="Total 2 6 2 2 3 3" xfId="30280" xr:uid="{F90BB631-F167-492C-8D23-B4337E84F5AD}"/>
    <cellStyle name="Total 2 6 2 2 3 4" xfId="35977" xr:uid="{4AD2B594-1524-4A3C-965F-790E377CD3D5}"/>
    <cellStyle name="Total 2 6 2 2 4" xfId="22592" xr:uid="{472D83F5-CA5A-48AD-8157-3907A043E78B}"/>
    <cellStyle name="Total 2 6 2 2 4 2" xfId="28532" xr:uid="{70B2649E-FF2E-4E68-BDBD-A880183043D9}"/>
    <cellStyle name="Total 2 6 2 2 4 3" xfId="34259" xr:uid="{B1E5BE39-8A16-4F70-91F4-09E274BC1FA3}"/>
    <cellStyle name="Total 2 6 2 2 5" xfId="25292" xr:uid="{B2762AB1-E9EF-40DA-9F51-C268CB969872}"/>
    <cellStyle name="Total 2 6 2 2 5 2" xfId="30744" xr:uid="{8F947B43-AF76-4528-A255-D02D59A67A71}"/>
    <cellStyle name="Total 2 6 2 2 5 3" xfId="36403" xr:uid="{8783B97A-7581-4FF7-8B7B-C0BCAD9290DA}"/>
    <cellStyle name="Total 2 6 2 2 6" xfId="27655" xr:uid="{9FCD9AE8-CE46-441D-9D8C-AD5E5010E1F3}"/>
    <cellStyle name="Total 2 6 2 2 7" xfId="33382" xr:uid="{5D675BE5-7B30-434A-AA85-3AE7C2420A90}"/>
    <cellStyle name="Total 2 6 2 3" xfId="23390" xr:uid="{849FD003-B37E-4FB0-B119-0CA6883F144B}"/>
    <cellStyle name="Total 2 6 2 3 2" xfId="26090" xr:uid="{4338950E-03D1-40ED-A476-E59CE4F484D4}"/>
    <cellStyle name="Total 2 6 2 3 2 2" xfId="31542" xr:uid="{F1C5F155-A1C8-414E-8F6F-561182D90F46}"/>
    <cellStyle name="Total 2 6 2 3 2 3" xfId="37117" xr:uid="{FAF2B729-494F-4353-8118-C03D4D434B29}"/>
    <cellStyle name="Total 2 6 2 3 3" xfId="29330" xr:uid="{1F1DF74C-FC24-41EA-81DE-4E312CB864EA}"/>
    <cellStyle name="Total 2 6 2 3 4" xfId="35054" xr:uid="{272CBBAD-5B4C-4EF5-9E5A-38E60849740D}"/>
    <cellStyle name="Total 2 6 2 4" xfId="24771" xr:uid="{D364D94A-5D4F-4726-B941-B18CF2CF0ABC}"/>
    <cellStyle name="Total 2 6 2 4 2" xfId="26966" xr:uid="{E84BE43E-720E-4DE0-8ADA-5763E56DC7B1}"/>
    <cellStyle name="Total 2 6 2 4 2 2" xfId="32418" xr:uid="{6620D9E6-C95F-44BC-B4E0-27D278246BC0}"/>
    <cellStyle name="Total 2 6 2 4 2 3" xfId="37887" xr:uid="{110BD283-ED44-4FA3-8EB3-88F33A3C1C6E}"/>
    <cellStyle name="Total 2 6 2 4 3" xfId="30223" xr:uid="{FBFFF359-01B4-447D-AB90-B9B5418E7ED5}"/>
    <cellStyle name="Total 2 6 2 4 4" xfId="35920" xr:uid="{E62B39D3-2481-4FD6-A4AF-24E31D291F29}"/>
    <cellStyle name="Total 2 6 2 5" xfId="22535" xr:uid="{498E6C10-A474-4DD7-A1A6-D1D97D0CF867}"/>
    <cellStyle name="Total 2 6 2 5 2" xfId="28475" xr:uid="{44EB978F-451E-4F99-ADAB-4DDFF1C983BE}"/>
    <cellStyle name="Total 2 6 2 5 3" xfId="34202" xr:uid="{BF26A96C-75D9-4C73-809D-B71631BB00EF}"/>
    <cellStyle name="Total 2 6 2 6" xfId="21656" xr:uid="{A5ED7E7B-C43D-41C4-9E71-A907218B40EB}"/>
    <cellStyle name="Total 2 6 2 7" xfId="27598" xr:uid="{972AD38A-D060-4693-AD4A-DE689FE715DF}"/>
    <cellStyle name="Total 2 6 2 8" xfId="33325" xr:uid="{7BAD7086-5775-472E-833F-FC39A88C421E}"/>
    <cellStyle name="Total 2 6 3" xfId="20884" xr:uid="{00000000-0005-0000-0000-00009A510000}"/>
    <cellStyle name="Total 2 6 3 2" xfId="21712" xr:uid="{2E578191-90DF-4FC2-A8FB-A15DC2D735AF}"/>
    <cellStyle name="Total 2 6 3 2 2" xfId="23446" xr:uid="{0B4DE956-019B-4189-83F2-19FD36CB95E5}"/>
    <cellStyle name="Total 2 6 3 2 2 2" xfId="26146" xr:uid="{C9BA4D7A-7567-4784-BB88-583BE3EBFA40}"/>
    <cellStyle name="Total 2 6 3 2 2 2 2" xfId="31598" xr:uid="{D18C0614-DB9B-4EDA-B3E8-A36BCFB1990D}"/>
    <cellStyle name="Total 2 6 3 2 2 2 3" xfId="37173" xr:uid="{0FA6FAF4-A374-4F70-BF49-71CBB1F4A654}"/>
    <cellStyle name="Total 2 6 3 2 2 3" xfId="29386" xr:uid="{0AE635D9-8E11-4419-A4FE-86C0C99B6E54}"/>
    <cellStyle name="Total 2 6 3 2 2 4" xfId="35110" xr:uid="{06378AF7-972D-49D6-B5D4-C9DC14B3C7DD}"/>
    <cellStyle name="Total 2 6 3 2 3" xfId="24827" xr:uid="{AF96E1AB-51E4-47BD-AF0E-274BEE5C847D}"/>
    <cellStyle name="Total 2 6 3 2 3 2" xfId="27022" xr:uid="{41EAFAA9-14FC-467E-BE31-EAF8F600956D}"/>
    <cellStyle name="Total 2 6 3 2 3 2 2" xfId="32474" xr:uid="{558C3AEB-EF18-4684-AA9A-ECE08DE1A3D8}"/>
    <cellStyle name="Total 2 6 3 2 3 2 3" xfId="37943" xr:uid="{557EB2BC-9952-4621-9CED-FE473A56F4CC}"/>
    <cellStyle name="Total 2 6 3 2 3 3" xfId="30279" xr:uid="{C5887507-6057-4D77-A293-5B471A0C0B75}"/>
    <cellStyle name="Total 2 6 3 2 3 4" xfId="35976" xr:uid="{3BB7418D-EBEF-4107-B68C-5D800CBDA611}"/>
    <cellStyle name="Total 2 6 3 2 4" xfId="22591" xr:uid="{D63FA411-9448-4148-830D-AFAE98B7A843}"/>
    <cellStyle name="Total 2 6 3 2 4 2" xfId="28531" xr:uid="{B339C5B5-64D1-4ED4-94E5-234B051DA5B9}"/>
    <cellStyle name="Total 2 6 3 2 4 3" xfId="34258" xr:uid="{6D344B97-7E98-466D-B208-B6A93185B7A0}"/>
    <cellStyle name="Total 2 6 3 2 5" xfId="25291" xr:uid="{B15B7E2F-EF0B-4E16-8B76-3E8F82DFF133}"/>
    <cellStyle name="Total 2 6 3 2 5 2" xfId="30743" xr:uid="{9E61F11A-97C0-42A2-B9C9-76F407462F45}"/>
    <cellStyle name="Total 2 6 3 2 5 3" xfId="36402" xr:uid="{EFF594E0-3DA3-422F-9159-573EDB96E2CC}"/>
    <cellStyle name="Total 2 6 3 2 6" xfId="27654" xr:uid="{077AA9A2-4470-40E4-84C4-B7D0C15ABFA2}"/>
    <cellStyle name="Total 2 6 3 2 7" xfId="33381" xr:uid="{78892B98-60B9-4C15-8EB6-820ADF71F746}"/>
    <cellStyle name="Total 2 6 3 3" xfId="23391" xr:uid="{9671E1C8-577B-4643-BA8A-C6532E1C3B88}"/>
    <cellStyle name="Total 2 6 3 3 2" xfId="26091" xr:uid="{DEFDADB0-E3A9-446A-AB99-DC07B19253C8}"/>
    <cellStyle name="Total 2 6 3 3 2 2" xfId="31543" xr:uid="{47CE2D3E-3688-4378-88E4-96FA841B914C}"/>
    <cellStyle name="Total 2 6 3 3 2 3" xfId="37118" xr:uid="{9A07E584-27C2-47D8-AB02-93881AD9C4D0}"/>
    <cellStyle name="Total 2 6 3 3 3" xfId="29331" xr:uid="{0E28B6D5-50AF-4824-98F3-35064C8B9912}"/>
    <cellStyle name="Total 2 6 3 3 4" xfId="35055" xr:uid="{405D41CD-31DE-478A-A967-8841E74BBA3C}"/>
    <cellStyle name="Total 2 6 3 4" xfId="24772" xr:uid="{8BF4DA43-1993-4B7E-B4A8-378F2488C5B0}"/>
    <cellStyle name="Total 2 6 3 4 2" xfId="26967" xr:uid="{A8F5290E-318E-49E8-9ACB-0593A31FA0F5}"/>
    <cellStyle name="Total 2 6 3 4 2 2" xfId="32419" xr:uid="{CFCD540E-59FF-4D2B-9323-27A75D29B475}"/>
    <cellStyle name="Total 2 6 3 4 2 3" xfId="37888" xr:uid="{7D071C00-F740-4D27-BB72-0578247FA977}"/>
    <cellStyle name="Total 2 6 3 4 3" xfId="30224" xr:uid="{3E3938D6-9C59-4F7F-94E9-7F8FB3428A9A}"/>
    <cellStyle name="Total 2 6 3 4 4" xfId="35921" xr:uid="{2B0F1991-41AD-4F05-AA21-FCE558E29ECD}"/>
    <cellStyle name="Total 2 6 3 5" xfId="22536" xr:uid="{666DDDB2-A32C-42D4-A778-431F1A881A58}"/>
    <cellStyle name="Total 2 6 3 5 2" xfId="28476" xr:uid="{94E74C61-5EF0-4FEB-966E-15347BB2C1AE}"/>
    <cellStyle name="Total 2 6 3 5 3" xfId="34203" xr:uid="{4E5BFEEA-4F0C-48F7-BD20-1D2E9EAEF0F0}"/>
    <cellStyle name="Total 2 6 3 6" xfId="21657" xr:uid="{2059F756-4409-491B-9D66-596655990FCB}"/>
    <cellStyle name="Total 2 6 3 7" xfId="27599" xr:uid="{43C633CF-4575-45E2-BBDA-5B6FDF85FCB7}"/>
    <cellStyle name="Total 2 6 3 8" xfId="33326" xr:uid="{9A871D59-2843-48D5-84DD-04890B98B72D}"/>
    <cellStyle name="Total 2 6 4" xfId="20885" xr:uid="{00000000-0005-0000-0000-00009B510000}"/>
    <cellStyle name="Total 2 6 4 2" xfId="21711" xr:uid="{760D7A2D-6958-4E5E-A8A0-ACD9D41FCF86}"/>
    <cellStyle name="Total 2 6 4 2 2" xfId="23445" xr:uid="{2E4DA355-D145-4D7B-AF99-2B28640F393B}"/>
    <cellStyle name="Total 2 6 4 2 2 2" xfId="26145" xr:uid="{F6BCC157-2928-4709-8BFD-218F92EC5FC0}"/>
    <cellStyle name="Total 2 6 4 2 2 2 2" xfId="31597" xr:uid="{E94805BB-A630-4DFD-A70A-95760C4D1B20}"/>
    <cellStyle name="Total 2 6 4 2 2 2 3" xfId="37172" xr:uid="{ADB48509-ED45-45E3-BC50-7EF2DB56A00E}"/>
    <cellStyle name="Total 2 6 4 2 2 3" xfId="29385" xr:uid="{3B6CAC10-744D-4DBE-AD26-CBA7D83DAFEF}"/>
    <cellStyle name="Total 2 6 4 2 2 4" xfId="35109" xr:uid="{B0B9A1C4-F5C2-4081-8127-A605354A8401}"/>
    <cellStyle name="Total 2 6 4 2 3" xfId="24826" xr:uid="{FAC5C02C-D8AA-4D59-9880-C09950D5CF2C}"/>
    <cellStyle name="Total 2 6 4 2 3 2" xfId="27021" xr:uid="{299F3FB9-5C0F-4ED5-B83B-5C9D49C2BC7A}"/>
    <cellStyle name="Total 2 6 4 2 3 2 2" xfId="32473" xr:uid="{371E4D00-09C2-4DAE-8495-3FF24B941E84}"/>
    <cellStyle name="Total 2 6 4 2 3 2 3" xfId="37942" xr:uid="{891B6E21-1E66-49C1-9EEB-9100D68AC6F3}"/>
    <cellStyle name="Total 2 6 4 2 3 3" xfId="30278" xr:uid="{92E5D982-491B-4E43-AEAD-7484FD527BF4}"/>
    <cellStyle name="Total 2 6 4 2 3 4" xfId="35975" xr:uid="{D34B7003-B0BD-46DB-B251-840496829AC6}"/>
    <cellStyle name="Total 2 6 4 2 4" xfId="22590" xr:uid="{54D9891B-811C-413A-BABA-6EF896BF086C}"/>
    <cellStyle name="Total 2 6 4 2 4 2" xfId="28530" xr:uid="{FA2B12D2-5DA3-4171-BBB3-BF252457FB2B}"/>
    <cellStyle name="Total 2 6 4 2 4 3" xfId="34257" xr:uid="{3EA9F8DF-0E8B-4DF6-92F1-A7BADE433334}"/>
    <cellStyle name="Total 2 6 4 2 5" xfId="25290" xr:uid="{F60A9EBD-3EE9-4664-9B86-BC0AA54BDFC0}"/>
    <cellStyle name="Total 2 6 4 2 5 2" xfId="30742" xr:uid="{573FCE89-6E1F-4F7A-88CD-8B4D5F779CAE}"/>
    <cellStyle name="Total 2 6 4 2 5 3" xfId="36401" xr:uid="{27F1AD2C-FB82-48FC-AD55-5B2398AF1E28}"/>
    <cellStyle name="Total 2 6 4 2 6" xfId="27653" xr:uid="{91E9042D-2D05-4501-8A95-1D10B0F2B3A2}"/>
    <cellStyle name="Total 2 6 4 2 7" xfId="33380" xr:uid="{D19CCC8C-A03E-49D1-A431-8DA1C269D8D6}"/>
    <cellStyle name="Total 2 6 4 3" xfId="23392" xr:uid="{C30B34C1-2D18-479F-A816-6C37A2396310}"/>
    <cellStyle name="Total 2 6 4 3 2" xfId="26092" xr:uid="{B0E8742D-4089-45E4-95B2-23FF2623C867}"/>
    <cellStyle name="Total 2 6 4 3 2 2" xfId="31544" xr:uid="{ED4F9111-776E-4A41-A4C1-B41B95060EA3}"/>
    <cellStyle name="Total 2 6 4 3 2 3" xfId="37119" xr:uid="{87649249-3DCE-47A2-AECC-B2E66E11E86B}"/>
    <cellStyle name="Total 2 6 4 3 3" xfId="29332" xr:uid="{95DC5D0C-BA9B-48F9-BC9E-5B04FFB7C4DC}"/>
    <cellStyle name="Total 2 6 4 3 4" xfId="35056" xr:uid="{529F9643-8E11-4FBB-87D5-AA7F3AE220FB}"/>
    <cellStyle name="Total 2 6 4 4" xfId="24773" xr:uid="{61326E59-0431-4243-87CB-6525260A9E2B}"/>
    <cellStyle name="Total 2 6 4 4 2" xfId="26968" xr:uid="{8B661733-EE47-46F6-B606-A0ABA6C7149A}"/>
    <cellStyle name="Total 2 6 4 4 2 2" xfId="32420" xr:uid="{E3D7DB00-F5F7-4B49-873A-26A4CEBF1019}"/>
    <cellStyle name="Total 2 6 4 4 2 3" xfId="37889" xr:uid="{A8E2B430-6442-4288-B1EF-7A2CBE73D92F}"/>
    <cellStyle name="Total 2 6 4 4 3" xfId="30225" xr:uid="{4958B87B-BC8B-4449-9792-C9428DED5DB6}"/>
    <cellStyle name="Total 2 6 4 4 4" xfId="35922" xr:uid="{C01AC618-1131-4183-832E-FA2D8F488E8D}"/>
    <cellStyle name="Total 2 6 4 5" xfId="22537" xr:uid="{20D961FA-EC98-4DD1-A3BE-6DA836C359E6}"/>
    <cellStyle name="Total 2 6 4 5 2" xfId="28477" xr:uid="{52E66A0D-80EB-4D73-A76E-73B89975BF0C}"/>
    <cellStyle name="Total 2 6 4 5 3" xfId="34204" xr:uid="{E815EE1C-341E-4FA5-B327-BDA67149730C}"/>
    <cellStyle name="Total 2 6 4 6" xfId="21658" xr:uid="{E3071943-4AE4-4050-B747-B0E84D635AA5}"/>
    <cellStyle name="Total 2 6 4 7" xfId="27600" xr:uid="{96F5D988-18FE-4BE0-BC9D-2574B877CAFF}"/>
    <cellStyle name="Total 2 6 4 8" xfId="33327" xr:uid="{6CD4E796-86FC-453C-A55F-A21B59DF0D3F}"/>
    <cellStyle name="Total 2 6 5" xfId="20886" xr:uid="{00000000-0005-0000-0000-00009C510000}"/>
    <cellStyle name="Total 2 6 5 2" xfId="21710" xr:uid="{D2E05C94-BC25-4065-9A38-F285CE1D5D4C}"/>
    <cellStyle name="Total 2 6 5 2 2" xfId="23444" xr:uid="{C2B16EEF-B3CE-4714-BE9C-FAE201FC80C8}"/>
    <cellStyle name="Total 2 6 5 2 2 2" xfId="26144" xr:uid="{013183B4-4CD5-4C37-8337-ED2B1DBC76D1}"/>
    <cellStyle name="Total 2 6 5 2 2 2 2" xfId="31596" xr:uid="{882572A0-CEB2-4188-8C71-27EF2F070062}"/>
    <cellStyle name="Total 2 6 5 2 2 2 3" xfId="37171" xr:uid="{87F72E03-A38B-4FE4-83F7-E8B07BAFBF97}"/>
    <cellStyle name="Total 2 6 5 2 2 3" xfId="29384" xr:uid="{D23CC17C-C731-4828-B8E2-2E9FAC23B84A}"/>
    <cellStyle name="Total 2 6 5 2 2 4" xfId="35108" xr:uid="{1E3E9982-5DCA-4CC4-A7AA-AB243AC316EE}"/>
    <cellStyle name="Total 2 6 5 2 3" xfId="24825" xr:uid="{B1E666C5-270F-4161-B1CC-712C69232B54}"/>
    <cellStyle name="Total 2 6 5 2 3 2" xfId="27020" xr:uid="{52BBA5CF-79C3-4554-92AC-024E0A0B2183}"/>
    <cellStyle name="Total 2 6 5 2 3 2 2" xfId="32472" xr:uid="{F562FB09-88C5-4E99-8701-03C00800C514}"/>
    <cellStyle name="Total 2 6 5 2 3 2 3" xfId="37941" xr:uid="{B6B6E401-5E5F-40D4-96B6-6809138A53D8}"/>
    <cellStyle name="Total 2 6 5 2 3 3" xfId="30277" xr:uid="{7CFD41B8-F195-49FF-BCE7-4D44BEED5AA4}"/>
    <cellStyle name="Total 2 6 5 2 3 4" xfId="35974" xr:uid="{EF7DDDC3-DDD6-4BAB-9601-DBB05A93AC2D}"/>
    <cellStyle name="Total 2 6 5 2 4" xfId="22589" xr:uid="{159AE272-043D-4EDF-9D8F-6BFBF6ECE354}"/>
    <cellStyle name="Total 2 6 5 2 4 2" xfId="28529" xr:uid="{86C0A191-B440-40CB-936A-EAA65F4CD98E}"/>
    <cellStyle name="Total 2 6 5 2 4 3" xfId="34256" xr:uid="{28B6269C-87E1-4B48-B6D2-1EC9698F28D0}"/>
    <cellStyle name="Total 2 6 5 2 5" xfId="25289" xr:uid="{CD00C745-45B0-45A0-957B-BC6E1C0363A0}"/>
    <cellStyle name="Total 2 6 5 2 5 2" xfId="30741" xr:uid="{EC989164-FC5A-42D1-A1C7-F94BB0817DA3}"/>
    <cellStyle name="Total 2 6 5 2 5 3" xfId="36400" xr:uid="{80D77F55-B3ED-430E-8790-837E008BE8E2}"/>
    <cellStyle name="Total 2 6 5 2 6" xfId="27652" xr:uid="{F81FF7FC-F776-4865-9AE5-50FFF4903D1C}"/>
    <cellStyle name="Total 2 6 5 2 7" xfId="33379" xr:uid="{CA008A45-3D13-44C1-B5E7-43DCC78B3E0C}"/>
    <cellStyle name="Total 2 6 5 3" xfId="23393" xr:uid="{3753F8DF-EA9D-44FE-A6CA-7AE9A4DE93F1}"/>
    <cellStyle name="Total 2 6 5 3 2" xfId="26093" xr:uid="{CFED32E5-2EFD-4547-A12A-F533762553C9}"/>
    <cellStyle name="Total 2 6 5 3 2 2" xfId="31545" xr:uid="{23CD08B5-36CF-4759-94AF-2232BCFE54F9}"/>
    <cellStyle name="Total 2 6 5 3 2 3" xfId="37120" xr:uid="{E21AD8E2-0D21-43AC-8DD5-1CC1316FB53C}"/>
    <cellStyle name="Total 2 6 5 3 3" xfId="29333" xr:uid="{FF616EB0-3431-4513-86F6-8E435B4E9FB4}"/>
    <cellStyle name="Total 2 6 5 3 4" xfId="35057" xr:uid="{12A18507-2F89-4EDC-9ECD-0E3AB22BFC7E}"/>
    <cellStyle name="Total 2 6 5 4" xfId="24774" xr:uid="{AF8E44B1-FAB3-4FD7-96C6-041A45D33E2F}"/>
    <cellStyle name="Total 2 6 5 4 2" xfId="26969" xr:uid="{608B74EF-C8B1-45FC-AF25-D8C4958737F2}"/>
    <cellStyle name="Total 2 6 5 4 2 2" xfId="32421" xr:uid="{999DF553-35AF-4D71-9AE5-3DE8FD2D73D8}"/>
    <cellStyle name="Total 2 6 5 4 2 3" xfId="37890" xr:uid="{98D23ED9-3EDA-41E4-B2A1-7D029C9E285B}"/>
    <cellStyle name="Total 2 6 5 4 3" xfId="30226" xr:uid="{DDA27EAF-052D-4F78-9957-03E640F1BA3D}"/>
    <cellStyle name="Total 2 6 5 4 4" xfId="35923" xr:uid="{7DA51978-5F6A-44D0-A8F1-CE55DB1843B9}"/>
    <cellStyle name="Total 2 6 5 5" xfId="22538" xr:uid="{94E34126-33B8-4595-A198-9B370B2A43B6}"/>
    <cellStyle name="Total 2 6 5 5 2" xfId="28478" xr:uid="{9505AA6F-BA6C-40D2-B3FE-D334DF44A6B7}"/>
    <cellStyle name="Total 2 6 5 5 3" xfId="34205" xr:uid="{07017A46-5198-4461-8D0D-15D37CFAC5B5}"/>
    <cellStyle name="Total 2 6 5 6" xfId="21659" xr:uid="{39521C03-FA8B-43D0-B3ED-9D357E370FB8}"/>
    <cellStyle name="Total 2 6 5 7" xfId="27601" xr:uid="{60F05649-CC70-49D3-BBA1-8742C8E97F4D}"/>
    <cellStyle name="Total 2 6 5 8" xfId="33328" xr:uid="{57E83349-7F53-4107-8F98-7E0376783A27}"/>
    <cellStyle name="Total 2 7" xfId="20887" xr:uid="{00000000-0005-0000-0000-00009D510000}"/>
    <cellStyle name="Total 2 7 2" xfId="20888" xr:uid="{00000000-0005-0000-0000-00009E510000}"/>
    <cellStyle name="Total 2 7 2 2" xfId="21709" xr:uid="{9BE6D081-385D-483B-9238-AC2607BD474B}"/>
    <cellStyle name="Total 2 7 2 2 2" xfId="23443" xr:uid="{2268D8A2-F880-42DF-8846-421ECC1312EA}"/>
    <cellStyle name="Total 2 7 2 2 2 2" xfId="26143" xr:uid="{CD3305F6-D67C-4313-A461-009CF30F4BD9}"/>
    <cellStyle name="Total 2 7 2 2 2 2 2" xfId="31595" xr:uid="{540502D6-CE30-4B59-AF25-B3ADD10EEC12}"/>
    <cellStyle name="Total 2 7 2 2 2 2 3" xfId="37170" xr:uid="{5C69EEE1-7174-48F8-8361-89D361A12CEB}"/>
    <cellStyle name="Total 2 7 2 2 2 3" xfId="29383" xr:uid="{7DB06232-74CC-40EC-98DB-08AAE968811E}"/>
    <cellStyle name="Total 2 7 2 2 2 4" xfId="35107" xr:uid="{974E0037-D9C8-4D70-985B-3D7446604D95}"/>
    <cellStyle name="Total 2 7 2 2 3" xfId="24824" xr:uid="{1E19AE86-F34F-4287-9E9A-A898EA03C2A9}"/>
    <cellStyle name="Total 2 7 2 2 3 2" xfId="27019" xr:uid="{34F0D85A-36B1-47EA-9B2E-141615B77C06}"/>
    <cellStyle name="Total 2 7 2 2 3 2 2" xfId="32471" xr:uid="{D9E562A8-F089-40F3-B4CA-90C86D7DDD98}"/>
    <cellStyle name="Total 2 7 2 2 3 2 3" xfId="37940" xr:uid="{BB189A0F-6EC5-4C12-AFBA-A7AE09424447}"/>
    <cellStyle name="Total 2 7 2 2 3 3" xfId="30276" xr:uid="{91DC4A81-7CEA-46E0-B882-F4A8C58AA4CE}"/>
    <cellStyle name="Total 2 7 2 2 3 4" xfId="35973" xr:uid="{A23F4551-8517-4E96-A8D0-A00BD49F0C3D}"/>
    <cellStyle name="Total 2 7 2 2 4" xfId="22588" xr:uid="{560D7F78-8CCA-4B63-A41E-66F05C6EE2E0}"/>
    <cellStyle name="Total 2 7 2 2 4 2" xfId="28528" xr:uid="{8D59B853-9C42-46CE-A067-59B7ADE7A8A3}"/>
    <cellStyle name="Total 2 7 2 2 4 3" xfId="34255" xr:uid="{2DAAB935-B815-46BF-A213-083C82A023D8}"/>
    <cellStyle name="Total 2 7 2 2 5" xfId="25288" xr:uid="{1BD6A172-DF18-4287-9106-F4E2A12C8275}"/>
    <cellStyle name="Total 2 7 2 2 5 2" xfId="30740" xr:uid="{B7CF5C93-836E-42D0-816E-1E7EA019CEFC}"/>
    <cellStyle name="Total 2 7 2 2 5 3" xfId="36399" xr:uid="{20EE97A9-B768-4654-AAA3-CEA4A5D3EB7C}"/>
    <cellStyle name="Total 2 7 2 2 6" xfId="27651" xr:uid="{77AFD070-B834-4CA9-A3BA-07450B4837D0}"/>
    <cellStyle name="Total 2 7 2 2 7" xfId="33378" xr:uid="{942C0FFD-ED72-434C-B687-2E273D563B67}"/>
    <cellStyle name="Total 2 7 2 3" xfId="23394" xr:uid="{0B501D40-AADD-4108-96E5-8E41D1143D17}"/>
    <cellStyle name="Total 2 7 2 3 2" xfId="26094" xr:uid="{C804AF05-78EB-48F3-BF11-209EA68329D8}"/>
    <cellStyle name="Total 2 7 2 3 2 2" xfId="31546" xr:uid="{E6846980-99F3-4150-981C-EE74C3AADC98}"/>
    <cellStyle name="Total 2 7 2 3 2 3" xfId="37121" xr:uid="{AE047DC4-B08B-49A6-A756-3612B508D7E1}"/>
    <cellStyle name="Total 2 7 2 3 3" xfId="29334" xr:uid="{AA59FE88-FFF5-412F-B3A1-866F763AF277}"/>
    <cellStyle name="Total 2 7 2 3 4" xfId="35058" xr:uid="{FB7CBDC6-4FAD-4B7B-946A-4736F9C0A3BB}"/>
    <cellStyle name="Total 2 7 2 4" xfId="24775" xr:uid="{DC4BE3C8-7B02-4141-9C20-C9D1F9FF7500}"/>
    <cellStyle name="Total 2 7 2 4 2" xfId="26970" xr:uid="{C71C6097-F7D5-40FD-A3C8-207340C529F4}"/>
    <cellStyle name="Total 2 7 2 4 2 2" xfId="32422" xr:uid="{95CE04B9-1B2C-47E9-945E-CFFCF5E26E05}"/>
    <cellStyle name="Total 2 7 2 4 2 3" xfId="37891" xr:uid="{23412FD3-C04E-449F-B651-9C2020F5FF6C}"/>
    <cellStyle name="Total 2 7 2 4 3" xfId="30227" xr:uid="{816F7421-D4C5-4CC1-86A6-33974279FDF1}"/>
    <cellStyle name="Total 2 7 2 4 4" xfId="35924" xr:uid="{FF9BE75F-A24F-46F1-9E5F-F47AE36363B5}"/>
    <cellStyle name="Total 2 7 2 5" xfId="22539" xr:uid="{6CC62D56-23C9-4748-930B-25C921F71815}"/>
    <cellStyle name="Total 2 7 2 5 2" xfId="28479" xr:uid="{A25E8F84-57DA-4925-B700-5D6DDAB90589}"/>
    <cellStyle name="Total 2 7 2 5 3" xfId="34206" xr:uid="{B6D73755-35D5-41E3-ABC9-80B6C52FA156}"/>
    <cellStyle name="Total 2 7 2 6" xfId="21660" xr:uid="{1952F004-B5F6-4D7B-AC77-36ABD8580B6B}"/>
    <cellStyle name="Total 2 7 2 7" xfId="27602" xr:uid="{62EDF5CE-6BD3-4F09-A3AD-8F00C5C061DA}"/>
    <cellStyle name="Total 2 7 2 8" xfId="33329" xr:uid="{E022CD4D-E302-41FE-9688-8AD9D0414CB4}"/>
    <cellStyle name="Total 2 7 3" xfId="20889" xr:uid="{00000000-0005-0000-0000-00009F510000}"/>
    <cellStyle name="Total 2 7 3 2" xfId="21708" xr:uid="{E1E68B88-1233-4E89-9DFF-AF35808DEA08}"/>
    <cellStyle name="Total 2 7 3 2 2" xfId="23442" xr:uid="{A98611A4-AA7A-4981-BFB7-58736FB988CE}"/>
    <cellStyle name="Total 2 7 3 2 2 2" xfId="26142" xr:uid="{35657767-C245-4DB3-A75D-289E42E1A43A}"/>
    <cellStyle name="Total 2 7 3 2 2 2 2" xfId="31594" xr:uid="{5E96ADBC-9A70-4AF2-9F84-18A6F687ABA7}"/>
    <cellStyle name="Total 2 7 3 2 2 2 3" xfId="37169" xr:uid="{7F968C6E-3867-466D-A7CE-84DF7C7187DB}"/>
    <cellStyle name="Total 2 7 3 2 2 3" xfId="29382" xr:uid="{F7C91B49-1877-4DF5-8921-4E5EEEBCB42C}"/>
    <cellStyle name="Total 2 7 3 2 2 4" xfId="35106" xr:uid="{D4150E1B-3F3A-45BD-BA2F-B1EDDBD42EAB}"/>
    <cellStyle name="Total 2 7 3 2 3" xfId="24823" xr:uid="{992E0A20-E3EE-4093-B64B-43668ED9F5D4}"/>
    <cellStyle name="Total 2 7 3 2 3 2" xfId="27018" xr:uid="{27232DC4-B155-415A-873D-0B1D3AAAEB0D}"/>
    <cellStyle name="Total 2 7 3 2 3 2 2" xfId="32470" xr:uid="{8BB4554E-822A-4C8F-84A5-1DAD3BDEAFEF}"/>
    <cellStyle name="Total 2 7 3 2 3 2 3" xfId="37939" xr:uid="{C9E785DC-31CF-4F9C-A561-959B2FE7677A}"/>
    <cellStyle name="Total 2 7 3 2 3 3" xfId="30275" xr:uid="{67CF2168-024E-4ED8-BC1B-CD9CC42586A2}"/>
    <cellStyle name="Total 2 7 3 2 3 4" xfId="35972" xr:uid="{7F9340CC-B490-4D52-A055-211C860FA069}"/>
    <cellStyle name="Total 2 7 3 2 4" xfId="22587" xr:uid="{6AE751BA-CB8A-4CCD-97A4-09300D125624}"/>
    <cellStyle name="Total 2 7 3 2 4 2" xfId="28527" xr:uid="{753BB02F-D30B-443E-840F-461D0C8D6A88}"/>
    <cellStyle name="Total 2 7 3 2 4 3" xfId="34254" xr:uid="{109D2F93-F5E4-41BC-820B-2424AE6EC131}"/>
    <cellStyle name="Total 2 7 3 2 5" xfId="25287" xr:uid="{49659225-DB3A-46FE-BAF6-19C31A528BD1}"/>
    <cellStyle name="Total 2 7 3 2 5 2" xfId="30739" xr:uid="{38796005-486F-4C44-9282-0BC8E5DF5743}"/>
    <cellStyle name="Total 2 7 3 2 5 3" xfId="36398" xr:uid="{5355AE27-9706-4D1B-B5AF-11AB42E60442}"/>
    <cellStyle name="Total 2 7 3 2 6" xfId="27650" xr:uid="{D8D1123A-C49C-4016-A943-863368B9E2D9}"/>
    <cellStyle name="Total 2 7 3 2 7" xfId="33377" xr:uid="{388B6A2C-7E6B-447B-8E36-CA2BD3682B3E}"/>
    <cellStyle name="Total 2 7 3 3" xfId="23395" xr:uid="{9A90F2DD-5878-465B-A25A-B48801C4F131}"/>
    <cellStyle name="Total 2 7 3 3 2" xfId="26095" xr:uid="{06B2322C-1309-4CCE-B7EA-0FC140E7DBD9}"/>
    <cellStyle name="Total 2 7 3 3 2 2" xfId="31547" xr:uid="{ABDF8B8D-E18F-4930-AEE2-0FC53981BA55}"/>
    <cellStyle name="Total 2 7 3 3 2 3" xfId="37122" xr:uid="{E5521007-C231-417D-8D98-95740D72CDEF}"/>
    <cellStyle name="Total 2 7 3 3 3" xfId="29335" xr:uid="{F10B8883-604A-4D6D-8580-6EECB7E9CB1B}"/>
    <cellStyle name="Total 2 7 3 3 4" xfId="35059" xr:uid="{6F043AD1-85F5-44F0-8029-4CC301E05FD5}"/>
    <cellStyle name="Total 2 7 3 4" xfId="24776" xr:uid="{56138359-FEFE-4FD5-8A01-AF18648AD3DF}"/>
    <cellStyle name="Total 2 7 3 4 2" xfId="26971" xr:uid="{14A56676-3BCB-486E-8CD0-BCB9BEEA27BC}"/>
    <cellStyle name="Total 2 7 3 4 2 2" xfId="32423" xr:uid="{B998B7C4-99DF-403A-9A53-0EA58CB8C750}"/>
    <cellStyle name="Total 2 7 3 4 2 3" xfId="37892" xr:uid="{34C0B7BF-42FA-4B71-8D15-0A6BEB46CD24}"/>
    <cellStyle name="Total 2 7 3 4 3" xfId="30228" xr:uid="{5A0C7DCD-B01A-4E56-A625-384B82CC5EDC}"/>
    <cellStyle name="Total 2 7 3 4 4" xfId="35925" xr:uid="{6581C278-D639-408F-9116-FE6CBE28DC7A}"/>
    <cellStyle name="Total 2 7 3 5" xfId="22540" xr:uid="{129D5E28-0946-454B-98FB-D28465B4567A}"/>
    <cellStyle name="Total 2 7 3 5 2" xfId="28480" xr:uid="{CC3F76B0-19FD-4D1C-8977-BA18D75ECBF5}"/>
    <cellStyle name="Total 2 7 3 5 3" xfId="34207" xr:uid="{3543A243-F0AD-41BA-BC54-4FD8BB1AF38E}"/>
    <cellStyle name="Total 2 7 3 6" xfId="21661" xr:uid="{49E730F0-2DE4-4154-945C-F32220C3A699}"/>
    <cellStyle name="Total 2 7 3 7" xfId="27603" xr:uid="{DFF620E7-12C4-461B-8004-32CC13E1D496}"/>
    <cellStyle name="Total 2 7 3 8" xfId="33330" xr:uid="{90253EC5-7161-4AEB-ADB3-A1E3C7956262}"/>
    <cellStyle name="Total 2 7 4" xfId="20890" xr:uid="{00000000-0005-0000-0000-0000A0510000}"/>
    <cellStyle name="Total 2 7 4 2" xfId="21707" xr:uid="{1BD92A5E-D414-4685-BB4C-9AE9C1E9EB99}"/>
    <cellStyle name="Total 2 7 4 2 2" xfId="23441" xr:uid="{2CC590F3-2F38-40D5-917B-CB703FFF9095}"/>
    <cellStyle name="Total 2 7 4 2 2 2" xfId="26141" xr:uid="{C14D79FB-EA89-4DEC-8E6C-26C096039773}"/>
    <cellStyle name="Total 2 7 4 2 2 2 2" xfId="31593" xr:uid="{12E3FB72-C4B5-4F86-893D-E9144B897E20}"/>
    <cellStyle name="Total 2 7 4 2 2 2 3" xfId="37168" xr:uid="{392C9B0F-74E3-4BCD-A2D6-B2F73145A205}"/>
    <cellStyle name="Total 2 7 4 2 2 3" xfId="29381" xr:uid="{0A8FCE86-7B22-4762-B767-29BAA354E004}"/>
    <cellStyle name="Total 2 7 4 2 2 4" xfId="35105" xr:uid="{7CEE60DE-9FB3-447C-B112-6FE4C0C624AF}"/>
    <cellStyle name="Total 2 7 4 2 3" xfId="24822" xr:uid="{2C202860-4146-4FC5-B9CD-60B9029178F8}"/>
    <cellStyle name="Total 2 7 4 2 3 2" xfId="27017" xr:uid="{6580AEF1-4DD1-4CB6-B357-B61AE2440ED1}"/>
    <cellStyle name="Total 2 7 4 2 3 2 2" xfId="32469" xr:uid="{0D4FDE6E-713B-4193-AE50-BA9E8EF6297A}"/>
    <cellStyle name="Total 2 7 4 2 3 2 3" xfId="37938" xr:uid="{AF27D685-4C26-497B-9625-4F495E03AF02}"/>
    <cellStyle name="Total 2 7 4 2 3 3" xfId="30274" xr:uid="{621EEF7C-3AC4-4B9C-8EAE-325F59C05050}"/>
    <cellStyle name="Total 2 7 4 2 3 4" xfId="35971" xr:uid="{AC3B2B27-9762-4CFA-BCEA-D1D99D0F5E16}"/>
    <cellStyle name="Total 2 7 4 2 4" xfId="22586" xr:uid="{8AFDCAA9-0647-4DCD-8ADB-B14AEF7B61E2}"/>
    <cellStyle name="Total 2 7 4 2 4 2" xfId="28526" xr:uid="{4EF26B87-9FEB-4C78-A941-76EC53CDCB91}"/>
    <cellStyle name="Total 2 7 4 2 4 3" xfId="34253" xr:uid="{2F24132A-F4B6-477C-9093-5256E6B65DB8}"/>
    <cellStyle name="Total 2 7 4 2 5" xfId="25286" xr:uid="{8E91DF23-7B97-4189-9BA3-9826C07274FE}"/>
    <cellStyle name="Total 2 7 4 2 5 2" xfId="30738" xr:uid="{54F9F54D-F331-4F64-8D96-F2AC053F5E65}"/>
    <cellStyle name="Total 2 7 4 2 5 3" xfId="36397" xr:uid="{CDACE6BB-3C1E-4058-BD1F-A381D4BB7817}"/>
    <cellStyle name="Total 2 7 4 2 6" xfId="27649" xr:uid="{465C7D9F-7836-4DF7-B84B-053E6F7BB009}"/>
    <cellStyle name="Total 2 7 4 2 7" xfId="33376" xr:uid="{007F4771-3B18-47A1-ACE0-460AD64710FC}"/>
    <cellStyle name="Total 2 7 4 3" xfId="23396" xr:uid="{97A7660B-A9FF-445D-A887-FA099B0460FE}"/>
    <cellStyle name="Total 2 7 4 3 2" xfId="26096" xr:uid="{5974B5CA-500B-4514-9180-BEE9641C37C8}"/>
    <cellStyle name="Total 2 7 4 3 2 2" xfId="31548" xr:uid="{7044E4D1-D096-4D53-A2E5-DB2FB26B8881}"/>
    <cellStyle name="Total 2 7 4 3 2 3" xfId="37123" xr:uid="{A7D4ADAC-3C7C-44D2-9BB4-99C02CAD274E}"/>
    <cellStyle name="Total 2 7 4 3 3" xfId="29336" xr:uid="{F3E154F3-6EE2-4B4C-AC8C-9347DCEC5674}"/>
    <cellStyle name="Total 2 7 4 3 4" xfId="35060" xr:uid="{95708EBF-09B0-49A9-80E7-F422F1DA6C19}"/>
    <cellStyle name="Total 2 7 4 4" xfId="24777" xr:uid="{E3A69F55-8A0B-4018-8394-156EA180315C}"/>
    <cellStyle name="Total 2 7 4 4 2" xfId="26972" xr:uid="{3DA51D65-B43B-4436-8CB4-9F074000BE8D}"/>
    <cellStyle name="Total 2 7 4 4 2 2" xfId="32424" xr:uid="{0903C65D-B410-4334-8C2F-C96322542CBC}"/>
    <cellStyle name="Total 2 7 4 4 2 3" xfId="37893" xr:uid="{2E8D7C35-F0F5-455A-A6CC-AF0659AADC3D}"/>
    <cellStyle name="Total 2 7 4 4 3" xfId="30229" xr:uid="{C438FC58-70F4-4644-A228-D56A05E6F38E}"/>
    <cellStyle name="Total 2 7 4 4 4" xfId="35926" xr:uid="{B27D6F71-1609-4B2D-BF02-7B36319018DD}"/>
    <cellStyle name="Total 2 7 4 5" xfId="22541" xr:uid="{C5F896B2-DFA4-47BF-A42D-B22820F1CD03}"/>
    <cellStyle name="Total 2 7 4 5 2" xfId="28481" xr:uid="{1F39A081-416F-41D0-BB32-AD00917B0B94}"/>
    <cellStyle name="Total 2 7 4 5 3" xfId="34208" xr:uid="{572CF0E6-5C4D-439F-ABBD-F4ED7C15742B}"/>
    <cellStyle name="Total 2 7 4 6" xfId="21662" xr:uid="{7DCE1D1F-E7EE-41F3-A534-C922FAAEF279}"/>
    <cellStyle name="Total 2 7 4 7" xfId="27604" xr:uid="{08563206-A1BD-4594-9DB5-DDEFE42B6CC2}"/>
    <cellStyle name="Total 2 7 4 8" xfId="33331" xr:uid="{0FC70CE0-D4D3-4AE7-AE45-AEC9937DE90A}"/>
    <cellStyle name="Total 2 7 5" xfId="20891" xr:uid="{00000000-0005-0000-0000-0000A1510000}"/>
    <cellStyle name="Total 2 7 5 2" xfId="21706" xr:uid="{1843EE33-B274-4CC6-BC8B-36E4156EE928}"/>
    <cellStyle name="Total 2 7 5 2 2" xfId="23440" xr:uid="{69682919-5720-4646-A2B1-FF685BCDC840}"/>
    <cellStyle name="Total 2 7 5 2 2 2" xfId="26140" xr:uid="{757C3B15-80A5-4698-9570-723027D53A20}"/>
    <cellStyle name="Total 2 7 5 2 2 2 2" xfId="31592" xr:uid="{6FB8FF63-E60C-4905-B01A-93E5A5EE744D}"/>
    <cellStyle name="Total 2 7 5 2 2 2 3" xfId="37167" xr:uid="{3D767A61-934F-4307-932F-0EA9C80F1BC4}"/>
    <cellStyle name="Total 2 7 5 2 2 3" xfId="29380" xr:uid="{BFA430A3-9895-4461-9D87-EA77F5C4FABC}"/>
    <cellStyle name="Total 2 7 5 2 2 4" xfId="35104" xr:uid="{F61EADC0-82CD-4BE3-9A07-90EC6FFC20F5}"/>
    <cellStyle name="Total 2 7 5 2 3" xfId="24821" xr:uid="{E703B3F0-8DE3-4D73-B269-40EF1D56ECA7}"/>
    <cellStyle name="Total 2 7 5 2 3 2" xfId="27016" xr:uid="{79007A97-676E-4574-BC48-DE6DCB513681}"/>
    <cellStyle name="Total 2 7 5 2 3 2 2" xfId="32468" xr:uid="{03BE5D0C-66ED-467D-AFFE-C1D854DE3A6C}"/>
    <cellStyle name="Total 2 7 5 2 3 2 3" xfId="37937" xr:uid="{0D7DDE8A-08EC-46BE-86D8-4AAB37242398}"/>
    <cellStyle name="Total 2 7 5 2 3 3" xfId="30273" xr:uid="{2B4E5B59-9E32-4EB4-AE6E-3D43E28EE45A}"/>
    <cellStyle name="Total 2 7 5 2 3 4" xfId="35970" xr:uid="{71EB5E4E-8905-406A-86A8-1876F6BFDF7C}"/>
    <cellStyle name="Total 2 7 5 2 4" xfId="22585" xr:uid="{6F7E7ACB-353C-45D0-AD8F-29358C17CD80}"/>
    <cellStyle name="Total 2 7 5 2 4 2" xfId="28525" xr:uid="{28B0E2DA-96C8-414D-BBCA-988DF1DA1728}"/>
    <cellStyle name="Total 2 7 5 2 4 3" xfId="34252" xr:uid="{CBABEFDE-7D6E-4569-A590-31B3E1931D21}"/>
    <cellStyle name="Total 2 7 5 2 5" xfId="25285" xr:uid="{5427E408-D041-40AF-9660-727FF4EDFDED}"/>
    <cellStyle name="Total 2 7 5 2 5 2" xfId="30737" xr:uid="{E9FF677F-6C80-48CF-B7DE-2318217F032E}"/>
    <cellStyle name="Total 2 7 5 2 5 3" xfId="36396" xr:uid="{A71EA433-2CE0-48D3-8AD5-75DB6619E401}"/>
    <cellStyle name="Total 2 7 5 2 6" xfId="27648" xr:uid="{A4AF0005-EAC6-40CF-90AB-2CAF5A83C1C3}"/>
    <cellStyle name="Total 2 7 5 2 7" xfId="33375" xr:uid="{18E593B5-B1E0-43AF-ADA7-E234ADD4C8EF}"/>
    <cellStyle name="Total 2 7 5 3" xfId="23397" xr:uid="{A6EC858C-FA70-4831-A61E-9FF0FC0E52FC}"/>
    <cellStyle name="Total 2 7 5 3 2" xfId="26097" xr:uid="{FDF94C5F-5B3B-4510-940B-162A55219DC1}"/>
    <cellStyle name="Total 2 7 5 3 2 2" xfId="31549" xr:uid="{2ABAE232-1C33-4B8E-8023-9A4FA6BD51C2}"/>
    <cellStyle name="Total 2 7 5 3 2 3" xfId="37124" xr:uid="{A2AD4DEC-838E-4EF6-B56D-5194E6E5E96A}"/>
    <cellStyle name="Total 2 7 5 3 3" xfId="29337" xr:uid="{28BC1F28-E749-4677-95BE-711C06E55B72}"/>
    <cellStyle name="Total 2 7 5 3 4" xfId="35061" xr:uid="{EB79546D-2839-4A56-B6D4-E7A1EA111123}"/>
    <cellStyle name="Total 2 7 5 4" xfId="24778" xr:uid="{B286CF49-569B-4A31-9380-FE252DE279EB}"/>
    <cellStyle name="Total 2 7 5 4 2" xfId="26973" xr:uid="{B78202A9-4D12-411C-982F-5640331F46F7}"/>
    <cellStyle name="Total 2 7 5 4 2 2" xfId="32425" xr:uid="{980C4C2B-1735-41AF-B72B-4BF81B299433}"/>
    <cellStyle name="Total 2 7 5 4 2 3" xfId="37894" xr:uid="{710EF5E4-C133-4C1C-8920-6BF438BC1C43}"/>
    <cellStyle name="Total 2 7 5 4 3" xfId="30230" xr:uid="{915F77C8-308C-42D3-AF7C-0E4D3BFB1130}"/>
    <cellStyle name="Total 2 7 5 4 4" xfId="35927" xr:uid="{2E74DBB5-0F87-40C3-99F9-EAFD03443B15}"/>
    <cellStyle name="Total 2 7 5 5" xfId="22542" xr:uid="{A7278632-6CCE-447A-95BA-E1B536F20943}"/>
    <cellStyle name="Total 2 7 5 5 2" xfId="28482" xr:uid="{FEF11ADC-DE2C-4068-AFBE-F126D3481D66}"/>
    <cellStyle name="Total 2 7 5 5 3" xfId="34209" xr:uid="{45E9BAF3-04D9-409F-82D1-6CC541D54690}"/>
    <cellStyle name="Total 2 7 5 6" xfId="21663" xr:uid="{A4580793-2B52-4109-8996-5FC04D39A03B}"/>
    <cellStyle name="Total 2 7 5 7" xfId="27605" xr:uid="{1D4BD147-BF3A-4238-80E3-CE86E3488D64}"/>
    <cellStyle name="Total 2 7 5 8" xfId="33332" xr:uid="{9F77CD4B-68DE-4948-981E-3B07A277AF25}"/>
    <cellStyle name="Total 2 8" xfId="20892" xr:uid="{00000000-0005-0000-0000-0000A2510000}"/>
    <cellStyle name="Total 2 8 2" xfId="20893" xr:uid="{00000000-0005-0000-0000-0000A3510000}"/>
    <cellStyle name="Total 2 8 2 2" xfId="21705" xr:uid="{B0D8455C-A870-4FDF-BAE0-8E4550014D92}"/>
    <cellStyle name="Total 2 8 2 2 2" xfId="23439" xr:uid="{3425E065-C33A-4250-A83C-2277C3D268E4}"/>
    <cellStyle name="Total 2 8 2 2 2 2" xfId="26139" xr:uid="{4F260139-F535-4187-A170-8372F9A58478}"/>
    <cellStyle name="Total 2 8 2 2 2 2 2" xfId="31591" xr:uid="{F61FFC34-08EA-450F-96E5-CC817C79B9E9}"/>
    <cellStyle name="Total 2 8 2 2 2 2 3" xfId="37166" xr:uid="{D46D6A4E-B979-445D-853F-83B023AF0F06}"/>
    <cellStyle name="Total 2 8 2 2 2 3" xfId="29379" xr:uid="{A5F87023-6A0A-4FA6-AF58-FB65C956FD35}"/>
    <cellStyle name="Total 2 8 2 2 2 4" xfId="35103" xr:uid="{FA77F8B0-91C1-44D2-9AC7-8525E3F4C854}"/>
    <cellStyle name="Total 2 8 2 2 3" xfId="24820" xr:uid="{DC32A48F-012E-4AC0-907D-0594CE6020F1}"/>
    <cellStyle name="Total 2 8 2 2 3 2" xfId="27015" xr:uid="{B50E159F-3218-4DB4-92EF-509E8D062A19}"/>
    <cellStyle name="Total 2 8 2 2 3 2 2" xfId="32467" xr:uid="{4F006EEC-FFB6-41BA-9A03-7878629B372F}"/>
    <cellStyle name="Total 2 8 2 2 3 2 3" xfId="37936" xr:uid="{780D6DE6-CA06-4BA6-B901-D47C63AD366F}"/>
    <cellStyle name="Total 2 8 2 2 3 3" xfId="30272" xr:uid="{C4566B84-ED1B-40AA-987E-91D01AA153D9}"/>
    <cellStyle name="Total 2 8 2 2 3 4" xfId="35969" xr:uid="{50FCF594-398E-456A-93C1-6C4A07C383C4}"/>
    <cellStyle name="Total 2 8 2 2 4" xfId="22584" xr:uid="{E80FD9EC-6363-42A7-A64F-113DEC1FEA71}"/>
    <cellStyle name="Total 2 8 2 2 4 2" xfId="28524" xr:uid="{9EE5AAB4-84A4-49F9-B1A9-B4A748C92783}"/>
    <cellStyle name="Total 2 8 2 2 4 3" xfId="34251" xr:uid="{CC076798-194F-4A45-84CF-FA86C526F49E}"/>
    <cellStyle name="Total 2 8 2 2 5" xfId="25284" xr:uid="{51E8DF98-6C60-4023-9B6E-AE25C1E2395F}"/>
    <cellStyle name="Total 2 8 2 2 5 2" xfId="30736" xr:uid="{8D18C2D4-E14D-46C2-8B63-2381590E0057}"/>
    <cellStyle name="Total 2 8 2 2 5 3" xfId="36395" xr:uid="{AF1DE8EF-1E69-49DD-9121-C5EA321EB466}"/>
    <cellStyle name="Total 2 8 2 2 6" xfId="27647" xr:uid="{960A8A79-2EF1-442D-9440-BC69757698B4}"/>
    <cellStyle name="Total 2 8 2 2 7" xfId="33374" xr:uid="{5953D0FD-7F07-410E-BBB4-F68D43ACCB38}"/>
    <cellStyle name="Total 2 8 2 3" xfId="23398" xr:uid="{8AFA8AC7-40A5-428A-AF31-866C54C696CE}"/>
    <cellStyle name="Total 2 8 2 3 2" xfId="26098" xr:uid="{071640F0-DF0D-401C-9117-9555F6714CAD}"/>
    <cellStyle name="Total 2 8 2 3 2 2" xfId="31550" xr:uid="{14DC8ED9-A104-4403-A147-45DA369D8B07}"/>
    <cellStyle name="Total 2 8 2 3 2 3" xfId="37125" xr:uid="{F9B50D49-F58D-49CF-B5FE-7BAC1459A278}"/>
    <cellStyle name="Total 2 8 2 3 3" xfId="29338" xr:uid="{4FC33995-4D60-4F6D-9A9C-34EF54E2C24D}"/>
    <cellStyle name="Total 2 8 2 3 4" xfId="35062" xr:uid="{110472E3-BA05-47FC-9815-7C1DE2CE0866}"/>
    <cellStyle name="Total 2 8 2 4" xfId="24779" xr:uid="{F42A644A-8865-452F-8D70-27254BCCEE32}"/>
    <cellStyle name="Total 2 8 2 4 2" xfId="26974" xr:uid="{2525D8AD-E551-4CC0-93F2-3DBFF7A7046F}"/>
    <cellStyle name="Total 2 8 2 4 2 2" xfId="32426" xr:uid="{2DD0BC88-2440-44DC-A7F0-3CD94FBF9897}"/>
    <cellStyle name="Total 2 8 2 4 2 3" xfId="37895" xr:uid="{C802C81D-B322-4B52-A18B-188A65FE250C}"/>
    <cellStyle name="Total 2 8 2 4 3" xfId="30231" xr:uid="{E3A0F202-4872-4278-A82A-DBBB889C4D50}"/>
    <cellStyle name="Total 2 8 2 4 4" xfId="35928" xr:uid="{7AA27D1B-7CB2-42BE-9232-F89F5BEF522C}"/>
    <cellStyle name="Total 2 8 2 5" xfId="22543" xr:uid="{D5473FD6-1F85-4AF1-926C-3B2DCB3BE20E}"/>
    <cellStyle name="Total 2 8 2 5 2" xfId="28483" xr:uid="{24B3ECB4-2CA9-4CC7-B260-C0D2A4D59B25}"/>
    <cellStyle name="Total 2 8 2 5 3" xfId="34210" xr:uid="{A71F1319-E78C-4B11-A274-0B1239B1F73F}"/>
    <cellStyle name="Total 2 8 2 6" xfId="21664" xr:uid="{A36CFD72-D52B-47E8-9AAD-055AEF79AC51}"/>
    <cellStyle name="Total 2 8 2 7" xfId="27606" xr:uid="{02D29E09-5193-4156-8803-0ADED4A14E8A}"/>
    <cellStyle name="Total 2 8 2 8" xfId="33333" xr:uid="{4162667D-A2AE-42EA-838D-B2C6C15AB5F8}"/>
    <cellStyle name="Total 2 8 3" xfId="20894" xr:uid="{00000000-0005-0000-0000-0000A4510000}"/>
    <cellStyle name="Total 2 8 3 2" xfId="21704" xr:uid="{360924CB-DDAE-4606-BC4E-FE1801B49D55}"/>
    <cellStyle name="Total 2 8 3 2 2" xfId="23438" xr:uid="{208BC45D-4416-43F8-B4A4-C90559BB9557}"/>
    <cellStyle name="Total 2 8 3 2 2 2" xfId="26138" xr:uid="{C16B0DAC-1A22-45E6-A7E0-7490EDAAD127}"/>
    <cellStyle name="Total 2 8 3 2 2 2 2" xfId="31590" xr:uid="{BF4895F6-0CCC-4BA1-89E3-FD5AB9302DA4}"/>
    <cellStyle name="Total 2 8 3 2 2 2 3" xfId="37165" xr:uid="{1A6E531C-7D8E-4409-A584-437B63C7412F}"/>
    <cellStyle name="Total 2 8 3 2 2 3" xfId="29378" xr:uid="{B9DCE134-9C2B-423B-9C04-2BB06D02F133}"/>
    <cellStyle name="Total 2 8 3 2 2 4" xfId="35102" xr:uid="{7A87EB6B-2095-4C3C-B91D-B936D6FA0AC4}"/>
    <cellStyle name="Total 2 8 3 2 3" xfId="24819" xr:uid="{10426C0A-A415-48C8-A4B1-AA8F0E6BEEBE}"/>
    <cellStyle name="Total 2 8 3 2 3 2" xfId="27014" xr:uid="{39A2B2A8-E7CB-430E-BCC7-6DB9A410A577}"/>
    <cellStyle name="Total 2 8 3 2 3 2 2" xfId="32466" xr:uid="{D767D9C5-3784-4259-B528-68F368B41D6C}"/>
    <cellStyle name="Total 2 8 3 2 3 2 3" xfId="37935" xr:uid="{723BA5DB-4EFB-4470-9D62-75B04DA37AD2}"/>
    <cellStyle name="Total 2 8 3 2 3 3" xfId="30271" xr:uid="{F36E23B4-D802-47CD-AF9A-82A6C874050B}"/>
    <cellStyle name="Total 2 8 3 2 3 4" xfId="35968" xr:uid="{80B57727-CCBD-4044-BE9A-7CE2F51B5CDA}"/>
    <cellStyle name="Total 2 8 3 2 4" xfId="22583" xr:uid="{DBE2CC1C-8DE9-45DD-AC2A-4DAB3CFF223A}"/>
    <cellStyle name="Total 2 8 3 2 4 2" xfId="28523" xr:uid="{2E261995-FDFF-48B4-ADF1-033CD3C1C3B2}"/>
    <cellStyle name="Total 2 8 3 2 4 3" xfId="34250" xr:uid="{6AAFC88A-1799-4DB5-9B22-BDB64E88F317}"/>
    <cellStyle name="Total 2 8 3 2 5" xfId="25283" xr:uid="{C9D59C2C-AA12-4D3B-B4B6-3E7B96C30911}"/>
    <cellStyle name="Total 2 8 3 2 5 2" xfId="30735" xr:uid="{3562D900-231E-4BAA-A63D-35801388F5BE}"/>
    <cellStyle name="Total 2 8 3 2 5 3" xfId="36394" xr:uid="{DC0EACD2-901B-497B-AEC2-FC3110F96444}"/>
    <cellStyle name="Total 2 8 3 2 6" xfId="27646" xr:uid="{13799365-C3B7-4163-97E3-678E73C2793D}"/>
    <cellStyle name="Total 2 8 3 2 7" xfId="33373" xr:uid="{EC61581B-0413-4252-AF53-FF334D5D0FBE}"/>
    <cellStyle name="Total 2 8 3 3" xfId="23399" xr:uid="{B911C1E5-2EC1-490A-85FF-7D74A1FB70A9}"/>
    <cellStyle name="Total 2 8 3 3 2" xfId="26099" xr:uid="{918149AE-B031-4EB1-821F-A2E22C5BCC74}"/>
    <cellStyle name="Total 2 8 3 3 2 2" xfId="31551" xr:uid="{4EC033F2-5051-4F1E-89DA-5F95E762D7CF}"/>
    <cellStyle name="Total 2 8 3 3 2 3" xfId="37126" xr:uid="{4BB5C3CF-ED15-4247-B245-2FE32B1D67E7}"/>
    <cellStyle name="Total 2 8 3 3 3" xfId="29339" xr:uid="{942B67FE-4BB3-47D7-8681-948EBCB2B6B7}"/>
    <cellStyle name="Total 2 8 3 3 4" xfId="35063" xr:uid="{01F9CD66-BAF0-4CE7-99F4-D9BB2EC0C1D3}"/>
    <cellStyle name="Total 2 8 3 4" xfId="24780" xr:uid="{F58D619E-7DB4-4C8C-8038-A12632FAF638}"/>
    <cellStyle name="Total 2 8 3 4 2" xfId="26975" xr:uid="{56FDB66A-45F7-475C-84E2-CF874A47A911}"/>
    <cellStyle name="Total 2 8 3 4 2 2" xfId="32427" xr:uid="{F3409791-EFF3-42EC-9A06-5363727CA7F1}"/>
    <cellStyle name="Total 2 8 3 4 2 3" xfId="37896" xr:uid="{C7D2038C-0BDB-4A7E-8F49-19BE029A77F1}"/>
    <cellStyle name="Total 2 8 3 4 3" xfId="30232" xr:uid="{D6B3B7C5-C625-45F6-968F-FD559E4F949C}"/>
    <cellStyle name="Total 2 8 3 4 4" xfId="35929" xr:uid="{20611E41-B2D8-4990-B1DB-AFC778F2D1A6}"/>
    <cellStyle name="Total 2 8 3 5" xfId="22544" xr:uid="{F0C8E37F-C73B-4197-A52B-E237919EBBD2}"/>
    <cellStyle name="Total 2 8 3 5 2" xfId="28484" xr:uid="{96D46F9C-01FE-48D3-B5C4-4613204C8CBC}"/>
    <cellStyle name="Total 2 8 3 5 3" xfId="34211" xr:uid="{DEF98ABD-A440-4D64-990C-F7A9398698C5}"/>
    <cellStyle name="Total 2 8 3 6" xfId="21665" xr:uid="{C90DBADA-3825-4407-B936-7AE8B47637EA}"/>
    <cellStyle name="Total 2 8 3 7" xfId="27607" xr:uid="{4BE59233-048C-4F78-A552-CD50E4F46852}"/>
    <cellStyle name="Total 2 8 3 8" xfId="33334" xr:uid="{AB2D3A8E-4C8B-4950-8215-ACBF3C179CCC}"/>
    <cellStyle name="Total 2 8 4" xfId="20895" xr:uid="{00000000-0005-0000-0000-0000A5510000}"/>
    <cellStyle name="Total 2 8 4 2" xfId="21703" xr:uid="{9356D0F3-6E0D-4168-AAAE-4C659EE4E3D9}"/>
    <cellStyle name="Total 2 8 4 2 2" xfId="23437" xr:uid="{548698E1-CA48-4FBF-B0EB-D838048AC11F}"/>
    <cellStyle name="Total 2 8 4 2 2 2" xfId="26137" xr:uid="{37E5CF25-140F-4CBB-A3B3-194E1FEFA28B}"/>
    <cellStyle name="Total 2 8 4 2 2 2 2" xfId="31589" xr:uid="{5E63517C-9361-4D37-9456-27A5879F5038}"/>
    <cellStyle name="Total 2 8 4 2 2 2 3" xfId="37164" xr:uid="{66EE5FF6-88D7-42E8-A6E7-C9EBC881F058}"/>
    <cellStyle name="Total 2 8 4 2 2 3" xfId="29377" xr:uid="{E0C22D5E-0A57-47A7-8F99-E7705E323204}"/>
    <cellStyle name="Total 2 8 4 2 2 4" xfId="35101" xr:uid="{048B326C-6E8B-442B-BC54-3995417553EB}"/>
    <cellStyle name="Total 2 8 4 2 3" xfId="24818" xr:uid="{2E8CC6D5-2244-4937-B310-C7DBE9F0D70F}"/>
    <cellStyle name="Total 2 8 4 2 3 2" xfId="27013" xr:uid="{5A5C4AC6-0A16-45B3-9A4F-C70D1D54D8DF}"/>
    <cellStyle name="Total 2 8 4 2 3 2 2" xfId="32465" xr:uid="{46F752C1-FC28-447C-B193-4B7FC8CB3955}"/>
    <cellStyle name="Total 2 8 4 2 3 2 3" xfId="37934" xr:uid="{1C7323C9-104C-4691-8B73-1DEC8D0B575F}"/>
    <cellStyle name="Total 2 8 4 2 3 3" xfId="30270" xr:uid="{CD5875FF-C70D-47F5-87FA-51870ED02499}"/>
    <cellStyle name="Total 2 8 4 2 3 4" xfId="35967" xr:uid="{FC4A2E31-D5CA-4F22-819C-6B0E9F38B011}"/>
    <cellStyle name="Total 2 8 4 2 4" xfId="22582" xr:uid="{8C5F2787-E486-4B1B-BB84-A72C50EA6DAB}"/>
    <cellStyle name="Total 2 8 4 2 4 2" xfId="28522" xr:uid="{B6313568-A27E-4029-9EBB-E597C103A33E}"/>
    <cellStyle name="Total 2 8 4 2 4 3" xfId="34249" xr:uid="{F6252C60-5257-407B-AF1A-4336C7DDA7C0}"/>
    <cellStyle name="Total 2 8 4 2 5" xfId="25282" xr:uid="{6F98F5CF-9543-413E-90C1-3F2D069A82D6}"/>
    <cellStyle name="Total 2 8 4 2 5 2" xfId="30734" xr:uid="{AD1F8A6C-D891-4B69-8E98-ED2AE3353226}"/>
    <cellStyle name="Total 2 8 4 2 5 3" xfId="36393" xr:uid="{79A15226-BE59-48BF-AB93-883F3D83AAD6}"/>
    <cellStyle name="Total 2 8 4 2 6" xfId="27645" xr:uid="{D445E262-8678-4D9F-9CCD-D9D6104AC48E}"/>
    <cellStyle name="Total 2 8 4 2 7" xfId="33372" xr:uid="{81615632-47ED-4690-BD88-A147FBADD6F7}"/>
    <cellStyle name="Total 2 8 4 3" xfId="23400" xr:uid="{32C9517D-269D-4D81-A088-C1CBD5BE99E5}"/>
    <cellStyle name="Total 2 8 4 3 2" xfId="26100" xr:uid="{FE6A0B5E-EA81-4F5B-BF4D-A03E8903A959}"/>
    <cellStyle name="Total 2 8 4 3 2 2" xfId="31552" xr:uid="{B03AAF5C-4199-423E-AD00-DEC440E906E2}"/>
    <cellStyle name="Total 2 8 4 3 2 3" xfId="37127" xr:uid="{15F8F468-2D07-45F5-9A05-3468B5E84C2D}"/>
    <cellStyle name="Total 2 8 4 3 3" xfId="29340" xr:uid="{E49825F0-9C20-4E30-885D-219B3A238A8D}"/>
    <cellStyle name="Total 2 8 4 3 4" xfId="35064" xr:uid="{173E28A9-15DA-4268-A797-E4949327680A}"/>
    <cellStyle name="Total 2 8 4 4" xfId="24781" xr:uid="{D358EC0D-1003-4D12-B7EE-1C8826D6AC57}"/>
    <cellStyle name="Total 2 8 4 4 2" xfId="26976" xr:uid="{6EA1F051-B092-433B-94FF-A69D1518061B}"/>
    <cellStyle name="Total 2 8 4 4 2 2" xfId="32428" xr:uid="{F10D25A2-DB97-403E-A9AC-1F1F294D6F2A}"/>
    <cellStyle name="Total 2 8 4 4 2 3" xfId="37897" xr:uid="{EEF2D887-1226-4C41-BE7C-1728C68BA415}"/>
    <cellStyle name="Total 2 8 4 4 3" xfId="30233" xr:uid="{1B6C3E99-FB7F-4380-96D7-C308D9DDB295}"/>
    <cellStyle name="Total 2 8 4 4 4" xfId="35930" xr:uid="{48C35A84-5F44-4E43-87A1-B8466C7CC627}"/>
    <cellStyle name="Total 2 8 4 5" xfId="22545" xr:uid="{577123BC-D2D9-4F5F-B251-BCA28D39CA97}"/>
    <cellStyle name="Total 2 8 4 5 2" xfId="28485" xr:uid="{B9395A03-F051-44E9-AFCF-75EEE854BC4A}"/>
    <cellStyle name="Total 2 8 4 5 3" xfId="34212" xr:uid="{78D82AA3-D6E5-4724-AC73-B079A5182F85}"/>
    <cellStyle name="Total 2 8 4 6" xfId="21666" xr:uid="{2EC273B2-0F21-4112-9F30-AFDB1986201B}"/>
    <cellStyle name="Total 2 8 4 7" xfId="27608" xr:uid="{3C35C876-C5B2-42E8-9B4D-C225ADE21651}"/>
    <cellStyle name="Total 2 8 4 8" xfId="33335" xr:uid="{F2C745C1-AF3B-4863-A572-5F9B885328D6}"/>
    <cellStyle name="Total 2 8 5" xfId="20896" xr:uid="{00000000-0005-0000-0000-0000A6510000}"/>
    <cellStyle name="Total 2 8 5 2" xfId="21702" xr:uid="{96713F5E-599A-4284-AE6F-BB1E8D94ACD6}"/>
    <cellStyle name="Total 2 8 5 2 2" xfId="23436" xr:uid="{A327F213-7FD2-492A-9442-DD0F513A31C3}"/>
    <cellStyle name="Total 2 8 5 2 2 2" xfId="26136" xr:uid="{E63712EF-769A-42AE-A70D-947383DB7C19}"/>
    <cellStyle name="Total 2 8 5 2 2 2 2" xfId="31588" xr:uid="{B178F04A-789C-46E8-9A2F-95B5938FBF25}"/>
    <cellStyle name="Total 2 8 5 2 2 2 3" xfId="37163" xr:uid="{EFDAA9B0-A82A-4B18-986B-BF8896F4EE1E}"/>
    <cellStyle name="Total 2 8 5 2 2 3" xfId="29376" xr:uid="{B14D54EF-963D-4D13-9B27-83EA5D1DB5E9}"/>
    <cellStyle name="Total 2 8 5 2 2 4" xfId="35100" xr:uid="{CD580741-1E59-443D-A0B2-F6F53DE957D5}"/>
    <cellStyle name="Total 2 8 5 2 3" xfId="24817" xr:uid="{5FCE5643-95D6-4633-AE29-91DA45753EA8}"/>
    <cellStyle name="Total 2 8 5 2 3 2" xfId="27012" xr:uid="{9AA10B02-15A2-4D0D-BF71-D764C9D48D36}"/>
    <cellStyle name="Total 2 8 5 2 3 2 2" xfId="32464" xr:uid="{32E8FD01-5EEF-4A38-A714-2B2F997E1599}"/>
    <cellStyle name="Total 2 8 5 2 3 2 3" xfId="37933" xr:uid="{9C309FCC-7ABB-49CD-A8C2-3B85CE1DD105}"/>
    <cellStyle name="Total 2 8 5 2 3 3" xfId="30269" xr:uid="{30456B85-932E-4A6D-8ADA-22730617EC51}"/>
    <cellStyle name="Total 2 8 5 2 3 4" xfId="35966" xr:uid="{4F298779-69A9-47A3-98A9-0462190C59FA}"/>
    <cellStyle name="Total 2 8 5 2 4" xfId="22581" xr:uid="{B3B1F173-C87F-464B-9C5E-4446136CFBAE}"/>
    <cellStyle name="Total 2 8 5 2 4 2" xfId="28521" xr:uid="{FC25A7C2-A038-4D36-AB0D-87095BB64D6E}"/>
    <cellStyle name="Total 2 8 5 2 4 3" xfId="34248" xr:uid="{D4690A3B-05C6-4C6F-8E3E-FCAF9DA24959}"/>
    <cellStyle name="Total 2 8 5 2 5" xfId="25281" xr:uid="{E3C94419-4FF5-47B9-800F-7B7832BA1982}"/>
    <cellStyle name="Total 2 8 5 2 5 2" xfId="30733" xr:uid="{5755279F-423A-4C72-A1E0-BD56DF5AFF96}"/>
    <cellStyle name="Total 2 8 5 2 5 3" xfId="36392" xr:uid="{01719C76-C9AE-4BFE-A8D1-717ABBE8FF7A}"/>
    <cellStyle name="Total 2 8 5 2 6" xfId="27644" xr:uid="{D1005608-131C-4D22-92A9-8BDDBC22CE53}"/>
    <cellStyle name="Total 2 8 5 2 7" xfId="33371" xr:uid="{1979AAF0-AC99-4E53-A07F-3989E9272AD3}"/>
    <cellStyle name="Total 2 8 5 3" xfId="23401" xr:uid="{0B683A24-17F3-4A07-B336-ACAD1CCF12B5}"/>
    <cellStyle name="Total 2 8 5 3 2" xfId="26101" xr:uid="{1B6582F0-BDA5-46C8-8C99-B132880708A8}"/>
    <cellStyle name="Total 2 8 5 3 2 2" xfId="31553" xr:uid="{E314D524-8A36-4F4E-8F3F-351C8BF31E03}"/>
    <cellStyle name="Total 2 8 5 3 2 3" xfId="37128" xr:uid="{4FE6BC6D-26B1-46B7-8820-49FE8C170B81}"/>
    <cellStyle name="Total 2 8 5 3 3" xfId="29341" xr:uid="{5616D425-1F0B-4596-B362-D13A8ECC4EB2}"/>
    <cellStyle name="Total 2 8 5 3 4" xfId="35065" xr:uid="{E9AAEE23-1361-4FC0-A97F-C43E58B0DEBF}"/>
    <cellStyle name="Total 2 8 5 4" xfId="24782" xr:uid="{5306458A-424D-46EA-9324-93C1CDD6F210}"/>
    <cellStyle name="Total 2 8 5 4 2" xfId="26977" xr:uid="{ACC858B6-01EA-4173-A851-BBC959260981}"/>
    <cellStyle name="Total 2 8 5 4 2 2" xfId="32429" xr:uid="{74244D87-58E9-4E3E-AE6C-8AD8509B46A8}"/>
    <cellStyle name="Total 2 8 5 4 2 3" xfId="37898" xr:uid="{69D1A4CC-A17C-428E-B73B-0C80C81D44F3}"/>
    <cellStyle name="Total 2 8 5 4 3" xfId="30234" xr:uid="{C84CEFBE-CD23-4133-84FD-D4980FC8ED8F}"/>
    <cellStyle name="Total 2 8 5 4 4" xfId="35931" xr:uid="{C63131BE-E344-49C2-8D42-D80D0DF5BE8E}"/>
    <cellStyle name="Total 2 8 5 5" xfId="22546" xr:uid="{4DCF3D0E-C792-4E55-8D94-DA37D3F86985}"/>
    <cellStyle name="Total 2 8 5 5 2" xfId="28486" xr:uid="{D17BF1E4-28E4-4334-8CFB-7D0FC2B07AEB}"/>
    <cellStyle name="Total 2 8 5 5 3" xfId="34213" xr:uid="{FCE026CD-2C84-4E95-B4B3-86421A829DBD}"/>
    <cellStyle name="Total 2 8 5 6" xfId="21667" xr:uid="{7B079ABF-3C2D-407C-A444-46F751259077}"/>
    <cellStyle name="Total 2 8 5 7" xfId="27609" xr:uid="{04E87629-7E59-4CFC-B6DC-47C01C31785A}"/>
    <cellStyle name="Total 2 8 5 8" xfId="33336" xr:uid="{8D6D130A-9891-44CC-9220-0B0585BACC13}"/>
    <cellStyle name="Total 2 9" xfId="20897" xr:uid="{00000000-0005-0000-0000-0000A7510000}"/>
    <cellStyle name="Total 2 9 2" xfId="20898" xr:uid="{00000000-0005-0000-0000-0000A8510000}"/>
    <cellStyle name="Total 2 9 2 2" xfId="21701" xr:uid="{0D1E7168-E702-4713-98F7-5640A13C2DB5}"/>
    <cellStyle name="Total 2 9 2 2 2" xfId="23435" xr:uid="{08A031F8-1A7E-4D04-9A4E-E27BB8796595}"/>
    <cellStyle name="Total 2 9 2 2 2 2" xfId="26135" xr:uid="{56ADB726-EA12-4862-8DD0-251A88913D47}"/>
    <cellStyle name="Total 2 9 2 2 2 2 2" xfId="31587" xr:uid="{26710ED6-B419-4971-A744-DD22A2E672D1}"/>
    <cellStyle name="Total 2 9 2 2 2 2 3" xfId="37162" xr:uid="{CF4BCD98-B589-4872-846D-62BBF38D4AAA}"/>
    <cellStyle name="Total 2 9 2 2 2 3" xfId="29375" xr:uid="{637046E3-59BE-4B72-915E-9A45B833E403}"/>
    <cellStyle name="Total 2 9 2 2 2 4" xfId="35099" xr:uid="{BCF3785F-2609-4383-B504-91CCC5CA6BE4}"/>
    <cellStyle name="Total 2 9 2 2 3" xfId="24816" xr:uid="{978407D0-D0A3-410C-A2AF-14A0C9C1B597}"/>
    <cellStyle name="Total 2 9 2 2 3 2" xfId="27011" xr:uid="{30A70145-E9A4-44CB-B1E1-5D61A4658192}"/>
    <cellStyle name="Total 2 9 2 2 3 2 2" xfId="32463" xr:uid="{881126B9-5EDF-4D7E-8B10-F2280C104BF2}"/>
    <cellStyle name="Total 2 9 2 2 3 2 3" xfId="37932" xr:uid="{031DB95F-0D11-460E-AC97-28303402FF20}"/>
    <cellStyle name="Total 2 9 2 2 3 3" xfId="30268" xr:uid="{A51E8385-A86C-4656-8A99-5732779AB48E}"/>
    <cellStyle name="Total 2 9 2 2 3 4" xfId="35965" xr:uid="{288AD597-6A1A-4560-8689-7711AC52DF0C}"/>
    <cellStyle name="Total 2 9 2 2 4" xfId="22580" xr:uid="{462C6C6C-A484-4493-A6A1-5C1DE5717163}"/>
    <cellStyle name="Total 2 9 2 2 4 2" xfId="28520" xr:uid="{2292EA24-0F5E-414A-A7CC-2736351AEC88}"/>
    <cellStyle name="Total 2 9 2 2 4 3" xfId="34247" xr:uid="{A7A83EEA-C9F2-4CBA-9DF9-57A20024EF1D}"/>
    <cellStyle name="Total 2 9 2 2 5" xfId="25280" xr:uid="{511BC343-BF77-40CF-8934-8DB108543E5D}"/>
    <cellStyle name="Total 2 9 2 2 5 2" xfId="30732" xr:uid="{5763A501-25EE-4A2A-A3FF-1DE765322CB1}"/>
    <cellStyle name="Total 2 9 2 2 5 3" xfId="36391" xr:uid="{72AC0F62-F477-45F2-B8F3-81C5AC5D5AEA}"/>
    <cellStyle name="Total 2 9 2 2 6" xfId="27643" xr:uid="{F13504A5-EDD9-45AB-B23F-5E0535A708A8}"/>
    <cellStyle name="Total 2 9 2 2 7" xfId="33370" xr:uid="{569FC6C6-15AC-4265-BBC8-8E25531F9BCB}"/>
    <cellStyle name="Total 2 9 2 3" xfId="23402" xr:uid="{85256811-172F-4E74-A3E1-CEA010B85E9F}"/>
    <cellStyle name="Total 2 9 2 3 2" xfId="26102" xr:uid="{D16657F8-14EF-4C40-B0A0-8B382AB3327A}"/>
    <cellStyle name="Total 2 9 2 3 2 2" xfId="31554" xr:uid="{CB9514F0-A380-42D0-88EB-585B6F3744EB}"/>
    <cellStyle name="Total 2 9 2 3 2 3" xfId="37129" xr:uid="{0C21F1E6-E47E-4E1A-9D14-CA4510FF96A9}"/>
    <cellStyle name="Total 2 9 2 3 3" xfId="29342" xr:uid="{A2734879-F307-440B-BF5E-FED7CC56CAA9}"/>
    <cellStyle name="Total 2 9 2 3 4" xfId="35066" xr:uid="{84E36456-D089-4B37-9BA9-C1004B0F1DCB}"/>
    <cellStyle name="Total 2 9 2 4" xfId="24783" xr:uid="{E6A11B6C-D05E-48EF-A846-8E3BCA8F40E2}"/>
    <cellStyle name="Total 2 9 2 4 2" xfId="26978" xr:uid="{3B8E548B-4E26-4EDF-892F-F8ACF50F3BDD}"/>
    <cellStyle name="Total 2 9 2 4 2 2" xfId="32430" xr:uid="{E5348942-BF9C-4537-ADF8-75F0BA44D2D7}"/>
    <cellStyle name="Total 2 9 2 4 2 3" xfId="37899" xr:uid="{A4F67A82-7626-4A21-931D-6DC04CFA65F1}"/>
    <cellStyle name="Total 2 9 2 4 3" xfId="30235" xr:uid="{FC2D3DDA-3CB5-4902-8CCE-CA2923EBD2C9}"/>
    <cellStyle name="Total 2 9 2 4 4" xfId="35932" xr:uid="{4797DA7F-A4DA-47C7-85CF-A07A2E6704FE}"/>
    <cellStyle name="Total 2 9 2 5" xfId="22547" xr:uid="{391C782F-14A9-4730-BD3F-6E1B123E1339}"/>
    <cellStyle name="Total 2 9 2 5 2" xfId="28487" xr:uid="{3859FB39-6022-4FB6-AA6C-C62180594222}"/>
    <cellStyle name="Total 2 9 2 5 3" xfId="34214" xr:uid="{75B8EE88-61D4-4A19-ADC1-AACF747787C9}"/>
    <cellStyle name="Total 2 9 2 6" xfId="21668" xr:uid="{36DE5EDB-803B-48D5-B766-3A1D615E1002}"/>
    <cellStyle name="Total 2 9 2 7" xfId="27610" xr:uid="{166B3B8F-5F97-434C-95A8-12A5A09BDEFB}"/>
    <cellStyle name="Total 2 9 2 8" xfId="33337" xr:uid="{4600D882-6E72-4969-A321-AF9548C5B6BD}"/>
    <cellStyle name="Total 2 9 3" xfId="20899" xr:uid="{00000000-0005-0000-0000-0000A9510000}"/>
    <cellStyle name="Total 2 9 3 2" xfId="21700" xr:uid="{2768F827-DB5E-4C58-82D4-F1230B25F2DD}"/>
    <cellStyle name="Total 2 9 3 2 2" xfId="23434" xr:uid="{BA5CD9D9-D377-4B0F-859F-AC5EE0724F4A}"/>
    <cellStyle name="Total 2 9 3 2 2 2" xfId="26134" xr:uid="{DDE2B1CB-EE23-44EF-88E9-9C116D19FA66}"/>
    <cellStyle name="Total 2 9 3 2 2 2 2" xfId="31586" xr:uid="{25AAD8AB-BF47-40E9-A2E3-9E6B4C1D830E}"/>
    <cellStyle name="Total 2 9 3 2 2 2 3" xfId="37161" xr:uid="{13D0CDDF-2380-4965-94FB-91236708A31F}"/>
    <cellStyle name="Total 2 9 3 2 2 3" xfId="29374" xr:uid="{F3722D64-299A-40BA-B831-79135F81802F}"/>
    <cellStyle name="Total 2 9 3 2 2 4" xfId="35098" xr:uid="{891554E1-23D8-44C8-AF9C-69E0D29D1253}"/>
    <cellStyle name="Total 2 9 3 2 3" xfId="24815" xr:uid="{B07DACE2-E56F-4500-B4F4-34B3C9EFC22A}"/>
    <cellStyle name="Total 2 9 3 2 3 2" xfId="27010" xr:uid="{41ACA6CA-F3DA-40B5-B0B4-E0F967989887}"/>
    <cellStyle name="Total 2 9 3 2 3 2 2" xfId="32462" xr:uid="{C815C4EC-B5CB-4A19-B91E-980B170CEAB6}"/>
    <cellStyle name="Total 2 9 3 2 3 2 3" xfId="37931" xr:uid="{DF617874-9DC7-4355-B32A-94CB8279BD5C}"/>
    <cellStyle name="Total 2 9 3 2 3 3" xfId="30267" xr:uid="{CC7143B7-C67F-46B3-83D9-7917AF86822D}"/>
    <cellStyle name="Total 2 9 3 2 3 4" xfId="35964" xr:uid="{79D73D41-0642-4914-A28B-8791C009F623}"/>
    <cellStyle name="Total 2 9 3 2 4" xfId="22579" xr:uid="{4D0BAF6D-B132-4EF7-94A0-878EBE2DA121}"/>
    <cellStyle name="Total 2 9 3 2 4 2" xfId="28519" xr:uid="{0C1951EF-6164-4A47-97BC-4A48F8878C1B}"/>
    <cellStyle name="Total 2 9 3 2 4 3" xfId="34246" xr:uid="{6D7527EA-60B4-426B-8AED-075C252F21B4}"/>
    <cellStyle name="Total 2 9 3 2 5" xfId="25279" xr:uid="{6025A504-ACF7-414D-A95B-FA55EDA5CFB3}"/>
    <cellStyle name="Total 2 9 3 2 5 2" xfId="30731" xr:uid="{8E139250-EFD3-4586-997B-433CD6935037}"/>
    <cellStyle name="Total 2 9 3 2 5 3" xfId="36390" xr:uid="{AB9CF715-F261-4755-B1C6-04AE71DA79AC}"/>
    <cellStyle name="Total 2 9 3 2 6" xfId="27642" xr:uid="{948FC29C-9DC9-4BB5-8436-5CCC70FC7CA7}"/>
    <cellStyle name="Total 2 9 3 2 7" xfId="33369" xr:uid="{F4B3D641-4D54-43B7-88DD-29D13C2004D7}"/>
    <cellStyle name="Total 2 9 3 3" xfId="23403" xr:uid="{2D48CCB5-1E16-41C5-A250-5CAB3630538A}"/>
    <cellStyle name="Total 2 9 3 3 2" xfId="26103" xr:uid="{B5F046A3-4022-4600-9C79-8E0A18D2726B}"/>
    <cellStyle name="Total 2 9 3 3 2 2" xfId="31555" xr:uid="{526FB030-1C0C-490D-9E34-F032AD51BDAE}"/>
    <cellStyle name="Total 2 9 3 3 2 3" xfId="37130" xr:uid="{D414EA6F-1EE7-4A1C-AEEA-1114820214C0}"/>
    <cellStyle name="Total 2 9 3 3 3" xfId="29343" xr:uid="{F72FFFE1-59D7-4EDA-9BD9-1464CE856334}"/>
    <cellStyle name="Total 2 9 3 3 4" xfId="35067" xr:uid="{740B45AE-F12E-473E-B004-9C8D0E85D493}"/>
    <cellStyle name="Total 2 9 3 4" xfId="24784" xr:uid="{C953D61F-C5AB-4D9E-A211-CE149D712783}"/>
    <cellStyle name="Total 2 9 3 4 2" xfId="26979" xr:uid="{0A3300B9-647E-4F82-B43E-68B1D4D762EB}"/>
    <cellStyle name="Total 2 9 3 4 2 2" xfId="32431" xr:uid="{05028331-963B-45DE-85F4-53218F12BAC2}"/>
    <cellStyle name="Total 2 9 3 4 2 3" xfId="37900" xr:uid="{2E6830E6-1033-43FC-BFFF-A9C25E8BA839}"/>
    <cellStyle name="Total 2 9 3 4 3" xfId="30236" xr:uid="{A8B1F3EF-0063-4619-8758-39CBB9A5B71F}"/>
    <cellStyle name="Total 2 9 3 4 4" xfId="35933" xr:uid="{7CDA71A7-8403-4E94-8080-1737EC40C30E}"/>
    <cellStyle name="Total 2 9 3 5" xfId="22548" xr:uid="{F39EEBEE-FA7B-42EF-B797-CB874F2AAB22}"/>
    <cellStyle name="Total 2 9 3 5 2" xfId="28488" xr:uid="{9F97190B-2941-4419-B750-B2DBB72499A8}"/>
    <cellStyle name="Total 2 9 3 5 3" xfId="34215" xr:uid="{F3873A19-3456-4B4C-972E-FF7D790558EA}"/>
    <cellStyle name="Total 2 9 3 6" xfId="21669" xr:uid="{F2BA93DA-D404-4F8C-9C32-D722B307335A}"/>
    <cellStyle name="Total 2 9 3 7" xfId="27611" xr:uid="{516EF6D2-3ACD-452C-A799-6C2EC6A3E717}"/>
    <cellStyle name="Total 2 9 3 8" xfId="33338" xr:uid="{4C0CEE55-BD94-48D4-BCAD-630A4C96A15E}"/>
    <cellStyle name="Total 2 9 4" xfId="20900" xr:uid="{00000000-0005-0000-0000-0000AA510000}"/>
    <cellStyle name="Total 2 9 4 2" xfId="21699" xr:uid="{EC67FE79-3AB2-41B0-8F0A-455E13DFD4F7}"/>
    <cellStyle name="Total 2 9 4 2 2" xfId="23433" xr:uid="{6D667569-01BD-4A0D-A2B8-F6742FA08F63}"/>
    <cellStyle name="Total 2 9 4 2 2 2" xfId="26133" xr:uid="{6F9AF4F2-68C9-402D-8D73-E73BE4B419B7}"/>
    <cellStyle name="Total 2 9 4 2 2 2 2" xfId="31585" xr:uid="{8903CA4A-0ED0-4C87-9F3E-12D4F0B79D80}"/>
    <cellStyle name="Total 2 9 4 2 2 2 3" xfId="37160" xr:uid="{058F4EC5-E250-4FDB-AF21-6D0A1B74B999}"/>
    <cellStyle name="Total 2 9 4 2 2 3" xfId="29373" xr:uid="{3EDC4DA5-C593-43CA-965B-1200C4613536}"/>
    <cellStyle name="Total 2 9 4 2 2 4" xfId="35097" xr:uid="{2BBB5812-4E81-467D-9820-DE15308DE375}"/>
    <cellStyle name="Total 2 9 4 2 3" xfId="24814" xr:uid="{A5470F6F-1ADF-4AEB-8867-59359B77FADD}"/>
    <cellStyle name="Total 2 9 4 2 3 2" xfId="27009" xr:uid="{EE1F8599-A14E-450E-8652-3F8F01C8A620}"/>
    <cellStyle name="Total 2 9 4 2 3 2 2" xfId="32461" xr:uid="{2B92EFA4-7E2C-473B-A1A3-93C24F33B79F}"/>
    <cellStyle name="Total 2 9 4 2 3 2 3" xfId="37930" xr:uid="{7DE126C3-5579-4A58-AF49-7D2D2693D3F9}"/>
    <cellStyle name="Total 2 9 4 2 3 3" xfId="30266" xr:uid="{7ED9A156-717C-4C2A-AC65-5F0E592EF671}"/>
    <cellStyle name="Total 2 9 4 2 3 4" xfId="35963" xr:uid="{CBE8BCD5-8B66-435F-BEF7-885A3380F02E}"/>
    <cellStyle name="Total 2 9 4 2 4" xfId="22578" xr:uid="{E8039233-FE61-4F61-A262-B928CBDBB0C9}"/>
    <cellStyle name="Total 2 9 4 2 4 2" xfId="28518" xr:uid="{EB485CB7-38A8-49E5-9489-4C53A8BFF51B}"/>
    <cellStyle name="Total 2 9 4 2 4 3" xfId="34245" xr:uid="{5D63C05A-32BF-4895-B07E-33EB7A94AF32}"/>
    <cellStyle name="Total 2 9 4 2 5" xfId="25278" xr:uid="{7022034D-20AF-46C8-92B4-B6CE7E20B0DC}"/>
    <cellStyle name="Total 2 9 4 2 5 2" xfId="30730" xr:uid="{C9EE075D-E76E-4DE7-A7F8-A14696E83451}"/>
    <cellStyle name="Total 2 9 4 2 5 3" xfId="36389" xr:uid="{20D9FE30-1D1F-4D44-B488-58884D4B7F7B}"/>
    <cellStyle name="Total 2 9 4 2 6" xfId="27641" xr:uid="{C795B3D2-7268-4972-B10F-6B5258B67B84}"/>
    <cellStyle name="Total 2 9 4 2 7" xfId="33368" xr:uid="{988AA382-0ABF-4A6A-8EAC-9BA60CB39908}"/>
    <cellStyle name="Total 2 9 4 3" xfId="23404" xr:uid="{A22EB1CC-D8D5-48B0-BE2C-2FFFB8BADD87}"/>
    <cellStyle name="Total 2 9 4 3 2" xfId="26104" xr:uid="{C79CB67F-6E9F-46EE-BBCB-D434E5F0D36F}"/>
    <cellStyle name="Total 2 9 4 3 2 2" xfId="31556" xr:uid="{1C082E6A-E2E3-4B1F-A375-F905B02712F9}"/>
    <cellStyle name="Total 2 9 4 3 2 3" xfId="37131" xr:uid="{943DCC36-DF47-405D-AB68-7E61F5D54A2C}"/>
    <cellStyle name="Total 2 9 4 3 3" xfId="29344" xr:uid="{440CEDD8-DEF9-4E57-87B2-E4B3CCDBE677}"/>
    <cellStyle name="Total 2 9 4 3 4" xfId="35068" xr:uid="{6EF66946-B759-48F4-A599-1A17931DA04A}"/>
    <cellStyle name="Total 2 9 4 4" xfId="24785" xr:uid="{D69A4F7F-BDD2-4A6D-84F1-64D977197D79}"/>
    <cellStyle name="Total 2 9 4 4 2" xfId="26980" xr:uid="{DE3C71AD-E9AB-41B7-BF59-A4B3AE448806}"/>
    <cellStyle name="Total 2 9 4 4 2 2" xfId="32432" xr:uid="{E77CF160-5C8C-47CC-9C07-6F969AEF1EAD}"/>
    <cellStyle name="Total 2 9 4 4 2 3" xfId="37901" xr:uid="{CB9DAF77-B719-4278-B023-62ADFB60CE01}"/>
    <cellStyle name="Total 2 9 4 4 3" xfId="30237" xr:uid="{632EB79F-AD0D-4FD9-BA7F-0A2C83AA05FF}"/>
    <cellStyle name="Total 2 9 4 4 4" xfId="35934" xr:uid="{FC0343FB-CA5A-4752-9EED-D33FE03D8F31}"/>
    <cellStyle name="Total 2 9 4 5" xfId="22549" xr:uid="{1B98E2EE-F254-4BFC-96FC-002FE2F6D509}"/>
    <cellStyle name="Total 2 9 4 5 2" xfId="28489" xr:uid="{3FBBD495-2A61-4A7A-AC7E-3C5576642D5B}"/>
    <cellStyle name="Total 2 9 4 5 3" xfId="34216" xr:uid="{34AF57DA-8182-4626-89D0-B88A771B7B23}"/>
    <cellStyle name="Total 2 9 4 6" xfId="21670" xr:uid="{559601F4-6B2B-4206-AC65-583280DA27EA}"/>
    <cellStyle name="Total 2 9 4 7" xfId="27612" xr:uid="{4C1D3929-5091-4ECB-A222-A15635F76542}"/>
    <cellStyle name="Total 2 9 4 8" xfId="33339" xr:uid="{142919D7-35AA-482F-AA51-4A132D4A7744}"/>
    <cellStyle name="Total 2 9 5" xfId="20901" xr:uid="{00000000-0005-0000-0000-0000AB510000}"/>
    <cellStyle name="Total 2 9 5 2" xfId="21698" xr:uid="{E064CE6F-7F2C-4857-82AC-AADD290D2DCE}"/>
    <cellStyle name="Total 2 9 5 2 2" xfId="23432" xr:uid="{134C1A81-A77B-4CF1-9E26-E0B5D12E7232}"/>
    <cellStyle name="Total 2 9 5 2 2 2" xfId="26132" xr:uid="{E13C6134-3E46-4755-A217-A0A89B126DDA}"/>
    <cellStyle name="Total 2 9 5 2 2 2 2" xfId="31584" xr:uid="{A7185C65-D1AE-4D91-BD54-B15390F96911}"/>
    <cellStyle name="Total 2 9 5 2 2 2 3" xfId="37159" xr:uid="{77A89FFA-D60E-4DDD-9934-18B14347CB40}"/>
    <cellStyle name="Total 2 9 5 2 2 3" xfId="29372" xr:uid="{CFF0E058-ADE5-4B63-BB6A-0BA10529CE72}"/>
    <cellStyle name="Total 2 9 5 2 2 4" xfId="35096" xr:uid="{A4A60617-BCD7-4D54-98E5-4B0E0896BB74}"/>
    <cellStyle name="Total 2 9 5 2 3" xfId="24813" xr:uid="{B3D568AD-0E9A-4D99-A955-7B0AD926D6E3}"/>
    <cellStyle name="Total 2 9 5 2 3 2" xfId="27008" xr:uid="{6516B4C1-1B44-420A-A6FC-EA0E707D3D3F}"/>
    <cellStyle name="Total 2 9 5 2 3 2 2" xfId="32460" xr:uid="{7D42A84D-298F-431B-A3DA-5FF337F55367}"/>
    <cellStyle name="Total 2 9 5 2 3 2 3" xfId="37929" xr:uid="{B11C0DA6-FBB5-48AD-BA59-5183AA30C032}"/>
    <cellStyle name="Total 2 9 5 2 3 3" xfId="30265" xr:uid="{DC4F00E7-A35D-47ED-BE29-CCB3B4435C98}"/>
    <cellStyle name="Total 2 9 5 2 3 4" xfId="35962" xr:uid="{E3CCDD98-BBAB-4199-AD07-2EC4DC76D614}"/>
    <cellStyle name="Total 2 9 5 2 4" xfId="22577" xr:uid="{F8A4D658-55A0-485F-9298-3DFE11234AF1}"/>
    <cellStyle name="Total 2 9 5 2 4 2" xfId="28517" xr:uid="{3569B71E-4383-44C4-83D0-5CD568097C3D}"/>
    <cellStyle name="Total 2 9 5 2 4 3" xfId="34244" xr:uid="{7AB7170D-8973-47A8-93AE-13BB53832228}"/>
    <cellStyle name="Total 2 9 5 2 5" xfId="25277" xr:uid="{A282FD44-9152-410A-A4EC-68A68F4BD2A6}"/>
    <cellStyle name="Total 2 9 5 2 5 2" xfId="30729" xr:uid="{9FD4F481-63C8-4168-89AE-F01435B71510}"/>
    <cellStyle name="Total 2 9 5 2 5 3" xfId="36388" xr:uid="{E94CCA16-A68C-4126-8E3F-907ABE7648B1}"/>
    <cellStyle name="Total 2 9 5 2 6" xfId="27640" xr:uid="{D32642EA-CBCB-463F-AA02-BBDCC3E3BA1B}"/>
    <cellStyle name="Total 2 9 5 2 7" xfId="33367" xr:uid="{DDC306BA-D0C7-4DB4-998F-A3C17205996C}"/>
    <cellStyle name="Total 2 9 5 3" xfId="23405" xr:uid="{1B031800-2AC7-4297-8567-E6D915B6FE27}"/>
    <cellStyle name="Total 2 9 5 3 2" xfId="26105" xr:uid="{511C9622-F4FA-4F2B-B272-99B47F6CDAFA}"/>
    <cellStyle name="Total 2 9 5 3 2 2" xfId="31557" xr:uid="{373DBBB0-A8DB-4D86-85A3-E03C85210B63}"/>
    <cellStyle name="Total 2 9 5 3 2 3" xfId="37132" xr:uid="{CA182CFD-F0BD-475D-8836-2B1BAC9745C2}"/>
    <cellStyle name="Total 2 9 5 3 3" xfId="29345" xr:uid="{CC731681-DA48-42AA-89D2-A511CD6EC67D}"/>
    <cellStyle name="Total 2 9 5 3 4" xfId="35069" xr:uid="{36DC14E4-951C-4870-AE7A-198612099C5E}"/>
    <cellStyle name="Total 2 9 5 4" xfId="24786" xr:uid="{5B037A3E-8B77-4EC6-8431-CD98824494FC}"/>
    <cellStyle name="Total 2 9 5 4 2" xfId="26981" xr:uid="{1BADFDD8-A277-483E-8304-17977646C106}"/>
    <cellStyle name="Total 2 9 5 4 2 2" xfId="32433" xr:uid="{8EBEF395-5809-48C2-B60F-EA158E46AE3A}"/>
    <cellStyle name="Total 2 9 5 4 2 3" xfId="37902" xr:uid="{384BEAEE-F73D-410A-8ECF-E3A170135064}"/>
    <cellStyle name="Total 2 9 5 4 3" xfId="30238" xr:uid="{9479F54A-0F41-40A2-8FD0-E2005AE0C9F7}"/>
    <cellStyle name="Total 2 9 5 4 4" xfId="35935" xr:uid="{CE7A6A59-AAAC-4DA2-A324-1FDCE87A39E6}"/>
    <cellStyle name="Total 2 9 5 5" xfId="22550" xr:uid="{7B803A3A-017E-461C-B144-38D087F36248}"/>
    <cellStyle name="Total 2 9 5 5 2" xfId="28490" xr:uid="{E54FD80D-E292-4F15-A437-0A8F8104227B}"/>
    <cellStyle name="Total 2 9 5 5 3" xfId="34217" xr:uid="{C04A211B-B3D1-4CB5-9318-58863786BDC1}"/>
    <cellStyle name="Total 2 9 5 6" xfId="21671" xr:uid="{186F601B-4612-4199-8232-871405E9F384}"/>
    <cellStyle name="Total 2 9 5 7" xfId="27613" xr:uid="{F685949E-0764-4B46-AB87-7935EF007ED6}"/>
    <cellStyle name="Total 2 9 5 8" xfId="33340" xr:uid="{EFD498FB-F8B1-4875-B8D4-7CC8F46C24E3}"/>
    <cellStyle name="Total 3" xfId="20902" xr:uid="{00000000-0005-0000-0000-0000AC510000}"/>
    <cellStyle name="Total 3 10" xfId="33341" xr:uid="{DFF79C59-2AF1-4E81-999D-015355398F60}"/>
    <cellStyle name="Total 3 2" xfId="20903" xr:uid="{00000000-0005-0000-0000-0000AD510000}"/>
    <cellStyle name="Total 3 2 2" xfId="21696" xr:uid="{CE84519E-0E36-47FE-B8B3-C1136192B3DF}"/>
    <cellStyle name="Total 3 2 2 2" xfId="23430" xr:uid="{A546CEE2-01CB-4062-9205-DCA8272C6D73}"/>
    <cellStyle name="Total 3 2 2 2 2" xfId="26130" xr:uid="{3BAF4670-B717-4534-B9FC-17EBBB28876B}"/>
    <cellStyle name="Total 3 2 2 2 2 2" xfId="31582" xr:uid="{52F905E2-7649-46AE-B988-545D05D914D0}"/>
    <cellStyle name="Total 3 2 2 2 2 3" xfId="37157" xr:uid="{260561CE-4BCB-4AF3-B2DD-54B9825E8A9F}"/>
    <cellStyle name="Total 3 2 2 2 3" xfId="29370" xr:uid="{487C0D23-6239-4A04-9AB9-8832DF80E97B}"/>
    <cellStyle name="Total 3 2 2 2 4" xfId="35094" xr:uid="{BC866D32-80BB-4A9E-8CD6-5D3B9C1BC096}"/>
    <cellStyle name="Total 3 2 2 3" xfId="24811" xr:uid="{FD4CA7DA-CED7-41C4-A6D0-C80711CBA337}"/>
    <cellStyle name="Total 3 2 2 3 2" xfId="27006" xr:uid="{5D7D9D9D-F2FE-4AD5-91D7-C98872025CF2}"/>
    <cellStyle name="Total 3 2 2 3 2 2" xfId="32458" xr:uid="{854D576A-61AD-4E63-A071-5B63C804EB3E}"/>
    <cellStyle name="Total 3 2 2 3 2 3" xfId="37927" xr:uid="{2C36763F-056F-4D72-BBF4-4B3996FFD1B8}"/>
    <cellStyle name="Total 3 2 2 3 3" xfId="30263" xr:uid="{0E8B8588-BE81-4DBA-9A25-84A4B984AADF}"/>
    <cellStyle name="Total 3 2 2 3 4" xfId="35960" xr:uid="{12A9AC2D-2858-4EA0-9828-7514EB2E1015}"/>
    <cellStyle name="Total 3 2 2 4" xfId="22575" xr:uid="{EB0D8CCB-79A7-45EA-A5FA-FEFF424FA31F}"/>
    <cellStyle name="Total 3 2 2 4 2" xfId="28515" xr:uid="{5245CB7F-CCA5-49AB-A12F-9DE9F67A0A1F}"/>
    <cellStyle name="Total 3 2 2 4 3" xfId="34242" xr:uid="{FAF14668-E3A2-4F84-878B-B8767C274C82}"/>
    <cellStyle name="Total 3 2 2 5" xfId="25275" xr:uid="{16858489-8949-496A-9E32-5CA949F44F9E}"/>
    <cellStyle name="Total 3 2 2 5 2" xfId="30727" xr:uid="{719D82D6-9A7A-4E22-B890-4BE5454BBDC0}"/>
    <cellStyle name="Total 3 2 2 5 3" xfId="36386" xr:uid="{6CD8622F-0C14-4FEB-B678-43F8A400F914}"/>
    <cellStyle name="Total 3 2 2 6" xfId="27638" xr:uid="{FB1B4ACE-864E-4DA5-A329-626214F345F3}"/>
    <cellStyle name="Total 3 2 2 7" xfId="33365" xr:uid="{42094212-EEEB-47AA-ACB1-9082B1450EEC}"/>
    <cellStyle name="Total 3 2 3" xfId="23407" xr:uid="{441D91B1-0EE0-40F1-AD1C-F48130D381D2}"/>
    <cellStyle name="Total 3 2 3 2" xfId="26107" xr:uid="{2F3E3F15-F921-42C4-BF41-D120E0A6D27C}"/>
    <cellStyle name="Total 3 2 3 2 2" xfId="31559" xr:uid="{4F3FF623-B0D6-4A1A-AC14-3A5B8D5DAFDA}"/>
    <cellStyle name="Total 3 2 3 2 3" xfId="37134" xr:uid="{D88B37FC-212E-4465-AF7D-E2052833CC2D}"/>
    <cellStyle name="Total 3 2 3 3" xfId="29347" xr:uid="{EE3C2C30-9158-435E-830B-800CAE09B431}"/>
    <cellStyle name="Total 3 2 3 4" xfId="35071" xr:uid="{DFC582BA-B361-43D9-A140-74D7618CCB7F}"/>
    <cellStyle name="Total 3 2 4" xfId="24788" xr:uid="{D7533B35-43C4-4795-8E3E-0931B7DED791}"/>
    <cellStyle name="Total 3 2 4 2" xfId="26983" xr:uid="{59D923B1-90DD-48BC-8942-2F6BD66B38F4}"/>
    <cellStyle name="Total 3 2 4 2 2" xfId="32435" xr:uid="{D181E551-12B6-48AD-9AF1-F21F619D3F5C}"/>
    <cellStyle name="Total 3 2 4 2 3" xfId="37904" xr:uid="{7B444EB9-C1F2-4817-8AB3-4369CE789708}"/>
    <cellStyle name="Total 3 2 4 3" xfId="30240" xr:uid="{ABFA2913-EC9C-4D03-B794-660C71826FB3}"/>
    <cellStyle name="Total 3 2 4 4" xfId="35937" xr:uid="{A9428EA3-DEA0-45DE-B4A2-634404F94FF9}"/>
    <cellStyle name="Total 3 2 5" xfId="22552" xr:uid="{2DAE15B7-3A3B-45CE-B5E5-81A2EB200B1C}"/>
    <cellStyle name="Total 3 2 5 2" xfId="28492" xr:uid="{27D6A557-73C1-4044-B13A-A8DE429A6F46}"/>
    <cellStyle name="Total 3 2 5 3" xfId="34219" xr:uid="{28B9C7B2-F4CE-4878-A8FC-CE92370167EC}"/>
    <cellStyle name="Total 3 2 6" xfId="21673" xr:uid="{07F36624-42D4-4B8C-A7BC-B0A0212B5258}"/>
    <cellStyle name="Total 3 2 7" xfId="27615" xr:uid="{5299C58E-1E34-44C3-9F0E-19AFE402FEEE}"/>
    <cellStyle name="Total 3 2 8" xfId="33342" xr:uid="{127224D7-CBA2-446D-A25B-057A7C64F8C0}"/>
    <cellStyle name="Total 3 3" xfId="20904" xr:uid="{00000000-0005-0000-0000-0000AE510000}"/>
    <cellStyle name="Total 3 3 2" xfId="21695" xr:uid="{4B0D5353-8F1A-4CE2-A25D-A8DE657B113E}"/>
    <cellStyle name="Total 3 3 2 2" xfId="23429" xr:uid="{E52E79A7-80F7-4B68-AAB8-427D80D6BFA8}"/>
    <cellStyle name="Total 3 3 2 2 2" xfId="26129" xr:uid="{58A739FF-92F8-4214-A93A-069BCE0F01AD}"/>
    <cellStyle name="Total 3 3 2 2 2 2" xfId="31581" xr:uid="{5E3C1B23-759F-4056-8BBA-8CE937C809EA}"/>
    <cellStyle name="Total 3 3 2 2 2 3" xfId="37156" xr:uid="{7D41C9F1-1567-4D8D-BA88-6FB6D0BC6079}"/>
    <cellStyle name="Total 3 3 2 2 3" xfId="29369" xr:uid="{7193C52A-91B2-4B86-807B-895712C8C1C3}"/>
    <cellStyle name="Total 3 3 2 2 4" xfId="35093" xr:uid="{D14A973C-236E-4FE7-82C0-E9139B236FBA}"/>
    <cellStyle name="Total 3 3 2 3" xfId="24810" xr:uid="{EAE0E8D1-A3A3-424A-86CD-A4AA577AA10A}"/>
    <cellStyle name="Total 3 3 2 3 2" xfId="27005" xr:uid="{279CE47C-E1EF-4F66-B07C-9C4E0DD007C7}"/>
    <cellStyle name="Total 3 3 2 3 2 2" xfId="32457" xr:uid="{11E59EBF-145C-493B-9A3D-403C6CBC646A}"/>
    <cellStyle name="Total 3 3 2 3 2 3" xfId="37926" xr:uid="{E34E2DA4-34EB-4997-A344-ABC96ABADC24}"/>
    <cellStyle name="Total 3 3 2 3 3" xfId="30262" xr:uid="{C1FFADDD-1C4C-49AA-B0BB-7F1E92CB1692}"/>
    <cellStyle name="Total 3 3 2 3 4" xfId="35959" xr:uid="{C5C3C5B2-DA58-4382-8677-DDFE71B32A76}"/>
    <cellStyle name="Total 3 3 2 4" xfId="22574" xr:uid="{880827C9-7275-4DBF-AF16-1ABC43310245}"/>
    <cellStyle name="Total 3 3 2 4 2" xfId="28514" xr:uid="{41870C27-F217-4260-B2E6-D18C64A58ABF}"/>
    <cellStyle name="Total 3 3 2 4 3" xfId="34241" xr:uid="{D16314B9-E772-4177-A606-497E071C914B}"/>
    <cellStyle name="Total 3 3 2 5" xfId="25274" xr:uid="{C26106DB-D8EF-45AC-B0B6-61EE78C2C97A}"/>
    <cellStyle name="Total 3 3 2 5 2" xfId="30726" xr:uid="{95AC55AF-5FB9-46C5-A2D6-D76FFD0DF47A}"/>
    <cellStyle name="Total 3 3 2 5 3" xfId="36385" xr:uid="{5C86FD13-346F-47E4-AEFA-A0361133D329}"/>
    <cellStyle name="Total 3 3 2 6" xfId="27637" xr:uid="{21C95BB8-A1FB-4BC0-B82E-33FF09C36DEB}"/>
    <cellStyle name="Total 3 3 2 7" xfId="33364" xr:uid="{D1D5B2A5-D8F7-4643-90E7-C8EAF9069B04}"/>
    <cellStyle name="Total 3 3 3" xfId="23408" xr:uid="{4C7196BB-9FE8-46ED-8C44-1BF360C8528E}"/>
    <cellStyle name="Total 3 3 3 2" xfId="26108" xr:uid="{04F10AB0-ED4F-4411-A396-423FC6D2238E}"/>
    <cellStyle name="Total 3 3 3 2 2" xfId="31560" xr:uid="{BB1E2BB4-A595-48EC-BD17-8F682982CDBC}"/>
    <cellStyle name="Total 3 3 3 2 3" xfId="37135" xr:uid="{3D213C1D-4D86-4631-BB48-25DF3E1E16AC}"/>
    <cellStyle name="Total 3 3 3 3" xfId="29348" xr:uid="{4C38F1DF-12A8-433E-8C0F-F7346B5D0303}"/>
    <cellStyle name="Total 3 3 3 4" xfId="35072" xr:uid="{CBF3842B-E681-4EB4-A6E9-FE88E6CEEE52}"/>
    <cellStyle name="Total 3 3 4" xfId="24789" xr:uid="{2F5F3BC8-2F74-4735-8EBB-025A91D8A55A}"/>
    <cellStyle name="Total 3 3 4 2" xfId="26984" xr:uid="{EC4A2E40-5448-4F97-8858-26473629AAB9}"/>
    <cellStyle name="Total 3 3 4 2 2" xfId="32436" xr:uid="{29AA2C95-BCB9-4C64-8BB1-6FA75FEFB099}"/>
    <cellStyle name="Total 3 3 4 2 3" xfId="37905" xr:uid="{EF265DEE-7055-42A4-8B7B-1BC6DCA197CD}"/>
    <cellStyle name="Total 3 3 4 3" xfId="30241" xr:uid="{F7564E97-071D-420C-8647-367B819F619D}"/>
    <cellStyle name="Total 3 3 4 4" xfId="35938" xr:uid="{2951BAB3-1CED-46D5-B711-5721A49FDF31}"/>
    <cellStyle name="Total 3 3 5" xfId="22553" xr:uid="{3CBA6366-6CF5-4C3D-892F-A8C5EC6A2971}"/>
    <cellStyle name="Total 3 3 5 2" xfId="28493" xr:uid="{7F34B92B-AB32-4289-9958-95A0F764E73E}"/>
    <cellStyle name="Total 3 3 5 3" xfId="34220" xr:uid="{D3B50950-5817-42E3-AE91-722D3A304633}"/>
    <cellStyle name="Total 3 3 6" xfId="21674" xr:uid="{793F7D09-4652-4DE4-BF68-C0D9A3C427B2}"/>
    <cellStyle name="Total 3 3 7" xfId="27616" xr:uid="{99316C0C-CF80-412A-87EC-64F420FC059B}"/>
    <cellStyle name="Total 3 3 8" xfId="33343" xr:uid="{E2E1CC3C-E09C-4643-AB56-C3F23156E2FC}"/>
    <cellStyle name="Total 3 4" xfId="21697" xr:uid="{53374418-4AE9-4B8C-B27F-72879ABE30D3}"/>
    <cellStyle name="Total 3 4 2" xfId="23431" xr:uid="{4C9B3536-7746-4579-ABE2-B4EBA9E113DE}"/>
    <cellStyle name="Total 3 4 2 2" xfId="26131" xr:uid="{7C3440F6-5B46-425F-8829-B3A6095633B3}"/>
    <cellStyle name="Total 3 4 2 2 2" xfId="31583" xr:uid="{AC93A9A7-14BD-48E1-88D2-8362CC86EC04}"/>
    <cellStyle name="Total 3 4 2 2 3" xfId="37158" xr:uid="{8AB20F34-6678-489D-A5D1-617DF322EF3C}"/>
    <cellStyle name="Total 3 4 2 3" xfId="29371" xr:uid="{AB1E0C15-7D9F-4319-877C-E0AF145B4921}"/>
    <cellStyle name="Total 3 4 2 4" xfId="35095" xr:uid="{9B215580-F4A0-4BE3-99B8-4F8F8A9860C1}"/>
    <cellStyle name="Total 3 4 3" xfId="24812" xr:uid="{43491FF0-0D62-4C12-BC69-2F7A16D3112E}"/>
    <cellStyle name="Total 3 4 3 2" xfId="27007" xr:uid="{D732E03F-FB25-4553-A5A9-59B3657BB023}"/>
    <cellStyle name="Total 3 4 3 2 2" xfId="32459" xr:uid="{F910A3BD-97CC-4FE1-8ECB-036F44FD0B84}"/>
    <cellStyle name="Total 3 4 3 2 3" xfId="37928" xr:uid="{5FA5A1B1-2370-41F1-A05B-CD5AAD00D493}"/>
    <cellStyle name="Total 3 4 3 3" xfId="30264" xr:uid="{1B4A066E-E073-4F9A-8F0D-22B88A10D12B}"/>
    <cellStyle name="Total 3 4 3 4" xfId="35961" xr:uid="{767ED63A-CA3F-404E-9C77-3F7AB2579FAA}"/>
    <cellStyle name="Total 3 4 4" xfId="22576" xr:uid="{87CC746B-1611-4697-B857-147A31D98627}"/>
    <cellStyle name="Total 3 4 4 2" xfId="28516" xr:uid="{3FCBCEAE-3F8C-464C-BD8F-ECF7E35D1A6B}"/>
    <cellStyle name="Total 3 4 4 3" xfId="34243" xr:uid="{57C91AC9-9B01-462E-A32D-BAFC282C7D50}"/>
    <cellStyle name="Total 3 4 5" xfId="25276" xr:uid="{9A0B3700-A16D-4CA7-983F-8BDE36FC9B23}"/>
    <cellStyle name="Total 3 4 5 2" xfId="30728" xr:uid="{A59B03A7-E96E-41CC-B5CC-C56C003C1D55}"/>
    <cellStyle name="Total 3 4 5 3" xfId="36387" xr:uid="{0FFB5EFE-3248-40AD-8DA6-B3C3F5A43919}"/>
    <cellStyle name="Total 3 4 6" xfId="27639" xr:uid="{310351F3-8A85-4B6A-9712-7FFD26B3F0A9}"/>
    <cellStyle name="Total 3 4 7" xfId="33366" xr:uid="{50D79526-8B62-4C9E-B4D1-05F8DB2C38AB}"/>
    <cellStyle name="Total 3 5" xfId="23406" xr:uid="{B3949EE9-E662-44B2-9DD9-C8E7FB2B1B05}"/>
    <cellStyle name="Total 3 5 2" xfId="26106" xr:uid="{5446A22A-0DA1-4BC9-922C-C95BB150CC54}"/>
    <cellStyle name="Total 3 5 2 2" xfId="31558" xr:uid="{71D77726-1FC0-4277-802B-518E5327AA47}"/>
    <cellStyle name="Total 3 5 2 3" xfId="37133" xr:uid="{FEF19D49-D7A4-4E35-9ED5-F6812815E920}"/>
    <cellStyle name="Total 3 5 3" xfId="29346" xr:uid="{1EEDC540-2C0B-4D28-A7BA-86A0E128AD36}"/>
    <cellStyle name="Total 3 5 4" xfId="35070" xr:uid="{52202E1A-031E-41C0-B869-D453D8DDFE31}"/>
    <cellStyle name="Total 3 6" xfId="24787" xr:uid="{851C7DBE-8638-4DCB-B87B-6EDC3812BC09}"/>
    <cellStyle name="Total 3 6 2" xfId="26982" xr:uid="{398705CE-BFAD-42D8-B189-A78280638488}"/>
    <cellStyle name="Total 3 6 2 2" xfId="32434" xr:uid="{B50AC674-27AE-4147-9160-16F009ED1F41}"/>
    <cellStyle name="Total 3 6 2 3" xfId="37903" xr:uid="{532A98F3-67F8-4819-BAB7-ECA619BDB441}"/>
    <cellStyle name="Total 3 6 3" xfId="30239" xr:uid="{2BDE1F78-0103-477E-907D-EC7BBA3FBBB2}"/>
    <cellStyle name="Total 3 6 4" xfId="35936" xr:uid="{75CB2A94-5686-44F8-ADF0-DA0AFE9668EA}"/>
    <cellStyle name="Total 3 7" xfId="22551" xr:uid="{F07B6EA2-F706-46C2-B97E-AEBC81C073A9}"/>
    <cellStyle name="Total 3 7 2" xfId="28491" xr:uid="{A609A3C5-46E0-45DB-9165-B450A38288B0}"/>
    <cellStyle name="Total 3 7 3" xfId="34218" xr:uid="{9030A7B1-56B7-4A11-84D9-AD28747374F1}"/>
    <cellStyle name="Total 3 8" xfId="21672" xr:uid="{705198E5-88F6-4587-B540-5726B54E92B9}"/>
    <cellStyle name="Total 3 9" xfId="27614" xr:uid="{0B34A31C-C17D-430B-8EC8-E934DB351FB8}"/>
    <cellStyle name="Total 4" xfId="20905" xr:uid="{00000000-0005-0000-0000-0000AF510000}"/>
    <cellStyle name="Total 4 10" xfId="33344" xr:uid="{585F5932-D64A-4D2C-8D6A-3B7FFE59A550}"/>
    <cellStyle name="Total 4 2" xfId="20906" xr:uid="{00000000-0005-0000-0000-0000B0510000}"/>
    <cellStyle name="Total 4 2 2" xfId="21693" xr:uid="{497DC61F-4613-488E-BF95-56AF5780F06C}"/>
    <cellStyle name="Total 4 2 2 2" xfId="23427" xr:uid="{CE30F9B9-AE75-4215-8A58-96A9F3A0FE69}"/>
    <cellStyle name="Total 4 2 2 2 2" xfId="26127" xr:uid="{85014576-9DB7-45D3-948D-F40508C0E5B5}"/>
    <cellStyle name="Total 4 2 2 2 2 2" xfId="31579" xr:uid="{98D2A21E-AF7F-4E43-AC6C-CFA31FDF4EE7}"/>
    <cellStyle name="Total 4 2 2 2 2 3" xfId="37154" xr:uid="{D9A85A96-24D6-4ACB-8868-3CD4C09B335C}"/>
    <cellStyle name="Total 4 2 2 2 3" xfId="29367" xr:uid="{4593C0D9-E6E2-44D6-B0D9-EDD260B4BFF9}"/>
    <cellStyle name="Total 4 2 2 2 4" xfId="35091" xr:uid="{CFA145D9-6590-495C-889F-2BF2CB590D7B}"/>
    <cellStyle name="Total 4 2 2 3" xfId="24808" xr:uid="{9D114C84-5E08-43FE-990B-8F949EF0F5E3}"/>
    <cellStyle name="Total 4 2 2 3 2" xfId="27003" xr:uid="{8D953393-0E69-4D50-938E-96A90D850F5B}"/>
    <cellStyle name="Total 4 2 2 3 2 2" xfId="32455" xr:uid="{56618661-D9D3-4A4C-B3BE-73D65E0BD0C0}"/>
    <cellStyle name="Total 4 2 2 3 2 3" xfId="37924" xr:uid="{60E678F7-9AB6-49CF-A248-9436BB996E27}"/>
    <cellStyle name="Total 4 2 2 3 3" xfId="30260" xr:uid="{60B523C2-87A6-4EA5-80D8-210CFAE8894F}"/>
    <cellStyle name="Total 4 2 2 3 4" xfId="35957" xr:uid="{8A9779D2-C3B6-4E44-B856-313FFCD51CA0}"/>
    <cellStyle name="Total 4 2 2 4" xfId="22572" xr:uid="{BB023C06-3510-4503-97E0-55BCACB392FF}"/>
    <cellStyle name="Total 4 2 2 4 2" xfId="28512" xr:uid="{F0E0EF66-C2DF-4AE8-9C49-7B2F596CF51E}"/>
    <cellStyle name="Total 4 2 2 4 3" xfId="34239" xr:uid="{A1C63463-353B-4E62-8A18-410546096F28}"/>
    <cellStyle name="Total 4 2 2 5" xfId="25272" xr:uid="{494E27AF-1DB3-4EC4-95AB-192BD4FC3A40}"/>
    <cellStyle name="Total 4 2 2 5 2" xfId="30724" xr:uid="{4FDCB42A-3215-49A5-BCAA-CCDDD4CEF1F0}"/>
    <cellStyle name="Total 4 2 2 5 3" xfId="36383" xr:uid="{D4AEC09A-9AC6-4B0B-8C11-9F343AF97BE5}"/>
    <cellStyle name="Total 4 2 2 6" xfId="27635" xr:uid="{91053251-2985-499D-8749-98E0639F492D}"/>
    <cellStyle name="Total 4 2 2 7" xfId="33362" xr:uid="{5DB2554C-68E3-4BCF-87D0-B6C47D6A15D1}"/>
    <cellStyle name="Total 4 2 3" xfId="23410" xr:uid="{05DB1826-4E34-4742-A793-BB41FC3AA43E}"/>
    <cellStyle name="Total 4 2 3 2" xfId="26110" xr:uid="{AD8521DF-C87B-448C-A190-102CDC8F7DD7}"/>
    <cellStyle name="Total 4 2 3 2 2" xfId="31562" xr:uid="{E3AEF112-AFC4-4B1F-8D28-4993CA09EAE4}"/>
    <cellStyle name="Total 4 2 3 2 3" xfId="37137" xr:uid="{F9DD74DF-F5A7-49CE-ACAA-6F2EB828458A}"/>
    <cellStyle name="Total 4 2 3 3" xfId="29350" xr:uid="{06C9FC0C-8E44-4430-AEA0-97B87C4C9B10}"/>
    <cellStyle name="Total 4 2 3 4" xfId="35074" xr:uid="{9E456262-4FBE-43D0-97EE-B775C775D244}"/>
    <cellStyle name="Total 4 2 4" xfId="24791" xr:uid="{D721D6DB-2E39-4BB9-B5A5-DFB359B60BD3}"/>
    <cellStyle name="Total 4 2 4 2" xfId="26986" xr:uid="{CB8B2544-F952-4F71-9151-BE325C123F49}"/>
    <cellStyle name="Total 4 2 4 2 2" xfId="32438" xr:uid="{F50DEE2E-915F-410B-946D-A7A012867E46}"/>
    <cellStyle name="Total 4 2 4 2 3" xfId="37907" xr:uid="{FFE1EBF6-67E9-4928-A58C-59AB9E06EE64}"/>
    <cellStyle name="Total 4 2 4 3" xfId="30243" xr:uid="{845B905E-8021-4CA6-A6B6-07AB8A8233A2}"/>
    <cellStyle name="Total 4 2 4 4" xfId="35940" xr:uid="{710EC817-72CF-429C-9170-EA74F19CF081}"/>
    <cellStyle name="Total 4 2 5" xfId="22555" xr:uid="{7C76D487-F111-43ED-9594-6C12A90BDDCA}"/>
    <cellStyle name="Total 4 2 5 2" xfId="28495" xr:uid="{9AA880C5-FB25-4351-9548-5A072C4E0E55}"/>
    <cellStyle name="Total 4 2 5 3" xfId="34222" xr:uid="{8373D747-C1EA-4F22-9C36-5553CDB84A40}"/>
    <cellStyle name="Total 4 2 6" xfId="21676" xr:uid="{077D9A6A-BE39-4B01-BC8D-72D9B7DDA814}"/>
    <cellStyle name="Total 4 2 7" xfId="27618" xr:uid="{BEE39A5B-5D9B-46EA-A75B-02C5E052C7FB}"/>
    <cellStyle name="Total 4 2 8" xfId="33345" xr:uid="{63F450A2-FF4E-4D07-831D-C5400325A6FD}"/>
    <cellStyle name="Total 4 3" xfId="20907" xr:uid="{00000000-0005-0000-0000-0000B1510000}"/>
    <cellStyle name="Total 4 3 2" xfId="21692" xr:uid="{FB1CAD96-641B-49C5-919B-DA7C97407454}"/>
    <cellStyle name="Total 4 3 2 2" xfId="23426" xr:uid="{BA86D237-9CDC-41E4-A12A-24531580D3FE}"/>
    <cellStyle name="Total 4 3 2 2 2" xfId="26126" xr:uid="{F2ACE44A-36AE-484F-BC28-BE7A72212466}"/>
    <cellStyle name="Total 4 3 2 2 2 2" xfId="31578" xr:uid="{67CF3E7C-5D16-45C4-AC61-DF7B6ADD92D3}"/>
    <cellStyle name="Total 4 3 2 2 2 3" xfId="37153" xr:uid="{696F0F44-19E2-43AA-B401-4ED82520F12A}"/>
    <cellStyle name="Total 4 3 2 2 3" xfId="29366" xr:uid="{F0542F17-CB32-424C-A483-AE8E6CCA569A}"/>
    <cellStyle name="Total 4 3 2 2 4" xfId="35090" xr:uid="{23BAF21F-6F37-4678-859B-9D8E55274686}"/>
    <cellStyle name="Total 4 3 2 3" xfId="24807" xr:uid="{C3B19A27-8427-4F92-8E74-74CF46DDE67F}"/>
    <cellStyle name="Total 4 3 2 3 2" xfId="27002" xr:uid="{34D9A4A5-35A3-4EC0-9756-96ED185A2232}"/>
    <cellStyle name="Total 4 3 2 3 2 2" xfId="32454" xr:uid="{48027DE0-E384-4A8F-B462-4980668ADA9E}"/>
    <cellStyle name="Total 4 3 2 3 2 3" xfId="37923" xr:uid="{8B1144F9-87BA-42CB-BA28-45C6ED783C10}"/>
    <cellStyle name="Total 4 3 2 3 3" xfId="30259" xr:uid="{2BA036F5-8BF7-466E-B798-52D64F5F9CF0}"/>
    <cellStyle name="Total 4 3 2 3 4" xfId="35956" xr:uid="{A9BF77C3-7603-47E0-8CEF-2ADFD0A317C8}"/>
    <cellStyle name="Total 4 3 2 4" xfId="22571" xr:uid="{3316D9E7-6842-49B4-A47B-519CF55A895B}"/>
    <cellStyle name="Total 4 3 2 4 2" xfId="28511" xr:uid="{B00EFAF9-90BA-4633-91EB-DD26D34B109F}"/>
    <cellStyle name="Total 4 3 2 4 3" xfId="34238" xr:uid="{B108B724-E90F-4D4B-ABF9-E5638BBFBABA}"/>
    <cellStyle name="Total 4 3 2 5" xfId="25271" xr:uid="{C9647583-EF47-44C1-9EA4-994584A3FEFC}"/>
    <cellStyle name="Total 4 3 2 5 2" xfId="30723" xr:uid="{C3C9D076-0D89-4B50-A518-E3E0AFBDA6B0}"/>
    <cellStyle name="Total 4 3 2 5 3" xfId="36382" xr:uid="{60CC0331-EFF9-4740-A961-F59C206099D1}"/>
    <cellStyle name="Total 4 3 2 6" xfId="27634" xr:uid="{B08FED93-9A90-4B2E-A5E8-5F0BE34836E5}"/>
    <cellStyle name="Total 4 3 2 7" xfId="33361" xr:uid="{6C8F2B32-532C-49E4-AC02-DA46B952BD63}"/>
    <cellStyle name="Total 4 3 3" xfId="23411" xr:uid="{9E7F4C73-BE59-495C-B2B3-4D79C4AF1518}"/>
    <cellStyle name="Total 4 3 3 2" xfId="26111" xr:uid="{805F321B-FD84-45D4-AE78-F628E949B93F}"/>
    <cellStyle name="Total 4 3 3 2 2" xfId="31563" xr:uid="{C9CA65E1-59A9-4BF8-BF8B-55D4B0D5E049}"/>
    <cellStyle name="Total 4 3 3 2 3" xfId="37138" xr:uid="{2FB94A1F-87F3-4314-A280-7FA24055D0F9}"/>
    <cellStyle name="Total 4 3 3 3" xfId="29351" xr:uid="{2960E40F-D9DE-45DF-BE96-0D2E4E83AC9D}"/>
    <cellStyle name="Total 4 3 3 4" xfId="35075" xr:uid="{03C7CBE6-3718-4C64-A68C-089FCE586332}"/>
    <cellStyle name="Total 4 3 4" xfId="24792" xr:uid="{35251CDE-153D-4AF2-B00E-2E8A31B7BD11}"/>
    <cellStyle name="Total 4 3 4 2" xfId="26987" xr:uid="{3D1A912F-85D9-4341-AC73-2F407A2FD462}"/>
    <cellStyle name="Total 4 3 4 2 2" xfId="32439" xr:uid="{E0ACE863-3615-4BD6-83EE-6B0115EE0082}"/>
    <cellStyle name="Total 4 3 4 2 3" xfId="37908" xr:uid="{0F320094-E316-4D94-B7A6-AFEB47E172A1}"/>
    <cellStyle name="Total 4 3 4 3" xfId="30244" xr:uid="{E7D09B86-C08D-401C-B8A8-B333EC75733C}"/>
    <cellStyle name="Total 4 3 4 4" xfId="35941" xr:uid="{F50EB9C6-B7E5-4190-91DC-3CB8C0BE963F}"/>
    <cellStyle name="Total 4 3 5" xfId="22556" xr:uid="{0AE2BC45-7231-42E2-A9FB-52E48AE0AC27}"/>
    <cellStyle name="Total 4 3 5 2" xfId="28496" xr:uid="{DE4885A1-9B42-4368-9C98-B0C93FCED082}"/>
    <cellStyle name="Total 4 3 5 3" xfId="34223" xr:uid="{A198880B-4A34-4635-9442-63B438A4F8E5}"/>
    <cellStyle name="Total 4 3 6" xfId="21677" xr:uid="{75B1AC98-995B-4080-A08B-D1736B344483}"/>
    <cellStyle name="Total 4 3 7" xfId="27619" xr:uid="{6B17045F-31E2-42AE-9715-18C1C5988ACB}"/>
    <cellStyle name="Total 4 3 8" xfId="33346" xr:uid="{CEF5F609-AB01-4E36-B29E-E53C35DBB0B9}"/>
    <cellStyle name="Total 4 4" xfId="21694" xr:uid="{52EDBE6B-3577-4C85-9E6E-FD3B90B224F5}"/>
    <cellStyle name="Total 4 4 2" xfId="23428" xr:uid="{99F29252-A401-4C69-B10E-70943904F738}"/>
    <cellStyle name="Total 4 4 2 2" xfId="26128" xr:uid="{4E348DC8-713F-4106-BDD9-9D32CAE64D01}"/>
    <cellStyle name="Total 4 4 2 2 2" xfId="31580" xr:uid="{36942C39-C3F0-4E3E-B7DC-492300AB7971}"/>
    <cellStyle name="Total 4 4 2 2 3" xfId="37155" xr:uid="{A2F7EB34-A499-4CBA-8085-8EF7345D843F}"/>
    <cellStyle name="Total 4 4 2 3" xfId="29368" xr:uid="{08F5A3E4-BC5A-4C2F-B14A-438FE7336F19}"/>
    <cellStyle name="Total 4 4 2 4" xfId="35092" xr:uid="{4DEA7ED5-2AD5-42E9-990D-65CF5A853480}"/>
    <cellStyle name="Total 4 4 3" xfId="24809" xr:uid="{2EC447D6-B794-4CE9-AD39-5A3F04F97FED}"/>
    <cellStyle name="Total 4 4 3 2" xfId="27004" xr:uid="{7F6CF805-610D-4299-A4A6-0443084DC895}"/>
    <cellStyle name="Total 4 4 3 2 2" xfId="32456" xr:uid="{6B69DC9A-D693-4E1A-A2FA-6E551AF74CB8}"/>
    <cellStyle name="Total 4 4 3 2 3" xfId="37925" xr:uid="{58D787BF-2524-43B7-B06E-EFD567AF3040}"/>
    <cellStyle name="Total 4 4 3 3" xfId="30261" xr:uid="{CB466379-8D42-4B1E-869D-B29066DDB104}"/>
    <cellStyle name="Total 4 4 3 4" xfId="35958" xr:uid="{8F31FFDD-EF65-44E0-A3CE-CACC98F8D1AA}"/>
    <cellStyle name="Total 4 4 4" xfId="22573" xr:uid="{FADE2CBB-6D94-479A-8781-D21A072927AF}"/>
    <cellStyle name="Total 4 4 4 2" xfId="28513" xr:uid="{D38A0652-0E19-418B-9060-B3447C6BE25F}"/>
    <cellStyle name="Total 4 4 4 3" xfId="34240" xr:uid="{8F7A5E19-F1BC-447B-9666-72715F21B442}"/>
    <cellStyle name="Total 4 4 5" xfId="25273" xr:uid="{5C565291-513A-40B9-9EED-E86186216265}"/>
    <cellStyle name="Total 4 4 5 2" xfId="30725" xr:uid="{D414B23A-E9D6-4D6A-8F7F-21D76FF28035}"/>
    <cellStyle name="Total 4 4 5 3" xfId="36384" xr:uid="{07438B45-2977-4828-A28D-EC8025DB7551}"/>
    <cellStyle name="Total 4 4 6" xfId="27636" xr:uid="{EA8AED3E-9ECB-4F8D-A982-CCF699BE209B}"/>
    <cellStyle name="Total 4 4 7" xfId="33363" xr:uid="{C18EAA13-7680-4C74-B4CE-88FB0FF0DFEB}"/>
    <cellStyle name="Total 4 5" xfId="23409" xr:uid="{274CE433-BFB4-42A1-B2EA-DCA2249A675A}"/>
    <cellStyle name="Total 4 5 2" xfId="26109" xr:uid="{33885910-A720-4FE1-A5FD-733FAF84EFAA}"/>
    <cellStyle name="Total 4 5 2 2" xfId="31561" xr:uid="{8B356D38-B43F-485C-97A7-9689805EE3E9}"/>
    <cellStyle name="Total 4 5 2 3" xfId="37136" xr:uid="{5CE3B6DB-C01A-49F8-9063-D27FC990FE55}"/>
    <cellStyle name="Total 4 5 3" xfId="29349" xr:uid="{012F76CD-3545-4F5F-BDB7-133F71766D8C}"/>
    <cellStyle name="Total 4 5 4" xfId="35073" xr:uid="{173FB763-435E-4F57-A846-84921BF495CE}"/>
    <cellStyle name="Total 4 6" xfId="24790" xr:uid="{D04B6B7E-EF9C-4469-AD46-CA64028B5706}"/>
    <cellStyle name="Total 4 6 2" xfId="26985" xr:uid="{3CF4661A-659C-4DDA-8325-297F32F69542}"/>
    <cellStyle name="Total 4 6 2 2" xfId="32437" xr:uid="{BE15AFBD-C262-4035-9184-7F49599E110C}"/>
    <cellStyle name="Total 4 6 2 3" xfId="37906" xr:uid="{2258897A-4970-40B0-9077-6A2F7AED644E}"/>
    <cellStyle name="Total 4 6 3" xfId="30242" xr:uid="{DA26FCD4-DC07-4892-BFB4-975455FD6447}"/>
    <cellStyle name="Total 4 6 4" xfId="35939" xr:uid="{CC134664-3051-4CB8-936A-3251454E7692}"/>
    <cellStyle name="Total 4 7" xfId="22554" xr:uid="{4EC65E6F-D801-48C3-8587-A53CBC422565}"/>
    <cellStyle name="Total 4 7 2" xfId="28494" xr:uid="{476D7E19-85DF-462C-99CC-1341683C1BF5}"/>
    <cellStyle name="Total 4 7 3" xfId="34221" xr:uid="{B2A5D643-8B4B-4355-81A4-37FA4D5DF2E3}"/>
    <cellStyle name="Total 4 8" xfId="21675" xr:uid="{4236855C-7EB2-4D54-B3F4-EA7EF2098F5E}"/>
    <cellStyle name="Total 4 9" xfId="27617" xr:uid="{4965B744-B267-40F9-B70F-B89F8AA0256F}"/>
    <cellStyle name="Total 5" xfId="20908" xr:uid="{00000000-0005-0000-0000-0000B2510000}"/>
    <cellStyle name="Total 5 10" xfId="33347" xr:uid="{9BA2AC36-E9FB-461B-A6A6-BBF29036964D}"/>
    <cellStyle name="Total 5 2" xfId="20909" xr:uid="{00000000-0005-0000-0000-0000B3510000}"/>
    <cellStyle name="Total 5 2 2" xfId="21690" xr:uid="{86337D68-4ADA-438F-912E-FEDA670091EB}"/>
    <cellStyle name="Total 5 2 2 2" xfId="23424" xr:uid="{901928F6-3020-4E18-80EC-CA59C90E795E}"/>
    <cellStyle name="Total 5 2 2 2 2" xfId="26124" xr:uid="{2F8F6B39-581D-4CCA-88AF-2B316B8B186E}"/>
    <cellStyle name="Total 5 2 2 2 2 2" xfId="31576" xr:uid="{54D89AE0-331A-40D6-966F-75FBAA0F005D}"/>
    <cellStyle name="Total 5 2 2 2 2 3" xfId="37151" xr:uid="{E458EA72-FC1C-4262-B837-CE3BE6737E64}"/>
    <cellStyle name="Total 5 2 2 2 3" xfId="29364" xr:uid="{731E37ED-7227-4E34-A9CE-0B87AF457D05}"/>
    <cellStyle name="Total 5 2 2 2 4" xfId="35088" xr:uid="{A035A99E-42E4-4A79-A5F6-AA7DFB023744}"/>
    <cellStyle name="Total 5 2 2 3" xfId="24805" xr:uid="{4F3BF0A8-AE37-447C-B565-30A300F97C7B}"/>
    <cellStyle name="Total 5 2 2 3 2" xfId="27000" xr:uid="{4D04313E-72BB-463E-AAAD-1D0637309BAA}"/>
    <cellStyle name="Total 5 2 2 3 2 2" xfId="32452" xr:uid="{385327A9-CA46-4A31-9762-5DFD92FB57C2}"/>
    <cellStyle name="Total 5 2 2 3 2 3" xfId="37921" xr:uid="{D401D91F-C62C-40C3-82D4-1F87B380AFC7}"/>
    <cellStyle name="Total 5 2 2 3 3" xfId="30257" xr:uid="{952ED7FD-BE34-498B-AD60-C69897EF8735}"/>
    <cellStyle name="Total 5 2 2 3 4" xfId="35954" xr:uid="{E1C2E616-AC50-409C-9433-176256369D92}"/>
    <cellStyle name="Total 5 2 2 4" xfId="22569" xr:uid="{24A375B6-2890-41E8-BE2B-41CB43A45513}"/>
    <cellStyle name="Total 5 2 2 4 2" xfId="28509" xr:uid="{06871FAB-BB7B-4443-A80D-3DDBF175023D}"/>
    <cellStyle name="Total 5 2 2 4 3" xfId="34236" xr:uid="{2EA52607-E9A1-4C29-9AC7-C4BED21B04AF}"/>
    <cellStyle name="Total 5 2 2 5" xfId="25269" xr:uid="{174EE15F-0A3D-42BA-9685-155B608222F1}"/>
    <cellStyle name="Total 5 2 2 5 2" xfId="30721" xr:uid="{CEC869A8-1278-4F9C-84DF-FDAC660B833D}"/>
    <cellStyle name="Total 5 2 2 5 3" xfId="36380" xr:uid="{200247BF-AF39-4799-A1A1-70818F5FD628}"/>
    <cellStyle name="Total 5 2 2 6" xfId="27632" xr:uid="{FA072514-C671-40F1-920E-F5D83BB57F85}"/>
    <cellStyle name="Total 5 2 2 7" xfId="33359" xr:uid="{A1AD5F88-ADE5-481A-BF7D-82F18A7070B3}"/>
    <cellStyle name="Total 5 2 3" xfId="23413" xr:uid="{533A2A20-C463-4DD5-8057-842A05113B87}"/>
    <cellStyle name="Total 5 2 3 2" xfId="26113" xr:uid="{5F6D3701-27A5-46E5-BDF0-8E3258BF5D82}"/>
    <cellStyle name="Total 5 2 3 2 2" xfId="31565" xr:uid="{0C058A63-347B-447B-B9B7-E299FEE0EB53}"/>
    <cellStyle name="Total 5 2 3 2 3" xfId="37140" xr:uid="{0199517B-27B8-4734-A665-EF6E3EA17C74}"/>
    <cellStyle name="Total 5 2 3 3" xfId="29353" xr:uid="{7609E002-E34F-45C7-9D11-E36C5EE59BE5}"/>
    <cellStyle name="Total 5 2 3 4" xfId="35077" xr:uid="{24D9ABB8-06AC-4FBE-96BB-45B8281451C7}"/>
    <cellStyle name="Total 5 2 4" xfId="24794" xr:uid="{9722A9EA-3B75-4C8C-B3DA-F45982048780}"/>
    <cellStyle name="Total 5 2 4 2" xfId="26989" xr:uid="{F7148B2D-E9A0-4F67-8396-B7E3FF2321E5}"/>
    <cellStyle name="Total 5 2 4 2 2" xfId="32441" xr:uid="{0EB2C64E-ED9A-48D2-BC83-7927142F9DF0}"/>
    <cellStyle name="Total 5 2 4 2 3" xfId="37910" xr:uid="{C871C2EB-B28D-4C2C-BDFA-E4A0504D05A6}"/>
    <cellStyle name="Total 5 2 4 3" xfId="30246" xr:uid="{8A290415-DF38-4CFA-8AB3-0862E1278408}"/>
    <cellStyle name="Total 5 2 4 4" xfId="35943" xr:uid="{DAC65321-F182-49AC-A695-074D18AC8C41}"/>
    <cellStyle name="Total 5 2 5" xfId="22558" xr:uid="{49D0B0EB-803A-4EC6-9638-74270A4C3E5E}"/>
    <cellStyle name="Total 5 2 5 2" xfId="28498" xr:uid="{C1AA6851-CC32-4622-9290-6F0ED6989567}"/>
    <cellStyle name="Total 5 2 5 3" xfId="34225" xr:uid="{EC014A77-0BF1-43E8-AEEB-404429C65A4D}"/>
    <cellStyle name="Total 5 2 6" xfId="21679" xr:uid="{56ED8A34-3446-45A1-A919-FC9DD561EB67}"/>
    <cellStyle name="Total 5 2 7" xfId="27621" xr:uid="{61351BA2-E4C4-422C-8BAB-F0BF9D795C5B}"/>
    <cellStyle name="Total 5 2 8" xfId="33348" xr:uid="{16812C27-E7F1-41E0-A9AD-EF4CCEF2AD53}"/>
    <cellStyle name="Total 5 3" xfId="20910" xr:uid="{00000000-0005-0000-0000-0000B4510000}"/>
    <cellStyle name="Total 5 3 2" xfId="21689" xr:uid="{256AA99D-8EEF-4B9D-A0E6-C0191459F865}"/>
    <cellStyle name="Total 5 3 2 2" xfId="23423" xr:uid="{B7BB671D-420E-4D36-BC85-20F0B6A1454A}"/>
    <cellStyle name="Total 5 3 2 2 2" xfId="26123" xr:uid="{84C0B28F-669B-4198-A726-BAE1DE7A4BF1}"/>
    <cellStyle name="Total 5 3 2 2 2 2" xfId="31575" xr:uid="{05F3AAA8-6109-42A3-8009-5D8CC38DF6BA}"/>
    <cellStyle name="Total 5 3 2 2 2 3" xfId="37150" xr:uid="{A0C4B8CA-CC02-4778-9B2A-93C27049148A}"/>
    <cellStyle name="Total 5 3 2 2 3" xfId="29363" xr:uid="{AAD24B93-7D41-4B1C-9430-147A9662F77B}"/>
    <cellStyle name="Total 5 3 2 2 4" xfId="35087" xr:uid="{36C01493-16B5-43F0-8951-30004707D4D7}"/>
    <cellStyle name="Total 5 3 2 3" xfId="24804" xr:uid="{EF590612-6CC9-4234-A114-32C9E00F1E44}"/>
    <cellStyle name="Total 5 3 2 3 2" xfId="26999" xr:uid="{EE4565E4-0C2D-45CE-89BE-46BE09578F83}"/>
    <cellStyle name="Total 5 3 2 3 2 2" xfId="32451" xr:uid="{CE875F7B-3F0B-4A05-A7C3-D91219C5452F}"/>
    <cellStyle name="Total 5 3 2 3 2 3" xfId="37920" xr:uid="{3EC314B6-8CE8-4F1B-B2EC-3674A1EB7B6F}"/>
    <cellStyle name="Total 5 3 2 3 3" xfId="30256" xr:uid="{CF91AC4D-7A26-481D-BF78-329EE3456FB1}"/>
    <cellStyle name="Total 5 3 2 3 4" xfId="35953" xr:uid="{D3E1FB41-3349-4460-A4BD-B8630279342E}"/>
    <cellStyle name="Total 5 3 2 4" xfId="22568" xr:uid="{F5B287E7-F2AD-4CCD-9E00-6906B077ACE9}"/>
    <cellStyle name="Total 5 3 2 4 2" xfId="28508" xr:uid="{B27B4F4B-0AC3-4E14-BBF4-C8351B9474F9}"/>
    <cellStyle name="Total 5 3 2 4 3" xfId="34235" xr:uid="{7CCE92E6-B383-4F63-9760-BB55AC3B6E24}"/>
    <cellStyle name="Total 5 3 2 5" xfId="25268" xr:uid="{5C7B8D4E-582E-47F3-9A18-7481A981F31A}"/>
    <cellStyle name="Total 5 3 2 5 2" xfId="30720" xr:uid="{4A2CAF5E-0744-499D-9F2C-783E1C114F0B}"/>
    <cellStyle name="Total 5 3 2 5 3" xfId="36379" xr:uid="{8BABB825-1B82-4E5C-BE37-FC1BA65371F1}"/>
    <cellStyle name="Total 5 3 2 6" xfId="27631" xr:uid="{7F5D8C62-8352-4A3B-8BA7-1F888C5609E8}"/>
    <cellStyle name="Total 5 3 2 7" xfId="33358" xr:uid="{3C39AB8F-23E2-4CCA-ACC0-F7AF3A2F046C}"/>
    <cellStyle name="Total 5 3 3" xfId="23414" xr:uid="{7BA01690-7B17-4C40-BDA2-BDFB0035BDF3}"/>
    <cellStyle name="Total 5 3 3 2" xfId="26114" xr:uid="{38CD2B99-542B-4F72-AD9E-C94FA5B4D924}"/>
    <cellStyle name="Total 5 3 3 2 2" xfId="31566" xr:uid="{D1C764DC-5BC0-47BB-B24A-4338D60DB339}"/>
    <cellStyle name="Total 5 3 3 2 3" xfId="37141" xr:uid="{7AE01AEB-BC51-4793-B886-C95B326B108A}"/>
    <cellStyle name="Total 5 3 3 3" xfId="29354" xr:uid="{C654E66B-528A-44DB-9372-1C82DEFAB764}"/>
    <cellStyle name="Total 5 3 3 4" xfId="35078" xr:uid="{5552CC47-6C49-4761-9F95-5BCEC1A8C98F}"/>
    <cellStyle name="Total 5 3 4" xfId="24795" xr:uid="{29C4EE39-EDB5-4D8A-99DD-CA3EA4592B97}"/>
    <cellStyle name="Total 5 3 4 2" xfId="26990" xr:uid="{C74BEFCF-3666-44B5-BF0A-30368A4D5D06}"/>
    <cellStyle name="Total 5 3 4 2 2" xfId="32442" xr:uid="{B0E10006-8282-40A3-8586-A1DBC25ACF8D}"/>
    <cellStyle name="Total 5 3 4 2 3" xfId="37911" xr:uid="{DB71B76B-6F18-4CD5-8965-C8A47C0D468D}"/>
    <cellStyle name="Total 5 3 4 3" xfId="30247" xr:uid="{CF250187-DDD8-4429-AAF1-2403AB1C5838}"/>
    <cellStyle name="Total 5 3 4 4" xfId="35944" xr:uid="{410D9C3F-F9D3-49FA-8394-F007A0B6CBB3}"/>
    <cellStyle name="Total 5 3 5" xfId="22559" xr:uid="{00F3F89F-072D-478B-87C5-C73421AF6023}"/>
    <cellStyle name="Total 5 3 5 2" xfId="28499" xr:uid="{FB71A112-6F43-43FC-91EB-25910A2B1939}"/>
    <cellStyle name="Total 5 3 5 3" xfId="34226" xr:uid="{76939EB3-5E6D-4A2A-B314-5285B1232408}"/>
    <cellStyle name="Total 5 3 6" xfId="21680" xr:uid="{DD107D9F-70D5-4AA1-B94D-B557E8E5562E}"/>
    <cellStyle name="Total 5 3 7" xfId="27622" xr:uid="{B615CB34-71A5-49F5-B56E-34A773A68896}"/>
    <cellStyle name="Total 5 3 8" xfId="33349" xr:uid="{3726E09F-D018-472F-82AB-59334CF86374}"/>
    <cellStyle name="Total 5 4" xfId="21691" xr:uid="{43C326AE-9B37-4773-94F2-9EF1F5FDA29E}"/>
    <cellStyle name="Total 5 4 2" xfId="23425" xr:uid="{CC7E0988-2357-4E5B-B05F-DDAA1156BACD}"/>
    <cellStyle name="Total 5 4 2 2" xfId="26125" xr:uid="{B5138FEE-5A17-474B-B23C-CF5B378922F4}"/>
    <cellStyle name="Total 5 4 2 2 2" xfId="31577" xr:uid="{1F651026-51E9-4619-92B2-370CE3420A21}"/>
    <cellStyle name="Total 5 4 2 2 3" xfId="37152" xr:uid="{659782C1-D3E0-4A88-A006-6DB535456037}"/>
    <cellStyle name="Total 5 4 2 3" xfId="29365" xr:uid="{716BFFEE-9834-4170-886E-341751946313}"/>
    <cellStyle name="Total 5 4 2 4" xfId="35089" xr:uid="{723D6976-F0FC-4D23-87F8-148968A62AE0}"/>
    <cellStyle name="Total 5 4 3" xfId="24806" xr:uid="{16349AF9-80B8-463E-BE28-F1AD53AE3241}"/>
    <cellStyle name="Total 5 4 3 2" xfId="27001" xr:uid="{B82299A0-9F8B-4B39-BD96-1D0A9430D1E7}"/>
    <cellStyle name="Total 5 4 3 2 2" xfId="32453" xr:uid="{9836B8CF-C666-4085-A7D1-F1AD9573B4EA}"/>
    <cellStyle name="Total 5 4 3 2 3" xfId="37922" xr:uid="{E41E63BC-CA90-445F-9E2D-A98472A47DFB}"/>
    <cellStyle name="Total 5 4 3 3" xfId="30258" xr:uid="{F1901478-683B-4554-8EAD-789E1920AEBA}"/>
    <cellStyle name="Total 5 4 3 4" xfId="35955" xr:uid="{9E1F5455-4A94-4D3D-BAAE-CEB65724D27F}"/>
    <cellStyle name="Total 5 4 4" xfId="22570" xr:uid="{0EF4F00D-8153-450E-84B6-D0CFFCB85448}"/>
    <cellStyle name="Total 5 4 4 2" xfId="28510" xr:uid="{9E3C3A3A-7534-4D6C-98B7-EFFAEE668BC6}"/>
    <cellStyle name="Total 5 4 4 3" xfId="34237" xr:uid="{5884B39B-0C03-4888-ACD6-F1D00397DE53}"/>
    <cellStyle name="Total 5 4 5" xfId="25270" xr:uid="{28064C9D-B929-46B7-BAE6-C073F81CF01B}"/>
    <cellStyle name="Total 5 4 5 2" xfId="30722" xr:uid="{26EE551C-0889-4B25-B34C-A72CCB5037FF}"/>
    <cellStyle name="Total 5 4 5 3" xfId="36381" xr:uid="{32E20F28-0D24-41D2-BE9F-E2C13EBDAED1}"/>
    <cellStyle name="Total 5 4 6" xfId="27633" xr:uid="{20602045-F911-437E-BFAA-FC890A147710}"/>
    <cellStyle name="Total 5 4 7" xfId="33360" xr:uid="{E6285619-A265-455D-A624-24BEC5A38C67}"/>
    <cellStyle name="Total 5 5" xfId="23412" xr:uid="{188231A3-C63E-4C74-BE46-46A05E50AE40}"/>
    <cellStyle name="Total 5 5 2" xfId="26112" xr:uid="{F0BFE841-7AC3-4B48-B70D-9A9BCE00C7BA}"/>
    <cellStyle name="Total 5 5 2 2" xfId="31564" xr:uid="{5FCCEBA6-1098-42D7-9E65-1D423F3A1C42}"/>
    <cellStyle name="Total 5 5 2 3" xfId="37139" xr:uid="{A19BBD3A-D25F-42A2-9852-59B8E0ABDC78}"/>
    <cellStyle name="Total 5 5 3" xfId="29352" xr:uid="{0B3D0DB0-41C1-4218-84E6-FDA7855F6CB5}"/>
    <cellStyle name="Total 5 5 4" xfId="35076" xr:uid="{4879D1F4-672A-47C1-B6E3-054BE4CF25D8}"/>
    <cellStyle name="Total 5 6" xfId="24793" xr:uid="{203D4536-B3E7-4041-8032-8EE918E2B263}"/>
    <cellStyle name="Total 5 6 2" xfId="26988" xr:uid="{20201BBE-2B5D-49C1-9A20-772D933C1AA8}"/>
    <cellStyle name="Total 5 6 2 2" xfId="32440" xr:uid="{5AA7526F-8CE6-4403-9368-040015F3BCF1}"/>
    <cellStyle name="Total 5 6 2 3" xfId="37909" xr:uid="{00AA5A11-22A8-44C6-94C2-25585882D3D9}"/>
    <cellStyle name="Total 5 6 3" xfId="30245" xr:uid="{18D75A9C-EEA1-43B0-AB3B-B7B82B33DBD9}"/>
    <cellStyle name="Total 5 6 4" xfId="35942" xr:uid="{300A7285-D4C8-4D95-A0F6-D0504E2D3272}"/>
    <cellStyle name="Total 5 7" xfId="22557" xr:uid="{99E15493-6DBA-4197-A89C-90C5D21A6DE3}"/>
    <cellStyle name="Total 5 7 2" xfId="28497" xr:uid="{9987225B-2C54-45E2-B240-888D1EFFC7E3}"/>
    <cellStyle name="Total 5 7 3" xfId="34224" xr:uid="{6186DC0F-E931-4A62-9B64-33F08C4AA3AE}"/>
    <cellStyle name="Total 5 8" xfId="21678" xr:uid="{CE24BA3C-725B-4213-8BEB-5EED7DBFE665}"/>
    <cellStyle name="Total 5 9" xfId="27620" xr:uid="{BFAECF96-71B3-4022-B2A7-D1AB898671B9}"/>
    <cellStyle name="Total 6" xfId="20911" xr:uid="{00000000-0005-0000-0000-0000B5510000}"/>
    <cellStyle name="Total 6 10" xfId="33350" xr:uid="{7C44C819-6D38-4261-9F41-0BB8534C5078}"/>
    <cellStyle name="Total 6 2" xfId="20912" xr:uid="{00000000-0005-0000-0000-0000B6510000}"/>
    <cellStyle name="Total 6 2 2" xfId="21687" xr:uid="{9D1003DD-5331-4C7F-8C13-33825A5842F1}"/>
    <cellStyle name="Total 6 2 2 2" xfId="23421" xr:uid="{FA839E83-39E0-4FB0-85F3-5252057DB146}"/>
    <cellStyle name="Total 6 2 2 2 2" xfId="26121" xr:uid="{2CBE5768-3E2A-436C-BD50-5DF36A19223F}"/>
    <cellStyle name="Total 6 2 2 2 2 2" xfId="31573" xr:uid="{76674EC2-5D30-4B96-AF17-7A262C9C5222}"/>
    <cellStyle name="Total 6 2 2 2 2 3" xfId="37148" xr:uid="{7D38A387-1BB5-46ED-9031-4CA4B4F9E9B1}"/>
    <cellStyle name="Total 6 2 2 2 3" xfId="29361" xr:uid="{E4A121D9-540A-4A03-A59E-802FAA0B1AE3}"/>
    <cellStyle name="Total 6 2 2 2 4" xfId="35085" xr:uid="{7C26F12B-CACC-4235-B594-0CD3ACA10021}"/>
    <cellStyle name="Total 6 2 2 3" xfId="24802" xr:uid="{745A5A57-35C7-400A-89C2-C10AD15B8CF1}"/>
    <cellStyle name="Total 6 2 2 3 2" xfId="26997" xr:uid="{077D4939-FF72-4A28-B813-C27B5294787C}"/>
    <cellStyle name="Total 6 2 2 3 2 2" xfId="32449" xr:uid="{7831A722-890A-4A77-9B97-2CB4751EEACD}"/>
    <cellStyle name="Total 6 2 2 3 2 3" xfId="37918" xr:uid="{A62C096A-E559-4368-8063-A20A50D914C9}"/>
    <cellStyle name="Total 6 2 2 3 3" xfId="30254" xr:uid="{3AC189B3-31D3-49F7-8069-6FF64077F839}"/>
    <cellStyle name="Total 6 2 2 3 4" xfId="35951" xr:uid="{AA820EB5-7781-4097-A7AD-EC5A4A65F880}"/>
    <cellStyle name="Total 6 2 2 4" xfId="22566" xr:uid="{EA4F60C5-13E3-4F27-BFBF-BD13BECB747D}"/>
    <cellStyle name="Total 6 2 2 4 2" xfId="28506" xr:uid="{C0C442CC-466A-45D8-A565-82FCCE1D2508}"/>
    <cellStyle name="Total 6 2 2 4 3" xfId="34233" xr:uid="{90D83E35-D745-451D-B2DC-4E0A48FAF6A4}"/>
    <cellStyle name="Total 6 2 2 5" xfId="25266" xr:uid="{2403CCE9-5B13-4683-9632-36665409B76A}"/>
    <cellStyle name="Total 6 2 2 5 2" xfId="30718" xr:uid="{285F79A4-EC46-4022-9F88-666144FEC27D}"/>
    <cellStyle name="Total 6 2 2 5 3" xfId="36377" xr:uid="{B82E33F1-08E1-45C5-8528-6ED6EEFB67F9}"/>
    <cellStyle name="Total 6 2 2 6" xfId="27629" xr:uid="{23D6F5BE-E00D-430D-808E-C6DE08629953}"/>
    <cellStyle name="Total 6 2 2 7" xfId="33356" xr:uid="{542EF6F9-CEBD-47AA-BFBA-85C7F7C3D08C}"/>
    <cellStyle name="Total 6 2 3" xfId="23416" xr:uid="{6259AE68-57D6-4143-BCE9-24CACAB23DEF}"/>
    <cellStyle name="Total 6 2 3 2" xfId="26116" xr:uid="{2C4B64B5-B17A-45A9-AE6D-BAB47D65A53C}"/>
    <cellStyle name="Total 6 2 3 2 2" xfId="31568" xr:uid="{D096B803-9AA6-44A6-B485-912A7CF64251}"/>
    <cellStyle name="Total 6 2 3 2 3" xfId="37143" xr:uid="{566F398A-C118-4090-A92E-FD505DBF24D0}"/>
    <cellStyle name="Total 6 2 3 3" xfId="29356" xr:uid="{85E36605-FF36-48CC-80B3-3616CD588657}"/>
    <cellStyle name="Total 6 2 3 4" xfId="35080" xr:uid="{A4CA283D-D94C-42AA-BE3E-6FD1A242184B}"/>
    <cellStyle name="Total 6 2 4" xfId="24797" xr:uid="{1D9DB394-F2A0-44A3-9015-B35529D0EF18}"/>
    <cellStyle name="Total 6 2 4 2" xfId="26992" xr:uid="{FDF150BB-973A-446F-8FD3-D440FAD0B200}"/>
    <cellStyle name="Total 6 2 4 2 2" xfId="32444" xr:uid="{DA679A8C-4D3F-450D-8BA0-794B01B6AA82}"/>
    <cellStyle name="Total 6 2 4 2 3" xfId="37913" xr:uid="{6D259C19-EAD7-4311-B496-D2AAC9C95669}"/>
    <cellStyle name="Total 6 2 4 3" xfId="30249" xr:uid="{E8EE4234-C163-4866-9B24-473859B6AC78}"/>
    <cellStyle name="Total 6 2 4 4" xfId="35946" xr:uid="{E6CE9287-5C58-4D96-8F54-25134E9C33AC}"/>
    <cellStyle name="Total 6 2 5" xfId="22561" xr:uid="{3985F360-189A-4EF7-ACE3-92366E3B997B}"/>
    <cellStyle name="Total 6 2 5 2" xfId="28501" xr:uid="{39EF5A03-56F6-464B-9016-6168824BB0BB}"/>
    <cellStyle name="Total 6 2 5 3" xfId="34228" xr:uid="{5D1B3474-5DC3-4F59-A53A-2AF3F0D9527A}"/>
    <cellStyle name="Total 6 2 6" xfId="21682" xr:uid="{18A6BFDE-F3B2-4B93-95E6-636C0EA5387C}"/>
    <cellStyle name="Total 6 2 7" xfId="27624" xr:uid="{4C8D22E3-E619-4117-829A-DF56E83C8167}"/>
    <cellStyle name="Total 6 2 8" xfId="33351" xr:uid="{DCAB2247-8073-4548-ABF9-8A2F7C6F9783}"/>
    <cellStyle name="Total 6 3" xfId="20913" xr:uid="{00000000-0005-0000-0000-0000B7510000}"/>
    <cellStyle name="Total 6 3 2" xfId="21686" xr:uid="{1F05B707-724F-48C6-85B5-9A8D4E9A774E}"/>
    <cellStyle name="Total 6 3 2 2" xfId="23420" xr:uid="{A57996A8-32BD-4961-84EE-25118A6CFD4A}"/>
    <cellStyle name="Total 6 3 2 2 2" xfId="26120" xr:uid="{6E6EC2AA-5D0D-460D-A669-E916CDD8F678}"/>
    <cellStyle name="Total 6 3 2 2 2 2" xfId="31572" xr:uid="{42EDF0DF-C773-40A0-A7CA-843169210E85}"/>
    <cellStyle name="Total 6 3 2 2 2 3" xfId="37147" xr:uid="{84486330-AE58-4301-B82D-80CBDD49674E}"/>
    <cellStyle name="Total 6 3 2 2 3" xfId="29360" xr:uid="{B1E294E1-CB55-45B0-A0D5-D35ED6D2F673}"/>
    <cellStyle name="Total 6 3 2 2 4" xfId="35084" xr:uid="{53E4AA17-6DA3-49E0-B12E-E8C2F022C2F5}"/>
    <cellStyle name="Total 6 3 2 3" xfId="24801" xr:uid="{54AAEBEC-8078-4205-9834-1CD1B3C65C79}"/>
    <cellStyle name="Total 6 3 2 3 2" xfId="26996" xr:uid="{C1EFDA92-2A6F-4F69-A345-F396140FDAAD}"/>
    <cellStyle name="Total 6 3 2 3 2 2" xfId="32448" xr:uid="{73DABE50-C12D-42AA-9D3D-BA4474CA6F94}"/>
    <cellStyle name="Total 6 3 2 3 2 3" xfId="37917" xr:uid="{0797B564-5682-4E42-A120-8DF750032738}"/>
    <cellStyle name="Total 6 3 2 3 3" xfId="30253" xr:uid="{39B1BEEA-3546-4C6A-B5D1-763632E28248}"/>
    <cellStyle name="Total 6 3 2 3 4" xfId="35950" xr:uid="{1B261F58-B922-48DE-A6FE-6879339E8B7E}"/>
    <cellStyle name="Total 6 3 2 4" xfId="22565" xr:uid="{02AC1929-087A-4984-8F80-C23096FC0D5F}"/>
    <cellStyle name="Total 6 3 2 4 2" xfId="28505" xr:uid="{A0A6F30E-B577-4BF1-A5DF-B5E958D2D624}"/>
    <cellStyle name="Total 6 3 2 4 3" xfId="34232" xr:uid="{C8EFD291-B3F1-482B-9ABF-7ADCC3010FB5}"/>
    <cellStyle name="Total 6 3 2 5" xfId="25265" xr:uid="{7ED21F3D-CBD0-491F-8000-E9490553C928}"/>
    <cellStyle name="Total 6 3 2 5 2" xfId="30717" xr:uid="{48242F5C-55BD-4F98-9D29-739624A630B1}"/>
    <cellStyle name="Total 6 3 2 5 3" xfId="36376" xr:uid="{2789801C-44FA-462F-AC73-233E3472D341}"/>
    <cellStyle name="Total 6 3 2 6" xfId="27628" xr:uid="{E9C2058E-322B-4E67-AF15-72E0A7E68465}"/>
    <cellStyle name="Total 6 3 2 7" xfId="33355" xr:uid="{53C47A04-82B7-4241-9EAB-CF5C620A5399}"/>
    <cellStyle name="Total 6 3 3" xfId="23417" xr:uid="{C445F7B2-5ADB-4CD6-A62D-C2B12020B32C}"/>
    <cellStyle name="Total 6 3 3 2" xfId="26117" xr:uid="{67A5C353-DB77-42CB-94A9-FBD0E2C0D376}"/>
    <cellStyle name="Total 6 3 3 2 2" xfId="31569" xr:uid="{F1021D20-597F-436A-822B-2D2520EE4F98}"/>
    <cellStyle name="Total 6 3 3 2 3" xfId="37144" xr:uid="{AED222FD-AE61-4494-B422-C2F1F2F4E6CD}"/>
    <cellStyle name="Total 6 3 3 3" xfId="29357" xr:uid="{DEAF781A-FA28-4CD8-AEFE-2740916AD0E3}"/>
    <cellStyle name="Total 6 3 3 4" xfId="35081" xr:uid="{CE0F323D-4251-4F22-81FA-F7A8EABE3121}"/>
    <cellStyle name="Total 6 3 4" xfId="24798" xr:uid="{245D7851-F8AB-4065-9A0E-1EAD5ECDC22A}"/>
    <cellStyle name="Total 6 3 4 2" xfId="26993" xr:uid="{6B264590-5D48-42D3-B6E2-72E70B3277BA}"/>
    <cellStyle name="Total 6 3 4 2 2" xfId="32445" xr:uid="{E2D7E4DC-3359-4378-9E37-91F52131FC55}"/>
    <cellStyle name="Total 6 3 4 2 3" xfId="37914" xr:uid="{33C4C05A-2ED2-4D07-BC9E-46552F713CBE}"/>
    <cellStyle name="Total 6 3 4 3" xfId="30250" xr:uid="{39ED7F50-FD83-4D1A-85B8-9C4114F450A0}"/>
    <cellStyle name="Total 6 3 4 4" xfId="35947" xr:uid="{015EE746-3862-440F-BE2D-492B345E5C05}"/>
    <cellStyle name="Total 6 3 5" xfId="22562" xr:uid="{4256D024-84B5-48E7-9994-996A7DCB1AD8}"/>
    <cellStyle name="Total 6 3 5 2" xfId="28502" xr:uid="{59ADA24C-54DF-46C3-8D6E-27CD47F65CE3}"/>
    <cellStyle name="Total 6 3 5 3" xfId="34229" xr:uid="{DB273B07-3AC4-467C-B9E8-1C97F7519F5B}"/>
    <cellStyle name="Total 6 3 6" xfId="21683" xr:uid="{8925376C-16E1-434D-872E-CC7B871F50ED}"/>
    <cellStyle name="Total 6 3 7" xfId="27625" xr:uid="{E2B6FA20-4016-44FE-A466-2082348F7694}"/>
    <cellStyle name="Total 6 3 8" xfId="33352" xr:uid="{16216CB2-4940-4227-8131-E3F59C638013}"/>
    <cellStyle name="Total 6 4" xfId="21688" xr:uid="{51B7A31C-BCAD-48A8-A9C3-D6DA4FE3B707}"/>
    <cellStyle name="Total 6 4 2" xfId="23422" xr:uid="{08937D13-392E-4D2B-9ABC-224EFDC50C5D}"/>
    <cellStyle name="Total 6 4 2 2" xfId="26122" xr:uid="{8E54CF09-20EB-45DB-BDED-ABA4CF62011E}"/>
    <cellStyle name="Total 6 4 2 2 2" xfId="31574" xr:uid="{028105BB-0971-4FD9-8CFF-9707FF03885C}"/>
    <cellStyle name="Total 6 4 2 2 3" xfId="37149" xr:uid="{9A2BF0AD-C787-4CE7-BFCF-E3023F31C614}"/>
    <cellStyle name="Total 6 4 2 3" xfId="29362" xr:uid="{A2C95845-39EE-422B-8382-56E5119EA4CF}"/>
    <cellStyle name="Total 6 4 2 4" xfId="35086" xr:uid="{D6081B39-5CD7-4EBD-AECA-0515D3A9BF5B}"/>
    <cellStyle name="Total 6 4 3" xfId="24803" xr:uid="{CAB84A38-7B5F-496C-9934-DC79DF3037B5}"/>
    <cellStyle name="Total 6 4 3 2" xfId="26998" xr:uid="{6ADD7283-1592-4A15-B2E1-599958FB4C84}"/>
    <cellStyle name="Total 6 4 3 2 2" xfId="32450" xr:uid="{E7840973-BF88-4E5D-A721-C59E943B5FED}"/>
    <cellStyle name="Total 6 4 3 2 3" xfId="37919" xr:uid="{7E74DF32-BBF7-4867-8DF0-09E13273354A}"/>
    <cellStyle name="Total 6 4 3 3" xfId="30255" xr:uid="{1A3CDF46-9580-4F87-968F-0A9BA57B06AD}"/>
    <cellStyle name="Total 6 4 3 4" xfId="35952" xr:uid="{46FE63DA-1BB3-4301-A158-99BE0534B9BF}"/>
    <cellStyle name="Total 6 4 4" xfId="22567" xr:uid="{D2DDF70E-09F5-41D6-806F-BD10DA33E4F0}"/>
    <cellStyle name="Total 6 4 4 2" xfId="28507" xr:uid="{BF9B30A9-962B-4866-8FBF-71E915536625}"/>
    <cellStyle name="Total 6 4 4 3" xfId="34234" xr:uid="{5C19E530-3268-4D67-AC7B-865FD41C338E}"/>
    <cellStyle name="Total 6 4 5" xfId="25267" xr:uid="{30FD2B31-484C-4E98-B051-AA0BC96F5B55}"/>
    <cellStyle name="Total 6 4 5 2" xfId="30719" xr:uid="{70A1C60D-1E2A-4BD3-A435-651058E37FDF}"/>
    <cellStyle name="Total 6 4 5 3" xfId="36378" xr:uid="{FF870B7D-43D4-43F8-99C5-C51748B19FAD}"/>
    <cellStyle name="Total 6 4 6" xfId="27630" xr:uid="{225EA2CE-D8F3-4A53-908D-EADA6B1E8909}"/>
    <cellStyle name="Total 6 4 7" xfId="33357" xr:uid="{EC3873F7-F389-48E3-A40D-9F4683F372A6}"/>
    <cellStyle name="Total 6 5" xfId="23415" xr:uid="{BE820D0E-F71B-4A69-B017-34AB8ED3A457}"/>
    <cellStyle name="Total 6 5 2" xfId="26115" xr:uid="{BA0996EF-C391-4635-B70E-5AFB44F6EDE4}"/>
    <cellStyle name="Total 6 5 2 2" xfId="31567" xr:uid="{741BF801-3CCC-4F01-9377-A2D14708E647}"/>
    <cellStyle name="Total 6 5 2 3" xfId="37142" xr:uid="{33698250-C79F-4891-972C-CF933B036F90}"/>
    <cellStyle name="Total 6 5 3" xfId="29355" xr:uid="{C96D8C9D-0F38-491D-838D-27FD08D40B14}"/>
    <cellStyle name="Total 6 5 4" xfId="35079" xr:uid="{5D54B62A-D56F-4346-A235-0CD66D40CBA2}"/>
    <cellStyle name="Total 6 6" xfId="24796" xr:uid="{85512F13-0CDF-4A28-87B0-1AE80C17FC5C}"/>
    <cellStyle name="Total 6 6 2" xfId="26991" xr:uid="{552BA497-31CA-4160-B3C4-0787350BE432}"/>
    <cellStyle name="Total 6 6 2 2" xfId="32443" xr:uid="{344C0083-0AEA-4699-9F16-1FC8B19D9D5C}"/>
    <cellStyle name="Total 6 6 2 3" xfId="37912" xr:uid="{A321B4E7-6EEA-4F02-9621-488650F44039}"/>
    <cellStyle name="Total 6 6 3" xfId="30248" xr:uid="{CB3A1E02-5643-4728-909A-3DCD09F1493E}"/>
    <cellStyle name="Total 6 6 4" xfId="35945" xr:uid="{4D2B2E43-261C-4336-94D6-9534AA260DD2}"/>
    <cellStyle name="Total 6 7" xfId="22560" xr:uid="{35686C21-3EFE-49DB-B4BF-EF5B5727076F}"/>
    <cellStyle name="Total 6 7 2" xfId="28500" xr:uid="{BF906CEA-9234-4F62-8584-17FF8336851D}"/>
    <cellStyle name="Total 6 7 3" xfId="34227" xr:uid="{44CBBAC2-08E3-4675-8B01-432CCAD6EFD7}"/>
    <cellStyle name="Total 6 8" xfId="21681" xr:uid="{64A7C1B6-0A3B-4EB2-A45E-5CEAA00A2E8C}"/>
    <cellStyle name="Total 6 9" xfId="27623" xr:uid="{05D2F9E9-6095-4385-AAA6-8775ED7D092A}"/>
    <cellStyle name="Total 7" xfId="20914" xr:uid="{00000000-0005-0000-0000-0000B8510000}"/>
    <cellStyle name="Total 7 2" xfId="21685" xr:uid="{5B3FBA8B-D5AF-4C93-B054-075C049C3FF1}"/>
    <cellStyle name="Total 7 2 2" xfId="23419" xr:uid="{74AD9B5F-AAF6-4507-826C-D765E2EA4FCF}"/>
    <cellStyle name="Total 7 2 2 2" xfId="26119" xr:uid="{687404D8-FFCE-49A9-B8C6-F101C8615354}"/>
    <cellStyle name="Total 7 2 2 2 2" xfId="31571" xr:uid="{B73718FA-1397-4609-A2E8-8B88C72AC795}"/>
    <cellStyle name="Total 7 2 2 2 3" xfId="37146" xr:uid="{0E014E20-8F8B-441C-BEDA-117F25C99246}"/>
    <cellStyle name="Total 7 2 2 3" xfId="29359" xr:uid="{D3DBB2DD-2BB2-4BEC-8A16-419F9D1B2B4E}"/>
    <cellStyle name="Total 7 2 2 4" xfId="35083" xr:uid="{173B9A0F-6CBA-42A7-B81F-E91AB7C63819}"/>
    <cellStyle name="Total 7 2 3" xfId="24800" xr:uid="{70108516-13C6-44AF-B860-243DC3ABE67C}"/>
    <cellStyle name="Total 7 2 3 2" xfId="26995" xr:uid="{1218CC5E-2D64-4EA0-91EA-46E8A21385FB}"/>
    <cellStyle name="Total 7 2 3 2 2" xfId="32447" xr:uid="{07CF2AF8-F9B3-419A-8C69-F2ED72705A75}"/>
    <cellStyle name="Total 7 2 3 2 3" xfId="37916" xr:uid="{91B246F4-801F-4718-88BF-66C10757C9B7}"/>
    <cellStyle name="Total 7 2 3 3" xfId="30252" xr:uid="{44182319-37C5-4F32-A75A-F8E48F63336F}"/>
    <cellStyle name="Total 7 2 3 4" xfId="35949" xr:uid="{38AB68BB-736C-43C6-9702-B94FD093B265}"/>
    <cellStyle name="Total 7 2 4" xfId="22564" xr:uid="{FE5A0AA7-F3AD-4485-A68F-0D9BDD2BE2D3}"/>
    <cellStyle name="Total 7 2 4 2" xfId="28504" xr:uid="{F9531B17-0BF9-4020-95DC-3727E462B302}"/>
    <cellStyle name="Total 7 2 4 3" xfId="34231" xr:uid="{AF6BB5AE-3233-4A75-AF66-7F1780BFED65}"/>
    <cellStyle name="Total 7 2 5" xfId="25264" xr:uid="{BCDB4B13-6D8B-4B92-B43C-D7888AB212C2}"/>
    <cellStyle name="Total 7 2 5 2" xfId="30716" xr:uid="{EE629FC2-5997-4392-BF2F-B1BC84028CC0}"/>
    <cellStyle name="Total 7 2 5 3" xfId="36375" xr:uid="{EE142174-C854-4858-B586-4996AE76E0B1}"/>
    <cellStyle name="Total 7 2 6" xfId="27627" xr:uid="{A6C5E528-4569-494F-A2CB-669B6AB18738}"/>
    <cellStyle name="Total 7 2 7" xfId="33354" xr:uid="{E2A7A3AE-93FC-4FC6-9C67-55936D1304C3}"/>
    <cellStyle name="Total 7 3" xfId="23418" xr:uid="{3A75CFE5-DD77-482C-A3F4-AA7DF0ADACFB}"/>
    <cellStyle name="Total 7 3 2" xfId="26118" xr:uid="{ED7405CA-EFF1-4588-AD8A-872A8C76455F}"/>
    <cellStyle name="Total 7 3 2 2" xfId="31570" xr:uid="{B3353837-3136-4D2F-A238-004D99C03263}"/>
    <cellStyle name="Total 7 3 2 3" xfId="37145" xr:uid="{87730432-B0E8-4E5A-8C08-69A707C487FC}"/>
    <cellStyle name="Total 7 3 3" xfId="29358" xr:uid="{4E0ECDF9-7143-4C46-BF63-1B9DEF9140DA}"/>
    <cellStyle name="Total 7 3 4" xfId="35082" xr:uid="{13865804-E363-4C2A-8B70-B4F1878B2F10}"/>
    <cellStyle name="Total 7 4" xfId="24799" xr:uid="{E73DBE1D-9AFD-4D10-A22F-1A5BA6DB2308}"/>
    <cellStyle name="Total 7 4 2" xfId="26994" xr:uid="{2E376FEF-7490-4F05-8CF2-43B7454FFC41}"/>
    <cellStyle name="Total 7 4 2 2" xfId="32446" xr:uid="{23C9A440-510D-4BC3-A0FE-4C9632C5FEED}"/>
    <cellStyle name="Total 7 4 2 3" xfId="37915" xr:uid="{DB8C0CD5-1A27-402C-B1BD-0BD340B74E29}"/>
    <cellStyle name="Total 7 4 3" xfId="30251" xr:uid="{706954AD-1E6D-4541-932C-04F9C976B266}"/>
    <cellStyle name="Total 7 4 4" xfId="35948" xr:uid="{1F465EB0-5056-4674-A1B0-4D59870A7BA4}"/>
    <cellStyle name="Total 7 5" xfId="22563" xr:uid="{FEE4A86F-7633-4840-B160-0344435AF29B}"/>
    <cellStyle name="Total 7 5 2" xfId="28503" xr:uid="{FB9E6C18-7E1B-4A7C-BCCD-100F172FBB80}"/>
    <cellStyle name="Total 7 5 3" xfId="34230" xr:uid="{2893AF7A-1329-4E1F-BFD0-9F131EBBC43B}"/>
    <cellStyle name="Total 7 6" xfId="21684" xr:uid="{6D6A90E1-3C2F-4952-A48F-D1EFB0CFFE87}"/>
    <cellStyle name="Total 7 7" xfId="27626" xr:uid="{92982300-0323-49DC-942C-A60DF95F0981}"/>
    <cellStyle name="Total 7 8" xfId="33353" xr:uid="{26D1EE1A-B34F-4BD0-B917-BB79E717A04A}"/>
    <cellStyle name="Total2 - Style2" xfId="20915" xr:uid="{00000000-0005-0000-0000-0000B9510000}"/>
    <cellStyle name="Unit" xfId="20916" xr:uid="{00000000-0005-0000-0000-0000BA510000}"/>
    <cellStyle name="Unit 2" xfId="20917" xr:uid="{00000000-0005-0000-0000-0000BB510000}"/>
    <cellStyle name="Unit 3" xfId="20918" xr:uid="{00000000-0005-0000-0000-0000BC510000}"/>
    <cellStyle name="Unit 4" xfId="20919" xr:uid="{00000000-0005-0000-0000-0000BD510000}"/>
    <cellStyle name="Vertical" xfId="20920" xr:uid="{00000000-0005-0000-0000-0000BE510000}"/>
    <cellStyle name="Vertical 2" xfId="20921" xr:uid="{00000000-0005-0000-0000-0000BF510000}"/>
    <cellStyle name="Vertical 2 2" xfId="23912" xr:uid="{E52E4124-513D-4D2C-9CC1-559814EDB764}"/>
    <cellStyle name="Vertical 2 3" xfId="23944" xr:uid="{749616DA-5C80-4E21-83A0-017F20591E2F}"/>
    <cellStyle name="Vertical 3" xfId="20922" xr:uid="{00000000-0005-0000-0000-0000C0510000}"/>
    <cellStyle name="Vertical 4" xfId="23911" xr:uid="{A3B987F9-F995-40FA-A75E-F8D8EADBE498}"/>
    <cellStyle name="Währung [0]" xfId="20923" xr:uid="{00000000-0005-0000-0000-0000C1510000}"/>
    <cellStyle name="Währung_AX-3-4-Balance-Sheet-310899" xfId="20924" xr:uid="{00000000-0005-0000-0000-0000C2510000}"/>
    <cellStyle name="Warning Text 2" xfId="20925" xr:uid="{00000000-0005-0000-0000-0000C3510000}"/>
    <cellStyle name="Warning Text 2 10" xfId="20926" xr:uid="{00000000-0005-0000-0000-0000C4510000}"/>
    <cellStyle name="Warning Text 2 11" xfId="20927" xr:uid="{00000000-0005-0000-0000-0000C5510000}"/>
    <cellStyle name="Warning Text 2 12" xfId="20928" xr:uid="{00000000-0005-0000-0000-0000C6510000}"/>
    <cellStyle name="Warning Text 2 2" xfId="20929" xr:uid="{00000000-0005-0000-0000-0000C7510000}"/>
    <cellStyle name="Warning Text 2 2 2" xfId="20930" xr:uid="{00000000-0005-0000-0000-0000C8510000}"/>
    <cellStyle name="Warning Text 2 3" xfId="20931" xr:uid="{00000000-0005-0000-0000-0000C9510000}"/>
    <cellStyle name="Warning Text 2 4" xfId="20932" xr:uid="{00000000-0005-0000-0000-0000CA510000}"/>
    <cellStyle name="Warning Text 2 5" xfId="20933" xr:uid="{00000000-0005-0000-0000-0000CB510000}"/>
    <cellStyle name="Warning Text 2 6" xfId="20934" xr:uid="{00000000-0005-0000-0000-0000CC510000}"/>
    <cellStyle name="Warning Text 2 7" xfId="20935" xr:uid="{00000000-0005-0000-0000-0000CD510000}"/>
    <cellStyle name="Warning Text 2 8" xfId="20936" xr:uid="{00000000-0005-0000-0000-0000CE510000}"/>
    <cellStyle name="Warning Text 2 9" xfId="20937" xr:uid="{00000000-0005-0000-0000-0000CF510000}"/>
    <cellStyle name="Warning Text 3" xfId="20938" xr:uid="{00000000-0005-0000-0000-0000D0510000}"/>
    <cellStyle name="Warning Text 3 2" xfId="20939" xr:uid="{00000000-0005-0000-0000-0000D1510000}"/>
    <cellStyle name="Warning Text 3 3" xfId="20940" xr:uid="{00000000-0005-0000-0000-0000D2510000}"/>
    <cellStyle name="Warning Text 4" xfId="20941" xr:uid="{00000000-0005-0000-0000-0000D3510000}"/>
    <cellStyle name="Warning Text 4 2" xfId="20942" xr:uid="{00000000-0005-0000-0000-0000D4510000}"/>
    <cellStyle name="Warning Text 4 3" xfId="20943" xr:uid="{00000000-0005-0000-0000-0000D5510000}"/>
    <cellStyle name="Warning Text 5" xfId="20944" xr:uid="{00000000-0005-0000-0000-0000D6510000}"/>
    <cellStyle name="Warning Text 5 2" xfId="20945" xr:uid="{00000000-0005-0000-0000-0000D7510000}"/>
    <cellStyle name="Warning Text 5 3" xfId="20946" xr:uid="{00000000-0005-0000-0000-0000D8510000}"/>
    <cellStyle name="Warning Text 6" xfId="20947" xr:uid="{00000000-0005-0000-0000-0000D9510000}"/>
    <cellStyle name="Warning Text 6 2" xfId="20948" xr:uid="{00000000-0005-0000-0000-0000DA510000}"/>
    <cellStyle name="Warning Text 6 3" xfId="20949" xr:uid="{00000000-0005-0000-0000-0000DB510000}"/>
    <cellStyle name="Warning Text 7" xfId="20950" xr:uid="{00000000-0005-0000-0000-0000DC510000}"/>
    <cellStyle name="Years" xfId="20951" xr:uid="{00000000-0005-0000-0000-0000DD510000}"/>
    <cellStyle name="Денежный [0]_Capex" xfId="20952" xr:uid="{00000000-0005-0000-0000-0000DE510000}"/>
    <cellStyle name="Денежный_Capex" xfId="20953" xr:uid="{00000000-0005-0000-0000-0000DF510000}"/>
    <cellStyle name="Обычный_7.1" xfId="20954" xr:uid="{00000000-0005-0000-0000-0000E0510000}"/>
    <cellStyle name="ТЕКСТ" xfId="20955" xr:uid="{00000000-0005-0000-0000-0000E1510000}"/>
    <cellStyle name="Тысячи [0]_Chart1 (Sales &amp; Costs)" xfId="20956" xr:uid="{00000000-0005-0000-0000-0000E2510000}"/>
    <cellStyle name="Тысячи_Chart1 (Sales &amp; Costs)" xfId="20957" xr:uid="{00000000-0005-0000-0000-0000E3510000}"/>
    <cellStyle name="Финансовый [0]_Capex" xfId="20958" xr:uid="{00000000-0005-0000-0000-0000E4510000}"/>
    <cellStyle name="Финансовый_Capex" xfId="20959" xr:uid="{00000000-0005-0000-0000-0000E551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704850" y="1143000"/>
          <a:ext cx="6324600" cy="1047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rma.goderdzishvili/AppData/Local/Microsoft/Windows/INetCache/Content.Outlook/LWXN3VOF/PG1-BPB-QQ-20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Sheet1"/>
      <sheetName val="Technical"/>
      <sheetName val="Rating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key ratios"/>
      <sheetName val="2. RC"/>
      <sheetName val="3. PL"/>
      <sheetName val="4. Off-Balance"/>
      <sheetName val="5. RWA"/>
      <sheetName val="6. Administrators-shareholders"/>
      <sheetName val="7. LI1"/>
      <sheetName val="8. LI2"/>
      <sheetName val="9. Capital"/>
      <sheetName val="9.1. Capital Requirements"/>
      <sheetName val="10. CC2"/>
      <sheetName val="11. CRWA"/>
      <sheetName val="12. CRM"/>
      <sheetName val="13. CRME"/>
      <sheetName val="14. LCR"/>
      <sheetName val="15. CCR"/>
      <sheetName val="15.1. LR"/>
      <sheetName val="16. NSFR"/>
      <sheetName val=" 17. Residual Maturity"/>
      <sheetName val="18. Assets by Exposure classes"/>
      <sheetName val="19. Assets by Risk Sectors"/>
      <sheetName val="20. Reserves"/>
      <sheetName val="21. NPL"/>
      <sheetName val="22. Quality"/>
      <sheetName val="23. LTV"/>
      <sheetName val="24. Risk Sector"/>
      <sheetName val="25. Collateral"/>
      <sheetName val="26. Retail Products"/>
    </sheetNames>
    <sheetDataSet>
      <sheetData sheetId="0"/>
      <sheetData sheetId="1">
        <row r="9">
          <cell r="C9">
            <v>89340854.899999991</v>
          </cell>
        </row>
      </sheetData>
      <sheetData sheetId="2">
        <row r="7">
          <cell r="E7">
            <v>5608118.9744999995</v>
          </cell>
        </row>
      </sheetData>
      <sheetData sheetId="3"/>
      <sheetData sheetId="4"/>
      <sheetData sheetId="5">
        <row r="13">
          <cell r="C13">
            <v>493521122.76273894</v>
          </cell>
        </row>
      </sheetData>
      <sheetData sheetId="6"/>
      <sheetData sheetId="7">
        <row r="21">
          <cell r="E21">
            <v>465286858.55399996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5"/>
  <sheetViews>
    <sheetView zoomScale="80" zoomScaleNormal="80" workbookViewId="0"/>
  </sheetViews>
  <sheetFormatPr defaultColWidth="9.36328125" defaultRowHeight="14"/>
  <cols>
    <col min="1" max="1" width="10.36328125" style="4" customWidth="1"/>
    <col min="2" max="2" width="149.54296875" style="5" customWidth="1"/>
    <col min="3" max="3" width="39.453125" style="5" customWidth="1"/>
    <col min="4" max="6" width="9.36328125" style="5"/>
    <col min="7" max="7" width="25" style="5" customWidth="1"/>
    <col min="8" max="16384" width="9.36328125" style="5"/>
  </cols>
  <sheetData>
    <row r="1" spans="1:3">
      <c r="A1" s="144"/>
      <c r="B1" s="177" t="s">
        <v>344</v>
      </c>
      <c r="C1" s="144"/>
    </row>
    <row r="2" spans="1:3">
      <c r="A2" s="178">
        <v>1</v>
      </c>
      <c r="B2" s="283" t="s">
        <v>345</v>
      </c>
      <c r="C2" s="431" t="s">
        <v>741</v>
      </c>
    </row>
    <row r="3" spans="1:3">
      <c r="A3" s="178">
        <v>2</v>
      </c>
      <c r="B3" s="284" t="s">
        <v>341</v>
      </c>
      <c r="C3" s="431" t="s">
        <v>742</v>
      </c>
    </row>
    <row r="4" spans="1:3">
      <c r="A4" s="178">
        <v>3</v>
      </c>
      <c r="B4" s="285" t="s">
        <v>346</v>
      </c>
      <c r="C4" s="431" t="s">
        <v>743</v>
      </c>
    </row>
    <row r="5" spans="1:3">
      <c r="A5" s="179">
        <v>4</v>
      </c>
      <c r="B5" s="286" t="s">
        <v>342</v>
      </c>
      <c r="C5" s="431" t="s">
        <v>744</v>
      </c>
    </row>
    <row r="6" spans="1:3" s="180" customFormat="1" ht="45.75" customHeight="1">
      <c r="A6" s="695" t="s">
        <v>420</v>
      </c>
      <c r="B6" s="696"/>
      <c r="C6" s="696"/>
    </row>
    <row r="7" spans="1:3">
      <c r="A7" s="181" t="s">
        <v>30</v>
      </c>
      <c r="B7" s="177" t="s">
        <v>343</v>
      </c>
    </row>
    <row r="8" spans="1:3">
      <c r="A8" s="144">
        <v>1</v>
      </c>
      <c r="B8" s="221" t="s">
        <v>21</v>
      </c>
    </row>
    <row r="9" spans="1:3">
      <c r="A9" s="144">
        <v>2</v>
      </c>
      <c r="B9" s="222" t="s">
        <v>22</v>
      </c>
    </row>
    <row r="10" spans="1:3">
      <c r="A10" s="144">
        <v>3</v>
      </c>
      <c r="B10" s="222" t="s">
        <v>23</v>
      </c>
    </row>
    <row r="11" spans="1:3">
      <c r="A11" s="144">
        <v>4</v>
      </c>
      <c r="B11" s="222" t="s">
        <v>24</v>
      </c>
      <c r="C11" s="78"/>
    </row>
    <row r="12" spans="1:3">
      <c r="A12" s="144">
        <v>5</v>
      </c>
      <c r="B12" s="222" t="s">
        <v>25</v>
      </c>
    </row>
    <row r="13" spans="1:3">
      <c r="A13" s="144">
        <v>6</v>
      </c>
      <c r="B13" s="223" t="s">
        <v>353</v>
      </c>
    </row>
    <row r="14" spans="1:3">
      <c r="A14" s="144">
        <v>7</v>
      </c>
      <c r="B14" s="222" t="s">
        <v>347</v>
      </c>
    </row>
    <row r="15" spans="1:3">
      <c r="A15" s="144">
        <v>8</v>
      </c>
      <c r="B15" s="222" t="s">
        <v>348</v>
      </c>
    </row>
    <row r="16" spans="1:3">
      <c r="A16" s="144">
        <v>9</v>
      </c>
      <c r="B16" s="222" t="s">
        <v>26</v>
      </c>
    </row>
    <row r="17" spans="1:2">
      <c r="A17" s="282" t="s">
        <v>419</v>
      </c>
      <c r="B17" s="281" t="s">
        <v>406</v>
      </c>
    </row>
    <row r="18" spans="1:2">
      <c r="A18" s="144">
        <v>10</v>
      </c>
      <c r="B18" s="222" t="s">
        <v>27</v>
      </c>
    </row>
    <row r="19" spans="1:2">
      <c r="A19" s="144">
        <v>11</v>
      </c>
      <c r="B19" s="223" t="s">
        <v>349</v>
      </c>
    </row>
    <row r="20" spans="1:2">
      <c r="A20" s="144">
        <v>12</v>
      </c>
      <c r="B20" s="223" t="s">
        <v>28</v>
      </c>
    </row>
    <row r="21" spans="1:2">
      <c r="A21" s="322">
        <v>13</v>
      </c>
      <c r="B21" s="323" t="s">
        <v>350</v>
      </c>
    </row>
    <row r="22" spans="1:2">
      <c r="A22" s="322">
        <v>14</v>
      </c>
      <c r="B22" s="324" t="s">
        <v>377</v>
      </c>
    </row>
    <row r="23" spans="1:2">
      <c r="A23" s="325">
        <v>15</v>
      </c>
      <c r="B23" s="326" t="s">
        <v>29</v>
      </c>
    </row>
    <row r="24" spans="1:2">
      <c r="A24" s="325">
        <v>15.1</v>
      </c>
      <c r="B24" s="327" t="s">
        <v>433</v>
      </c>
    </row>
    <row r="25" spans="1:2">
      <c r="A25" s="325">
        <v>16</v>
      </c>
      <c r="B25" s="327" t="s">
        <v>497</v>
      </c>
    </row>
    <row r="26" spans="1:2">
      <c r="A26" s="325">
        <v>17</v>
      </c>
      <c r="B26" s="327" t="s">
        <v>538</v>
      </c>
    </row>
    <row r="27" spans="1:2">
      <c r="A27" s="325">
        <v>18</v>
      </c>
      <c r="B27" s="327" t="s">
        <v>708</v>
      </c>
    </row>
    <row r="28" spans="1:2">
      <c r="A28" s="325">
        <v>19</v>
      </c>
      <c r="B28" s="327" t="s">
        <v>709</v>
      </c>
    </row>
    <row r="29" spans="1:2">
      <c r="A29" s="325">
        <v>20</v>
      </c>
      <c r="B29" s="392" t="s">
        <v>539</v>
      </c>
    </row>
    <row r="30" spans="1:2">
      <c r="A30" s="325">
        <v>21</v>
      </c>
      <c r="B30" s="327" t="s">
        <v>705</v>
      </c>
    </row>
    <row r="31" spans="1:2">
      <c r="A31" s="325">
        <v>22</v>
      </c>
      <c r="B31" s="327" t="s">
        <v>540</v>
      </c>
    </row>
    <row r="32" spans="1:2">
      <c r="A32" s="325">
        <v>23</v>
      </c>
      <c r="B32" s="327" t="s">
        <v>541</v>
      </c>
    </row>
    <row r="33" spans="1:2">
      <c r="A33" s="325">
        <v>24</v>
      </c>
      <c r="B33" s="327" t="s">
        <v>542</v>
      </c>
    </row>
    <row r="34" spans="1:2">
      <c r="A34" s="325">
        <v>25</v>
      </c>
      <c r="B34" s="327" t="s">
        <v>543</v>
      </c>
    </row>
    <row r="35" spans="1:2">
      <c r="A35" s="325">
        <v>26</v>
      </c>
      <c r="B35" s="327" t="s">
        <v>740</v>
      </c>
    </row>
  </sheetData>
  <mergeCells count="1">
    <mergeCell ref="A6:C6"/>
  </mergeCells>
  <hyperlinks>
    <hyperlink ref="B9" location="'2.RC'!A1" display="Balance Sheet" xr:uid="{00000000-0004-0000-0000-000000000000}"/>
    <hyperlink ref="B12" location="'5. RWA '!A1" display="Risk-Weighted Assets (RWA)" xr:uid="{00000000-0004-0000-0000-000001000000}"/>
    <hyperlink ref="B8" location="'1. key ratios '!A1" display="Key ratios" xr:uid="{00000000-0004-0000-0000-000002000000}"/>
    <hyperlink ref="B10" location="'3.PL'!A1" display="Income statement" xr:uid="{00000000-0004-0000-0000-000003000000}"/>
    <hyperlink ref="B11" location="'4. Off-Balance'!A1" display="Off-balance sheet" xr:uid="{00000000-0004-0000-0000-000004000000}"/>
    <hyperlink ref="B13" location="'6. Administrators-shareholders'!A1" display="Info about supervisory board, senior management and shareholders" xr:uid="{00000000-0004-0000-0000-000005000000}"/>
    <hyperlink ref="B14" location="'7. LI1 '!A1" display="Linkages between financial statements and regulatory exposures" xr:uid="{00000000-0004-0000-0000-000006000000}"/>
    <hyperlink ref="B15" location="'8. LI2'!A1" display="Differences between carrying values per standardized balance sheet used for regulatory reporting purposes and the exposure amounts used for capital adequacy calculation" xr:uid="{00000000-0004-0000-0000-000007000000}"/>
    <hyperlink ref="B16" location="'9.Capital'!A1" display="Regulatory Capital" xr:uid="{00000000-0004-0000-0000-000008000000}"/>
    <hyperlink ref="B18" location="'10. CC2'!A1" display="Reconciliation of regulatory capital to balance sheet " xr:uid="{00000000-0004-0000-0000-000009000000}"/>
    <hyperlink ref="B19" location="'11. CRWA '!A1" display="Credit risk weighted risk exposures" xr:uid="{00000000-0004-0000-0000-00000A000000}"/>
    <hyperlink ref="B20" location="'12. CRM'!A1" display="Credit risk mitigation" xr:uid="{00000000-0004-0000-0000-00000B000000}"/>
    <hyperlink ref="B21" location="'13. CRME '!A1" display="Standardized approach: Credit risk, effect of credit risk mitigation" xr:uid="{00000000-0004-0000-0000-00000C000000}"/>
    <hyperlink ref="B23" location="'15. CCR '!A1" display="Counterparty credit risk" xr:uid="{00000000-0004-0000-0000-00000D000000}"/>
    <hyperlink ref="B22" location="'14. LCR'!A1" display="Liquidity Coverage Ratio" xr:uid="{00000000-0004-0000-0000-00000E000000}"/>
    <hyperlink ref="B17" location="'9.1. Capital Requirements'!A1" display="Capital Adequacy Requirements" xr:uid="{00000000-0004-0000-0000-00000F000000}"/>
    <hyperlink ref="B24" location="'15.1 LR'!A1" display="Leverage Ratio" xr:uid="{00000000-0004-0000-0000-000010000000}"/>
    <hyperlink ref="B25" location="'16. NSFR'!A1" display="Net Stable Funding Ratio" xr:uid="{00000000-0004-0000-0000-000011000000}"/>
    <hyperlink ref="B26" location="' 17. Residual Maturity'!A1" display="Exposures distributed by residual maturity and Risk Classes" xr:uid="{00000000-0004-0000-0000-000012000000}"/>
    <hyperlink ref="B27" location="'18. Assets by Exposure classes'!A1" display="Gross carrying value, book value, reserves, write-offs and reserve charges by risk classes" xr:uid="{00000000-0004-0000-0000-000013000000}"/>
    <hyperlink ref="B28" location="'19. Assets by Risk Sectors'!A1" display="Gross carrying value, book value, reserves, write-offs and reserve charges by Sectors of income source" xr:uid="{00000000-0004-0000-0000-000014000000}"/>
    <hyperlink ref="B30" location="'21. NPL'!A1" display="Changes in the stock of non-performing loans" xr:uid="{00000000-0004-0000-0000-000015000000}"/>
    <hyperlink ref="B31" location="'22. Quality'!A1" display="Distribution of loans, Debt securities  and Off-balance-sheet items according to  Risk classification and Past due days" xr:uid="{00000000-0004-0000-0000-000016000000}"/>
    <hyperlink ref="B32" location="'23. LTV'!A1" display="Loans Distributed according to LTV ratio, Loan reserves, Value of collateral for loans and loans secured by guarantees according to Risk classification and past due days" xr:uid="{00000000-0004-0000-0000-000017000000}"/>
    <hyperlink ref="B33" location="'24. Risk Sector'!A1" display="Loans and reserves on loans distributed according to Sectors of income source and risk classification" xr:uid="{00000000-0004-0000-0000-000018000000}"/>
    <hyperlink ref="B34" location="'25. Collateral'!A1" display="Loans, corporate debt securities and Off-balance-sheet items distributed by type of collateral" xr:uid="{00000000-0004-0000-0000-000019000000}"/>
    <hyperlink ref="B29" location="'20. Reserves'!A1" display="Change in reserve for loans and Corporate debt securities" xr:uid="{00000000-0004-0000-0000-00001A000000}"/>
    <hyperlink ref="B35" location="'26. Retail Products'!A1" display="General information on retail products" xr:uid="{00000000-0004-0000-0000-00001B000000}"/>
  </hyperlinks>
  <pageMargins left="0.7" right="0.7" top="0.75" bottom="0.75" header="0.3" footer="0.3"/>
  <pageSetup paperSize="9" scale="43" orientation="portrait" r:id="rId1"/>
  <headerFooter>
    <oddFooter>&amp;C_x000D_&amp;1#&amp;"Calibri"&amp;10&amp;K000000 C1 - FOR 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5"/>
  <sheetViews>
    <sheetView zoomScale="80" zoomScaleNormal="80" workbookViewId="0">
      <pane xSplit="1" ySplit="5" topLeftCell="B6" activePane="bottomRight" state="frozen"/>
      <selection pane="topRight"/>
      <selection pane="bottomLeft"/>
      <selection pane="bottomRight" activeCell="B2" sqref="B2"/>
    </sheetView>
  </sheetViews>
  <sheetFormatPr defaultColWidth="9.36328125" defaultRowHeight="12.5"/>
  <cols>
    <col min="1" max="1" width="9.54296875" style="81" bestFit="1" customWidth="1"/>
    <col min="2" max="2" width="132.453125" style="4" customWidth="1"/>
    <col min="3" max="3" width="18.453125" style="4" customWidth="1"/>
    <col min="4" max="16384" width="9.36328125" style="4"/>
  </cols>
  <sheetData>
    <row r="1" spans="1:3">
      <c r="A1" s="2" t="s">
        <v>31</v>
      </c>
      <c r="B1" s="3" t="str">
        <f>'Info '!C2</f>
        <v>JSC PASHA Bank Georgia</v>
      </c>
    </row>
    <row r="2" spans="1:3" s="69" customFormat="1" ht="15.75" customHeight="1">
      <c r="A2" s="2" t="s">
        <v>32</v>
      </c>
      <c r="B2" s="443">
        <f>'1. key ratios '!B2</f>
        <v>44834</v>
      </c>
    </row>
    <row r="3" spans="1:3" s="69" customFormat="1" ht="15.75" customHeight="1"/>
    <row r="4" spans="1:3" ht="13.5" thickBot="1">
      <c r="A4" s="81" t="s">
        <v>246</v>
      </c>
      <c r="B4" s="131" t="s">
        <v>245</v>
      </c>
    </row>
    <row r="5" spans="1:3" ht="13">
      <c r="A5" s="82" t="s">
        <v>7</v>
      </c>
      <c r="B5" s="83"/>
      <c r="C5" s="84" t="s">
        <v>74</v>
      </c>
    </row>
    <row r="6" spans="1:3" ht="13">
      <c r="A6" s="85">
        <v>1</v>
      </c>
      <c r="B6" s="86" t="s">
        <v>244</v>
      </c>
      <c r="C6" s="544">
        <f>SUM(C7:C11)</f>
        <v>92298161.900000006</v>
      </c>
    </row>
    <row r="7" spans="1:3" ht="13">
      <c r="A7" s="85">
        <v>2</v>
      </c>
      <c r="B7" s="87" t="s">
        <v>243</v>
      </c>
      <c r="C7" s="604">
        <v>129000000</v>
      </c>
    </row>
    <row r="8" spans="1:3" ht="13">
      <c r="A8" s="85">
        <v>3</v>
      </c>
      <c r="B8" s="88" t="s">
        <v>242</v>
      </c>
      <c r="C8" s="604"/>
    </row>
    <row r="9" spans="1:3" ht="13">
      <c r="A9" s="85">
        <v>4</v>
      </c>
      <c r="B9" s="88" t="s">
        <v>241</v>
      </c>
      <c r="C9" s="604"/>
    </row>
    <row r="10" spans="1:3" ht="13">
      <c r="A10" s="85">
        <v>5</v>
      </c>
      <c r="B10" s="88" t="s">
        <v>240</v>
      </c>
      <c r="C10" s="604"/>
    </row>
    <row r="11" spans="1:3" ht="13">
      <c r="A11" s="85">
        <v>6</v>
      </c>
      <c r="B11" s="89" t="s">
        <v>239</v>
      </c>
      <c r="C11" s="604">
        <v>-36701838.100000001</v>
      </c>
    </row>
    <row r="12" spans="1:3" s="65" customFormat="1" ht="13">
      <c r="A12" s="85">
        <v>7</v>
      </c>
      <c r="B12" s="86" t="s">
        <v>238</v>
      </c>
      <c r="C12" s="543">
        <f>SUM(C13:C27)</f>
        <v>4637309.6100000003</v>
      </c>
    </row>
    <row r="13" spans="1:3" s="65" customFormat="1" ht="13">
      <c r="A13" s="85">
        <v>8</v>
      </c>
      <c r="B13" s="90" t="s">
        <v>237</v>
      </c>
      <c r="C13" s="603"/>
    </row>
    <row r="14" spans="1:3" s="65" customFormat="1" ht="25">
      <c r="A14" s="85">
        <v>9</v>
      </c>
      <c r="B14" s="91" t="s">
        <v>236</v>
      </c>
      <c r="C14" s="603"/>
    </row>
    <row r="15" spans="1:3" s="65" customFormat="1" ht="13">
      <c r="A15" s="85">
        <v>10</v>
      </c>
      <c r="B15" s="92" t="s">
        <v>235</v>
      </c>
      <c r="C15" s="603">
        <v>4637309.6100000003</v>
      </c>
    </row>
    <row r="16" spans="1:3" s="65" customFormat="1" ht="13">
      <c r="A16" s="85">
        <v>11</v>
      </c>
      <c r="B16" s="93" t="s">
        <v>234</v>
      </c>
      <c r="C16" s="603"/>
    </row>
    <row r="17" spans="1:3" s="65" customFormat="1" ht="13">
      <c r="A17" s="85">
        <v>12</v>
      </c>
      <c r="B17" s="92" t="s">
        <v>233</v>
      </c>
      <c r="C17" s="603"/>
    </row>
    <row r="18" spans="1:3" s="65" customFormat="1" ht="13">
      <c r="A18" s="85">
        <v>13</v>
      </c>
      <c r="B18" s="92" t="s">
        <v>232</v>
      </c>
      <c r="C18" s="603"/>
    </row>
    <row r="19" spans="1:3" s="65" customFormat="1" ht="13">
      <c r="A19" s="85">
        <v>14</v>
      </c>
      <c r="B19" s="92" t="s">
        <v>231</v>
      </c>
      <c r="C19" s="603"/>
    </row>
    <row r="20" spans="1:3" s="65" customFormat="1" ht="13">
      <c r="A20" s="85">
        <v>15</v>
      </c>
      <c r="B20" s="92" t="s">
        <v>230</v>
      </c>
      <c r="C20" s="603"/>
    </row>
    <row r="21" spans="1:3" s="65" customFormat="1" ht="25">
      <c r="A21" s="85">
        <v>16</v>
      </c>
      <c r="B21" s="91" t="s">
        <v>229</v>
      </c>
      <c r="C21" s="603"/>
    </row>
    <row r="22" spans="1:3" s="65" customFormat="1" ht="13">
      <c r="A22" s="85">
        <v>17</v>
      </c>
      <c r="B22" s="94" t="s">
        <v>228</v>
      </c>
      <c r="C22" s="603"/>
    </row>
    <row r="23" spans="1:3" s="65" customFormat="1" ht="13">
      <c r="A23" s="85">
        <v>18</v>
      </c>
      <c r="B23" s="91" t="s">
        <v>227</v>
      </c>
      <c r="C23" s="603"/>
    </row>
    <row r="24" spans="1:3" s="65" customFormat="1" ht="25">
      <c r="A24" s="85">
        <v>19</v>
      </c>
      <c r="B24" s="91" t="s">
        <v>204</v>
      </c>
      <c r="C24" s="603"/>
    </row>
    <row r="25" spans="1:3" s="65" customFormat="1" ht="13">
      <c r="A25" s="85">
        <v>20</v>
      </c>
      <c r="B25" s="95" t="s">
        <v>226</v>
      </c>
      <c r="C25" s="603"/>
    </row>
    <row r="26" spans="1:3" s="65" customFormat="1" ht="13">
      <c r="A26" s="85">
        <v>21</v>
      </c>
      <c r="B26" s="95" t="s">
        <v>225</v>
      </c>
      <c r="C26" s="603"/>
    </row>
    <row r="27" spans="1:3" s="65" customFormat="1" ht="13">
      <c r="A27" s="85">
        <v>22</v>
      </c>
      <c r="B27" s="95" t="s">
        <v>224</v>
      </c>
      <c r="C27" s="603"/>
    </row>
    <row r="28" spans="1:3" s="65" customFormat="1" ht="13">
      <c r="A28" s="85">
        <v>23</v>
      </c>
      <c r="B28" s="96" t="s">
        <v>223</v>
      </c>
      <c r="C28" s="543">
        <f>C6-C12</f>
        <v>87660852.290000007</v>
      </c>
    </row>
    <row r="29" spans="1:3" s="65" customFormat="1" ht="13">
      <c r="A29" s="97"/>
      <c r="B29" s="98"/>
      <c r="C29" s="603"/>
    </row>
    <row r="30" spans="1:3" s="65" customFormat="1" ht="13">
      <c r="A30" s="97">
        <v>24</v>
      </c>
      <c r="B30" s="96" t="s">
        <v>222</v>
      </c>
      <c r="C30" s="543">
        <f>C31+C34</f>
        <v>0</v>
      </c>
    </row>
    <row r="31" spans="1:3" s="65" customFormat="1" ht="13">
      <c r="A31" s="97">
        <v>25</v>
      </c>
      <c r="B31" s="88" t="s">
        <v>221</v>
      </c>
      <c r="C31" s="542">
        <f>C32+C33</f>
        <v>0</v>
      </c>
    </row>
    <row r="32" spans="1:3" s="65" customFormat="1" ht="13">
      <c r="A32" s="97">
        <v>26</v>
      </c>
      <c r="B32" s="99" t="s">
        <v>302</v>
      </c>
      <c r="C32" s="603"/>
    </row>
    <row r="33" spans="1:3" s="65" customFormat="1" ht="13">
      <c r="A33" s="97">
        <v>27</v>
      </c>
      <c r="B33" s="99" t="s">
        <v>220</v>
      </c>
      <c r="C33" s="603"/>
    </row>
    <row r="34" spans="1:3" s="65" customFormat="1" ht="13">
      <c r="A34" s="97">
        <v>28</v>
      </c>
      <c r="B34" s="88" t="s">
        <v>219</v>
      </c>
      <c r="C34" s="603"/>
    </row>
    <row r="35" spans="1:3" s="65" customFormat="1" ht="13">
      <c r="A35" s="97">
        <v>29</v>
      </c>
      <c r="B35" s="96" t="s">
        <v>218</v>
      </c>
      <c r="C35" s="543">
        <f>SUM(C36:C40)</f>
        <v>0</v>
      </c>
    </row>
    <row r="36" spans="1:3" s="65" customFormat="1" ht="13">
      <c r="A36" s="97">
        <v>30</v>
      </c>
      <c r="B36" s="91" t="s">
        <v>217</v>
      </c>
      <c r="C36" s="603"/>
    </row>
    <row r="37" spans="1:3" s="65" customFormat="1" ht="13">
      <c r="A37" s="97">
        <v>31</v>
      </c>
      <c r="B37" s="92" t="s">
        <v>216</v>
      </c>
      <c r="C37" s="603"/>
    </row>
    <row r="38" spans="1:3" s="65" customFormat="1" ht="13">
      <c r="A38" s="97">
        <v>32</v>
      </c>
      <c r="B38" s="91" t="s">
        <v>215</v>
      </c>
      <c r="C38" s="603"/>
    </row>
    <row r="39" spans="1:3" s="65" customFormat="1" ht="25">
      <c r="A39" s="97">
        <v>33</v>
      </c>
      <c r="B39" s="91" t="s">
        <v>204</v>
      </c>
      <c r="C39" s="603"/>
    </row>
    <row r="40" spans="1:3" s="65" customFormat="1" ht="13">
      <c r="A40" s="97">
        <v>34</v>
      </c>
      <c r="B40" s="95" t="s">
        <v>214</v>
      </c>
      <c r="C40" s="603"/>
    </row>
    <row r="41" spans="1:3" s="65" customFormat="1" ht="13">
      <c r="A41" s="97">
        <v>35</v>
      </c>
      <c r="B41" s="96" t="s">
        <v>213</v>
      </c>
      <c r="C41" s="543">
        <f>C30-C35</f>
        <v>0</v>
      </c>
    </row>
    <row r="42" spans="1:3" s="65" customFormat="1" ht="13">
      <c r="A42" s="97"/>
      <c r="B42" s="98"/>
      <c r="C42" s="603"/>
    </row>
    <row r="43" spans="1:3" s="65" customFormat="1" ht="13">
      <c r="A43" s="97">
        <v>36</v>
      </c>
      <c r="B43" s="100" t="s">
        <v>212</v>
      </c>
      <c r="C43" s="543">
        <f>SUM(C44:C46)</f>
        <v>22975239.780500002</v>
      </c>
    </row>
    <row r="44" spans="1:3" s="65" customFormat="1" ht="13">
      <c r="A44" s="97">
        <v>37</v>
      </c>
      <c r="B44" s="88" t="s">
        <v>211</v>
      </c>
      <c r="C44" s="603">
        <v>17017410.733800001</v>
      </c>
    </row>
    <row r="45" spans="1:3" s="65" customFormat="1" ht="13">
      <c r="A45" s="97">
        <v>38</v>
      </c>
      <c r="B45" s="88" t="s">
        <v>210</v>
      </c>
      <c r="C45" s="603"/>
    </row>
    <row r="46" spans="1:3" s="65" customFormat="1" ht="13">
      <c r="A46" s="97">
        <v>39</v>
      </c>
      <c r="B46" s="88" t="s">
        <v>209</v>
      </c>
      <c r="C46" s="603">
        <v>5957829.0466999998</v>
      </c>
    </row>
    <row r="47" spans="1:3" s="65" customFormat="1" ht="13">
      <c r="A47" s="97">
        <v>40</v>
      </c>
      <c r="B47" s="100" t="s">
        <v>208</v>
      </c>
      <c r="C47" s="543">
        <f>SUM(C48:C51)</f>
        <v>0</v>
      </c>
    </row>
    <row r="48" spans="1:3" s="65" customFormat="1" ht="13">
      <c r="A48" s="97">
        <v>41</v>
      </c>
      <c r="B48" s="91" t="s">
        <v>207</v>
      </c>
      <c r="C48" s="603"/>
    </row>
    <row r="49" spans="1:3" s="65" customFormat="1" ht="13">
      <c r="A49" s="97">
        <v>42</v>
      </c>
      <c r="B49" s="92" t="s">
        <v>206</v>
      </c>
      <c r="C49" s="603"/>
    </row>
    <row r="50" spans="1:3" s="65" customFormat="1" ht="13">
      <c r="A50" s="97">
        <v>43</v>
      </c>
      <c r="B50" s="91" t="s">
        <v>205</v>
      </c>
      <c r="C50" s="603"/>
    </row>
    <row r="51" spans="1:3" s="65" customFormat="1" ht="25">
      <c r="A51" s="97">
        <v>44</v>
      </c>
      <c r="B51" s="91" t="s">
        <v>204</v>
      </c>
      <c r="C51" s="603"/>
    </row>
    <row r="52" spans="1:3" s="65" customFormat="1" ht="13.5" thickBot="1">
      <c r="A52" s="101">
        <v>45</v>
      </c>
      <c r="B52" s="102" t="s">
        <v>203</v>
      </c>
      <c r="C52" s="584">
        <f>C43-C47</f>
        <v>22975239.780500002</v>
      </c>
    </row>
    <row r="55" spans="1:3">
      <c r="B55" s="4" t="s">
        <v>8</v>
      </c>
    </row>
  </sheetData>
  <dataValidations count="1">
    <dataValidation operator="lessThanOrEqual" allowBlank="1" showInputMessage="1" showErrorMessage="1" errorTitle="Should be negative number" error="Should be whole negative number or 0" sqref="C13:C52" xr:uid="{D9BF96A0-2AFE-4199-9883-7C8026AAE8F6}"/>
  </dataValidations>
  <pageMargins left="0.7" right="0.7" top="0.75" bottom="0.75" header="0.3" footer="0.3"/>
  <pageSetup scale="56" orientation="portrait" r:id="rId1"/>
  <headerFooter>
    <oddFooter>&amp;C_x000D_&amp;1#&amp;"Calibri"&amp;10&amp;K000000 C1 - FOR INTERNAL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3"/>
  <sheetViews>
    <sheetView zoomScale="80" zoomScaleNormal="80" workbookViewId="0">
      <selection activeCell="B3" sqref="B3"/>
    </sheetView>
  </sheetViews>
  <sheetFormatPr defaultColWidth="9.36328125" defaultRowHeight="13"/>
  <cols>
    <col min="1" max="1" width="9.453125" style="236" bestFit="1" customWidth="1"/>
    <col min="2" max="2" width="59" style="236" customWidth="1"/>
    <col min="3" max="3" width="16.6328125" style="236" bestFit="1" customWidth="1"/>
    <col min="4" max="4" width="13.36328125" style="236" bestFit="1" customWidth="1"/>
    <col min="5" max="16384" width="9.36328125" style="236"/>
  </cols>
  <sheetData>
    <row r="1" spans="1:7">
      <c r="A1" s="2" t="s">
        <v>31</v>
      </c>
      <c r="B1" s="3" t="str">
        <f>'Info '!C2</f>
        <v>JSC PASHA Bank Georgia</v>
      </c>
    </row>
    <row r="2" spans="1:7" s="204" customFormat="1" ht="15.75" customHeight="1">
      <c r="A2" s="2" t="s">
        <v>32</v>
      </c>
      <c r="B2" s="443">
        <f>'1. key ratios '!B2</f>
        <v>44834</v>
      </c>
    </row>
    <row r="3" spans="1:7" s="204" customFormat="1" ht="15.75" customHeight="1"/>
    <row r="4" spans="1:7" ht="13.5" thickBot="1">
      <c r="A4" s="252" t="s">
        <v>405</v>
      </c>
      <c r="B4" s="273" t="s">
        <v>406</v>
      </c>
    </row>
    <row r="5" spans="1:7" s="274" customFormat="1" ht="12.75" customHeight="1">
      <c r="A5" s="320"/>
      <c r="B5" s="321" t="s">
        <v>409</v>
      </c>
      <c r="C5" s="266" t="s">
        <v>407</v>
      </c>
      <c r="D5" s="267" t="s">
        <v>408</v>
      </c>
    </row>
    <row r="6" spans="1:7" s="275" customFormat="1">
      <c r="A6" s="268">
        <v>1</v>
      </c>
      <c r="B6" s="316" t="s">
        <v>410</v>
      </c>
      <c r="C6" s="316"/>
      <c r="D6" s="269"/>
    </row>
    <row r="7" spans="1:7" s="275" customFormat="1">
      <c r="A7" s="270" t="s">
        <v>396</v>
      </c>
      <c r="B7" s="317" t="s">
        <v>411</v>
      </c>
      <c r="C7" s="541">
        <v>4.4999999999999998E-2</v>
      </c>
      <c r="D7" s="578">
        <f>C7*'5. RWA '!C13</f>
        <v>23736895.268464021</v>
      </c>
      <c r="G7" s="686"/>
    </row>
    <row r="8" spans="1:7" s="275" customFormat="1">
      <c r="A8" s="270" t="s">
        <v>397</v>
      </c>
      <c r="B8" s="317" t="s">
        <v>412</v>
      </c>
      <c r="C8" s="540">
        <v>0.06</v>
      </c>
      <c r="D8" s="578">
        <f>C8*'5. RWA '!C13</f>
        <v>31649193.691285361</v>
      </c>
      <c r="G8" s="686"/>
    </row>
    <row r="9" spans="1:7" s="275" customFormat="1">
      <c r="A9" s="270" t="s">
        <v>398</v>
      </c>
      <c r="B9" s="317" t="s">
        <v>413</v>
      </c>
      <c r="C9" s="540">
        <v>0.08</v>
      </c>
      <c r="D9" s="578">
        <f>C9*'5. RWA '!C13</f>
        <v>42198924.921713814</v>
      </c>
      <c r="G9" s="686"/>
    </row>
    <row r="10" spans="1:7" s="275" customFormat="1">
      <c r="A10" s="268" t="s">
        <v>399</v>
      </c>
      <c r="B10" s="316" t="s">
        <v>414</v>
      </c>
      <c r="C10" s="580"/>
      <c r="D10" s="579"/>
      <c r="G10" s="686"/>
    </row>
    <row r="11" spans="1:7" s="276" customFormat="1">
      <c r="A11" s="271" t="s">
        <v>400</v>
      </c>
      <c r="B11" s="314" t="s">
        <v>480</v>
      </c>
      <c r="C11" s="539">
        <v>2.5000000000000001E-2</v>
      </c>
      <c r="D11" s="538">
        <f>C11*'5. RWA '!C13</f>
        <v>13187164.038035568</v>
      </c>
      <c r="G11" s="686"/>
    </row>
    <row r="12" spans="1:7" s="276" customFormat="1">
      <c r="A12" s="271" t="s">
        <v>401</v>
      </c>
      <c r="B12" s="314" t="s">
        <v>415</v>
      </c>
      <c r="C12" s="539">
        <v>0</v>
      </c>
      <c r="D12" s="538">
        <f>C12*'5. RWA '!C13</f>
        <v>0</v>
      </c>
      <c r="G12" s="686"/>
    </row>
    <row r="13" spans="1:7" s="276" customFormat="1">
      <c r="A13" s="271" t="s">
        <v>402</v>
      </c>
      <c r="B13" s="314" t="s">
        <v>416</v>
      </c>
      <c r="C13" s="539"/>
      <c r="D13" s="538">
        <f>C13*'[4]5. RWA'!$C$13</f>
        <v>0</v>
      </c>
      <c r="G13" s="686"/>
    </row>
    <row r="14" spans="1:7" s="276" customFormat="1">
      <c r="A14" s="268" t="s">
        <v>403</v>
      </c>
      <c r="B14" s="316" t="s">
        <v>477</v>
      </c>
      <c r="C14" s="537"/>
      <c r="D14" s="579"/>
      <c r="G14" s="686"/>
    </row>
    <row r="15" spans="1:7" s="276" customFormat="1">
      <c r="A15" s="271">
        <v>3.1</v>
      </c>
      <c r="B15" s="314" t="s">
        <v>421</v>
      </c>
      <c r="C15" s="539">
        <v>3.8531141277653877E-2</v>
      </c>
      <c r="D15" s="538">
        <f>C15*'5. RWA '!C13</f>
        <v>20324659.224045802</v>
      </c>
      <c r="G15" s="686"/>
    </row>
    <row r="16" spans="1:7" s="276" customFormat="1">
      <c r="A16" s="271">
        <v>3.2</v>
      </c>
      <c r="B16" s="314" t="s">
        <v>422</v>
      </c>
      <c r="C16" s="539">
        <v>5.1444215218718226E-2</v>
      </c>
      <c r="D16" s="538">
        <f>C16*'5. RWA '!C13</f>
        <v>27136132.195889719</v>
      </c>
      <c r="G16" s="686"/>
    </row>
    <row r="17" spans="1:7" s="275" customFormat="1">
      <c r="A17" s="271">
        <v>3.3</v>
      </c>
      <c r="B17" s="314" t="s">
        <v>423</v>
      </c>
      <c r="C17" s="539">
        <v>8.0538345059383454E-2</v>
      </c>
      <c r="D17" s="538">
        <f>C17*'5. RWA '!C13</f>
        <v>42482894.706000037</v>
      </c>
      <c r="G17" s="686"/>
    </row>
    <row r="18" spans="1:7" s="274" customFormat="1" ht="12.75" customHeight="1">
      <c r="A18" s="318"/>
      <c r="B18" s="319" t="s">
        <v>476</v>
      </c>
      <c r="C18" s="315" t="s">
        <v>407</v>
      </c>
      <c r="D18" s="456" t="s">
        <v>408</v>
      </c>
      <c r="G18" s="686"/>
    </row>
    <row r="19" spans="1:7" s="275" customFormat="1">
      <c r="A19" s="272">
        <v>4</v>
      </c>
      <c r="B19" s="314" t="s">
        <v>417</v>
      </c>
      <c r="C19" s="539">
        <f>C7+C11+C12+C13+C15</f>
        <v>0.10853114127765388</v>
      </c>
      <c r="D19" s="578">
        <f>C19*'5. RWA '!C13</f>
        <v>57248718.530545391</v>
      </c>
      <c r="G19" s="686"/>
    </row>
    <row r="20" spans="1:7" s="275" customFormat="1">
      <c r="A20" s="272">
        <v>5</v>
      </c>
      <c r="B20" s="314" t="s">
        <v>137</v>
      </c>
      <c r="C20" s="539">
        <f>C8+C11+C12+C13+C16</f>
        <v>0.13644421521871822</v>
      </c>
      <c r="D20" s="578">
        <f>C20*'5. RWA '!C13</f>
        <v>71972489.92521064</v>
      </c>
      <c r="G20" s="686"/>
    </row>
    <row r="21" spans="1:7" s="275" customFormat="1" ht="13.5" thickBot="1">
      <c r="A21" s="277" t="s">
        <v>404</v>
      </c>
      <c r="B21" s="278" t="s">
        <v>418</v>
      </c>
      <c r="C21" s="598">
        <f>C9+C11+C12+C13+C17</f>
        <v>0.18553834505938346</v>
      </c>
      <c r="D21" s="622">
        <f>C21*'5. RWA '!C13</f>
        <v>97868983.665749431</v>
      </c>
      <c r="G21" s="686"/>
    </row>
    <row r="22" spans="1:7">
      <c r="F22" s="252"/>
    </row>
    <row r="23" spans="1:7" ht="50.5">
      <c r="B23" s="251" t="s">
        <v>479</v>
      </c>
    </row>
  </sheetData>
  <conditionalFormatting sqref="C21">
    <cfRule type="cellIs" dxfId="21" priority="1" operator="lessThan">
      <formula>#REF!</formula>
    </cfRule>
  </conditionalFormatting>
  <pageMargins left="0.7" right="0.7" top="0.75" bottom="0.75" header="0.3" footer="0.3"/>
  <pageSetup paperSize="9" scale="88" orientation="portrait" r:id="rId1"/>
  <headerFooter>
    <oddFooter>&amp;C_x000D_&amp;1#&amp;"Calibri"&amp;10&amp;K000000 C1 - FOR INTERNAL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5"/>
  <sheetViews>
    <sheetView zoomScale="80" zoomScaleNormal="80" workbookViewId="0">
      <pane xSplit="1" ySplit="5" topLeftCell="B6" activePane="bottomRight" state="frozen"/>
      <selection pane="topRight"/>
      <selection pane="bottomLeft"/>
      <selection pane="bottomRight" activeCell="D1" sqref="D1"/>
    </sheetView>
  </sheetViews>
  <sheetFormatPr defaultColWidth="9.36328125" defaultRowHeight="14"/>
  <cols>
    <col min="1" max="1" width="10.6328125" style="4" customWidth="1"/>
    <col min="2" max="2" width="70.54296875" style="4" customWidth="1"/>
    <col min="3" max="3" width="32.54296875" style="4" customWidth="1"/>
    <col min="4" max="4" width="21.90625" style="4" customWidth="1"/>
    <col min="5" max="5" width="9.453125" style="5" customWidth="1"/>
    <col min="6" max="16384" width="9.36328125" style="5"/>
  </cols>
  <sheetData>
    <row r="1" spans="1:6">
      <c r="A1" s="2" t="s">
        <v>31</v>
      </c>
      <c r="B1" s="3" t="str">
        <f>'Info '!C2</f>
        <v>JSC PASHA Bank Georgia</v>
      </c>
      <c r="E1" s="4"/>
      <c r="F1" s="4"/>
    </row>
    <row r="2" spans="1:6" s="69" customFormat="1" ht="15.75" customHeight="1">
      <c r="A2" s="2" t="s">
        <v>32</v>
      </c>
      <c r="B2" s="443">
        <f>'2.RC'!B2</f>
        <v>44834</v>
      </c>
    </row>
    <row r="3" spans="1:6" s="69" customFormat="1" ht="15.75" customHeight="1">
      <c r="A3" s="103"/>
    </row>
    <row r="4" spans="1:6" s="69" customFormat="1" ht="15.75" customHeight="1" thickBot="1">
      <c r="A4" s="69" t="s">
        <v>87</v>
      </c>
      <c r="B4" s="195" t="s">
        <v>286</v>
      </c>
      <c r="D4" s="37" t="s">
        <v>74</v>
      </c>
    </row>
    <row r="5" spans="1:6" ht="37.5">
      <c r="A5" s="104" t="s">
        <v>7</v>
      </c>
      <c r="B5" s="226" t="s">
        <v>340</v>
      </c>
      <c r="C5" s="105" t="s">
        <v>93</v>
      </c>
      <c r="D5" s="106" t="s">
        <v>94</v>
      </c>
    </row>
    <row r="6" spans="1:6">
      <c r="A6" s="74">
        <v>1</v>
      </c>
      <c r="B6" s="107" t="s">
        <v>36</v>
      </c>
      <c r="C6" s="585">
        <v>3364832.7483999999</v>
      </c>
      <c r="D6" s="108"/>
      <c r="E6" s="109"/>
    </row>
    <row r="7" spans="1:6">
      <c r="A7" s="74">
        <v>2</v>
      </c>
      <c r="B7" s="110" t="s">
        <v>37</v>
      </c>
      <c r="C7" s="586">
        <v>44973732.836999997</v>
      </c>
      <c r="D7" s="111"/>
      <c r="E7" s="109"/>
    </row>
    <row r="8" spans="1:6">
      <c r="A8" s="74">
        <v>3</v>
      </c>
      <c r="B8" s="110" t="s">
        <v>38</v>
      </c>
      <c r="C8" s="586">
        <v>44656719.076200001</v>
      </c>
      <c r="D8" s="111"/>
      <c r="E8" s="109"/>
    </row>
    <row r="9" spans="1:6">
      <c r="A9" s="74">
        <v>4</v>
      </c>
      <c r="B9" s="110" t="s">
        <v>39</v>
      </c>
      <c r="C9" s="586">
        <v>0</v>
      </c>
      <c r="D9" s="111"/>
      <c r="E9" s="109"/>
    </row>
    <row r="10" spans="1:6">
      <c r="A10" s="74">
        <v>5</v>
      </c>
      <c r="B10" s="110" t="s">
        <v>40</v>
      </c>
      <c r="C10" s="586">
        <v>27003108.668499999</v>
      </c>
      <c r="D10" s="111"/>
      <c r="E10" s="109"/>
    </row>
    <row r="11" spans="1:6" ht="14.5">
      <c r="A11" s="74">
        <v>6.1</v>
      </c>
      <c r="B11" s="196" t="s">
        <v>41</v>
      </c>
      <c r="C11" s="615">
        <v>352176212.35389996</v>
      </c>
      <c r="D11" s="112"/>
      <c r="E11" s="113"/>
    </row>
    <row r="12" spans="1:6" ht="14.5">
      <c r="A12" s="74">
        <v>6.2</v>
      </c>
      <c r="B12" s="197" t="s">
        <v>42</v>
      </c>
      <c r="C12" s="615">
        <v>-20820322.428399999</v>
      </c>
      <c r="D12" s="112"/>
      <c r="E12" s="113"/>
    </row>
    <row r="13" spans="1:6" ht="14.5">
      <c r="A13" s="74" t="s">
        <v>711</v>
      </c>
      <c r="B13" s="114" t="s">
        <v>713</v>
      </c>
      <c r="C13" s="615">
        <v>4625677.7166999998</v>
      </c>
      <c r="D13" s="687" t="s">
        <v>770</v>
      </c>
      <c r="E13" s="113"/>
    </row>
    <row r="14" spans="1:6" ht="14.5">
      <c r="A14" s="74" t="s">
        <v>712</v>
      </c>
      <c r="B14" s="114" t="s">
        <v>714</v>
      </c>
      <c r="C14" s="615"/>
      <c r="D14" s="112"/>
      <c r="E14" s="113"/>
    </row>
    <row r="15" spans="1:6">
      <c r="A15" s="74">
        <v>6</v>
      </c>
      <c r="B15" s="110" t="s">
        <v>43</v>
      </c>
      <c r="C15" s="616">
        <f>C11+C12</f>
        <v>331355889.92549998</v>
      </c>
      <c r="D15" s="112"/>
      <c r="E15" s="109"/>
    </row>
    <row r="16" spans="1:6">
      <c r="A16" s="74">
        <v>7</v>
      </c>
      <c r="B16" s="110" t="s">
        <v>44</v>
      </c>
      <c r="C16" s="586">
        <v>2138364.9043000001</v>
      </c>
      <c r="D16" s="111"/>
      <c r="E16" s="109"/>
    </row>
    <row r="17" spans="1:5">
      <c r="A17" s="74">
        <v>8</v>
      </c>
      <c r="B17" s="224" t="s">
        <v>199</v>
      </c>
      <c r="C17" s="586">
        <v>162176</v>
      </c>
      <c r="D17" s="111"/>
      <c r="E17" s="109"/>
    </row>
    <row r="18" spans="1:5">
      <c r="A18" s="74">
        <v>9</v>
      </c>
      <c r="B18" s="110" t="s">
        <v>45</v>
      </c>
      <c r="C18" s="586"/>
      <c r="D18" s="111"/>
      <c r="E18" s="109"/>
    </row>
    <row r="19" spans="1:5">
      <c r="A19" s="74">
        <v>9.1</v>
      </c>
      <c r="B19" s="114" t="s">
        <v>89</v>
      </c>
      <c r="C19" s="615"/>
      <c r="D19" s="111"/>
      <c r="E19" s="109"/>
    </row>
    <row r="20" spans="1:5">
      <c r="A20" s="74">
        <v>9.1999999999999993</v>
      </c>
      <c r="B20" s="114" t="s">
        <v>90</v>
      </c>
      <c r="C20" s="615"/>
      <c r="D20" s="111"/>
      <c r="E20" s="109"/>
    </row>
    <row r="21" spans="1:5">
      <c r="A21" s="74">
        <v>9.3000000000000007</v>
      </c>
      <c r="B21" s="198" t="s">
        <v>268</v>
      </c>
      <c r="C21" s="615"/>
      <c r="D21" s="111"/>
      <c r="E21" s="109"/>
    </row>
    <row r="22" spans="1:5">
      <c r="A22" s="74">
        <v>10</v>
      </c>
      <c r="B22" s="110" t="s">
        <v>46</v>
      </c>
      <c r="C22" s="586">
        <v>11140607.859999999</v>
      </c>
      <c r="D22" s="111"/>
      <c r="E22" s="109"/>
    </row>
    <row r="23" spans="1:5">
      <c r="A23" s="74">
        <v>10.1</v>
      </c>
      <c r="B23" s="114" t="s">
        <v>91</v>
      </c>
      <c r="C23" s="586">
        <v>4637309.6100000003</v>
      </c>
      <c r="D23" s="115" t="s">
        <v>92</v>
      </c>
      <c r="E23" s="109"/>
    </row>
    <row r="24" spans="1:5">
      <c r="A24" s="74">
        <v>11</v>
      </c>
      <c r="B24" s="116" t="s">
        <v>47</v>
      </c>
      <c r="C24" s="587">
        <v>48348425.976400003</v>
      </c>
      <c r="D24" s="117"/>
      <c r="E24" s="109"/>
    </row>
    <row r="25" spans="1:5">
      <c r="A25" s="74">
        <v>12</v>
      </c>
      <c r="B25" s="118" t="s">
        <v>48</v>
      </c>
      <c r="C25" s="460">
        <f>SUM(C6:C10,C15:C18,C22,C24)</f>
        <v>513143857.99629998</v>
      </c>
      <c r="D25" s="119"/>
      <c r="E25" s="120"/>
    </row>
    <row r="26" spans="1:5">
      <c r="A26" s="74">
        <v>13</v>
      </c>
      <c r="B26" s="110" t="s">
        <v>50</v>
      </c>
      <c r="C26" s="588">
        <v>67686179.629700005</v>
      </c>
      <c r="D26" s="121"/>
      <c r="E26" s="109"/>
    </row>
    <row r="27" spans="1:5">
      <c r="A27" s="74">
        <v>14</v>
      </c>
      <c r="B27" s="110" t="s">
        <v>51</v>
      </c>
      <c r="C27" s="586">
        <v>56339774.040800005</v>
      </c>
      <c r="D27" s="111"/>
      <c r="E27" s="109"/>
    </row>
    <row r="28" spans="1:5">
      <c r="A28" s="74">
        <v>15</v>
      </c>
      <c r="B28" s="110" t="s">
        <v>52</v>
      </c>
      <c r="C28" s="586">
        <v>4578994.5647</v>
      </c>
      <c r="D28" s="111"/>
      <c r="E28" s="109"/>
    </row>
    <row r="29" spans="1:5">
      <c r="A29" s="74">
        <v>16</v>
      </c>
      <c r="B29" s="110" t="s">
        <v>53</v>
      </c>
      <c r="C29" s="586">
        <v>170869309.4391</v>
      </c>
      <c r="D29" s="111"/>
      <c r="E29" s="109"/>
    </row>
    <row r="30" spans="1:5">
      <c r="A30" s="74">
        <v>17</v>
      </c>
      <c r="B30" s="110" t="s">
        <v>54</v>
      </c>
      <c r="C30" s="586"/>
      <c r="D30" s="111"/>
      <c r="E30" s="109"/>
    </row>
    <row r="31" spans="1:5">
      <c r="A31" s="74">
        <v>18</v>
      </c>
      <c r="B31" s="110" t="s">
        <v>55</v>
      </c>
      <c r="C31" s="586">
        <v>30176000</v>
      </c>
      <c r="D31" s="111"/>
      <c r="E31" s="109"/>
    </row>
    <row r="32" spans="1:5">
      <c r="A32" s="74">
        <v>19</v>
      </c>
      <c r="B32" s="110" t="s">
        <v>56</v>
      </c>
      <c r="C32" s="586">
        <v>3230110.9771000003</v>
      </c>
      <c r="D32" s="111"/>
      <c r="E32" s="109"/>
    </row>
    <row r="33" spans="1:5">
      <c r="A33" s="74">
        <v>20</v>
      </c>
      <c r="B33" s="110" t="s">
        <v>57</v>
      </c>
      <c r="C33" s="586">
        <v>59613327.477899998</v>
      </c>
      <c r="D33" s="111"/>
      <c r="E33" s="109"/>
    </row>
    <row r="34" spans="1:5">
      <c r="A34" s="74">
        <v>20.100000000000001</v>
      </c>
      <c r="B34" s="122" t="s">
        <v>716</v>
      </c>
      <c r="C34" s="587">
        <v>1332151.33</v>
      </c>
      <c r="D34" s="117"/>
      <c r="E34" s="109"/>
    </row>
    <row r="35" spans="1:5">
      <c r="A35" s="74">
        <v>21</v>
      </c>
      <c r="B35" s="116" t="s">
        <v>58</v>
      </c>
      <c r="C35" s="660">
        <v>28352000</v>
      </c>
      <c r="D35" s="117"/>
      <c r="E35" s="109"/>
    </row>
    <row r="36" spans="1:5">
      <c r="A36" s="74">
        <v>21.1</v>
      </c>
      <c r="B36" s="122" t="s">
        <v>715</v>
      </c>
      <c r="C36" s="536">
        <v>17017410.733800001</v>
      </c>
      <c r="D36" s="123"/>
      <c r="E36" s="109"/>
    </row>
    <row r="37" spans="1:5">
      <c r="A37" s="74">
        <v>22</v>
      </c>
      <c r="B37" s="118" t="s">
        <v>59</v>
      </c>
      <c r="C37" s="460">
        <f>SUM(C26:C33)+C35</f>
        <v>420845696.1293</v>
      </c>
      <c r="D37" s="119"/>
      <c r="E37" s="120"/>
    </row>
    <row r="38" spans="1:5">
      <c r="A38" s="74">
        <v>23</v>
      </c>
      <c r="B38" s="116" t="s">
        <v>61</v>
      </c>
      <c r="C38" s="586">
        <v>129000000</v>
      </c>
      <c r="D38" s="111"/>
      <c r="E38" s="109"/>
    </row>
    <row r="39" spans="1:5">
      <c r="A39" s="74">
        <v>24</v>
      </c>
      <c r="B39" s="116" t="s">
        <v>62</v>
      </c>
      <c r="C39" s="586"/>
      <c r="D39" s="111"/>
      <c r="E39" s="109"/>
    </row>
    <row r="40" spans="1:5">
      <c r="A40" s="74">
        <v>25</v>
      </c>
      <c r="B40" s="116" t="s">
        <v>63</v>
      </c>
      <c r="C40" s="586"/>
      <c r="D40" s="111"/>
      <c r="E40" s="109"/>
    </row>
    <row r="41" spans="1:5">
      <c r="A41" s="74">
        <v>26</v>
      </c>
      <c r="B41" s="116" t="s">
        <v>64</v>
      </c>
      <c r="C41" s="586"/>
      <c r="D41" s="111"/>
      <c r="E41" s="109"/>
    </row>
    <row r="42" spans="1:5">
      <c r="A42" s="74">
        <v>27</v>
      </c>
      <c r="B42" s="116" t="s">
        <v>65</v>
      </c>
      <c r="C42" s="586"/>
      <c r="D42" s="111"/>
      <c r="E42" s="109"/>
    </row>
    <row r="43" spans="1:5">
      <c r="A43" s="74">
        <v>28</v>
      </c>
      <c r="B43" s="116" t="s">
        <v>66</v>
      </c>
      <c r="C43" s="586">
        <v>-36701838.100000001</v>
      </c>
      <c r="D43" s="111"/>
      <c r="E43" s="109"/>
    </row>
    <row r="44" spans="1:5">
      <c r="A44" s="74">
        <v>29</v>
      </c>
      <c r="B44" s="116" t="s">
        <v>67</v>
      </c>
      <c r="C44" s="459"/>
      <c r="D44" s="111"/>
      <c r="E44" s="109"/>
    </row>
    <row r="45" spans="1:5" ht="14.5" thickBot="1">
      <c r="A45" s="124">
        <v>30</v>
      </c>
      <c r="B45" s="125" t="s">
        <v>266</v>
      </c>
      <c r="C45" s="461">
        <f>SUM(C38:C44)</f>
        <v>92298161.900000006</v>
      </c>
      <c r="D45" s="126"/>
      <c r="E45" s="120"/>
    </row>
  </sheetData>
  <pageMargins left="0.7" right="0.7" top="0.75" bottom="0.75" header="0.3" footer="0.3"/>
  <pageSetup paperSize="9" scale="64" orientation="portrait" horizontalDpi="4294967295" verticalDpi="4294967295" r:id="rId1"/>
  <headerFooter>
    <oddFooter>&amp;C_x000D_&amp;1#&amp;"Calibri"&amp;10&amp;K000000 C1 - FOR 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zoomScale="80" zoomScaleNormal="80" workbookViewId="0">
      <pane xSplit="1" ySplit="4" topLeftCell="F5" activePane="bottomRight" state="frozen"/>
      <selection pane="topRight"/>
      <selection pane="bottomLeft"/>
      <selection pane="bottomRight" activeCell="S20" sqref="S20"/>
    </sheetView>
  </sheetViews>
  <sheetFormatPr defaultColWidth="9.36328125" defaultRowHeight="12.5"/>
  <cols>
    <col min="1" max="1" width="10.54296875" style="4" bestFit="1" customWidth="1"/>
    <col min="2" max="2" width="95" style="4" customWidth="1"/>
    <col min="3" max="3" width="13" style="4" bestFit="1" customWidth="1"/>
    <col min="4" max="4" width="16.453125" style="4" bestFit="1" customWidth="1"/>
    <col min="5" max="5" width="13" style="4" bestFit="1" customWidth="1"/>
    <col min="6" max="6" width="16.453125" style="4" bestFit="1" customWidth="1"/>
    <col min="7" max="7" width="13" style="4" bestFit="1" customWidth="1"/>
    <col min="8" max="8" width="13.36328125" style="4" bestFit="1" customWidth="1"/>
    <col min="9" max="9" width="13" style="4" bestFit="1" customWidth="1"/>
    <col min="10" max="10" width="13.36328125" style="4" bestFit="1" customWidth="1"/>
    <col min="11" max="11" width="13" style="4" bestFit="1" customWidth="1"/>
    <col min="12" max="16" width="13" style="35" bestFit="1" customWidth="1"/>
    <col min="17" max="17" width="14.6328125" style="35" customWidth="1"/>
    <col min="18" max="18" width="13" style="35" bestFit="1" customWidth="1"/>
    <col min="19" max="19" width="34.6328125" style="35" customWidth="1"/>
    <col min="20" max="16384" width="9.36328125" style="35"/>
  </cols>
  <sheetData>
    <row r="1" spans="1:19">
      <c r="A1" s="2" t="s">
        <v>31</v>
      </c>
      <c r="B1" s="3" t="str">
        <f>'Info '!C2</f>
        <v>JSC PASHA Bank Georgia</v>
      </c>
    </row>
    <row r="2" spans="1:19">
      <c r="A2" s="2" t="s">
        <v>32</v>
      </c>
      <c r="B2" s="443">
        <f>'2.RC'!B2</f>
        <v>44834</v>
      </c>
    </row>
    <row r="4" spans="1:19" ht="26.5" thickBot="1">
      <c r="A4" s="4" t="s">
        <v>249</v>
      </c>
      <c r="B4" s="241" t="s">
        <v>375</v>
      </c>
    </row>
    <row r="5" spans="1:19" s="234" customFormat="1" ht="13">
      <c r="A5" s="229"/>
      <c r="B5" s="230"/>
      <c r="C5" s="231" t="s">
        <v>0</v>
      </c>
      <c r="D5" s="231" t="s">
        <v>1</v>
      </c>
      <c r="E5" s="231" t="s">
        <v>2</v>
      </c>
      <c r="F5" s="231" t="s">
        <v>3</v>
      </c>
      <c r="G5" s="231" t="s">
        <v>4</v>
      </c>
      <c r="H5" s="231" t="s">
        <v>6</v>
      </c>
      <c r="I5" s="231" t="s">
        <v>9</v>
      </c>
      <c r="J5" s="231" t="s">
        <v>10</v>
      </c>
      <c r="K5" s="231" t="s">
        <v>11</v>
      </c>
      <c r="L5" s="231" t="s">
        <v>12</v>
      </c>
      <c r="M5" s="231" t="s">
        <v>13</v>
      </c>
      <c r="N5" s="231" t="s">
        <v>14</v>
      </c>
      <c r="O5" s="231" t="s">
        <v>358</v>
      </c>
      <c r="P5" s="231" t="s">
        <v>359</v>
      </c>
      <c r="Q5" s="231" t="s">
        <v>360</v>
      </c>
      <c r="R5" s="232" t="s">
        <v>361</v>
      </c>
      <c r="S5" s="233" t="s">
        <v>362</v>
      </c>
    </row>
    <row r="6" spans="1:19" s="234" customFormat="1" ht="99" customHeight="1">
      <c r="A6" s="235"/>
      <c r="B6" s="718" t="s">
        <v>363</v>
      </c>
      <c r="C6" s="714">
        <v>0</v>
      </c>
      <c r="D6" s="715"/>
      <c r="E6" s="714">
        <v>0.2</v>
      </c>
      <c r="F6" s="715"/>
      <c r="G6" s="714">
        <v>0.35</v>
      </c>
      <c r="H6" s="715"/>
      <c r="I6" s="714">
        <v>0.5</v>
      </c>
      <c r="J6" s="715"/>
      <c r="K6" s="714">
        <v>0.75</v>
      </c>
      <c r="L6" s="715"/>
      <c r="M6" s="714">
        <v>1</v>
      </c>
      <c r="N6" s="715"/>
      <c r="O6" s="714">
        <v>1.5</v>
      </c>
      <c r="P6" s="715"/>
      <c r="Q6" s="714">
        <v>2.5</v>
      </c>
      <c r="R6" s="715"/>
      <c r="S6" s="716" t="s">
        <v>248</v>
      </c>
    </row>
    <row r="7" spans="1:19" s="234" customFormat="1" ht="30.75" customHeight="1">
      <c r="A7" s="235"/>
      <c r="B7" s="719"/>
      <c r="C7" s="225" t="s">
        <v>251</v>
      </c>
      <c r="D7" s="225" t="s">
        <v>250</v>
      </c>
      <c r="E7" s="225" t="s">
        <v>251</v>
      </c>
      <c r="F7" s="225" t="s">
        <v>250</v>
      </c>
      <c r="G7" s="225" t="s">
        <v>251</v>
      </c>
      <c r="H7" s="225" t="s">
        <v>250</v>
      </c>
      <c r="I7" s="225" t="s">
        <v>251</v>
      </c>
      <c r="J7" s="225" t="s">
        <v>250</v>
      </c>
      <c r="K7" s="225" t="s">
        <v>251</v>
      </c>
      <c r="L7" s="225" t="s">
        <v>250</v>
      </c>
      <c r="M7" s="225" t="s">
        <v>251</v>
      </c>
      <c r="N7" s="225" t="s">
        <v>250</v>
      </c>
      <c r="O7" s="225" t="s">
        <v>251</v>
      </c>
      <c r="P7" s="225" t="s">
        <v>250</v>
      </c>
      <c r="Q7" s="225" t="s">
        <v>251</v>
      </c>
      <c r="R7" s="225" t="s">
        <v>250</v>
      </c>
      <c r="S7" s="717"/>
    </row>
    <row r="8" spans="1:19" s="128" customFormat="1" ht="13">
      <c r="A8" s="127">
        <v>1</v>
      </c>
      <c r="B8" s="1" t="s">
        <v>96</v>
      </c>
      <c r="C8" s="535">
        <v>6014222.3399999999</v>
      </c>
      <c r="D8" s="535"/>
      <c r="E8" s="535">
        <v>0</v>
      </c>
      <c r="F8" s="534"/>
      <c r="G8" s="535">
        <v>0</v>
      </c>
      <c r="H8" s="535"/>
      <c r="I8" s="535">
        <v>0</v>
      </c>
      <c r="J8" s="535"/>
      <c r="K8" s="535">
        <v>0</v>
      </c>
      <c r="L8" s="535"/>
      <c r="M8" s="535">
        <v>44306396.056999996</v>
      </c>
      <c r="N8" s="535"/>
      <c r="O8" s="535">
        <v>0</v>
      </c>
      <c r="P8" s="535"/>
      <c r="Q8" s="535">
        <v>0</v>
      </c>
      <c r="R8" s="534"/>
      <c r="S8" s="533">
        <f>$C$6*SUM(C8:D8)+$E$6*SUM(E8:F8)+$G$6*SUM(G8:H8)+$I$6*SUM(I8:J8)+$K$6*SUM(K8:L8)+$M$6*SUM(M8:N8)+$O$6*SUM(O8:P8)+$Q$6*SUM(Q8:R8)</f>
        <v>44306396.056999996</v>
      </c>
    </row>
    <row r="9" spans="1:19" s="128" customFormat="1" ht="13">
      <c r="A9" s="127">
        <v>2</v>
      </c>
      <c r="B9" s="1" t="s">
        <v>97</v>
      </c>
      <c r="C9" s="535">
        <v>0</v>
      </c>
      <c r="D9" s="535"/>
      <c r="E9" s="535">
        <v>0</v>
      </c>
      <c r="F9" s="535"/>
      <c r="G9" s="535">
        <v>0</v>
      </c>
      <c r="H9" s="535"/>
      <c r="I9" s="535">
        <v>0</v>
      </c>
      <c r="J9" s="535"/>
      <c r="K9" s="535">
        <v>0</v>
      </c>
      <c r="L9" s="535"/>
      <c r="M9" s="535">
        <v>0</v>
      </c>
      <c r="N9" s="535"/>
      <c r="O9" s="535">
        <v>0</v>
      </c>
      <c r="P9" s="535"/>
      <c r="Q9" s="535">
        <v>0</v>
      </c>
      <c r="R9" s="534"/>
      <c r="S9" s="533">
        <f t="shared" ref="S9:S21" si="0">$C$6*SUM(C9:D9)+$E$6*SUM(E9:F9)+$G$6*SUM(G9:H9)+$I$6*SUM(I9:J9)+$K$6*SUM(K9:L9)+$M$6*SUM(M9:N9)+$O$6*SUM(O9:P9)+$Q$6*SUM(Q9:R9)</f>
        <v>0</v>
      </c>
    </row>
    <row r="10" spans="1:19" s="128" customFormat="1" ht="13">
      <c r="A10" s="127">
        <v>3</v>
      </c>
      <c r="B10" s="1" t="s">
        <v>269</v>
      </c>
      <c r="C10" s="535">
        <v>0</v>
      </c>
      <c r="D10" s="535"/>
      <c r="E10" s="535">
        <v>0</v>
      </c>
      <c r="F10" s="535"/>
      <c r="G10" s="535">
        <v>0</v>
      </c>
      <c r="H10" s="535"/>
      <c r="I10" s="535">
        <v>0</v>
      </c>
      <c r="J10" s="535"/>
      <c r="K10" s="535">
        <v>0</v>
      </c>
      <c r="L10" s="535"/>
      <c r="M10" s="535">
        <v>0</v>
      </c>
      <c r="N10" s="535"/>
      <c r="O10" s="535">
        <v>0</v>
      </c>
      <c r="P10" s="535"/>
      <c r="Q10" s="535">
        <v>0</v>
      </c>
      <c r="R10" s="534"/>
      <c r="S10" s="533">
        <f t="shared" si="0"/>
        <v>0</v>
      </c>
    </row>
    <row r="11" spans="1:19" s="128" customFormat="1" ht="13">
      <c r="A11" s="127">
        <v>4</v>
      </c>
      <c r="B11" s="1" t="s">
        <v>98</v>
      </c>
      <c r="C11" s="535">
        <v>0</v>
      </c>
      <c r="D11" s="535"/>
      <c r="E11" s="535">
        <v>0</v>
      </c>
      <c r="F11" s="535"/>
      <c r="G11" s="535">
        <v>0</v>
      </c>
      <c r="H11" s="535"/>
      <c r="I11" s="535">
        <v>0</v>
      </c>
      <c r="J11" s="535"/>
      <c r="K11" s="535">
        <v>0</v>
      </c>
      <c r="L11" s="535"/>
      <c r="M11" s="535">
        <v>0</v>
      </c>
      <c r="N11" s="535"/>
      <c r="O11" s="535">
        <v>0</v>
      </c>
      <c r="P11" s="535"/>
      <c r="Q11" s="535">
        <v>0</v>
      </c>
      <c r="R11" s="534"/>
      <c r="S11" s="533">
        <f t="shared" si="0"/>
        <v>0</v>
      </c>
    </row>
    <row r="12" spans="1:19" s="128" customFormat="1" ht="13">
      <c r="A12" s="127">
        <v>5</v>
      </c>
      <c r="B12" s="1" t="s">
        <v>99</v>
      </c>
      <c r="C12" s="535">
        <v>0</v>
      </c>
      <c r="D12" s="535"/>
      <c r="E12" s="535">
        <v>0</v>
      </c>
      <c r="F12" s="535"/>
      <c r="G12" s="535">
        <v>0</v>
      </c>
      <c r="H12" s="535"/>
      <c r="I12" s="535">
        <v>0</v>
      </c>
      <c r="J12" s="535"/>
      <c r="K12" s="535">
        <v>0</v>
      </c>
      <c r="L12" s="535"/>
      <c r="M12" s="535">
        <v>0</v>
      </c>
      <c r="N12" s="535"/>
      <c r="O12" s="535">
        <v>0</v>
      </c>
      <c r="P12" s="535"/>
      <c r="Q12" s="535">
        <v>0</v>
      </c>
      <c r="R12" s="534"/>
      <c r="S12" s="533">
        <f t="shared" si="0"/>
        <v>0</v>
      </c>
    </row>
    <row r="13" spans="1:19" s="128" customFormat="1" ht="13">
      <c r="A13" s="127">
        <v>6</v>
      </c>
      <c r="B13" s="1" t="s">
        <v>100</v>
      </c>
      <c r="C13" s="535">
        <v>0</v>
      </c>
      <c r="D13" s="535"/>
      <c r="E13" s="535">
        <v>76675386.181299999</v>
      </c>
      <c r="F13" s="535"/>
      <c r="G13" s="535">
        <v>0</v>
      </c>
      <c r="H13" s="535"/>
      <c r="I13" s="535">
        <v>12272171.910399999</v>
      </c>
      <c r="J13" s="535"/>
      <c r="K13" s="535">
        <v>0</v>
      </c>
      <c r="L13" s="535"/>
      <c r="M13" s="535">
        <v>595900</v>
      </c>
      <c r="N13" s="535">
        <v>135000</v>
      </c>
      <c r="O13" s="535">
        <v>0</v>
      </c>
      <c r="P13" s="535"/>
      <c r="Q13" s="535">
        <v>0</v>
      </c>
      <c r="R13" s="534"/>
      <c r="S13" s="533">
        <f t="shared" si="0"/>
        <v>22202063.191459998</v>
      </c>
    </row>
    <row r="14" spans="1:19" s="128" customFormat="1" ht="13">
      <c r="A14" s="127">
        <v>7</v>
      </c>
      <c r="B14" s="1" t="s">
        <v>101</v>
      </c>
      <c r="C14" s="535">
        <v>0</v>
      </c>
      <c r="D14" s="535"/>
      <c r="E14" s="535">
        <v>0</v>
      </c>
      <c r="F14" s="535"/>
      <c r="G14" s="535">
        <v>0</v>
      </c>
      <c r="H14" s="535"/>
      <c r="I14" s="535">
        <v>0</v>
      </c>
      <c r="J14" s="535"/>
      <c r="K14" s="535">
        <v>0</v>
      </c>
      <c r="L14" s="535"/>
      <c r="M14" s="535">
        <v>283657850.02039999</v>
      </c>
      <c r="N14" s="532">
        <v>36665251</v>
      </c>
      <c r="O14" s="535">
        <v>0</v>
      </c>
      <c r="P14" s="535"/>
      <c r="Q14" s="535">
        <v>0</v>
      </c>
      <c r="R14" s="534"/>
      <c r="S14" s="533">
        <f t="shared" si="0"/>
        <v>320323101.02039999</v>
      </c>
    </row>
    <row r="15" spans="1:19" s="128" customFormat="1" ht="13">
      <c r="A15" s="127">
        <v>8</v>
      </c>
      <c r="B15" s="1" t="s">
        <v>102</v>
      </c>
      <c r="C15" s="535">
        <v>0</v>
      </c>
      <c r="D15" s="535"/>
      <c r="E15" s="535">
        <v>0</v>
      </c>
      <c r="F15" s="535"/>
      <c r="G15" s="535">
        <v>0</v>
      </c>
      <c r="H15" s="535"/>
      <c r="I15" s="535">
        <v>0</v>
      </c>
      <c r="J15" s="535"/>
      <c r="K15" s="535">
        <v>0</v>
      </c>
      <c r="L15" s="535"/>
      <c r="M15" s="535">
        <v>38805277.399999999</v>
      </c>
      <c r="N15" s="535">
        <v>1268592</v>
      </c>
      <c r="O15" s="535">
        <v>0</v>
      </c>
      <c r="P15" s="535"/>
      <c r="Q15" s="535">
        <v>0</v>
      </c>
      <c r="R15" s="534"/>
      <c r="S15" s="533">
        <f t="shared" si="0"/>
        <v>40073869.399999999</v>
      </c>
    </row>
    <row r="16" spans="1:19" s="128" customFormat="1" ht="13">
      <c r="A16" s="127">
        <v>9</v>
      </c>
      <c r="B16" s="1" t="s">
        <v>103</v>
      </c>
      <c r="C16" s="535">
        <v>0</v>
      </c>
      <c r="D16" s="535"/>
      <c r="E16" s="535">
        <v>0</v>
      </c>
      <c r="F16" s="535"/>
      <c r="G16" s="535">
        <v>0</v>
      </c>
      <c r="H16" s="535"/>
      <c r="I16" s="535">
        <v>0</v>
      </c>
      <c r="J16" s="535"/>
      <c r="K16" s="535">
        <v>0</v>
      </c>
      <c r="L16" s="535"/>
      <c r="M16" s="535">
        <v>0</v>
      </c>
      <c r="N16" s="535"/>
      <c r="O16" s="535">
        <v>0</v>
      </c>
      <c r="P16" s="535"/>
      <c r="Q16" s="535">
        <v>0</v>
      </c>
      <c r="R16" s="534"/>
      <c r="S16" s="533">
        <f t="shared" si="0"/>
        <v>0</v>
      </c>
    </row>
    <row r="17" spans="1:19" s="128" customFormat="1" ht="13">
      <c r="A17" s="127">
        <v>10</v>
      </c>
      <c r="B17" s="1" t="s">
        <v>104</v>
      </c>
      <c r="C17" s="535">
        <v>0</v>
      </c>
      <c r="D17" s="535"/>
      <c r="E17" s="535">
        <v>0</v>
      </c>
      <c r="F17" s="535"/>
      <c r="G17" s="535">
        <v>0</v>
      </c>
      <c r="H17" s="535"/>
      <c r="I17" s="535">
        <v>0</v>
      </c>
      <c r="J17" s="535"/>
      <c r="K17" s="535">
        <v>0</v>
      </c>
      <c r="L17" s="535"/>
      <c r="M17" s="535">
        <v>38867245.483999997</v>
      </c>
      <c r="N17" s="535"/>
      <c r="O17" s="535">
        <v>0</v>
      </c>
      <c r="P17" s="535"/>
      <c r="Q17" s="535">
        <v>0</v>
      </c>
      <c r="R17" s="534"/>
      <c r="S17" s="533">
        <f t="shared" si="0"/>
        <v>38867245.483999997</v>
      </c>
    </row>
    <row r="18" spans="1:19" s="128" customFormat="1" ht="13">
      <c r="A18" s="127">
        <v>11</v>
      </c>
      <c r="B18" s="1" t="s">
        <v>105</v>
      </c>
      <c r="C18" s="535">
        <v>0</v>
      </c>
      <c r="D18" s="535"/>
      <c r="E18" s="535">
        <v>0</v>
      </c>
      <c r="F18" s="535"/>
      <c r="G18" s="535">
        <v>0</v>
      </c>
      <c r="H18" s="535"/>
      <c r="I18" s="535">
        <v>0</v>
      </c>
      <c r="J18" s="535"/>
      <c r="K18" s="535">
        <v>0</v>
      </c>
      <c r="L18" s="535"/>
      <c r="M18" s="535">
        <v>0</v>
      </c>
      <c r="N18" s="535"/>
      <c r="O18" s="535">
        <v>0</v>
      </c>
      <c r="P18" s="535"/>
      <c r="Q18" s="535">
        <v>0</v>
      </c>
      <c r="R18" s="534"/>
      <c r="S18" s="533">
        <f t="shared" si="0"/>
        <v>0</v>
      </c>
    </row>
    <row r="19" spans="1:19" s="128" customFormat="1" ht="13">
      <c r="A19" s="127">
        <v>12</v>
      </c>
      <c r="B19" s="1" t="s">
        <v>106</v>
      </c>
      <c r="C19" s="535">
        <v>0</v>
      </c>
      <c r="D19" s="535"/>
      <c r="E19" s="535">
        <v>0</v>
      </c>
      <c r="F19" s="535"/>
      <c r="G19" s="535">
        <v>0</v>
      </c>
      <c r="H19" s="535"/>
      <c r="I19" s="535">
        <v>0</v>
      </c>
      <c r="J19" s="535"/>
      <c r="K19" s="535">
        <v>0</v>
      </c>
      <c r="L19" s="535"/>
      <c r="M19" s="535">
        <v>0</v>
      </c>
      <c r="N19" s="535"/>
      <c r="O19" s="535">
        <v>0</v>
      </c>
      <c r="P19" s="535"/>
      <c r="Q19" s="535">
        <v>0</v>
      </c>
      <c r="R19" s="534"/>
      <c r="S19" s="533">
        <f t="shared" si="0"/>
        <v>0</v>
      </c>
    </row>
    <row r="20" spans="1:19" s="128" customFormat="1" ht="13">
      <c r="A20" s="127">
        <v>13</v>
      </c>
      <c r="B20" s="1" t="s">
        <v>247</v>
      </c>
      <c r="C20" s="535">
        <v>0</v>
      </c>
      <c r="D20" s="535"/>
      <c r="E20" s="535">
        <v>0</v>
      </c>
      <c r="F20" s="535"/>
      <c r="G20" s="535">
        <v>0</v>
      </c>
      <c r="H20" s="535"/>
      <c r="I20" s="535">
        <v>0</v>
      </c>
      <c r="J20" s="535"/>
      <c r="K20" s="535">
        <v>0</v>
      </c>
      <c r="L20" s="535"/>
      <c r="M20" s="535">
        <v>0</v>
      </c>
      <c r="N20" s="535"/>
      <c r="O20" s="535">
        <v>0</v>
      </c>
      <c r="P20" s="535"/>
      <c r="Q20" s="535">
        <v>0</v>
      </c>
      <c r="R20" s="534"/>
      <c r="S20" s="533">
        <f t="shared" si="0"/>
        <v>0</v>
      </c>
    </row>
    <row r="21" spans="1:19" s="128" customFormat="1" ht="13">
      <c r="A21" s="127">
        <v>14</v>
      </c>
      <c r="B21" s="1" t="s">
        <v>108</v>
      </c>
      <c r="C21" s="535">
        <v>3364832.7483999999</v>
      </c>
      <c r="D21" s="535"/>
      <c r="E21" s="535">
        <v>0</v>
      </c>
      <c r="F21" s="535"/>
      <c r="G21" s="535">
        <v>0</v>
      </c>
      <c r="H21" s="535"/>
      <c r="I21" s="535">
        <v>0</v>
      </c>
      <c r="J21" s="535"/>
      <c r="K21" s="535">
        <v>0</v>
      </c>
      <c r="L21" s="535"/>
      <c r="M21" s="535">
        <v>10053198.513599999</v>
      </c>
      <c r="N21" s="535"/>
      <c r="O21" s="535">
        <v>0</v>
      </c>
      <c r="P21" s="535"/>
      <c r="Q21" s="535">
        <v>0</v>
      </c>
      <c r="R21" s="534"/>
      <c r="S21" s="533">
        <f t="shared" si="0"/>
        <v>10053198.513599999</v>
      </c>
    </row>
    <row r="22" spans="1:19" ht="13.5" thickBot="1">
      <c r="A22" s="129"/>
      <c r="B22" s="130" t="s">
        <v>109</v>
      </c>
      <c r="C22" s="623">
        <f>SUM(C8:C21)</f>
        <v>9379055.0883999988</v>
      </c>
      <c r="D22" s="623">
        <f t="shared" ref="D22:S22" si="1">SUM(D8:D21)</f>
        <v>0</v>
      </c>
      <c r="E22" s="623">
        <f t="shared" si="1"/>
        <v>76675386.181299999</v>
      </c>
      <c r="F22" s="623">
        <f t="shared" si="1"/>
        <v>0</v>
      </c>
      <c r="G22" s="623">
        <f t="shared" si="1"/>
        <v>0</v>
      </c>
      <c r="H22" s="623">
        <f t="shared" si="1"/>
        <v>0</v>
      </c>
      <c r="I22" s="623">
        <f t="shared" si="1"/>
        <v>12272171.910399999</v>
      </c>
      <c r="J22" s="623">
        <f t="shared" si="1"/>
        <v>0</v>
      </c>
      <c r="K22" s="623">
        <f t="shared" si="1"/>
        <v>0</v>
      </c>
      <c r="L22" s="623">
        <f t="shared" si="1"/>
        <v>0</v>
      </c>
      <c r="M22" s="623">
        <f t="shared" si="1"/>
        <v>416285867.4749999</v>
      </c>
      <c r="N22" s="623">
        <f t="shared" si="1"/>
        <v>38068843</v>
      </c>
      <c r="O22" s="623">
        <f t="shared" si="1"/>
        <v>0</v>
      </c>
      <c r="P22" s="623">
        <f t="shared" si="1"/>
        <v>0</v>
      </c>
      <c r="Q22" s="623">
        <f t="shared" si="1"/>
        <v>0</v>
      </c>
      <c r="R22" s="623">
        <f t="shared" si="1"/>
        <v>0</v>
      </c>
      <c r="S22" s="624">
        <f t="shared" si="1"/>
        <v>475825873.66645992</v>
      </c>
    </row>
  </sheetData>
  <mergeCells count="10">
    <mergeCell ref="M6:N6"/>
    <mergeCell ref="O6:P6"/>
    <mergeCell ref="Q6:R6"/>
    <mergeCell ref="S6:S7"/>
    <mergeCell ref="B6:B7"/>
    <mergeCell ref="C6:D6"/>
    <mergeCell ref="E6:F6"/>
    <mergeCell ref="G6:H6"/>
    <mergeCell ref="I6:J6"/>
    <mergeCell ref="K6:L6"/>
  </mergeCells>
  <pageMargins left="0.7" right="0.7" top="0.75" bottom="0.75" header="0.3" footer="0.3"/>
  <pageSetup paperSize="9" scale="24" orientation="portrait" r:id="rId1"/>
  <headerFooter>
    <oddFooter>&amp;C_x000D_&amp;1#&amp;"Calibri"&amp;10&amp;K000000 C1 - FOR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zoomScale="80" zoomScaleNormal="80" workbookViewId="0">
      <pane xSplit="2" ySplit="6" topLeftCell="P7" activePane="bottomRight" state="frozen"/>
      <selection pane="topRight"/>
      <selection pane="bottomLeft"/>
      <selection pane="bottomRight" activeCell="W19" sqref="W19"/>
    </sheetView>
  </sheetViews>
  <sheetFormatPr defaultColWidth="9.36328125" defaultRowHeight="12.5"/>
  <cols>
    <col min="1" max="1" width="10.54296875" style="4" bestFit="1" customWidth="1"/>
    <col min="2" max="2" width="63.6328125" style="4" bestFit="1" customWidth="1"/>
    <col min="3" max="3" width="19" style="4" customWidth="1"/>
    <col min="4" max="4" width="19.54296875" style="4" customWidth="1"/>
    <col min="5" max="5" width="31.36328125" style="4" customWidth="1"/>
    <col min="6" max="6" width="29.36328125" style="4" customWidth="1"/>
    <col min="7" max="7" width="28.54296875" style="4" customWidth="1"/>
    <col min="8" max="8" width="26.453125" style="4" customWidth="1"/>
    <col min="9" max="9" width="23.6328125" style="4" customWidth="1"/>
    <col min="10" max="10" width="21.54296875" style="4" customWidth="1"/>
    <col min="11" max="11" width="15.6328125" style="4" customWidth="1"/>
    <col min="12" max="12" width="13.36328125" style="4" customWidth="1"/>
    <col min="13" max="13" width="20.6328125" style="4" customWidth="1"/>
    <col min="14" max="14" width="19.36328125" style="4" customWidth="1"/>
    <col min="15" max="15" width="18.453125" style="4" customWidth="1"/>
    <col min="16" max="16" width="19" style="4" customWidth="1"/>
    <col min="17" max="17" width="20.36328125" style="4" customWidth="1"/>
    <col min="18" max="18" width="18" style="4" customWidth="1"/>
    <col min="19" max="19" width="36" style="4" customWidth="1"/>
    <col min="20" max="20" width="26.36328125" style="4" customWidth="1"/>
    <col min="21" max="21" width="24.6328125" style="4" customWidth="1"/>
    <col min="22" max="22" width="20" style="4" customWidth="1"/>
    <col min="23" max="16384" width="9.36328125" style="35"/>
  </cols>
  <sheetData>
    <row r="1" spans="1:22">
      <c r="A1" s="2" t="s">
        <v>31</v>
      </c>
      <c r="B1" s="3" t="str">
        <f>'Info '!C2</f>
        <v>JSC PASHA Bank Georgia</v>
      </c>
    </row>
    <row r="2" spans="1:22">
      <c r="A2" s="2" t="s">
        <v>32</v>
      </c>
      <c r="B2" s="443">
        <f>'1. key ratios '!B2</f>
        <v>44834</v>
      </c>
    </row>
    <row r="4" spans="1:22" ht="13.5" thickBot="1">
      <c r="A4" s="4" t="s">
        <v>366</v>
      </c>
      <c r="B4" s="131" t="s">
        <v>95</v>
      </c>
      <c r="V4" s="37" t="s">
        <v>74</v>
      </c>
    </row>
    <row r="5" spans="1:22" ht="12.75" customHeight="1">
      <c r="A5" s="132"/>
      <c r="B5" s="133"/>
      <c r="C5" s="720" t="s">
        <v>277</v>
      </c>
      <c r="D5" s="721"/>
      <c r="E5" s="721"/>
      <c r="F5" s="721"/>
      <c r="G5" s="721"/>
      <c r="H5" s="721"/>
      <c r="I5" s="721"/>
      <c r="J5" s="721"/>
      <c r="K5" s="721"/>
      <c r="L5" s="722"/>
      <c r="M5" s="723" t="s">
        <v>278</v>
      </c>
      <c r="N5" s="724"/>
      <c r="O5" s="724"/>
      <c r="P5" s="724"/>
      <c r="Q5" s="724"/>
      <c r="R5" s="724"/>
      <c r="S5" s="725"/>
      <c r="T5" s="728" t="s">
        <v>364</v>
      </c>
      <c r="U5" s="728" t="s">
        <v>365</v>
      </c>
      <c r="V5" s="726" t="s">
        <v>121</v>
      </c>
    </row>
    <row r="6" spans="1:22" s="80" customFormat="1" ht="100">
      <c r="A6" s="77"/>
      <c r="B6" s="134"/>
      <c r="C6" s="135" t="s">
        <v>110</v>
      </c>
      <c r="D6" s="201" t="s">
        <v>111</v>
      </c>
      <c r="E6" s="155" t="s">
        <v>280</v>
      </c>
      <c r="F6" s="155" t="s">
        <v>281</v>
      </c>
      <c r="G6" s="201" t="s">
        <v>284</v>
      </c>
      <c r="H6" s="201" t="s">
        <v>279</v>
      </c>
      <c r="I6" s="201" t="s">
        <v>112</v>
      </c>
      <c r="J6" s="201" t="s">
        <v>113</v>
      </c>
      <c r="K6" s="136" t="s">
        <v>114</v>
      </c>
      <c r="L6" s="137" t="s">
        <v>115</v>
      </c>
      <c r="M6" s="135" t="s">
        <v>282</v>
      </c>
      <c r="N6" s="136" t="s">
        <v>116</v>
      </c>
      <c r="O6" s="136" t="s">
        <v>117</v>
      </c>
      <c r="P6" s="136" t="s">
        <v>118</v>
      </c>
      <c r="Q6" s="136" t="s">
        <v>119</v>
      </c>
      <c r="R6" s="136" t="s">
        <v>120</v>
      </c>
      <c r="S6" s="227" t="s">
        <v>283</v>
      </c>
      <c r="T6" s="729"/>
      <c r="U6" s="729"/>
      <c r="V6" s="727"/>
    </row>
    <row r="7" spans="1:22" s="128" customFormat="1" ht="13">
      <c r="A7" s="138">
        <v>1</v>
      </c>
      <c r="B7" s="1" t="s">
        <v>96</v>
      </c>
      <c r="C7" s="531"/>
      <c r="D7" s="530"/>
      <c r="E7" s="530"/>
      <c r="F7" s="530"/>
      <c r="G7" s="530"/>
      <c r="H7" s="530"/>
      <c r="I7" s="530"/>
      <c r="J7" s="530"/>
      <c r="K7" s="530"/>
      <c r="L7" s="529"/>
      <c r="M7" s="531"/>
      <c r="N7" s="530"/>
      <c r="O7" s="530"/>
      <c r="P7" s="530"/>
      <c r="Q7" s="530"/>
      <c r="R7" s="530"/>
      <c r="S7" s="529"/>
      <c r="T7" s="528"/>
      <c r="U7" s="527"/>
      <c r="V7" s="526">
        <f>SUM(C7:S7)</f>
        <v>0</v>
      </c>
    </row>
    <row r="8" spans="1:22" s="128" customFormat="1" ht="13">
      <c r="A8" s="138">
        <v>2</v>
      </c>
      <c r="B8" s="1" t="s">
        <v>97</v>
      </c>
      <c r="C8" s="531"/>
      <c r="D8" s="530"/>
      <c r="E8" s="530"/>
      <c r="F8" s="530"/>
      <c r="G8" s="530"/>
      <c r="H8" s="530"/>
      <c r="I8" s="530"/>
      <c r="J8" s="530"/>
      <c r="K8" s="530"/>
      <c r="L8" s="529"/>
      <c r="M8" s="531"/>
      <c r="N8" s="530"/>
      <c r="O8" s="530"/>
      <c r="P8" s="530"/>
      <c r="Q8" s="530"/>
      <c r="R8" s="530"/>
      <c r="S8" s="529"/>
      <c r="T8" s="527"/>
      <c r="U8" s="527"/>
      <c r="V8" s="526">
        <f t="shared" ref="V8:V20" si="0">SUM(C8:S8)</f>
        <v>0</v>
      </c>
    </row>
    <row r="9" spans="1:22" s="128" customFormat="1" ht="13">
      <c r="A9" s="138">
        <v>3</v>
      </c>
      <c r="B9" s="1" t="s">
        <v>270</v>
      </c>
      <c r="C9" s="531"/>
      <c r="D9" s="530"/>
      <c r="E9" s="530"/>
      <c r="F9" s="530"/>
      <c r="G9" s="530"/>
      <c r="H9" s="530"/>
      <c r="I9" s="530"/>
      <c r="J9" s="530"/>
      <c r="K9" s="530"/>
      <c r="L9" s="529"/>
      <c r="M9" s="531"/>
      <c r="N9" s="530"/>
      <c r="O9" s="530"/>
      <c r="P9" s="530"/>
      <c r="Q9" s="530"/>
      <c r="R9" s="530"/>
      <c r="S9" s="529"/>
      <c r="T9" s="527"/>
      <c r="U9" s="527"/>
      <c r="V9" s="526">
        <f>SUM(C9:S9)</f>
        <v>0</v>
      </c>
    </row>
    <row r="10" spans="1:22" s="128" customFormat="1" ht="13">
      <c r="A10" s="138">
        <v>4</v>
      </c>
      <c r="B10" s="1" t="s">
        <v>98</v>
      </c>
      <c r="C10" s="531"/>
      <c r="D10" s="530"/>
      <c r="E10" s="530"/>
      <c r="F10" s="530"/>
      <c r="G10" s="530"/>
      <c r="H10" s="530"/>
      <c r="I10" s="530"/>
      <c r="J10" s="530"/>
      <c r="K10" s="530"/>
      <c r="L10" s="529"/>
      <c r="M10" s="531"/>
      <c r="N10" s="530"/>
      <c r="O10" s="530"/>
      <c r="P10" s="530"/>
      <c r="Q10" s="530"/>
      <c r="R10" s="530"/>
      <c r="S10" s="529"/>
      <c r="T10" s="527"/>
      <c r="U10" s="527"/>
      <c r="V10" s="526">
        <f t="shared" si="0"/>
        <v>0</v>
      </c>
    </row>
    <row r="11" spans="1:22" s="128" customFormat="1" ht="13">
      <c r="A11" s="138">
        <v>5</v>
      </c>
      <c r="B11" s="1" t="s">
        <v>99</v>
      </c>
      <c r="C11" s="531"/>
      <c r="D11" s="530"/>
      <c r="E11" s="530"/>
      <c r="F11" s="530"/>
      <c r="G11" s="530"/>
      <c r="H11" s="530"/>
      <c r="I11" s="530"/>
      <c r="J11" s="530"/>
      <c r="K11" s="530"/>
      <c r="L11" s="529"/>
      <c r="M11" s="531"/>
      <c r="N11" s="530"/>
      <c r="O11" s="530"/>
      <c r="P11" s="530"/>
      <c r="Q11" s="530"/>
      <c r="R11" s="530"/>
      <c r="S11" s="529"/>
      <c r="T11" s="527"/>
      <c r="U11" s="527"/>
      <c r="V11" s="526">
        <f t="shared" si="0"/>
        <v>0</v>
      </c>
    </row>
    <row r="12" spans="1:22" s="128" customFormat="1" ht="13">
      <c r="A12" s="138">
        <v>6</v>
      </c>
      <c r="B12" s="1" t="s">
        <v>100</v>
      </c>
      <c r="C12" s="531"/>
      <c r="D12" s="530"/>
      <c r="E12" s="530"/>
      <c r="F12" s="530"/>
      <c r="G12" s="530"/>
      <c r="H12" s="530"/>
      <c r="I12" s="530"/>
      <c r="J12" s="530"/>
      <c r="K12" s="530"/>
      <c r="L12" s="529"/>
      <c r="M12" s="531"/>
      <c r="N12" s="530"/>
      <c r="O12" s="530"/>
      <c r="P12" s="530"/>
      <c r="Q12" s="530"/>
      <c r="R12" s="530"/>
      <c r="S12" s="529"/>
      <c r="T12" s="527"/>
      <c r="U12" s="527"/>
      <c r="V12" s="526">
        <f t="shared" si="0"/>
        <v>0</v>
      </c>
    </row>
    <row r="13" spans="1:22" s="128" customFormat="1" ht="13">
      <c r="A13" s="138">
        <v>7</v>
      </c>
      <c r="B13" s="1" t="s">
        <v>101</v>
      </c>
      <c r="C13" s="531"/>
      <c r="D13" s="530">
        <v>772519.84990000003</v>
      </c>
      <c r="E13" s="530"/>
      <c r="F13" s="530"/>
      <c r="G13" s="530"/>
      <c r="H13" s="530"/>
      <c r="I13" s="530"/>
      <c r="J13" s="530"/>
      <c r="K13" s="530"/>
      <c r="L13" s="529"/>
      <c r="M13" s="531"/>
      <c r="N13" s="530"/>
      <c r="O13" s="530"/>
      <c r="P13" s="530"/>
      <c r="Q13" s="530"/>
      <c r="R13" s="530"/>
      <c r="S13" s="529"/>
      <c r="T13" s="527"/>
      <c r="U13" s="527"/>
      <c r="V13" s="526">
        <f t="shared" si="0"/>
        <v>772519.84990000003</v>
      </c>
    </row>
    <row r="14" spans="1:22" s="128" customFormat="1" ht="13">
      <c r="A14" s="138">
        <v>8</v>
      </c>
      <c r="B14" s="1" t="s">
        <v>102</v>
      </c>
      <c r="C14" s="531"/>
      <c r="D14" s="530">
        <v>77482.61</v>
      </c>
      <c r="E14" s="530"/>
      <c r="F14" s="530"/>
      <c r="G14" s="530"/>
      <c r="H14" s="530"/>
      <c r="I14" s="530"/>
      <c r="J14" s="530"/>
      <c r="K14" s="530"/>
      <c r="L14" s="529"/>
      <c r="M14" s="531"/>
      <c r="N14" s="530"/>
      <c r="O14" s="530"/>
      <c r="P14" s="530"/>
      <c r="Q14" s="530"/>
      <c r="R14" s="530"/>
      <c r="S14" s="529"/>
      <c r="T14" s="527"/>
      <c r="U14" s="527"/>
      <c r="V14" s="526">
        <f t="shared" si="0"/>
        <v>77482.61</v>
      </c>
    </row>
    <row r="15" spans="1:22" s="128" customFormat="1" ht="13">
      <c r="A15" s="138">
        <v>9</v>
      </c>
      <c r="B15" s="1" t="s">
        <v>103</v>
      </c>
      <c r="C15" s="531"/>
      <c r="D15" s="530"/>
      <c r="E15" s="530"/>
      <c r="F15" s="530"/>
      <c r="G15" s="530"/>
      <c r="H15" s="530"/>
      <c r="I15" s="530"/>
      <c r="J15" s="530"/>
      <c r="K15" s="530"/>
      <c r="L15" s="529"/>
      <c r="M15" s="531"/>
      <c r="N15" s="530"/>
      <c r="O15" s="530"/>
      <c r="P15" s="530"/>
      <c r="Q15" s="530"/>
      <c r="R15" s="530"/>
      <c r="S15" s="529"/>
      <c r="T15" s="527"/>
      <c r="U15" s="527"/>
      <c r="V15" s="526">
        <f t="shared" si="0"/>
        <v>0</v>
      </c>
    </row>
    <row r="16" spans="1:22" s="128" customFormat="1" ht="13">
      <c r="A16" s="138">
        <v>10</v>
      </c>
      <c r="B16" s="1" t="s">
        <v>104</v>
      </c>
      <c r="C16" s="531"/>
      <c r="D16" s="530">
        <v>226816</v>
      </c>
      <c r="E16" s="530"/>
      <c r="F16" s="530"/>
      <c r="G16" s="530"/>
      <c r="H16" s="530"/>
      <c r="I16" s="530"/>
      <c r="J16" s="530"/>
      <c r="K16" s="530"/>
      <c r="L16" s="529"/>
      <c r="M16" s="531"/>
      <c r="N16" s="530"/>
      <c r="O16" s="530"/>
      <c r="P16" s="530"/>
      <c r="Q16" s="530"/>
      <c r="R16" s="530"/>
      <c r="S16" s="529"/>
      <c r="T16" s="527"/>
      <c r="U16" s="527"/>
      <c r="V16" s="526">
        <f t="shared" si="0"/>
        <v>226816</v>
      </c>
    </row>
    <row r="17" spans="1:22" s="128" customFormat="1" ht="13">
      <c r="A17" s="138">
        <v>11</v>
      </c>
      <c r="B17" s="1" t="s">
        <v>105</v>
      </c>
      <c r="C17" s="531"/>
      <c r="D17" s="530"/>
      <c r="E17" s="530"/>
      <c r="F17" s="530"/>
      <c r="G17" s="530"/>
      <c r="H17" s="530"/>
      <c r="I17" s="530"/>
      <c r="J17" s="530"/>
      <c r="K17" s="530"/>
      <c r="L17" s="529"/>
      <c r="M17" s="531"/>
      <c r="N17" s="530"/>
      <c r="O17" s="530"/>
      <c r="P17" s="530"/>
      <c r="Q17" s="530"/>
      <c r="R17" s="530"/>
      <c r="S17" s="529"/>
      <c r="T17" s="527"/>
      <c r="U17" s="527"/>
      <c r="V17" s="526">
        <f t="shared" si="0"/>
        <v>0</v>
      </c>
    </row>
    <row r="18" spans="1:22" s="128" customFormat="1" ht="13">
      <c r="A18" s="138">
        <v>12</v>
      </c>
      <c r="B18" s="1" t="s">
        <v>106</v>
      </c>
      <c r="C18" s="531"/>
      <c r="D18" s="530"/>
      <c r="E18" s="530"/>
      <c r="F18" s="530"/>
      <c r="G18" s="530"/>
      <c r="H18" s="530"/>
      <c r="I18" s="530"/>
      <c r="J18" s="530"/>
      <c r="K18" s="530"/>
      <c r="L18" s="529"/>
      <c r="M18" s="531"/>
      <c r="N18" s="530"/>
      <c r="O18" s="530"/>
      <c r="P18" s="530"/>
      <c r="Q18" s="530"/>
      <c r="R18" s="530"/>
      <c r="S18" s="529"/>
      <c r="T18" s="527"/>
      <c r="U18" s="527"/>
      <c r="V18" s="526">
        <f t="shared" si="0"/>
        <v>0</v>
      </c>
    </row>
    <row r="19" spans="1:22" s="128" customFormat="1" ht="13">
      <c r="A19" s="138">
        <v>13</v>
      </c>
      <c r="B19" s="1" t="s">
        <v>107</v>
      </c>
      <c r="C19" s="531"/>
      <c r="D19" s="530"/>
      <c r="E19" s="530"/>
      <c r="F19" s="530"/>
      <c r="G19" s="530"/>
      <c r="H19" s="530"/>
      <c r="I19" s="530"/>
      <c r="J19" s="530"/>
      <c r="K19" s="530"/>
      <c r="L19" s="529"/>
      <c r="M19" s="531"/>
      <c r="N19" s="530"/>
      <c r="O19" s="530"/>
      <c r="P19" s="530"/>
      <c r="Q19" s="530"/>
      <c r="R19" s="530"/>
      <c r="S19" s="529"/>
      <c r="T19" s="527"/>
      <c r="U19" s="527"/>
      <c r="V19" s="526">
        <f t="shared" si="0"/>
        <v>0</v>
      </c>
    </row>
    <row r="20" spans="1:22" s="128" customFormat="1" ht="13">
      <c r="A20" s="138">
        <v>14</v>
      </c>
      <c r="B20" s="1" t="s">
        <v>108</v>
      </c>
      <c r="C20" s="531"/>
      <c r="D20" s="530"/>
      <c r="E20" s="530"/>
      <c r="F20" s="530"/>
      <c r="G20" s="530"/>
      <c r="H20" s="530"/>
      <c r="I20" s="530"/>
      <c r="J20" s="530"/>
      <c r="K20" s="530"/>
      <c r="L20" s="529"/>
      <c r="M20" s="531"/>
      <c r="N20" s="530"/>
      <c r="O20" s="530"/>
      <c r="P20" s="530"/>
      <c r="Q20" s="530"/>
      <c r="R20" s="530"/>
      <c r="S20" s="529"/>
      <c r="T20" s="527"/>
      <c r="U20" s="527"/>
      <c r="V20" s="526">
        <f t="shared" si="0"/>
        <v>0</v>
      </c>
    </row>
    <row r="21" spans="1:22" ht="13.5" thickBot="1">
      <c r="A21" s="129"/>
      <c r="B21" s="139" t="s">
        <v>109</v>
      </c>
      <c r="C21" s="590">
        <f>SUM(C7:C20)</f>
        <v>0</v>
      </c>
      <c r="D21" s="589">
        <f t="shared" ref="D21:V21" si="1">SUM(D7:D20)</f>
        <v>1076818.4599000001</v>
      </c>
      <c r="E21" s="589">
        <f t="shared" si="1"/>
        <v>0</v>
      </c>
      <c r="F21" s="589">
        <f t="shared" si="1"/>
        <v>0</v>
      </c>
      <c r="G21" s="589">
        <f t="shared" si="1"/>
        <v>0</v>
      </c>
      <c r="H21" s="589">
        <f t="shared" si="1"/>
        <v>0</v>
      </c>
      <c r="I21" s="589">
        <f t="shared" si="1"/>
        <v>0</v>
      </c>
      <c r="J21" s="589">
        <f t="shared" si="1"/>
        <v>0</v>
      </c>
      <c r="K21" s="589">
        <f t="shared" si="1"/>
        <v>0</v>
      </c>
      <c r="L21" s="591">
        <f t="shared" si="1"/>
        <v>0</v>
      </c>
      <c r="M21" s="590">
        <f t="shared" si="1"/>
        <v>0</v>
      </c>
      <c r="N21" s="589">
        <f t="shared" si="1"/>
        <v>0</v>
      </c>
      <c r="O21" s="589">
        <f t="shared" si="1"/>
        <v>0</v>
      </c>
      <c r="P21" s="589">
        <f t="shared" si="1"/>
        <v>0</v>
      </c>
      <c r="Q21" s="589">
        <f t="shared" si="1"/>
        <v>0</v>
      </c>
      <c r="R21" s="589">
        <f t="shared" si="1"/>
        <v>0</v>
      </c>
      <c r="S21" s="591">
        <f t="shared" si="1"/>
        <v>0</v>
      </c>
      <c r="T21" s="591">
        <f>SUM(T7:T20)</f>
        <v>0</v>
      </c>
      <c r="U21" s="591">
        <f t="shared" si="1"/>
        <v>0</v>
      </c>
      <c r="V21" s="592">
        <f t="shared" si="1"/>
        <v>1076818.4599000001</v>
      </c>
    </row>
    <row r="24" spans="1:22">
      <c r="A24" s="7"/>
      <c r="B24" s="7"/>
      <c r="C24" s="63"/>
      <c r="D24" s="63"/>
      <c r="E24" s="63"/>
    </row>
    <row r="25" spans="1:22">
      <c r="A25" s="140"/>
      <c r="B25" s="140"/>
      <c r="C25" s="7"/>
      <c r="D25" s="63"/>
      <c r="E25" s="63"/>
    </row>
    <row r="26" spans="1:22">
      <c r="A26" s="140"/>
      <c r="B26" s="64"/>
      <c r="C26" s="7"/>
      <c r="D26" s="63"/>
      <c r="E26" s="63"/>
    </row>
    <row r="27" spans="1:22">
      <c r="A27" s="140"/>
      <c r="B27" s="140"/>
      <c r="C27" s="7"/>
      <c r="D27" s="63"/>
      <c r="E27" s="63"/>
    </row>
    <row r="28" spans="1:22">
      <c r="A28" s="140"/>
      <c r="B28" s="64"/>
      <c r="C28" s="7"/>
      <c r="D28" s="63"/>
      <c r="E28" s="63"/>
    </row>
  </sheetData>
  <mergeCells count="5">
    <mergeCell ref="C5:L5"/>
    <mergeCell ref="M5:S5"/>
    <mergeCell ref="V5:V6"/>
    <mergeCell ref="T5:T6"/>
    <mergeCell ref="U5:U6"/>
  </mergeCells>
  <pageMargins left="0.7" right="0.7" top="0.75" bottom="0.75" header="0.3" footer="0.3"/>
  <pageSetup paperSize="9" scale="16" orientation="portrait" r:id="rId1"/>
  <headerFooter>
    <oddFooter>&amp;C_x000D_&amp;1#&amp;"Calibri"&amp;10&amp;K000000 C1 - FOR INTERNAL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zoomScale="80" zoomScaleNormal="80" workbookViewId="0">
      <pane xSplit="1" ySplit="7" topLeftCell="B8" activePane="bottomRight" state="frozen"/>
      <selection pane="topRight"/>
      <selection pane="bottomLeft"/>
      <selection pane="bottomRight" activeCell="H8" sqref="H8:H21"/>
    </sheetView>
  </sheetViews>
  <sheetFormatPr defaultColWidth="9.36328125" defaultRowHeight="13"/>
  <cols>
    <col min="1" max="1" width="10.54296875" style="4" bestFit="1" customWidth="1"/>
    <col min="2" max="2" width="101.6328125" style="4" customWidth="1"/>
    <col min="3" max="3" width="13.6328125" style="236" customWidth="1"/>
    <col min="4" max="4" width="14.6328125" style="236" bestFit="1" customWidth="1"/>
    <col min="5" max="5" width="17.6328125" style="236" customWidth="1"/>
    <col min="6" max="6" width="15.6328125" style="236" customWidth="1"/>
    <col min="7" max="7" width="17.453125" style="236" customWidth="1"/>
    <col min="8" max="8" width="15.36328125" style="236" customWidth="1"/>
    <col min="9" max="16384" width="9.36328125" style="35"/>
  </cols>
  <sheetData>
    <row r="1" spans="1:9">
      <c r="A1" s="2" t="s">
        <v>31</v>
      </c>
      <c r="B1" s="3" t="str">
        <f>'Info '!C2</f>
        <v>JSC PASHA Bank Georgia</v>
      </c>
      <c r="C1" s="3"/>
    </row>
    <row r="2" spans="1:9">
      <c r="A2" s="2" t="s">
        <v>32</v>
      </c>
      <c r="B2" s="443">
        <v>44651</v>
      </c>
      <c r="C2" s="330"/>
    </row>
    <row r="4" spans="1:9" ht="13.5" thickBot="1">
      <c r="A4" s="2" t="s">
        <v>253</v>
      </c>
      <c r="B4" s="131" t="s">
        <v>376</v>
      </c>
    </row>
    <row r="5" spans="1:9">
      <c r="A5" s="132"/>
      <c r="B5" s="141"/>
      <c r="C5" s="237" t="s">
        <v>0</v>
      </c>
      <c r="D5" s="237" t="s">
        <v>1</v>
      </c>
      <c r="E5" s="237" t="s">
        <v>2</v>
      </c>
      <c r="F5" s="237" t="s">
        <v>3</v>
      </c>
      <c r="G5" s="238" t="s">
        <v>4</v>
      </c>
      <c r="H5" s="239" t="s">
        <v>6</v>
      </c>
      <c r="I5" s="142"/>
    </row>
    <row r="6" spans="1:9" s="142" customFormat="1" ht="12.75" customHeight="1">
      <c r="A6" s="143"/>
      <c r="B6" s="732" t="s">
        <v>252</v>
      </c>
      <c r="C6" s="734" t="s">
        <v>368</v>
      </c>
      <c r="D6" s="736" t="s">
        <v>367</v>
      </c>
      <c r="E6" s="737"/>
      <c r="F6" s="734" t="s">
        <v>372</v>
      </c>
      <c r="G6" s="734" t="s">
        <v>373</v>
      </c>
      <c r="H6" s="730" t="s">
        <v>371</v>
      </c>
    </row>
    <row r="7" spans="1:9" ht="39">
      <c r="A7" s="145"/>
      <c r="B7" s="733"/>
      <c r="C7" s="735"/>
      <c r="D7" s="240" t="s">
        <v>370</v>
      </c>
      <c r="E7" s="240" t="s">
        <v>369</v>
      </c>
      <c r="F7" s="735"/>
      <c r="G7" s="735"/>
      <c r="H7" s="731"/>
      <c r="I7" s="142"/>
    </row>
    <row r="8" spans="1:9">
      <c r="A8" s="143">
        <v>1</v>
      </c>
      <c r="B8" s="1" t="s">
        <v>96</v>
      </c>
      <c r="C8" s="525">
        <v>44306396.056999996</v>
      </c>
      <c r="D8" s="525"/>
      <c r="E8" s="525"/>
      <c r="F8" s="525">
        <v>44306396.056999996</v>
      </c>
      <c r="G8" s="524">
        <f>F8</f>
        <v>44306396.056999996</v>
      </c>
      <c r="H8" s="523">
        <f>IFERROR(G8/(C8+E8),0)</f>
        <v>1</v>
      </c>
    </row>
    <row r="9" spans="1:9" ht="15" customHeight="1">
      <c r="A9" s="143">
        <v>2</v>
      </c>
      <c r="B9" s="1" t="s">
        <v>97</v>
      </c>
      <c r="C9" s="525">
        <v>0</v>
      </c>
      <c r="D9" s="525"/>
      <c r="E9" s="525"/>
      <c r="F9" s="525">
        <v>0</v>
      </c>
      <c r="G9" s="524">
        <f t="shared" ref="G9:G21" si="0">F9</f>
        <v>0</v>
      </c>
      <c r="H9" s="523">
        <f t="shared" ref="H9:H21" si="1">IFERROR(G9/(C9+E9),0)</f>
        <v>0</v>
      </c>
    </row>
    <row r="10" spans="1:9">
      <c r="A10" s="143">
        <v>3</v>
      </c>
      <c r="B10" s="1" t="s">
        <v>270</v>
      </c>
      <c r="C10" s="525">
        <v>0</v>
      </c>
      <c r="D10" s="525"/>
      <c r="E10" s="525"/>
      <c r="F10" s="525">
        <v>0</v>
      </c>
      <c r="G10" s="524">
        <f t="shared" si="0"/>
        <v>0</v>
      </c>
      <c r="H10" s="523">
        <f t="shared" si="1"/>
        <v>0</v>
      </c>
    </row>
    <row r="11" spans="1:9">
      <c r="A11" s="143">
        <v>4</v>
      </c>
      <c r="B11" s="1" t="s">
        <v>98</v>
      </c>
      <c r="C11" s="525">
        <v>0</v>
      </c>
      <c r="D11" s="525"/>
      <c r="E11" s="525"/>
      <c r="F11" s="525">
        <v>0</v>
      </c>
      <c r="G11" s="524">
        <f t="shared" si="0"/>
        <v>0</v>
      </c>
      <c r="H11" s="523">
        <f t="shared" si="1"/>
        <v>0</v>
      </c>
    </row>
    <row r="12" spans="1:9">
      <c r="A12" s="143">
        <v>5</v>
      </c>
      <c r="B12" s="1" t="s">
        <v>99</v>
      </c>
      <c r="C12" s="525">
        <v>0</v>
      </c>
      <c r="D12" s="525"/>
      <c r="E12" s="525"/>
      <c r="F12" s="525">
        <v>0</v>
      </c>
      <c r="G12" s="524">
        <f t="shared" si="0"/>
        <v>0</v>
      </c>
      <c r="H12" s="523">
        <f t="shared" si="1"/>
        <v>0</v>
      </c>
    </row>
    <row r="13" spans="1:9">
      <c r="A13" s="143">
        <v>6</v>
      </c>
      <c r="B13" s="1" t="s">
        <v>100</v>
      </c>
      <c r="C13" s="525">
        <v>22067063.191459998</v>
      </c>
      <c r="D13" s="525">
        <v>270000</v>
      </c>
      <c r="E13" s="525">
        <v>135000</v>
      </c>
      <c r="F13" s="525">
        <f>22067063.19146-E13</f>
        <v>21932063.191459998</v>
      </c>
      <c r="G13" s="524">
        <f t="shared" si="0"/>
        <v>21932063.191459998</v>
      </c>
      <c r="H13" s="523">
        <f t="shared" si="1"/>
        <v>0.98783896804221982</v>
      </c>
    </row>
    <row r="14" spans="1:9">
      <c r="A14" s="143">
        <v>7</v>
      </c>
      <c r="B14" s="1" t="s">
        <v>101</v>
      </c>
      <c r="C14" s="525">
        <v>283657850.02039999</v>
      </c>
      <c r="D14" s="525">
        <v>76300647</v>
      </c>
      <c r="E14" s="525">
        <v>36665251</v>
      </c>
      <c r="F14" s="525">
        <f>282885330.1705-E14</f>
        <v>246220079.17049998</v>
      </c>
      <c r="G14" s="524">
        <f t="shared" si="0"/>
        <v>246220079.17049998</v>
      </c>
      <c r="H14" s="523">
        <f t="shared" si="1"/>
        <v>0.76866163691022493</v>
      </c>
    </row>
    <row r="15" spans="1:9">
      <c r="A15" s="143">
        <v>8</v>
      </c>
      <c r="B15" s="1" t="s">
        <v>102</v>
      </c>
      <c r="C15" s="525">
        <v>38805277.399999999</v>
      </c>
      <c r="D15" s="525">
        <v>35706386</v>
      </c>
      <c r="E15" s="525">
        <v>1268592</v>
      </c>
      <c r="F15" s="525">
        <f>38727794.79-E15</f>
        <v>37459202.789999999</v>
      </c>
      <c r="G15" s="524">
        <f t="shared" si="0"/>
        <v>37459202.789999999</v>
      </c>
      <c r="H15" s="523">
        <f t="shared" si="1"/>
        <v>0.93475382714103472</v>
      </c>
    </row>
    <row r="16" spans="1:9">
      <c r="A16" s="143">
        <v>9</v>
      </c>
      <c r="B16" s="1" t="s">
        <v>103</v>
      </c>
      <c r="C16" s="525">
        <v>0</v>
      </c>
      <c r="D16" s="525"/>
      <c r="E16" s="522"/>
      <c r="F16" s="525">
        <v>0</v>
      </c>
      <c r="G16" s="524">
        <f t="shared" si="0"/>
        <v>0</v>
      </c>
      <c r="H16" s="523">
        <f t="shared" si="1"/>
        <v>0</v>
      </c>
    </row>
    <row r="17" spans="1:8">
      <c r="A17" s="143">
        <v>10</v>
      </c>
      <c r="B17" s="1" t="s">
        <v>104</v>
      </c>
      <c r="C17" s="525">
        <v>38867245.483999997</v>
      </c>
      <c r="D17" s="525"/>
      <c r="E17" s="525"/>
      <c r="F17" s="525">
        <v>38640429.483999997</v>
      </c>
      <c r="G17" s="524">
        <f t="shared" si="0"/>
        <v>38640429.483999997</v>
      </c>
      <c r="H17" s="523">
        <f t="shared" si="1"/>
        <v>0.99416434076622773</v>
      </c>
    </row>
    <row r="18" spans="1:8">
      <c r="A18" s="143">
        <v>11</v>
      </c>
      <c r="B18" s="1" t="s">
        <v>105</v>
      </c>
      <c r="C18" s="525">
        <v>0</v>
      </c>
      <c r="D18" s="525"/>
      <c r="E18" s="525"/>
      <c r="F18" s="525">
        <v>0</v>
      </c>
      <c r="G18" s="524">
        <f t="shared" si="0"/>
        <v>0</v>
      </c>
      <c r="H18" s="523">
        <f t="shared" si="1"/>
        <v>0</v>
      </c>
    </row>
    <row r="19" spans="1:8">
      <c r="A19" s="143">
        <v>12</v>
      </c>
      <c r="B19" s="1" t="s">
        <v>106</v>
      </c>
      <c r="C19" s="525">
        <v>0</v>
      </c>
      <c r="D19" s="525"/>
      <c r="E19" s="525"/>
      <c r="F19" s="525">
        <v>0</v>
      </c>
      <c r="G19" s="524">
        <f t="shared" si="0"/>
        <v>0</v>
      </c>
      <c r="H19" s="523">
        <f t="shared" si="1"/>
        <v>0</v>
      </c>
    </row>
    <row r="20" spans="1:8">
      <c r="A20" s="143">
        <v>13</v>
      </c>
      <c r="B20" s="1" t="s">
        <v>247</v>
      </c>
      <c r="C20" s="525">
        <v>0</v>
      </c>
      <c r="D20" s="525"/>
      <c r="E20" s="525"/>
      <c r="F20" s="525">
        <v>0</v>
      </c>
      <c r="G20" s="524">
        <f t="shared" si="0"/>
        <v>0</v>
      </c>
      <c r="H20" s="523">
        <f t="shared" si="1"/>
        <v>0</v>
      </c>
    </row>
    <row r="21" spans="1:8">
      <c r="A21" s="143">
        <v>14</v>
      </c>
      <c r="B21" s="1" t="s">
        <v>108</v>
      </c>
      <c r="C21" s="525">
        <v>10053198.513599999</v>
      </c>
      <c r="D21" s="525"/>
      <c r="E21" s="525"/>
      <c r="F21" s="525">
        <v>10053198.513599999</v>
      </c>
      <c r="G21" s="524">
        <f t="shared" si="0"/>
        <v>10053198.513599999</v>
      </c>
      <c r="H21" s="523">
        <f t="shared" si="1"/>
        <v>1</v>
      </c>
    </row>
    <row r="22" spans="1:8" ht="13.5" thickBot="1">
      <c r="A22" s="146"/>
      <c r="B22" s="147" t="s">
        <v>109</v>
      </c>
      <c r="C22" s="589">
        <f>SUM(C8:C21)</f>
        <v>437757030.66645992</v>
      </c>
      <c r="D22" s="589">
        <f>SUM(D8:D21)</f>
        <v>112277033</v>
      </c>
      <c r="E22" s="589">
        <f>SUM(E8:E21)</f>
        <v>38068843</v>
      </c>
      <c r="F22" s="589">
        <f>SUM(F8:F21)</f>
        <v>398611369.20656002</v>
      </c>
      <c r="G22" s="589">
        <f>SUM(G8:G21)</f>
        <v>398611369.20656002</v>
      </c>
      <c r="H22" s="595">
        <f>G22/(C22+E22)</f>
        <v>0.83772529252155581</v>
      </c>
    </row>
  </sheetData>
  <mergeCells count="6">
    <mergeCell ref="H6:H7"/>
    <mergeCell ref="B6:B7"/>
    <mergeCell ref="C6:C7"/>
    <mergeCell ref="D6:E6"/>
    <mergeCell ref="F6:F7"/>
    <mergeCell ref="G6:G7"/>
  </mergeCells>
  <pageMargins left="0.7" right="0.7" top="0.75" bottom="0.75" header="0.3" footer="0.3"/>
  <pageSetup scale="43" orientation="portrait" r:id="rId1"/>
  <headerFooter>
    <oddFooter>&amp;C_x000D_&amp;1#&amp;"Calibri"&amp;10&amp;K000000 C1 - FOR 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
  <sheetViews>
    <sheetView zoomScale="80" zoomScaleNormal="80" workbookViewId="0">
      <pane xSplit="2" ySplit="6" topLeftCell="C7" activePane="bottomRight" state="frozen"/>
      <selection pane="topRight"/>
      <selection pane="bottomLeft"/>
      <selection pane="bottomRight" activeCell="F23" sqref="F23:K25"/>
    </sheetView>
  </sheetViews>
  <sheetFormatPr defaultColWidth="9.36328125" defaultRowHeight="13"/>
  <cols>
    <col min="1" max="1" width="10.54296875" style="236" bestFit="1" customWidth="1"/>
    <col min="2" max="2" width="86.36328125" style="236" bestFit="1" customWidth="1"/>
    <col min="3" max="10" width="12.6328125" style="236" customWidth="1"/>
    <col min="11" max="11" width="14.36328125" style="236" customWidth="1"/>
    <col min="12" max="16384" width="9.36328125" style="236"/>
  </cols>
  <sheetData>
    <row r="1" spans="1:11">
      <c r="A1" s="2" t="s">
        <v>31</v>
      </c>
      <c r="B1" s="3" t="str">
        <f>'Info '!C2</f>
        <v>JSC PASHA Bank Georgia</v>
      </c>
    </row>
    <row r="2" spans="1:11">
      <c r="A2" s="2" t="s">
        <v>32</v>
      </c>
      <c r="B2" s="443">
        <f>'1. key ratios '!B2</f>
        <v>44834</v>
      </c>
      <c r="C2" s="252"/>
      <c r="D2" s="252"/>
    </row>
    <row r="3" spans="1:11">
      <c r="B3" s="252"/>
      <c r="C3" s="252"/>
      <c r="D3" s="252"/>
    </row>
    <row r="4" spans="1:11" ht="13.5" thickBot="1">
      <c r="A4" s="236" t="s">
        <v>249</v>
      </c>
      <c r="B4" s="260" t="s">
        <v>377</v>
      </c>
      <c r="C4" s="252"/>
      <c r="D4" s="252"/>
    </row>
    <row r="5" spans="1:11" ht="30" customHeight="1">
      <c r="A5" s="738"/>
      <c r="B5" s="739"/>
      <c r="C5" s="740" t="s">
        <v>429</v>
      </c>
      <c r="D5" s="740"/>
      <c r="E5" s="740"/>
      <c r="F5" s="740" t="s">
        <v>430</v>
      </c>
      <c r="G5" s="740"/>
      <c r="H5" s="740"/>
      <c r="I5" s="740" t="s">
        <v>431</v>
      </c>
      <c r="J5" s="740"/>
      <c r="K5" s="741"/>
    </row>
    <row r="6" spans="1:11">
      <c r="A6" s="477"/>
      <c r="B6" s="476"/>
      <c r="C6" s="455" t="s">
        <v>70</v>
      </c>
      <c r="D6" s="455" t="s">
        <v>71</v>
      </c>
      <c r="E6" s="455" t="s">
        <v>72</v>
      </c>
      <c r="F6" s="455" t="s">
        <v>70</v>
      </c>
      <c r="G6" s="455" t="s">
        <v>71</v>
      </c>
      <c r="H6" s="455" t="s">
        <v>72</v>
      </c>
      <c r="I6" s="455" t="s">
        <v>70</v>
      </c>
      <c r="J6" s="455" t="s">
        <v>71</v>
      </c>
      <c r="K6" s="454" t="s">
        <v>72</v>
      </c>
    </row>
    <row r="7" spans="1:11">
      <c r="A7" s="453" t="s">
        <v>380</v>
      </c>
      <c r="B7" s="475"/>
      <c r="C7" s="670"/>
      <c r="D7" s="670"/>
      <c r="E7" s="670"/>
      <c r="F7" s="670"/>
      <c r="G7" s="670"/>
      <c r="H7" s="670"/>
      <c r="I7" s="670"/>
      <c r="J7" s="670"/>
      <c r="K7" s="671"/>
    </row>
    <row r="8" spans="1:11">
      <c r="A8" s="253">
        <v>1</v>
      </c>
      <c r="B8" s="254" t="s">
        <v>378</v>
      </c>
      <c r="C8" s="521"/>
      <c r="D8" s="521"/>
      <c r="E8" s="521"/>
      <c r="F8" s="648">
        <v>12602394.179230761</v>
      </c>
      <c r="G8" s="648">
        <v>79824863.448461562</v>
      </c>
      <c r="H8" s="672">
        <v>92427257.627692327</v>
      </c>
      <c r="I8" s="668">
        <v>6521812.285164834</v>
      </c>
      <c r="J8" s="648">
        <v>39236166.245934047</v>
      </c>
      <c r="K8" s="653">
        <v>45757978.53109888</v>
      </c>
    </row>
    <row r="9" spans="1:11">
      <c r="A9" s="453" t="s">
        <v>381</v>
      </c>
      <c r="B9" s="475"/>
      <c r="C9" s="670"/>
      <c r="D9" s="670"/>
      <c r="E9" s="670"/>
      <c r="F9" s="673"/>
      <c r="G9" s="674"/>
      <c r="H9" s="672"/>
      <c r="I9" s="670"/>
      <c r="J9" s="670"/>
      <c r="K9" s="671"/>
    </row>
    <row r="10" spans="1:11">
      <c r="A10" s="457">
        <v>2</v>
      </c>
      <c r="B10" s="452" t="s">
        <v>389</v>
      </c>
      <c r="C10" s="672">
        <v>5644642.6448351629</v>
      </c>
      <c r="D10" s="675">
        <v>37307302.182857126</v>
      </c>
      <c r="E10" s="675">
        <v>42951944.827692285</v>
      </c>
      <c r="F10" s="675">
        <v>493544.66223461559</v>
      </c>
      <c r="G10" s="675">
        <v>8260694.6659516506</v>
      </c>
      <c r="H10" s="672">
        <v>8754239.3281862661</v>
      </c>
      <c r="I10" s="674">
        <v>131080.25176923085</v>
      </c>
      <c r="J10" s="675">
        <v>2006868.523494506</v>
      </c>
      <c r="K10" s="520">
        <v>2137948.775263737</v>
      </c>
    </row>
    <row r="11" spans="1:11">
      <c r="A11" s="457">
        <v>3</v>
      </c>
      <c r="B11" s="452" t="s">
        <v>383</v>
      </c>
      <c r="C11" s="672">
        <v>42853334.351648368</v>
      </c>
      <c r="D11" s="675">
        <v>247290661.26087928</v>
      </c>
      <c r="E11" s="675">
        <v>290143995.61252767</v>
      </c>
      <c r="F11" s="675">
        <v>12106301.365175823</v>
      </c>
      <c r="G11" s="675">
        <v>26450337.576609906</v>
      </c>
      <c r="H11" s="672">
        <v>38556638.94178573</v>
      </c>
      <c r="I11" s="674">
        <v>10642997.68898901</v>
      </c>
      <c r="J11" s="675">
        <v>22655382.609868128</v>
      </c>
      <c r="K11" s="520">
        <v>33298380.298857138</v>
      </c>
    </row>
    <row r="12" spans="1:11">
      <c r="A12" s="457">
        <v>4</v>
      </c>
      <c r="B12" s="452" t="s">
        <v>384</v>
      </c>
      <c r="C12" s="672">
        <v>16000000</v>
      </c>
      <c r="D12" s="675">
        <v>0</v>
      </c>
      <c r="E12" s="675">
        <v>16000000</v>
      </c>
      <c r="F12" s="675">
        <v>0</v>
      </c>
      <c r="G12" s="675">
        <v>0</v>
      </c>
      <c r="H12" s="672">
        <v>0</v>
      </c>
      <c r="I12" s="674">
        <v>0</v>
      </c>
      <c r="J12" s="675">
        <v>0</v>
      </c>
      <c r="K12" s="520">
        <v>0</v>
      </c>
    </row>
    <row r="13" spans="1:11">
      <c r="A13" s="457">
        <v>5</v>
      </c>
      <c r="B13" s="452" t="s">
        <v>392</v>
      </c>
      <c r="C13" s="672">
        <v>71627050.759670347</v>
      </c>
      <c r="D13" s="675">
        <v>27697004.233390111</v>
      </c>
      <c r="E13" s="675">
        <v>99324054.993060455</v>
      </c>
      <c r="F13" s="675">
        <v>11458998.216928571</v>
      </c>
      <c r="G13" s="675">
        <v>12474004.635296701</v>
      </c>
      <c r="H13" s="672">
        <v>23933002.852225274</v>
      </c>
      <c r="I13" s="674">
        <v>3956316.6065494511</v>
      </c>
      <c r="J13" s="675">
        <v>9848064.9412582424</v>
      </c>
      <c r="K13" s="520">
        <v>13804381.547807693</v>
      </c>
    </row>
    <row r="14" spans="1:11">
      <c r="A14" s="457">
        <v>6</v>
      </c>
      <c r="B14" s="452" t="s">
        <v>424</v>
      </c>
      <c r="C14" s="672">
        <v>0</v>
      </c>
      <c r="D14" s="675">
        <v>0</v>
      </c>
      <c r="E14" s="675">
        <v>0</v>
      </c>
      <c r="F14" s="675">
        <v>0</v>
      </c>
      <c r="G14" s="675">
        <v>0</v>
      </c>
      <c r="H14" s="672">
        <v>0</v>
      </c>
      <c r="I14" s="674">
        <v>0</v>
      </c>
      <c r="J14" s="675">
        <v>0</v>
      </c>
      <c r="K14" s="520">
        <v>0</v>
      </c>
    </row>
    <row r="15" spans="1:11">
      <c r="A15" s="457">
        <v>7</v>
      </c>
      <c r="B15" s="452" t="s">
        <v>425</v>
      </c>
      <c r="C15" s="672">
        <v>3175879.015164834</v>
      </c>
      <c r="D15" s="675">
        <v>10488461.632723076</v>
      </c>
      <c r="E15" s="675">
        <v>13664340.64788791</v>
      </c>
      <c r="F15" s="675">
        <v>2541720.6100000003</v>
      </c>
      <c r="G15" s="675">
        <v>3668664.0998659348</v>
      </c>
      <c r="H15" s="672">
        <v>6210384.7098659351</v>
      </c>
      <c r="I15" s="674">
        <v>2541324.3778021983</v>
      </c>
      <c r="J15" s="675">
        <v>3618230.0988593418</v>
      </c>
      <c r="K15" s="520">
        <v>6159554.4766615406</v>
      </c>
    </row>
    <row r="16" spans="1:11">
      <c r="A16" s="457">
        <v>8</v>
      </c>
      <c r="B16" s="451" t="s">
        <v>385</v>
      </c>
      <c r="C16" s="672">
        <v>139300906.7713187</v>
      </c>
      <c r="D16" s="675">
        <v>322783429.30984962</v>
      </c>
      <c r="E16" s="675">
        <v>462084336.08116829</v>
      </c>
      <c r="F16" s="672">
        <v>26600564.854339011</v>
      </c>
      <c r="G16" s="675">
        <v>50853700.977724195</v>
      </c>
      <c r="H16" s="672">
        <v>77454265.832063198</v>
      </c>
      <c r="I16" s="676">
        <v>17271718.925109889</v>
      </c>
      <c r="J16" s="675">
        <v>38128546.173480213</v>
      </c>
      <c r="K16" s="520">
        <v>55400265.098590106</v>
      </c>
    </row>
    <row r="17" spans="1:11">
      <c r="A17" s="453" t="s">
        <v>382</v>
      </c>
      <c r="B17" s="475"/>
      <c r="C17" s="677"/>
      <c r="D17" s="677"/>
      <c r="E17" s="677"/>
      <c r="F17" s="678"/>
      <c r="G17" s="678"/>
      <c r="H17" s="679"/>
      <c r="I17" s="678"/>
      <c r="J17" s="678"/>
      <c r="K17" s="680"/>
    </row>
    <row r="18" spans="1:11">
      <c r="A18" s="457">
        <v>9</v>
      </c>
      <c r="B18" s="452" t="s">
        <v>388</v>
      </c>
      <c r="C18" s="672">
        <v>0</v>
      </c>
      <c r="D18" s="675">
        <v>0</v>
      </c>
      <c r="E18" s="675">
        <v>0</v>
      </c>
      <c r="F18" s="675">
        <v>0</v>
      </c>
      <c r="G18" s="675">
        <v>0</v>
      </c>
      <c r="H18" s="672">
        <v>0</v>
      </c>
      <c r="I18" s="674">
        <v>0</v>
      </c>
      <c r="J18" s="675">
        <v>0</v>
      </c>
      <c r="K18" s="520">
        <v>0</v>
      </c>
    </row>
    <row r="19" spans="1:11">
      <c r="A19" s="457">
        <v>10</v>
      </c>
      <c r="B19" s="452" t="s">
        <v>426</v>
      </c>
      <c r="C19" s="672">
        <v>132593490.45087913</v>
      </c>
      <c r="D19" s="675">
        <v>191895946.57791212</v>
      </c>
      <c r="E19" s="675">
        <v>324489437.02879125</v>
      </c>
      <c r="F19" s="675">
        <v>23967935.07274726</v>
      </c>
      <c r="G19" s="675">
        <v>2599876.4039010974</v>
      </c>
      <c r="H19" s="672">
        <v>26567811.476648357</v>
      </c>
      <c r="I19" s="674">
        <v>30295615.306758225</v>
      </c>
      <c r="J19" s="675">
        <v>45771471.260714285</v>
      </c>
      <c r="K19" s="520">
        <v>76067086.567472517</v>
      </c>
    </row>
    <row r="20" spans="1:11">
      <c r="A20" s="457">
        <v>11</v>
      </c>
      <c r="B20" s="452" t="s">
        <v>387</v>
      </c>
      <c r="C20" s="672">
        <v>5219533.909120881</v>
      </c>
      <c r="D20" s="675">
        <v>22894671.227968123</v>
      </c>
      <c r="E20" s="675">
        <v>28114205.137089003</v>
      </c>
      <c r="F20" s="675">
        <v>994252.97505494475</v>
      </c>
      <c r="G20" s="675">
        <v>7903044.1452999981</v>
      </c>
      <c r="H20" s="672">
        <v>8897297.120354943</v>
      </c>
      <c r="I20" s="674">
        <v>994459.60505494475</v>
      </c>
      <c r="J20" s="675">
        <v>7905066.8015637342</v>
      </c>
      <c r="K20" s="520">
        <v>8899526.4066186789</v>
      </c>
    </row>
    <row r="21" spans="1:11" ht="13.5" thickBot="1">
      <c r="A21" s="458">
        <v>12</v>
      </c>
      <c r="B21" s="255" t="s">
        <v>386</v>
      </c>
      <c r="C21" s="646">
        <v>137813024.36000001</v>
      </c>
      <c r="D21" s="647">
        <v>214790617.80588025</v>
      </c>
      <c r="E21" s="646">
        <v>352603642.16588026</v>
      </c>
      <c r="F21" s="646">
        <v>24962188.047802206</v>
      </c>
      <c r="G21" s="647">
        <v>10502920.549201095</v>
      </c>
      <c r="H21" s="646">
        <v>35465108.597003296</v>
      </c>
      <c r="I21" s="669">
        <v>31290074.91181317</v>
      </c>
      <c r="J21" s="647">
        <v>53676538.062278017</v>
      </c>
      <c r="K21" s="654">
        <v>84966612.974091202</v>
      </c>
    </row>
    <row r="22" spans="1:11" ht="38.25" customHeight="1" thickBot="1">
      <c r="A22" s="486"/>
      <c r="B22" s="487"/>
      <c r="C22" s="487"/>
      <c r="D22" s="487"/>
      <c r="E22" s="487"/>
      <c r="F22" s="742" t="s">
        <v>428</v>
      </c>
      <c r="G22" s="740"/>
      <c r="H22" s="740"/>
      <c r="I22" s="742" t="s">
        <v>393</v>
      </c>
      <c r="J22" s="740"/>
      <c r="K22" s="741"/>
    </row>
    <row r="23" spans="1:11">
      <c r="A23" s="256">
        <v>13</v>
      </c>
      <c r="B23" s="257" t="s">
        <v>378</v>
      </c>
      <c r="C23" s="485"/>
      <c r="D23" s="485"/>
      <c r="E23" s="485"/>
      <c r="F23" s="649">
        <v>12602394.179230761</v>
      </c>
      <c r="G23" s="649">
        <v>79824863.448461562</v>
      </c>
      <c r="H23" s="650">
        <v>92427257.627692327</v>
      </c>
      <c r="I23" s="655">
        <v>6521812.285164834</v>
      </c>
      <c r="J23" s="649">
        <v>39236166.245934047</v>
      </c>
      <c r="K23" s="650">
        <v>45757978.53109888</v>
      </c>
    </row>
    <row r="24" spans="1:11" ht="15" thickBot="1">
      <c r="A24" s="450">
        <v>14</v>
      </c>
      <c r="B24" s="449" t="s">
        <v>390</v>
      </c>
      <c r="C24" s="488"/>
      <c r="D24" s="483"/>
      <c r="E24" s="484"/>
      <c r="F24" s="519">
        <v>6650141.2135847528</v>
      </c>
      <c r="G24" s="519">
        <v>40350780.428523101</v>
      </c>
      <c r="H24" s="519">
        <v>41989157.235059902</v>
      </c>
      <c r="I24" s="656">
        <v>4317929.7312774723</v>
      </c>
      <c r="J24" s="657">
        <v>9532136.5433700532</v>
      </c>
      <c r="K24" s="658">
        <v>13850066.274647526</v>
      </c>
    </row>
    <row r="25" spans="1:11" ht="13.5" thickBot="1">
      <c r="A25" s="258">
        <v>15</v>
      </c>
      <c r="B25" s="259" t="s">
        <v>391</v>
      </c>
      <c r="C25" s="482"/>
      <c r="D25" s="482"/>
      <c r="E25" s="482"/>
      <c r="F25" s="651">
        <v>1.8950566272918965</v>
      </c>
      <c r="G25" s="651">
        <v>1.9782730990758008</v>
      </c>
      <c r="H25" s="652">
        <v>2.2012172597386135</v>
      </c>
      <c r="I25" s="651">
        <v>1.5104025982459275</v>
      </c>
      <c r="J25" s="651">
        <v>4.1161985109439314</v>
      </c>
      <c r="K25" s="652">
        <v>3.3038093554006034</v>
      </c>
    </row>
    <row r="27" spans="1:11" ht="25.5">
      <c r="B27" s="251" t="s">
        <v>427</v>
      </c>
    </row>
  </sheetData>
  <mergeCells count="6">
    <mergeCell ref="A5:B5"/>
    <mergeCell ref="C5:E5"/>
    <mergeCell ref="F5:H5"/>
    <mergeCell ref="I5:K5"/>
    <mergeCell ref="F22:H22"/>
    <mergeCell ref="I22:K22"/>
  </mergeCells>
  <pageMargins left="0.7" right="0.7" top="0.75" bottom="0.75" header="0.3" footer="0.3"/>
  <pageSetup paperSize="9" scale="41" orientation="portrait" r:id="rId1"/>
  <headerFooter>
    <oddFooter>&amp;C_x000D_&amp;1#&amp;"Calibri"&amp;10&amp;K000000 C1 - FOR INTERNAL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zoomScale="80" zoomScaleNormal="80" workbookViewId="0">
      <pane xSplit="1" ySplit="5" topLeftCell="B6" activePane="bottomRight" state="frozen"/>
      <selection pane="topRight"/>
      <selection pane="bottomLeft"/>
      <selection pane="bottomRight" activeCell="K8" sqref="K8"/>
    </sheetView>
  </sheetViews>
  <sheetFormatPr defaultColWidth="9.36328125" defaultRowHeight="12.5"/>
  <cols>
    <col min="1" max="1" width="10.54296875" style="4" bestFit="1" customWidth="1"/>
    <col min="2" max="2" width="36.36328125" style="4" customWidth="1"/>
    <col min="3" max="3" width="12.54296875" style="4" bestFit="1" customWidth="1"/>
    <col min="4" max="4" width="11.453125" style="4" customWidth="1"/>
    <col min="5" max="5" width="18.36328125" style="4" bestFit="1" customWidth="1"/>
    <col min="6" max="13" width="12.6328125" style="4" customWidth="1"/>
    <col min="14" max="14" width="22.36328125" style="4" customWidth="1"/>
    <col min="15" max="16384" width="9.36328125" style="35"/>
  </cols>
  <sheetData>
    <row r="1" spans="1:14">
      <c r="A1" s="2" t="s">
        <v>31</v>
      </c>
      <c r="B1" s="3" t="str">
        <f>'Info '!C2</f>
        <v>JSC PASHA Bank Georgia</v>
      </c>
    </row>
    <row r="2" spans="1:14" ht="14.25" customHeight="1">
      <c r="A2" s="2" t="s">
        <v>32</v>
      </c>
      <c r="B2" s="443">
        <f>'1. key ratios '!B2</f>
        <v>44834</v>
      </c>
    </row>
    <row r="3" spans="1:14" ht="14.25" customHeight="1"/>
    <row r="4" spans="1:14" ht="13.5" thickBot="1">
      <c r="A4" s="4" t="s">
        <v>265</v>
      </c>
      <c r="B4" s="200" t="s">
        <v>29</v>
      </c>
    </row>
    <row r="5" spans="1:14" s="152" customFormat="1">
      <c r="A5" s="148"/>
      <c r="B5" s="149"/>
      <c r="C5" s="150" t="s">
        <v>0</v>
      </c>
      <c r="D5" s="150" t="s">
        <v>1</v>
      </c>
      <c r="E5" s="150" t="s">
        <v>2</v>
      </c>
      <c r="F5" s="150" t="s">
        <v>3</v>
      </c>
      <c r="G5" s="150" t="s">
        <v>4</v>
      </c>
      <c r="H5" s="150" t="s">
        <v>6</v>
      </c>
      <c r="I5" s="150" t="s">
        <v>9</v>
      </c>
      <c r="J5" s="150" t="s">
        <v>10</v>
      </c>
      <c r="K5" s="150" t="s">
        <v>11</v>
      </c>
      <c r="L5" s="150" t="s">
        <v>12</v>
      </c>
      <c r="M5" s="150" t="s">
        <v>13</v>
      </c>
      <c r="N5" s="151" t="s">
        <v>14</v>
      </c>
    </row>
    <row r="6" spans="1:14" ht="25">
      <c r="A6" s="153"/>
      <c r="B6" s="154"/>
      <c r="C6" s="155" t="s">
        <v>264</v>
      </c>
      <c r="D6" s="156" t="s">
        <v>263</v>
      </c>
      <c r="E6" s="157" t="s">
        <v>262</v>
      </c>
      <c r="F6" s="158">
        <v>0</v>
      </c>
      <c r="G6" s="158">
        <v>0.2</v>
      </c>
      <c r="H6" s="158">
        <v>0.35</v>
      </c>
      <c r="I6" s="158">
        <v>0.5</v>
      </c>
      <c r="J6" s="158">
        <v>0.75</v>
      </c>
      <c r="K6" s="158">
        <v>1</v>
      </c>
      <c r="L6" s="158">
        <v>1.5</v>
      </c>
      <c r="M6" s="158">
        <v>2.5</v>
      </c>
      <c r="N6" s="199" t="s">
        <v>276</v>
      </c>
    </row>
    <row r="7" spans="1:14" ht="14.5">
      <c r="A7" s="159">
        <v>1</v>
      </c>
      <c r="B7" s="160" t="s">
        <v>261</v>
      </c>
      <c r="C7" s="518">
        <f>SUM(C8:C13)</f>
        <v>93863407.089300007</v>
      </c>
      <c r="D7" s="517"/>
      <c r="E7" s="516">
        <f t="shared" ref="E7:M7" si="0">SUM(E8:E13)</f>
        <v>1877268.1417860002</v>
      </c>
      <c r="F7" s="518">
        <f>SUM(F8:F13)</f>
        <v>0</v>
      </c>
      <c r="G7" s="518">
        <f t="shared" si="0"/>
        <v>0</v>
      </c>
      <c r="H7" s="518">
        <f t="shared" si="0"/>
        <v>0</v>
      </c>
      <c r="I7" s="518">
        <f t="shared" si="0"/>
        <v>0</v>
      </c>
      <c r="J7" s="518">
        <f t="shared" si="0"/>
        <v>0</v>
      </c>
      <c r="K7" s="518">
        <f t="shared" si="0"/>
        <v>1877268.1418000001</v>
      </c>
      <c r="L7" s="518">
        <f t="shared" si="0"/>
        <v>0</v>
      </c>
      <c r="M7" s="518">
        <f t="shared" si="0"/>
        <v>0</v>
      </c>
      <c r="N7" s="515">
        <f>SUM(N8:N13)</f>
        <v>1877268.1418000001</v>
      </c>
    </row>
    <row r="8" spans="1:14" ht="14">
      <c r="A8" s="159">
        <v>1.1000000000000001</v>
      </c>
      <c r="B8" s="161" t="s">
        <v>259</v>
      </c>
      <c r="C8" s="514">
        <v>93863407.089300007</v>
      </c>
      <c r="D8" s="513">
        <v>0.02</v>
      </c>
      <c r="E8" s="516">
        <f>C8*D8</f>
        <v>1877268.1417860002</v>
      </c>
      <c r="F8" s="514"/>
      <c r="G8" s="514"/>
      <c r="H8" s="514"/>
      <c r="I8" s="514"/>
      <c r="J8" s="514"/>
      <c r="K8" s="514">
        <v>1877268.1418000001</v>
      </c>
      <c r="L8" s="514"/>
      <c r="M8" s="514"/>
      <c r="N8" s="515">
        <f>SUMPRODUCT($F$6:$M$6,F8:M8)</f>
        <v>1877268.1418000001</v>
      </c>
    </row>
    <row r="9" spans="1:14" ht="14">
      <c r="A9" s="159">
        <v>1.2</v>
      </c>
      <c r="B9" s="161" t="s">
        <v>258</v>
      </c>
      <c r="C9" s="514">
        <v>0</v>
      </c>
      <c r="D9" s="513">
        <v>0.05</v>
      </c>
      <c r="E9" s="516">
        <f>C9*D9</f>
        <v>0</v>
      </c>
      <c r="F9" s="514"/>
      <c r="G9" s="514"/>
      <c r="H9" s="514"/>
      <c r="I9" s="514"/>
      <c r="J9" s="514"/>
      <c r="K9" s="514"/>
      <c r="L9" s="514"/>
      <c r="M9" s="514"/>
      <c r="N9" s="515">
        <f t="shared" ref="N9:N12" si="1">SUMPRODUCT($F$6:$M$6,F9:M9)</f>
        <v>0</v>
      </c>
    </row>
    <row r="10" spans="1:14" ht="14">
      <c r="A10" s="159">
        <v>1.3</v>
      </c>
      <c r="B10" s="161" t="s">
        <v>257</v>
      </c>
      <c r="C10" s="514">
        <v>0</v>
      </c>
      <c r="D10" s="513">
        <v>0.08</v>
      </c>
      <c r="E10" s="516">
        <f>C10*D10</f>
        <v>0</v>
      </c>
      <c r="F10" s="514"/>
      <c r="G10" s="514"/>
      <c r="H10" s="514"/>
      <c r="I10" s="514"/>
      <c r="J10" s="514"/>
      <c r="K10" s="514"/>
      <c r="L10" s="514"/>
      <c r="M10" s="514"/>
      <c r="N10" s="515">
        <f>SUMPRODUCT($F$6:$M$6,F10:M10)</f>
        <v>0</v>
      </c>
    </row>
    <row r="11" spans="1:14" ht="14">
      <c r="A11" s="159">
        <v>1.4</v>
      </c>
      <c r="B11" s="161" t="s">
        <v>256</v>
      </c>
      <c r="C11" s="514">
        <v>0</v>
      </c>
      <c r="D11" s="513">
        <v>0.11</v>
      </c>
      <c r="E11" s="516">
        <f>C11*D11</f>
        <v>0</v>
      </c>
      <c r="F11" s="514"/>
      <c r="G11" s="514"/>
      <c r="H11" s="514"/>
      <c r="I11" s="514"/>
      <c r="J11" s="514"/>
      <c r="K11" s="514"/>
      <c r="L11" s="514"/>
      <c r="M11" s="514"/>
      <c r="N11" s="515">
        <f t="shared" si="1"/>
        <v>0</v>
      </c>
    </row>
    <row r="12" spans="1:14" ht="14">
      <c r="A12" s="159">
        <v>1.5</v>
      </c>
      <c r="B12" s="161" t="s">
        <v>255</v>
      </c>
      <c r="C12" s="514">
        <v>0</v>
      </c>
      <c r="D12" s="513">
        <v>0.14000000000000001</v>
      </c>
      <c r="E12" s="516">
        <f>C12*D12</f>
        <v>0</v>
      </c>
      <c r="F12" s="514"/>
      <c r="G12" s="514"/>
      <c r="H12" s="514"/>
      <c r="I12" s="514"/>
      <c r="J12" s="514"/>
      <c r="K12" s="514"/>
      <c r="L12" s="514"/>
      <c r="M12" s="514"/>
      <c r="N12" s="515">
        <f t="shared" si="1"/>
        <v>0</v>
      </c>
    </row>
    <row r="13" spans="1:14" ht="14">
      <c r="A13" s="159">
        <v>1.6</v>
      </c>
      <c r="B13" s="162" t="s">
        <v>254</v>
      </c>
      <c r="C13" s="514">
        <v>0</v>
      </c>
      <c r="D13" s="512"/>
      <c r="E13" s="514"/>
      <c r="F13" s="514"/>
      <c r="G13" s="514"/>
      <c r="H13" s="514"/>
      <c r="I13" s="514"/>
      <c r="J13" s="514"/>
      <c r="K13" s="514"/>
      <c r="L13" s="514"/>
      <c r="M13" s="514"/>
      <c r="N13" s="515">
        <f>SUMPRODUCT($F$6:$M$6,F13:M13)</f>
        <v>0</v>
      </c>
    </row>
    <row r="14" spans="1:14" ht="14.5">
      <c r="A14" s="159">
        <v>2</v>
      </c>
      <c r="B14" s="163" t="s">
        <v>260</v>
      </c>
      <c r="C14" s="518">
        <f>SUM(C15:C20)</f>
        <v>0</v>
      </c>
      <c r="D14" s="517"/>
      <c r="E14" s="516">
        <f t="shared" ref="E14:M14" si="2">SUM(E15:E20)</f>
        <v>0</v>
      </c>
      <c r="F14" s="514">
        <f t="shared" si="2"/>
        <v>0</v>
      </c>
      <c r="G14" s="514">
        <f t="shared" si="2"/>
        <v>0</v>
      </c>
      <c r="H14" s="514">
        <f t="shared" si="2"/>
        <v>0</v>
      </c>
      <c r="I14" s="514">
        <f t="shared" si="2"/>
        <v>0</v>
      </c>
      <c r="J14" s="514">
        <f t="shared" si="2"/>
        <v>0</v>
      </c>
      <c r="K14" s="514">
        <f t="shared" si="2"/>
        <v>0</v>
      </c>
      <c r="L14" s="514">
        <f t="shared" si="2"/>
        <v>0</v>
      </c>
      <c r="M14" s="514">
        <f t="shared" si="2"/>
        <v>0</v>
      </c>
      <c r="N14" s="515">
        <f>SUM(N15:N20)</f>
        <v>0</v>
      </c>
    </row>
    <row r="15" spans="1:14" ht="14">
      <c r="A15" s="159">
        <v>2.1</v>
      </c>
      <c r="B15" s="162" t="s">
        <v>259</v>
      </c>
      <c r="C15" s="514"/>
      <c r="D15" s="513">
        <v>5.0000000000000001E-3</v>
      </c>
      <c r="E15" s="516">
        <f>C15*D15</f>
        <v>0</v>
      </c>
      <c r="F15" s="514"/>
      <c r="G15" s="514"/>
      <c r="H15" s="514"/>
      <c r="I15" s="514"/>
      <c r="J15" s="514"/>
      <c r="K15" s="514"/>
      <c r="L15" s="514"/>
      <c r="M15" s="514"/>
      <c r="N15" s="515">
        <f>SUMPRODUCT($F$6:$M$6,F15:M15)</f>
        <v>0</v>
      </c>
    </row>
    <row r="16" spans="1:14" ht="14">
      <c r="A16" s="159">
        <v>2.2000000000000002</v>
      </c>
      <c r="B16" s="162" t="s">
        <v>258</v>
      </c>
      <c r="C16" s="514"/>
      <c r="D16" s="513">
        <v>0.01</v>
      </c>
      <c r="E16" s="516">
        <f>C16*D16</f>
        <v>0</v>
      </c>
      <c r="F16" s="514"/>
      <c r="G16" s="514"/>
      <c r="H16" s="514"/>
      <c r="I16" s="514"/>
      <c r="J16" s="514"/>
      <c r="K16" s="514"/>
      <c r="L16" s="514"/>
      <c r="M16" s="514"/>
      <c r="N16" s="515">
        <f t="shared" ref="N16:N20" si="3">SUMPRODUCT($F$6:$M$6,F16:M16)</f>
        <v>0</v>
      </c>
    </row>
    <row r="17" spans="1:14" ht="14">
      <c r="A17" s="159">
        <v>2.2999999999999998</v>
      </c>
      <c r="B17" s="162" t="s">
        <v>257</v>
      </c>
      <c r="C17" s="514"/>
      <c r="D17" s="513">
        <v>0.02</v>
      </c>
      <c r="E17" s="516">
        <f>C17*D17</f>
        <v>0</v>
      </c>
      <c r="F17" s="514"/>
      <c r="G17" s="514"/>
      <c r="H17" s="514"/>
      <c r="I17" s="514"/>
      <c r="J17" s="514"/>
      <c r="K17" s="514"/>
      <c r="L17" s="514"/>
      <c r="M17" s="514"/>
      <c r="N17" s="515">
        <f t="shared" si="3"/>
        <v>0</v>
      </c>
    </row>
    <row r="18" spans="1:14" ht="14">
      <c r="A18" s="159">
        <v>2.4</v>
      </c>
      <c r="B18" s="162" t="s">
        <v>256</v>
      </c>
      <c r="C18" s="514"/>
      <c r="D18" s="513">
        <v>0.03</v>
      </c>
      <c r="E18" s="516">
        <f>C18*D18</f>
        <v>0</v>
      </c>
      <c r="F18" s="514"/>
      <c r="G18" s="514"/>
      <c r="H18" s="514"/>
      <c r="I18" s="514"/>
      <c r="J18" s="514"/>
      <c r="K18" s="514"/>
      <c r="L18" s="514"/>
      <c r="M18" s="514"/>
      <c r="N18" s="515">
        <f t="shared" si="3"/>
        <v>0</v>
      </c>
    </row>
    <row r="19" spans="1:14" ht="14">
      <c r="A19" s="159">
        <v>2.5</v>
      </c>
      <c r="B19" s="162" t="s">
        <v>255</v>
      </c>
      <c r="C19" s="514"/>
      <c r="D19" s="513">
        <v>0.04</v>
      </c>
      <c r="E19" s="516">
        <f>C19*D19</f>
        <v>0</v>
      </c>
      <c r="F19" s="514"/>
      <c r="G19" s="514"/>
      <c r="H19" s="514"/>
      <c r="I19" s="514"/>
      <c r="J19" s="514"/>
      <c r="K19" s="514"/>
      <c r="L19" s="514"/>
      <c r="M19" s="514"/>
      <c r="N19" s="515">
        <f t="shared" si="3"/>
        <v>0</v>
      </c>
    </row>
    <row r="20" spans="1:14" ht="14">
      <c r="A20" s="159">
        <v>2.6</v>
      </c>
      <c r="B20" s="162" t="s">
        <v>254</v>
      </c>
      <c r="C20" s="514"/>
      <c r="D20" s="512"/>
      <c r="E20" s="511"/>
      <c r="F20" s="514"/>
      <c r="G20" s="514"/>
      <c r="H20" s="514"/>
      <c r="I20" s="514"/>
      <c r="J20" s="514"/>
      <c r="K20" s="514"/>
      <c r="L20" s="514"/>
      <c r="M20" s="514"/>
      <c r="N20" s="515">
        <f t="shared" si="3"/>
        <v>0</v>
      </c>
    </row>
    <row r="21" spans="1:14" ht="15" thickBot="1">
      <c r="A21" s="164"/>
      <c r="B21" s="165" t="s">
        <v>109</v>
      </c>
      <c r="C21" s="448">
        <f>C14+C7</f>
        <v>93863407.089300007</v>
      </c>
      <c r="D21" s="447"/>
      <c r="E21" s="593">
        <f>E14+E7</f>
        <v>1877268.1417860002</v>
      </c>
      <c r="F21" s="594">
        <f>F7+F14</f>
        <v>0</v>
      </c>
      <c r="G21" s="594">
        <f t="shared" ref="G21:L21" si="4">G7+G14</f>
        <v>0</v>
      </c>
      <c r="H21" s="594">
        <f t="shared" si="4"/>
        <v>0</v>
      </c>
      <c r="I21" s="594">
        <f t="shared" si="4"/>
        <v>0</v>
      </c>
      <c r="J21" s="594">
        <f t="shared" si="4"/>
        <v>0</v>
      </c>
      <c r="K21" s="594">
        <f t="shared" si="4"/>
        <v>1877268.1418000001</v>
      </c>
      <c r="L21" s="594">
        <f t="shared" si="4"/>
        <v>0</v>
      </c>
      <c r="M21" s="594">
        <f>M7+M14</f>
        <v>0</v>
      </c>
      <c r="N21" s="581">
        <f>N14+N7</f>
        <v>1877268.1418000001</v>
      </c>
    </row>
    <row r="22" spans="1:14">
      <c r="E22" s="166"/>
      <c r="F22" s="166"/>
      <c r="G22" s="166"/>
      <c r="H22" s="166"/>
      <c r="I22" s="166"/>
      <c r="J22" s="166"/>
      <c r="K22" s="166"/>
      <c r="L22" s="166"/>
      <c r="M22" s="166"/>
    </row>
  </sheetData>
  <conditionalFormatting sqref="E8:E12">
    <cfRule type="expression" dxfId="20" priority="2">
      <formula>(C8*D8)&lt;&gt;SUM(#REF!)</formula>
    </cfRule>
  </conditionalFormatting>
  <conditionalFormatting sqref="E20">
    <cfRule type="expression" dxfId="19" priority="3">
      <formula>$E$88&lt;&gt;SUM(#REF!)</formula>
    </cfRule>
  </conditionalFormatting>
  <conditionalFormatting sqref="E15:E19">
    <cfRule type="expression" dxfId="18" priority="1">
      <formula>(C15*D15)&lt;&gt;SUM(#REF!)</formula>
    </cfRule>
  </conditionalFormatting>
  <pageMargins left="0.7" right="0.7" top="0.75" bottom="0.75" header="0.3" footer="0.3"/>
  <pageSetup scale="42" orientation="portrait" r:id="rId1"/>
  <headerFooter>
    <oddFooter>&amp;C_x000D_&amp;1#&amp;"Calibri"&amp;10&amp;K000000 C1 - FOR 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zoomScale="80" zoomScaleNormal="80" workbookViewId="0">
      <selection activeCell="C1" sqref="C1"/>
    </sheetView>
  </sheetViews>
  <sheetFormatPr defaultRowHeight="14.5"/>
  <cols>
    <col min="1" max="1" width="11.453125" customWidth="1"/>
    <col min="2" max="2" width="76.6328125" style="287" customWidth="1"/>
    <col min="3" max="3" width="22.6328125" customWidth="1"/>
  </cols>
  <sheetData>
    <row r="1" spans="1:3">
      <c r="A1" s="2" t="s">
        <v>31</v>
      </c>
      <c r="B1" s="3" t="str">
        <f>'Info '!C2</f>
        <v>JSC PASHA Bank Georgia</v>
      </c>
    </row>
    <row r="2" spans="1:3">
      <c r="A2" s="2" t="s">
        <v>32</v>
      </c>
      <c r="B2" s="443">
        <f>'1. key ratios '!B2</f>
        <v>44834</v>
      </c>
    </row>
    <row r="3" spans="1:3">
      <c r="A3" s="4"/>
      <c r="B3"/>
    </row>
    <row r="4" spans="1:3">
      <c r="A4" s="4" t="s">
        <v>432</v>
      </c>
      <c r="B4" t="s">
        <v>433</v>
      </c>
    </row>
    <row r="5" spans="1:3">
      <c r="A5" s="288" t="s">
        <v>434</v>
      </c>
      <c r="B5" s="289"/>
      <c r="C5" s="290"/>
    </row>
    <row r="6" spans="1:3">
      <c r="A6" s="291">
        <v>1</v>
      </c>
      <c r="B6" s="292" t="s">
        <v>485</v>
      </c>
      <c r="C6" s="510">
        <v>519249790.2651</v>
      </c>
    </row>
    <row r="7" spans="1:3">
      <c r="A7" s="291">
        <v>2</v>
      </c>
      <c r="B7" s="292" t="s">
        <v>435</v>
      </c>
      <c r="C7" s="510">
        <v>-4637309.6100000003</v>
      </c>
    </row>
    <row r="8" spans="1:3" ht="23">
      <c r="A8" s="293">
        <v>3</v>
      </c>
      <c r="B8" s="294" t="s">
        <v>436</v>
      </c>
      <c r="C8" s="509">
        <f>C6+C7</f>
        <v>514612480.65509999</v>
      </c>
    </row>
    <row r="9" spans="1:3">
      <c r="A9" s="288" t="s">
        <v>437</v>
      </c>
      <c r="B9" s="289"/>
      <c r="C9" s="508"/>
    </row>
    <row r="10" spans="1:3">
      <c r="A10" s="295">
        <v>4</v>
      </c>
      <c r="B10" s="296" t="s">
        <v>438</v>
      </c>
      <c r="C10" s="510"/>
    </row>
    <row r="11" spans="1:3">
      <c r="A11" s="295">
        <v>5</v>
      </c>
      <c r="B11" s="297" t="s">
        <v>439</v>
      </c>
      <c r="C11" s="510"/>
    </row>
    <row r="12" spans="1:3">
      <c r="A12" s="295" t="s">
        <v>440</v>
      </c>
      <c r="B12" s="297" t="s">
        <v>441</v>
      </c>
      <c r="C12" s="509">
        <v>1877268.1417860002</v>
      </c>
    </row>
    <row r="13" spans="1:3" ht="23">
      <c r="A13" s="298">
        <v>6</v>
      </c>
      <c r="B13" s="296" t="s">
        <v>442</v>
      </c>
      <c r="C13" s="510"/>
    </row>
    <row r="14" spans="1:3">
      <c r="A14" s="298">
        <v>7</v>
      </c>
      <c r="B14" s="299" t="s">
        <v>443</v>
      </c>
      <c r="C14" s="510"/>
    </row>
    <row r="15" spans="1:3">
      <c r="A15" s="300">
        <v>8</v>
      </c>
      <c r="B15" s="301" t="s">
        <v>444</v>
      </c>
      <c r="C15" s="510"/>
    </row>
    <row r="16" spans="1:3">
      <c r="A16" s="298">
        <v>9</v>
      </c>
      <c r="B16" s="299" t="s">
        <v>445</v>
      </c>
      <c r="C16" s="510"/>
    </row>
    <row r="17" spans="1:3">
      <c r="A17" s="298">
        <v>10</v>
      </c>
      <c r="B17" s="299" t="s">
        <v>446</v>
      </c>
      <c r="C17" s="510"/>
    </row>
    <row r="18" spans="1:3">
      <c r="A18" s="302">
        <v>11</v>
      </c>
      <c r="B18" s="303" t="s">
        <v>447</v>
      </c>
      <c r="C18" s="509">
        <f>SUM(C10:C17)</f>
        <v>1877268.1417860002</v>
      </c>
    </row>
    <row r="19" spans="1:3">
      <c r="A19" s="304" t="s">
        <v>448</v>
      </c>
      <c r="B19" s="305"/>
      <c r="C19" s="507"/>
    </row>
    <row r="20" spans="1:3">
      <c r="A20" s="306">
        <v>12</v>
      </c>
      <c r="B20" s="296" t="s">
        <v>449</v>
      </c>
      <c r="C20" s="510"/>
    </row>
    <row r="21" spans="1:3">
      <c r="A21" s="306">
        <v>13</v>
      </c>
      <c r="B21" s="296" t="s">
        <v>450</v>
      </c>
      <c r="C21" s="510"/>
    </row>
    <row r="22" spans="1:3">
      <c r="A22" s="306">
        <v>14</v>
      </c>
      <c r="B22" s="296" t="s">
        <v>451</v>
      </c>
      <c r="C22" s="510"/>
    </row>
    <row r="23" spans="1:3" ht="23">
      <c r="A23" s="306" t="s">
        <v>452</v>
      </c>
      <c r="B23" s="296" t="s">
        <v>453</v>
      </c>
      <c r="C23" s="510"/>
    </row>
    <row r="24" spans="1:3">
      <c r="A24" s="306">
        <v>15</v>
      </c>
      <c r="B24" s="296" t="s">
        <v>454</v>
      </c>
      <c r="C24" s="510"/>
    </row>
    <row r="25" spans="1:3">
      <c r="A25" s="306" t="s">
        <v>455</v>
      </c>
      <c r="B25" s="296" t="s">
        <v>456</v>
      </c>
      <c r="C25" s="510"/>
    </row>
    <row r="26" spans="1:3">
      <c r="A26" s="307">
        <v>16</v>
      </c>
      <c r="B26" s="308" t="s">
        <v>457</v>
      </c>
      <c r="C26" s="509">
        <f>SUM(C20:C25)</f>
        <v>0</v>
      </c>
    </row>
    <row r="27" spans="1:3">
      <c r="A27" s="288" t="s">
        <v>458</v>
      </c>
      <c r="B27" s="289"/>
      <c r="C27" s="508"/>
    </row>
    <row r="28" spans="1:3">
      <c r="A28" s="309">
        <v>17</v>
      </c>
      <c r="B28" s="297" t="s">
        <v>459</v>
      </c>
      <c r="C28" s="510">
        <v>112277033.0984</v>
      </c>
    </row>
    <row r="29" spans="1:3">
      <c r="A29" s="309">
        <v>18</v>
      </c>
      <c r="B29" s="297" t="s">
        <v>460</v>
      </c>
      <c r="C29" s="510">
        <v>-70777879.57723999</v>
      </c>
    </row>
    <row r="30" spans="1:3">
      <c r="A30" s="307">
        <v>19</v>
      </c>
      <c r="B30" s="308" t="s">
        <v>461</v>
      </c>
      <c r="C30" s="509">
        <f>C28+C29</f>
        <v>41499153.521160007</v>
      </c>
    </row>
    <row r="31" spans="1:3">
      <c r="A31" s="288" t="s">
        <v>462</v>
      </c>
      <c r="B31" s="289"/>
      <c r="C31" s="508"/>
    </row>
    <row r="32" spans="1:3" ht="23">
      <c r="A32" s="309" t="s">
        <v>463</v>
      </c>
      <c r="B32" s="296" t="s">
        <v>464</v>
      </c>
      <c r="C32" s="506"/>
    </row>
    <row r="33" spans="1:3">
      <c r="A33" s="309" t="s">
        <v>465</v>
      </c>
      <c r="B33" s="297" t="s">
        <v>466</v>
      </c>
      <c r="C33" s="506"/>
    </row>
    <row r="34" spans="1:3">
      <c r="A34" s="288" t="s">
        <v>467</v>
      </c>
      <c r="B34" s="289"/>
      <c r="C34" s="508"/>
    </row>
    <row r="35" spans="1:3">
      <c r="A35" s="310">
        <v>20</v>
      </c>
      <c r="B35" s="311" t="s">
        <v>468</v>
      </c>
      <c r="C35" s="509">
        <f>'1. key ratios '!C9</f>
        <v>87660852.290000007</v>
      </c>
    </row>
    <row r="36" spans="1:3">
      <c r="A36" s="307">
        <v>21</v>
      </c>
      <c r="B36" s="308" t="s">
        <v>469</v>
      </c>
      <c r="C36" s="509">
        <f>C8+C18+C26+C30</f>
        <v>557988902.31804597</v>
      </c>
    </row>
    <row r="37" spans="1:3">
      <c r="A37" s="288" t="s">
        <v>470</v>
      </c>
      <c r="B37" s="289"/>
      <c r="C37" s="508"/>
    </row>
    <row r="38" spans="1:3">
      <c r="A38" s="307">
        <v>22</v>
      </c>
      <c r="B38" s="308" t="s">
        <v>470</v>
      </c>
      <c r="C38" s="688">
        <f>IFERROR(C35/C36,0)</f>
        <v>0.15710142607824579</v>
      </c>
    </row>
    <row r="39" spans="1:3">
      <c r="A39" s="288" t="s">
        <v>471</v>
      </c>
      <c r="B39" s="289"/>
      <c r="C39" s="508"/>
    </row>
    <row r="40" spans="1:3">
      <c r="A40" s="312" t="s">
        <v>472</v>
      </c>
      <c r="B40" s="296" t="s">
        <v>473</v>
      </c>
      <c r="C40" s="506"/>
    </row>
    <row r="41" spans="1:3" ht="23">
      <c r="A41" s="313" t="s">
        <v>474</v>
      </c>
      <c r="B41" s="292" t="s">
        <v>475</v>
      </c>
      <c r="C41" s="506"/>
    </row>
    <row r="43" spans="1:3">
      <c r="B43" s="287" t="s">
        <v>486</v>
      </c>
    </row>
  </sheetData>
  <pageMargins left="0.7" right="0.7" top="0.75" bottom="0.75" header="0.3" footer="0.3"/>
  <pageSetup scale="81" orientation="portrait" r:id="rId1"/>
  <headerFooter>
    <oddFooter>&amp;C_x000D_&amp;1#&amp;"Calibri"&amp;10&amp;K000000 C1 - FOR INTERNAL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zoomScale="80" zoomScaleNormal="80" workbookViewId="0">
      <pane xSplit="2" ySplit="6" topLeftCell="C7" activePane="bottomRight" state="frozen"/>
      <selection pane="topRight"/>
      <selection pane="bottomLeft"/>
      <selection pane="bottomRight"/>
    </sheetView>
  </sheetViews>
  <sheetFormatPr defaultRowHeight="14.5"/>
  <cols>
    <col min="1" max="1" width="8.6328125" style="236"/>
    <col min="2" max="2" width="76.453125" style="335" customWidth="1"/>
    <col min="3" max="7" width="17.54296875" style="236" customWidth="1"/>
  </cols>
  <sheetData>
    <row r="1" spans="1:7">
      <c r="A1" s="2" t="s">
        <v>31</v>
      </c>
      <c r="B1" s="3" t="str">
        <f>'Info '!C2</f>
        <v>JSC PASHA Bank Georgia</v>
      </c>
    </row>
    <row r="2" spans="1:7">
      <c r="A2" s="2" t="s">
        <v>32</v>
      </c>
      <c r="B2" s="443">
        <f>'1. key ratios '!B2</f>
        <v>44834</v>
      </c>
    </row>
    <row r="4" spans="1:7" ht="15" thickBot="1">
      <c r="A4" s="236" t="s">
        <v>536</v>
      </c>
      <c r="B4" s="336" t="s">
        <v>497</v>
      </c>
    </row>
    <row r="5" spans="1:7">
      <c r="A5" s="337"/>
      <c r="B5" s="338"/>
      <c r="C5" s="743" t="s">
        <v>498</v>
      </c>
      <c r="D5" s="743"/>
      <c r="E5" s="743"/>
      <c r="F5" s="743"/>
      <c r="G5" s="744" t="s">
        <v>499</v>
      </c>
    </row>
    <row r="6" spans="1:7">
      <c r="A6" s="339"/>
      <c r="B6" s="340"/>
      <c r="C6" s="341" t="s">
        <v>500</v>
      </c>
      <c r="D6" s="342" t="s">
        <v>501</v>
      </c>
      <c r="E6" s="342" t="s">
        <v>502</v>
      </c>
      <c r="F6" s="342" t="s">
        <v>503</v>
      </c>
      <c r="G6" s="745"/>
    </row>
    <row r="7" spans="1:7">
      <c r="A7" s="343"/>
      <c r="B7" s="344" t="s">
        <v>504</v>
      </c>
      <c r="C7" s="345"/>
      <c r="D7" s="345"/>
      <c r="E7" s="345"/>
      <c r="F7" s="345"/>
      <c r="G7" s="346"/>
    </row>
    <row r="8" spans="1:7">
      <c r="A8" s="347">
        <v>1</v>
      </c>
      <c r="B8" s="348" t="s">
        <v>505</v>
      </c>
      <c r="C8" s="501">
        <f>SUM(C9:C10)</f>
        <v>104678263.0238</v>
      </c>
      <c r="D8" s="501">
        <f>SUM(D9:D10)</f>
        <v>0</v>
      </c>
      <c r="E8" s="501">
        <f>SUM(E9:E10)</f>
        <v>0</v>
      </c>
      <c r="F8" s="501">
        <f>SUM(F9:F10)</f>
        <v>182431785.0693</v>
      </c>
      <c r="G8" s="689">
        <f>SUM(G9:G10)</f>
        <v>287110048.09310001</v>
      </c>
    </row>
    <row r="9" spans="1:7">
      <c r="A9" s="347">
        <v>2</v>
      </c>
      <c r="B9" s="349" t="s">
        <v>506</v>
      </c>
      <c r="C9" s="575">
        <v>104678263.0238</v>
      </c>
      <c r="D9" s="575"/>
      <c r="E9" s="575"/>
      <c r="F9" s="575">
        <v>0</v>
      </c>
      <c r="G9" s="690">
        <v>104678263.0238</v>
      </c>
    </row>
    <row r="10" spans="1:7" ht="26.5">
      <c r="A10" s="347">
        <v>3</v>
      </c>
      <c r="B10" s="349" t="s">
        <v>507</v>
      </c>
      <c r="C10" s="503"/>
      <c r="D10" s="503"/>
      <c r="E10" s="503"/>
      <c r="F10" s="502">
        <v>182431785.0693</v>
      </c>
      <c r="G10" s="690">
        <v>182431785.0693</v>
      </c>
    </row>
    <row r="11" spans="1:7" ht="14.75" customHeight="1">
      <c r="A11" s="347">
        <v>4</v>
      </c>
      <c r="B11" s="348" t="s">
        <v>508</v>
      </c>
      <c r="C11" s="501">
        <f t="shared" ref="C11:F11" si="0">SUM(C12:C13)</f>
        <v>26148826.16140002</v>
      </c>
      <c r="D11" s="501">
        <f t="shared" si="0"/>
        <v>11852120.384299975</v>
      </c>
      <c r="E11" s="501">
        <f t="shared" si="0"/>
        <v>9195488.9287999999</v>
      </c>
      <c r="F11" s="501">
        <f t="shared" si="0"/>
        <v>1890461.598</v>
      </c>
      <c r="G11" s="689">
        <f>SUM(G12:G13)</f>
        <v>31820905.05751</v>
      </c>
    </row>
    <row r="12" spans="1:7">
      <c r="A12" s="347">
        <v>5</v>
      </c>
      <c r="B12" s="349" t="s">
        <v>509</v>
      </c>
      <c r="C12" s="505">
        <v>3207208.7464000201</v>
      </c>
      <c r="D12" s="505">
        <v>6465237.2757999795</v>
      </c>
      <c r="E12" s="505">
        <v>5483744.4626000002</v>
      </c>
      <c r="F12" s="505">
        <v>1015935.118</v>
      </c>
      <c r="G12" s="690">
        <v>15363519.322660001</v>
      </c>
    </row>
    <row r="13" spans="1:7">
      <c r="A13" s="347">
        <v>6</v>
      </c>
      <c r="B13" s="349" t="s">
        <v>510</v>
      </c>
      <c r="C13" s="505">
        <v>22941617.414999999</v>
      </c>
      <c r="D13" s="505">
        <v>5386883.1084999945</v>
      </c>
      <c r="E13" s="505">
        <v>3711744.4661999997</v>
      </c>
      <c r="F13" s="505">
        <v>874526.48</v>
      </c>
      <c r="G13" s="690">
        <v>16457385.734849999</v>
      </c>
    </row>
    <row r="14" spans="1:7">
      <c r="A14" s="347">
        <v>7</v>
      </c>
      <c r="B14" s="348" t="s">
        <v>511</v>
      </c>
      <c r="C14" s="501">
        <f t="shared" ref="C14:F14" si="1">SUM(C15:C16)</f>
        <v>38887322.076299995</v>
      </c>
      <c r="D14" s="501">
        <f t="shared" si="1"/>
        <v>14412109.139200002</v>
      </c>
      <c r="E14" s="501">
        <f t="shared" si="1"/>
        <v>40166733.585600004</v>
      </c>
      <c r="F14" s="501">
        <f t="shared" si="1"/>
        <v>0</v>
      </c>
      <c r="G14" s="689">
        <f>SUM(G15:G16)</f>
        <v>38592347.449349999</v>
      </c>
    </row>
    <row r="15" spans="1:7" ht="39.5">
      <c r="A15" s="347">
        <v>8</v>
      </c>
      <c r="B15" s="349" t="s">
        <v>512</v>
      </c>
      <c r="C15" s="505">
        <v>29458284.173899997</v>
      </c>
      <c r="D15" s="505">
        <v>7559677.139200002</v>
      </c>
      <c r="E15" s="505">
        <v>31756128.145600002</v>
      </c>
      <c r="F15" s="505">
        <v>0</v>
      </c>
      <c r="G15" s="690">
        <v>34387044.729350001</v>
      </c>
    </row>
    <row r="16" spans="1:7" ht="26.5">
      <c r="A16" s="347">
        <v>9</v>
      </c>
      <c r="B16" s="349" t="s">
        <v>513</v>
      </c>
      <c r="C16" s="505">
        <v>9429037.9024</v>
      </c>
      <c r="D16" s="505">
        <v>6852432</v>
      </c>
      <c r="E16" s="505">
        <v>8410605.4400000013</v>
      </c>
      <c r="F16" s="505">
        <v>0</v>
      </c>
      <c r="G16" s="690">
        <v>4205302.7200000007</v>
      </c>
    </row>
    <row r="17" spans="1:7">
      <c r="A17" s="347">
        <v>10</v>
      </c>
      <c r="B17" s="348" t="s">
        <v>514</v>
      </c>
      <c r="C17" s="505" t="s">
        <v>5</v>
      </c>
      <c r="D17" s="505"/>
      <c r="E17" s="505"/>
      <c r="F17" s="505"/>
      <c r="G17" s="690"/>
    </row>
    <row r="18" spans="1:7">
      <c r="A18" s="347">
        <v>11</v>
      </c>
      <c r="B18" s="348" t="s">
        <v>515</v>
      </c>
      <c r="C18" s="501">
        <f>SUM(C19:C20)</f>
        <v>0</v>
      </c>
      <c r="D18" s="501">
        <f t="shared" ref="D18:G18" si="2">SUM(D19:D20)</f>
        <v>80640926.717600003</v>
      </c>
      <c r="E18" s="501">
        <f t="shared" si="2"/>
        <v>0</v>
      </c>
      <c r="F18" s="501">
        <f t="shared" si="2"/>
        <v>0</v>
      </c>
      <c r="G18" s="689">
        <f t="shared" si="2"/>
        <v>0</v>
      </c>
    </row>
    <row r="19" spans="1:7">
      <c r="A19" s="347">
        <v>12</v>
      </c>
      <c r="B19" s="349" t="s">
        <v>516</v>
      </c>
      <c r="C19" s="503"/>
      <c r="D19" s="505">
        <v>1718207.78</v>
      </c>
      <c r="E19" s="505">
        <v>0</v>
      </c>
      <c r="F19" s="505">
        <v>0</v>
      </c>
      <c r="G19" s="690">
        <v>0</v>
      </c>
    </row>
    <row r="20" spans="1:7">
      <c r="A20" s="347">
        <v>13</v>
      </c>
      <c r="B20" s="349" t="s">
        <v>517</v>
      </c>
      <c r="C20" s="505">
        <v>0</v>
      </c>
      <c r="D20" s="505">
        <v>78922718.937600002</v>
      </c>
      <c r="E20" s="505">
        <v>0</v>
      </c>
      <c r="F20" s="505">
        <v>0</v>
      </c>
      <c r="G20" s="690">
        <v>0</v>
      </c>
    </row>
    <row r="21" spans="1:7">
      <c r="A21" s="350">
        <v>14</v>
      </c>
      <c r="B21" s="351" t="s">
        <v>518</v>
      </c>
      <c r="C21" s="503"/>
      <c r="D21" s="503"/>
      <c r="E21" s="503"/>
      <c r="F21" s="503"/>
      <c r="G21" s="690">
        <f>SUM(G8,G11,G14,G17,G18)</f>
        <v>357523300.59996003</v>
      </c>
    </row>
    <row r="22" spans="1:7">
      <c r="A22" s="352"/>
      <c r="B22" s="353" t="s">
        <v>519</v>
      </c>
      <c r="C22" s="661"/>
      <c r="D22" s="661"/>
      <c r="E22" s="661"/>
      <c r="F22" s="661"/>
      <c r="G22" s="690"/>
    </row>
    <row r="23" spans="1:7">
      <c r="A23" s="347">
        <v>15</v>
      </c>
      <c r="B23" s="348" t="s">
        <v>520</v>
      </c>
      <c r="C23" s="501">
        <v>88860533.273599997</v>
      </c>
      <c r="D23" s="501">
        <v>19210600</v>
      </c>
      <c r="E23" s="501">
        <v>0</v>
      </c>
      <c r="F23" s="501">
        <v>0</v>
      </c>
      <c r="G23" s="690">
        <v>2986628.3844099999</v>
      </c>
    </row>
    <row r="24" spans="1:7">
      <c r="A24" s="347">
        <v>16</v>
      </c>
      <c r="B24" s="348" t="s">
        <v>521</v>
      </c>
      <c r="C24" s="501">
        <f>SUM(C25:C27,C29,C31)</f>
        <v>4134751.3881000006</v>
      </c>
      <c r="D24" s="501">
        <f t="shared" ref="D24:G24" si="3">SUM(D25:D27,D29,D31)</f>
        <v>70021714.074699998</v>
      </c>
      <c r="E24" s="501">
        <f t="shared" si="3"/>
        <v>38083867.864100039</v>
      </c>
      <c r="F24" s="501">
        <f t="shared" si="3"/>
        <v>190135407.40830001</v>
      </c>
      <c r="G24" s="689">
        <f t="shared" si="3"/>
        <v>211846026.19284001</v>
      </c>
    </row>
    <row r="25" spans="1:7">
      <c r="A25" s="347">
        <v>17</v>
      </c>
      <c r="B25" s="349" t="s">
        <v>522</v>
      </c>
      <c r="C25" s="505">
        <v>0</v>
      </c>
      <c r="D25" s="505">
        <v>0</v>
      </c>
      <c r="E25" s="505">
        <v>0</v>
      </c>
      <c r="F25" s="505">
        <v>0</v>
      </c>
      <c r="G25" s="690">
        <v>0</v>
      </c>
    </row>
    <row r="26" spans="1:7" ht="26.5">
      <c r="A26" s="347">
        <v>18</v>
      </c>
      <c r="B26" s="349" t="s">
        <v>523</v>
      </c>
      <c r="C26" s="505">
        <v>4134751.3881000006</v>
      </c>
      <c r="D26" s="505">
        <v>21926822.399999999</v>
      </c>
      <c r="E26" s="505">
        <v>21268853.659299999</v>
      </c>
      <c r="F26" s="505">
        <v>21548760.387800001</v>
      </c>
      <c r="G26" s="690">
        <v>36092423.285664998</v>
      </c>
    </row>
    <row r="27" spans="1:7">
      <c r="A27" s="347">
        <v>19</v>
      </c>
      <c r="B27" s="349" t="s">
        <v>524</v>
      </c>
      <c r="C27" s="505">
        <v>0</v>
      </c>
      <c r="D27" s="505">
        <v>46274891.674699992</v>
      </c>
      <c r="E27" s="505">
        <v>16815014.204800036</v>
      </c>
      <c r="F27" s="505">
        <v>162614138.352</v>
      </c>
      <c r="G27" s="690">
        <v>169766970.53895</v>
      </c>
    </row>
    <row r="28" spans="1:7">
      <c r="A28" s="347">
        <v>20</v>
      </c>
      <c r="B28" s="354" t="s">
        <v>525</v>
      </c>
      <c r="C28" s="505" t="s">
        <v>5</v>
      </c>
      <c r="D28" s="505"/>
      <c r="E28" s="505"/>
      <c r="F28" s="505"/>
      <c r="G28" s="690"/>
    </row>
    <row r="29" spans="1:7">
      <c r="A29" s="347">
        <v>21</v>
      </c>
      <c r="B29" s="349" t="s">
        <v>526</v>
      </c>
      <c r="C29" s="505" t="s">
        <v>5</v>
      </c>
      <c r="D29" s="505"/>
      <c r="E29" s="505"/>
      <c r="F29" s="505"/>
      <c r="G29" s="690"/>
    </row>
    <row r="30" spans="1:7">
      <c r="A30" s="347">
        <v>22</v>
      </c>
      <c r="B30" s="354" t="s">
        <v>525</v>
      </c>
      <c r="C30" s="505" t="s">
        <v>5</v>
      </c>
      <c r="D30" s="505"/>
      <c r="E30" s="505"/>
      <c r="F30" s="505"/>
      <c r="G30" s="690"/>
    </row>
    <row r="31" spans="1:7">
      <c r="A31" s="347">
        <v>23</v>
      </c>
      <c r="B31" s="349" t="s">
        <v>527</v>
      </c>
      <c r="C31" s="505">
        <v>0</v>
      </c>
      <c r="D31" s="505">
        <v>1820000.0000000005</v>
      </c>
      <c r="E31" s="505">
        <v>0</v>
      </c>
      <c r="F31" s="505">
        <v>5972508.6684999997</v>
      </c>
      <c r="G31" s="690">
        <v>5986632.3682249999</v>
      </c>
    </row>
    <row r="32" spans="1:7">
      <c r="A32" s="347">
        <v>24</v>
      </c>
      <c r="B32" s="348" t="s">
        <v>528</v>
      </c>
      <c r="C32" s="505" t="s">
        <v>5</v>
      </c>
      <c r="D32" s="505"/>
      <c r="E32" s="505"/>
      <c r="F32" s="505"/>
      <c r="G32" s="690"/>
    </row>
    <row r="33" spans="1:7">
      <c r="A33" s="347">
        <v>25</v>
      </c>
      <c r="B33" s="348" t="s">
        <v>529</v>
      </c>
      <c r="C33" s="501">
        <f>SUM(C34:C35)</f>
        <v>6503298.2499999991</v>
      </c>
      <c r="D33" s="501">
        <f>SUM(D34:D35)</f>
        <v>46405697.9353</v>
      </c>
      <c r="E33" s="501">
        <f>SUM(E34:E35)</f>
        <v>66722.329800000036</v>
      </c>
      <c r="F33" s="501">
        <f>SUM(F34:F35)</f>
        <v>42336512.44910001</v>
      </c>
      <c r="G33" s="689">
        <f>SUM(G34:G35)</f>
        <v>72575873.266650021</v>
      </c>
    </row>
    <row r="34" spans="1:7">
      <c r="A34" s="347">
        <v>26</v>
      </c>
      <c r="B34" s="349" t="s">
        <v>530</v>
      </c>
      <c r="C34" s="503"/>
      <c r="D34" s="505">
        <v>999704.87</v>
      </c>
      <c r="E34" s="505">
        <v>0</v>
      </c>
      <c r="F34" s="505">
        <v>0</v>
      </c>
      <c r="G34" s="690">
        <v>999704.87</v>
      </c>
    </row>
    <row r="35" spans="1:7">
      <c r="A35" s="347">
        <v>27</v>
      </c>
      <c r="B35" s="349" t="s">
        <v>531</v>
      </c>
      <c r="C35" s="505">
        <v>6503298.2499999991</v>
      </c>
      <c r="D35" s="505">
        <v>45405993.065300003</v>
      </c>
      <c r="E35" s="505">
        <v>66722.329800000036</v>
      </c>
      <c r="F35" s="505">
        <v>42336512.44910001</v>
      </c>
      <c r="G35" s="690">
        <v>71576168.396650016</v>
      </c>
    </row>
    <row r="36" spans="1:7">
      <c r="A36" s="347">
        <v>28</v>
      </c>
      <c r="B36" s="348" t="s">
        <v>532</v>
      </c>
      <c r="C36" s="505">
        <v>0</v>
      </c>
      <c r="D36" s="505">
        <v>64708683.235999994</v>
      </c>
      <c r="E36" s="505">
        <v>6545638.3511000006</v>
      </c>
      <c r="F36" s="505">
        <v>39690560.230799995</v>
      </c>
      <c r="G36" s="690">
        <v>10821637.953074999</v>
      </c>
    </row>
    <row r="37" spans="1:7">
      <c r="A37" s="350">
        <v>29</v>
      </c>
      <c r="B37" s="351" t="s">
        <v>533</v>
      </c>
      <c r="C37" s="503"/>
      <c r="D37" s="503"/>
      <c r="E37" s="503"/>
      <c r="F37" s="503"/>
      <c r="G37" s="504">
        <f>SUM(G23:G24,G32:G33,G36)</f>
        <v>298230165.79697502</v>
      </c>
    </row>
    <row r="38" spans="1:7">
      <c r="A38" s="343"/>
      <c r="B38" s="355"/>
      <c r="C38" s="662"/>
      <c r="D38" s="662"/>
      <c r="E38" s="662"/>
      <c r="F38" s="662"/>
      <c r="G38" s="663"/>
    </row>
    <row r="39" spans="1:7" ht="15" thickBot="1">
      <c r="A39" s="356">
        <v>30</v>
      </c>
      <c r="B39" s="357" t="s">
        <v>534</v>
      </c>
      <c r="C39" s="664"/>
      <c r="D39" s="665"/>
      <c r="E39" s="665"/>
      <c r="F39" s="666"/>
      <c r="G39" s="667">
        <f>IFERROR(G21/G37,0)</f>
        <v>1.1988166912778024</v>
      </c>
    </row>
    <row r="42" spans="1:7" ht="39.5">
      <c r="B42" s="335" t="s">
        <v>535</v>
      </c>
    </row>
  </sheetData>
  <mergeCells count="2">
    <mergeCell ref="C5:F5"/>
    <mergeCell ref="G5:G6"/>
  </mergeCells>
  <pageMargins left="0.7" right="0.7" top="0.75" bottom="0.75" header="0.3" footer="0.3"/>
  <pageSetup scale="52" orientation="portrait" r:id="rId1"/>
  <headerFooter>
    <oddFooter>&amp;C_x000D_&amp;1#&amp;"Calibri"&amp;10&amp;K000000 C1 - FOR 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3"/>
  <sheetViews>
    <sheetView zoomScale="80" zoomScaleNormal="80" workbookViewId="0">
      <pane xSplit="1" ySplit="5" topLeftCell="B6" activePane="bottomRight" state="frozen"/>
      <selection pane="topRight"/>
      <selection pane="bottomLeft"/>
      <selection pane="bottomRight"/>
    </sheetView>
  </sheetViews>
  <sheetFormatPr defaultColWidth="9.36328125" defaultRowHeight="14"/>
  <cols>
    <col min="1" max="1" width="9.54296875" style="3" bestFit="1" customWidth="1"/>
    <col min="2" max="2" width="86" style="3" customWidth="1"/>
    <col min="3" max="3" width="12.6328125" style="3" customWidth="1"/>
    <col min="4" max="7" width="12.6328125" style="4" customWidth="1"/>
    <col min="8" max="13" width="6.6328125" style="5" customWidth="1"/>
    <col min="14" max="16384" width="9.36328125" style="5"/>
  </cols>
  <sheetData>
    <row r="1" spans="1:8">
      <c r="A1" s="2" t="s">
        <v>31</v>
      </c>
      <c r="B1" s="3" t="str">
        <f>'Info '!C2</f>
        <v>JSC PASHA Bank Georgia</v>
      </c>
    </row>
    <row r="2" spans="1:8">
      <c r="A2" s="2" t="s">
        <v>32</v>
      </c>
      <c r="B2" s="443">
        <v>44834</v>
      </c>
      <c r="C2" s="6"/>
      <c r="D2" s="7"/>
      <c r="E2" s="7"/>
      <c r="F2" s="7"/>
      <c r="G2" s="7"/>
      <c r="H2" s="8"/>
    </row>
    <row r="3" spans="1:8">
      <c r="A3" s="2"/>
      <c r="B3" s="6"/>
      <c r="C3" s="6"/>
      <c r="D3" s="7"/>
      <c r="E3" s="7"/>
      <c r="F3" s="7"/>
      <c r="G3" s="7"/>
      <c r="H3" s="8"/>
    </row>
    <row r="4" spans="1:8" ht="14.5" thickBot="1">
      <c r="A4" s="9" t="s">
        <v>140</v>
      </c>
      <c r="B4" s="10" t="s">
        <v>139</v>
      </c>
      <c r="C4" s="10"/>
      <c r="D4" s="10"/>
      <c r="E4" s="10"/>
      <c r="F4" s="10"/>
      <c r="G4" s="10"/>
      <c r="H4" s="8"/>
    </row>
    <row r="5" spans="1:8">
      <c r="A5" s="11" t="s">
        <v>7</v>
      </c>
      <c r="B5" s="12"/>
      <c r="C5" s="599" t="s">
        <v>769</v>
      </c>
      <c r="D5" s="599" t="s">
        <v>768</v>
      </c>
      <c r="E5" s="599" t="s">
        <v>765</v>
      </c>
      <c r="F5" s="599" t="s">
        <v>766</v>
      </c>
      <c r="G5" s="600" t="s">
        <v>767</v>
      </c>
    </row>
    <row r="6" spans="1:8">
      <c r="B6" s="182" t="s">
        <v>138</v>
      </c>
      <c r="C6" s="596"/>
      <c r="D6" s="596"/>
      <c r="E6" s="596"/>
      <c r="F6" s="596"/>
      <c r="G6" s="597"/>
    </row>
    <row r="7" spans="1:8">
      <c r="A7" s="13"/>
      <c r="B7" s="183" t="s">
        <v>136</v>
      </c>
      <c r="C7" s="596"/>
      <c r="D7" s="596"/>
      <c r="E7" s="596"/>
      <c r="F7" s="596"/>
      <c r="G7" s="597"/>
    </row>
    <row r="8" spans="1:8">
      <c r="A8" s="331">
        <v>1</v>
      </c>
      <c r="B8" s="14" t="s">
        <v>487</v>
      </c>
      <c r="C8" s="625">
        <v>87660852.290000007</v>
      </c>
      <c r="D8" s="626">
        <v>87689197.719999999</v>
      </c>
      <c r="E8" s="626">
        <v>89340854.899999991</v>
      </c>
      <c r="F8" s="626">
        <v>65001418</v>
      </c>
      <c r="G8" s="627">
        <v>69006996</v>
      </c>
    </row>
    <row r="9" spans="1:8">
      <c r="A9" s="331">
        <v>2</v>
      </c>
      <c r="B9" s="14" t="s">
        <v>488</v>
      </c>
      <c r="C9" s="625">
        <v>87660852.290000007</v>
      </c>
      <c r="D9" s="626">
        <v>87689197.719999999</v>
      </c>
      <c r="E9" s="626">
        <v>89340854.899999991</v>
      </c>
      <c r="F9" s="626">
        <v>65001418</v>
      </c>
      <c r="G9" s="627">
        <v>69006996</v>
      </c>
    </row>
    <row r="10" spans="1:8">
      <c r="A10" s="331">
        <v>3</v>
      </c>
      <c r="B10" s="14" t="s">
        <v>245</v>
      </c>
      <c r="C10" s="625">
        <v>110636092.07050002</v>
      </c>
      <c r="D10" s="626">
        <v>110772679.2489</v>
      </c>
      <c r="E10" s="626">
        <v>113442882.39189999</v>
      </c>
      <c r="F10" s="626">
        <v>88849008</v>
      </c>
      <c r="G10" s="627">
        <v>100472169</v>
      </c>
    </row>
    <row r="11" spans="1:8">
      <c r="A11" s="331">
        <v>4</v>
      </c>
      <c r="B11" s="14" t="s">
        <v>490</v>
      </c>
      <c r="C11" s="625">
        <v>57248718.530545391</v>
      </c>
      <c r="D11" s="626">
        <v>54870355.704784676</v>
      </c>
      <c r="E11" s="626">
        <v>55260501.184454203</v>
      </c>
      <c r="F11" s="626">
        <v>32475900</v>
      </c>
      <c r="G11" s="627">
        <v>29710918</v>
      </c>
    </row>
    <row r="12" spans="1:8">
      <c r="A12" s="331">
        <v>5</v>
      </c>
      <c r="B12" s="14" t="s">
        <v>491</v>
      </c>
      <c r="C12" s="625">
        <v>71972489.92521064</v>
      </c>
      <c r="D12" s="626">
        <v>69067715.670995221</v>
      </c>
      <c r="E12" s="626">
        <v>69608944.012707099</v>
      </c>
      <c r="F12" s="626">
        <v>43313689</v>
      </c>
      <c r="G12" s="627">
        <v>39626758</v>
      </c>
    </row>
    <row r="13" spans="1:8">
      <c r="A13" s="331">
        <v>6</v>
      </c>
      <c r="B13" s="14" t="s">
        <v>489</v>
      </c>
      <c r="C13" s="625">
        <v>97868983.665749431</v>
      </c>
      <c r="D13" s="626">
        <v>93992320.398997337</v>
      </c>
      <c r="E13" s="626">
        <v>94847747.95222123</v>
      </c>
      <c r="F13" s="626">
        <v>71714522</v>
      </c>
      <c r="G13" s="627">
        <v>64245591</v>
      </c>
    </row>
    <row r="14" spans="1:8">
      <c r="A14" s="13"/>
      <c r="B14" s="182" t="s">
        <v>493</v>
      </c>
      <c r="C14" s="596"/>
      <c r="D14" s="596"/>
      <c r="E14" s="596"/>
      <c r="F14" s="596"/>
      <c r="G14" s="597"/>
    </row>
    <row r="15" spans="1:8" ht="15" customHeight="1">
      <c r="A15" s="331">
        <v>7</v>
      </c>
      <c r="B15" s="14" t="s">
        <v>492</v>
      </c>
      <c r="C15" s="628">
        <v>527486561.52142268</v>
      </c>
      <c r="D15" s="626">
        <v>495834913.15841907</v>
      </c>
      <c r="E15" s="626">
        <v>493521122.76273894</v>
      </c>
      <c r="F15" s="626">
        <v>475591138</v>
      </c>
      <c r="G15" s="627">
        <v>451690843</v>
      </c>
    </row>
    <row r="16" spans="1:8">
      <c r="A16" s="13"/>
      <c r="B16" s="182" t="s">
        <v>494</v>
      </c>
      <c r="C16" s="596"/>
      <c r="D16" s="596"/>
      <c r="E16" s="596"/>
      <c r="F16" s="596"/>
      <c r="G16" s="597"/>
    </row>
    <row r="17" spans="1:7" s="15" customFormat="1">
      <c r="A17" s="331"/>
      <c r="B17" s="183" t="s">
        <v>478</v>
      </c>
      <c r="C17" s="596"/>
      <c r="D17" s="596"/>
      <c r="E17" s="596"/>
      <c r="F17" s="596"/>
      <c r="G17" s="597"/>
    </row>
    <row r="18" spans="1:7">
      <c r="A18" s="11">
        <v>8</v>
      </c>
      <c r="B18" s="14" t="s">
        <v>487</v>
      </c>
      <c r="C18" s="629">
        <v>0.16618594422038155</v>
      </c>
      <c r="D18" s="630">
        <v>0.17685159998401187</v>
      </c>
      <c r="E18" s="630">
        <v>0.18102741864394475</v>
      </c>
      <c r="F18" s="630">
        <v>0.13669999999999999</v>
      </c>
      <c r="G18" s="631">
        <v>0.15279999999999999</v>
      </c>
    </row>
    <row r="19" spans="1:7" ht="15" customHeight="1">
      <c r="A19" s="11">
        <v>9</v>
      </c>
      <c r="B19" s="14" t="s">
        <v>488</v>
      </c>
      <c r="C19" s="629">
        <v>0.16618594422038155</v>
      </c>
      <c r="D19" s="630">
        <v>0.17685159998401187</v>
      </c>
      <c r="E19" s="630">
        <v>0.18102741864394475</v>
      </c>
      <c r="F19" s="630">
        <v>0.13669999999999999</v>
      </c>
      <c r="G19" s="631">
        <v>0.15279999999999999</v>
      </c>
    </row>
    <row r="20" spans="1:7">
      <c r="A20" s="11">
        <v>10</v>
      </c>
      <c r="B20" s="14" t="s">
        <v>245</v>
      </c>
      <c r="C20" s="629">
        <v>0.20974201077539067</v>
      </c>
      <c r="D20" s="630">
        <v>0.22340637238166439</v>
      </c>
      <c r="E20" s="630">
        <v>0.22986428981366586</v>
      </c>
      <c r="F20" s="630">
        <v>0.18679999999999999</v>
      </c>
      <c r="G20" s="631">
        <v>0.22239999999999999</v>
      </c>
    </row>
    <row r="21" spans="1:7">
      <c r="A21" s="11">
        <v>11</v>
      </c>
      <c r="B21" s="14" t="s">
        <v>490</v>
      </c>
      <c r="C21" s="630">
        <v>0.10853114127765388</v>
      </c>
      <c r="D21" s="630">
        <v>0.11066254966852973</v>
      </c>
      <c r="E21" s="630">
        <v>0.11197190684586114</v>
      </c>
      <c r="F21" s="630">
        <v>6.83E-2</v>
      </c>
      <c r="G21" s="631">
        <v>6.88E-2</v>
      </c>
    </row>
    <row r="22" spans="1:7">
      <c r="A22" s="11">
        <v>12</v>
      </c>
      <c r="B22" s="14" t="s">
        <v>491</v>
      </c>
      <c r="C22" s="630">
        <v>0.13644421521871822</v>
      </c>
      <c r="D22" s="630">
        <v>0.1392957894615382</v>
      </c>
      <c r="E22" s="630">
        <v>0.14104552125962744</v>
      </c>
      <c r="F22" s="630">
        <v>9.11E-2</v>
      </c>
      <c r="G22" s="631">
        <v>9.1700000000000004E-2</v>
      </c>
    </row>
    <row r="23" spans="1:7">
      <c r="A23" s="11">
        <v>13</v>
      </c>
      <c r="B23" s="14" t="s">
        <v>489</v>
      </c>
      <c r="C23" s="630">
        <v>0.18553834505938346</v>
      </c>
      <c r="D23" s="630">
        <v>0.18956373967350465</v>
      </c>
      <c r="E23" s="630">
        <v>0.19218579221343568</v>
      </c>
      <c r="F23" s="630">
        <v>0.15079999999999999</v>
      </c>
      <c r="G23" s="631">
        <v>0.1522</v>
      </c>
    </row>
    <row r="24" spans="1:7">
      <c r="A24" s="13"/>
      <c r="B24" s="182" t="s">
        <v>135</v>
      </c>
      <c r="C24" s="596"/>
      <c r="D24" s="596"/>
      <c r="E24" s="596"/>
      <c r="F24" s="596"/>
      <c r="G24" s="597"/>
    </row>
    <row r="25" spans="1:7" ht="15" customHeight="1">
      <c r="A25" s="332">
        <v>14</v>
      </c>
      <c r="B25" s="14" t="s">
        <v>134</v>
      </c>
      <c r="C25" s="637">
        <v>8.4228865429812796E-2</v>
      </c>
      <c r="D25" s="633">
        <v>8.1299999999999997E-2</v>
      </c>
      <c r="E25" s="633">
        <v>7.8E-2</v>
      </c>
      <c r="F25" s="633">
        <v>7.5899999999999995E-2</v>
      </c>
      <c r="G25" s="634">
        <v>6.9500000000000006E-2</v>
      </c>
    </row>
    <row r="26" spans="1:7">
      <c r="A26" s="332">
        <v>15</v>
      </c>
      <c r="B26" s="14" t="s">
        <v>133</v>
      </c>
      <c r="C26" s="637">
        <v>3.4044179814285279E-2</v>
      </c>
      <c r="D26" s="633">
        <v>3.4599999999999999E-2</v>
      </c>
      <c r="E26" s="633">
        <v>3.4200000000000001E-2</v>
      </c>
      <c r="F26" s="633">
        <v>3.3799999999999997E-2</v>
      </c>
      <c r="G26" s="634">
        <v>3.2500000000000001E-2</v>
      </c>
    </row>
    <row r="27" spans="1:7">
      <c r="A27" s="332">
        <v>16</v>
      </c>
      <c r="B27" s="14" t="s">
        <v>132</v>
      </c>
      <c r="C27" s="637">
        <v>1.726384309507507E-2</v>
      </c>
      <c r="D27" s="633">
        <v>1.4E-3</v>
      </c>
      <c r="E27" s="633">
        <v>-5.5999999999999999E-3</v>
      </c>
      <c r="F27" s="633">
        <v>5.3E-3</v>
      </c>
      <c r="G27" s="634">
        <v>-1.5E-3</v>
      </c>
    </row>
    <row r="28" spans="1:7">
      <c r="A28" s="332">
        <v>17</v>
      </c>
      <c r="B28" s="14" t="s">
        <v>131</v>
      </c>
      <c r="C28" s="637">
        <v>5.0184685615527518E-2</v>
      </c>
      <c r="D28" s="633">
        <v>4.6600000000000003E-2</v>
      </c>
      <c r="E28" s="633">
        <v>4.3799999999999999E-2</v>
      </c>
      <c r="F28" s="633">
        <v>4.2099999999999999E-2</v>
      </c>
      <c r="G28" s="634">
        <v>3.6999999999999998E-2</v>
      </c>
    </row>
    <row r="29" spans="1:7">
      <c r="A29" s="332">
        <v>18</v>
      </c>
      <c r="B29" s="14" t="s">
        <v>271</v>
      </c>
      <c r="C29" s="637">
        <v>-1.0007280987613719E-2</v>
      </c>
      <c r="D29" s="633">
        <v>-1.41E-2</v>
      </c>
      <c r="E29" s="633">
        <v>-1.17E-2</v>
      </c>
      <c r="F29" s="633">
        <v>-1.38E-2</v>
      </c>
      <c r="G29" s="634">
        <v>-8.3999999999999995E-3</v>
      </c>
    </row>
    <row r="30" spans="1:7">
      <c r="A30" s="332">
        <v>19</v>
      </c>
      <c r="B30" s="14" t="s">
        <v>272</v>
      </c>
      <c r="C30" s="637">
        <v>-5.5421096838092446E-2</v>
      </c>
      <c r="D30" s="633">
        <v>-7.9799999999999996E-2</v>
      </c>
      <c r="E30" s="633">
        <v>-7.22E-2</v>
      </c>
      <c r="F30" s="633">
        <v>-8.3699999999999997E-2</v>
      </c>
      <c r="G30" s="634">
        <v>-5.0500000000000003E-2</v>
      </c>
    </row>
    <row r="31" spans="1:7">
      <c r="A31" s="13"/>
      <c r="B31" s="182" t="s">
        <v>351</v>
      </c>
      <c r="C31" s="596"/>
      <c r="D31" s="596"/>
      <c r="E31" s="596"/>
      <c r="F31" s="596"/>
      <c r="G31" s="597"/>
    </row>
    <row r="32" spans="1:7">
      <c r="A32" s="332">
        <v>20</v>
      </c>
      <c r="B32" s="14" t="s">
        <v>130</v>
      </c>
      <c r="C32" s="637">
        <v>0.10850752803513937</v>
      </c>
      <c r="D32" s="635">
        <v>0.1086</v>
      </c>
      <c r="E32" s="635">
        <v>0.1186</v>
      </c>
      <c r="F32" s="635">
        <v>0.127</v>
      </c>
      <c r="G32" s="636">
        <v>0.112</v>
      </c>
    </row>
    <row r="33" spans="1:7" ht="15" customHeight="1">
      <c r="A33" s="332">
        <v>21</v>
      </c>
      <c r="B33" s="14" t="s">
        <v>129</v>
      </c>
      <c r="C33" s="637">
        <v>5.9119048073234912E-2</v>
      </c>
      <c r="D33" s="635">
        <v>6.0499999999999998E-2</v>
      </c>
      <c r="E33" s="635">
        <v>6.2700000000000006E-2</v>
      </c>
      <c r="F33" s="635">
        <v>6.7199999999999996E-2</v>
      </c>
      <c r="G33" s="636">
        <v>6.3E-2</v>
      </c>
    </row>
    <row r="34" spans="1:7">
      <c r="A34" s="332">
        <v>22</v>
      </c>
      <c r="B34" s="14" t="s">
        <v>128</v>
      </c>
      <c r="C34" s="637">
        <v>0.56270379466958187</v>
      </c>
      <c r="D34" s="635">
        <v>0.60199999999999998</v>
      </c>
      <c r="E34" s="635">
        <v>0.6431</v>
      </c>
      <c r="F34" s="635">
        <v>0.64390000000000003</v>
      </c>
      <c r="G34" s="636">
        <v>0.67500000000000004</v>
      </c>
    </row>
    <row r="35" spans="1:7" ht="15" customHeight="1">
      <c r="A35" s="332">
        <v>23</v>
      </c>
      <c r="B35" s="14" t="s">
        <v>127</v>
      </c>
      <c r="C35" s="637">
        <v>0.61945797347649822</v>
      </c>
      <c r="D35" s="635">
        <v>0.61339999999999995</v>
      </c>
      <c r="E35" s="635">
        <v>0.62260000000000004</v>
      </c>
      <c r="F35" s="635">
        <v>0.62139999999999995</v>
      </c>
      <c r="G35" s="636">
        <v>0.67900000000000005</v>
      </c>
    </row>
    <row r="36" spans="1:7">
      <c r="A36" s="332">
        <v>24</v>
      </c>
      <c r="B36" s="14" t="s">
        <v>126</v>
      </c>
      <c r="C36" s="637">
        <v>0.14896372612854281</v>
      </c>
      <c r="D36" s="635">
        <v>8.6999999999999994E-2</v>
      </c>
      <c r="E36" s="635">
        <v>7.1199999999999999E-2</v>
      </c>
      <c r="F36" s="635">
        <v>-7.7799999999999994E-2</v>
      </c>
      <c r="G36" s="636">
        <v>-0.14599999999999999</v>
      </c>
    </row>
    <row r="37" spans="1:7" ht="15" customHeight="1">
      <c r="A37" s="13"/>
      <c r="B37" s="182" t="s">
        <v>352</v>
      </c>
      <c r="C37" s="596"/>
      <c r="D37" s="596"/>
      <c r="E37" s="596"/>
      <c r="F37" s="596"/>
      <c r="G37" s="597"/>
    </row>
    <row r="38" spans="1:7" ht="15" customHeight="1">
      <c r="A38" s="332">
        <v>25</v>
      </c>
      <c r="B38" s="14" t="s">
        <v>125</v>
      </c>
      <c r="C38" s="637">
        <v>9.092058512649806E-2</v>
      </c>
      <c r="D38" s="637">
        <v>8.5199999999999998E-2</v>
      </c>
      <c r="E38" s="637">
        <v>9.8699999999999996E-2</v>
      </c>
      <c r="F38" s="637">
        <v>0.13750000000000001</v>
      </c>
      <c r="G38" s="638">
        <v>0.18559999999999999</v>
      </c>
    </row>
    <row r="39" spans="1:7" ht="15" customHeight="1">
      <c r="A39" s="332">
        <v>26</v>
      </c>
      <c r="B39" s="14" t="s">
        <v>124</v>
      </c>
      <c r="C39" s="637">
        <v>0.78335659164733862</v>
      </c>
      <c r="D39" s="637">
        <v>0.80449999999999999</v>
      </c>
      <c r="E39" s="637">
        <v>0.79530000000000001</v>
      </c>
      <c r="F39" s="637">
        <v>0.79279999999999995</v>
      </c>
      <c r="G39" s="638">
        <v>0.78039999999999998</v>
      </c>
    </row>
    <row r="40" spans="1:7" ht="15" customHeight="1">
      <c r="A40" s="332">
        <v>27</v>
      </c>
      <c r="B40" s="14" t="s">
        <v>123</v>
      </c>
      <c r="C40" s="637">
        <v>0.11871674513141937</v>
      </c>
      <c r="D40" s="637">
        <v>0.1056</v>
      </c>
      <c r="E40" s="637">
        <v>0.1116</v>
      </c>
      <c r="F40" s="637">
        <v>0.11550000000000001</v>
      </c>
      <c r="G40" s="638">
        <v>0.1235</v>
      </c>
    </row>
    <row r="41" spans="1:7" ht="15" customHeight="1">
      <c r="A41" s="333"/>
      <c r="B41" s="182" t="s">
        <v>395</v>
      </c>
      <c r="C41" s="596"/>
      <c r="D41" s="596"/>
      <c r="E41" s="596"/>
      <c r="F41" s="596"/>
      <c r="G41" s="597"/>
    </row>
    <row r="42" spans="1:7">
      <c r="A42" s="332">
        <v>28</v>
      </c>
      <c r="B42" s="14" t="s">
        <v>378</v>
      </c>
      <c r="C42" s="632">
        <v>92427257.627692327</v>
      </c>
      <c r="D42" s="632">
        <v>103990479.80076924</v>
      </c>
      <c r="E42" s="632">
        <v>86473325.633000016</v>
      </c>
      <c r="F42" s="632">
        <v>104280998</v>
      </c>
      <c r="G42" s="639">
        <v>108143749</v>
      </c>
    </row>
    <row r="43" spans="1:7" ht="15" customHeight="1">
      <c r="A43" s="332">
        <v>29</v>
      </c>
      <c r="B43" s="14" t="s">
        <v>390</v>
      </c>
      <c r="C43" s="632">
        <v>41989157.235059902</v>
      </c>
      <c r="D43" s="632">
        <v>43278783.415899985</v>
      </c>
      <c r="E43" s="640">
        <v>50521891.58250834</v>
      </c>
      <c r="F43" s="640">
        <v>43044126</v>
      </c>
      <c r="G43" s="641">
        <v>38706725</v>
      </c>
    </row>
    <row r="44" spans="1:7" ht="15" customHeight="1">
      <c r="A44" s="358">
        <v>30</v>
      </c>
      <c r="B44" s="359" t="s">
        <v>379</v>
      </c>
      <c r="C44" s="637">
        <v>2.2012172597386135</v>
      </c>
      <c r="D44" s="637">
        <v>2.4471165881257191</v>
      </c>
      <c r="E44" s="637">
        <v>1.7900198341583815</v>
      </c>
      <c r="F44" s="637">
        <v>2.4601000000000002</v>
      </c>
      <c r="G44" s="638">
        <v>2.8048000000000002</v>
      </c>
    </row>
    <row r="45" spans="1:7" ht="15" customHeight="1">
      <c r="A45" s="358"/>
      <c r="B45" s="182" t="s">
        <v>497</v>
      </c>
      <c r="C45" s="596"/>
      <c r="D45" s="596"/>
      <c r="E45" s="596"/>
      <c r="F45" s="596"/>
      <c r="G45" s="597"/>
    </row>
    <row r="46" spans="1:7" ht="15" customHeight="1">
      <c r="A46" s="358">
        <v>31</v>
      </c>
      <c r="B46" s="359" t="s">
        <v>504</v>
      </c>
      <c r="C46" s="619">
        <v>357523300.59996003</v>
      </c>
      <c r="D46" s="619">
        <v>361215800.75230491</v>
      </c>
      <c r="E46" s="642">
        <v>357008993.59818</v>
      </c>
      <c r="F46" s="642">
        <v>298809539</v>
      </c>
      <c r="G46" s="643">
        <v>329806884</v>
      </c>
    </row>
    <row r="47" spans="1:7" ht="15" customHeight="1">
      <c r="A47" s="358">
        <v>32</v>
      </c>
      <c r="B47" s="359" t="s">
        <v>519</v>
      </c>
      <c r="C47" s="619">
        <v>298230165.79697502</v>
      </c>
      <c r="D47" s="619">
        <v>271237916.04686975</v>
      </c>
      <c r="E47" s="642">
        <v>273085222.52572882</v>
      </c>
      <c r="F47" s="642">
        <v>262699005</v>
      </c>
      <c r="G47" s="643">
        <v>247216831</v>
      </c>
    </row>
    <row r="48" spans="1:7" ht="14.5" thickBot="1">
      <c r="A48" s="334">
        <v>33</v>
      </c>
      <c r="B48" s="184" t="s">
        <v>537</v>
      </c>
      <c r="C48" s="621">
        <v>1.1988166912778024</v>
      </c>
      <c r="D48" s="621">
        <v>1.3317304822895299</v>
      </c>
      <c r="E48" s="620">
        <v>1.3073171455278736</v>
      </c>
      <c r="F48" s="620">
        <v>1.1375</v>
      </c>
      <c r="G48" s="644">
        <v>1.3341000000000001</v>
      </c>
    </row>
    <row r="49" spans="1:2">
      <c r="A49" s="16"/>
    </row>
    <row r="50" spans="1:2" ht="38">
      <c r="B50" s="251" t="s">
        <v>479</v>
      </c>
    </row>
    <row r="51" spans="1:2" ht="50.5">
      <c r="B51" s="251" t="s">
        <v>394</v>
      </c>
    </row>
    <row r="53" spans="1:2">
      <c r="B53" s="250"/>
    </row>
  </sheetData>
  <pageMargins left="0.7" right="0.7" top="0.75" bottom="0.75" header="0.3" footer="0.3"/>
  <pageSetup paperSize="9" scale="55" orientation="portrait" r:id="rId1"/>
  <headerFooter>
    <oddFooter>&amp;C_x000D_&amp;1#&amp;"Calibri"&amp;10&amp;K000000 C1 - FOR 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6"/>
  <sheetViews>
    <sheetView showGridLines="0" zoomScale="80" zoomScaleNormal="80" workbookViewId="0">
      <selection activeCell="C8" sqref="C8:G21"/>
    </sheetView>
  </sheetViews>
  <sheetFormatPr defaultColWidth="9.36328125" defaultRowHeight="12"/>
  <cols>
    <col min="1" max="1" width="11.6328125" style="369" bestFit="1" customWidth="1"/>
    <col min="2" max="2" width="68.54296875" style="369" customWidth="1"/>
    <col min="3" max="3" width="14.08984375" style="369" bestFit="1" customWidth="1"/>
    <col min="4" max="4" width="14.90625" style="369" bestFit="1" customWidth="1"/>
    <col min="5" max="5" width="17.08984375" style="369" bestFit="1" customWidth="1"/>
    <col min="6" max="6" width="14.54296875" style="369" bestFit="1" customWidth="1"/>
    <col min="7" max="7" width="19.90625" style="369" bestFit="1" customWidth="1"/>
    <col min="8" max="8" width="15.90625" style="369" bestFit="1" customWidth="1"/>
    <col min="9" max="16384" width="9.36328125" style="369"/>
  </cols>
  <sheetData>
    <row r="1" spans="1:8" ht="13">
      <c r="A1" s="2" t="s">
        <v>31</v>
      </c>
      <c r="B1" s="3" t="str">
        <f>'Info '!C2</f>
        <v>JSC PASHA Bank Georgia</v>
      </c>
    </row>
    <row r="2" spans="1:8" ht="13">
      <c r="A2" s="2" t="s">
        <v>32</v>
      </c>
      <c r="B2" s="443">
        <f>'1. key ratios '!B2</f>
        <v>44834</v>
      </c>
    </row>
    <row r="3" spans="1:8">
      <c r="A3" s="362" t="s">
        <v>544</v>
      </c>
    </row>
    <row r="5" spans="1:8" ht="15" customHeight="1">
      <c r="A5" s="746" t="s">
        <v>545</v>
      </c>
      <c r="B5" s="747"/>
      <c r="C5" s="752" t="s">
        <v>546</v>
      </c>
      <c r="D5" s="753"/>
      <c r="E5" s="753"/>
      <c r="F5" s="753"/>
      <c r="G5" s="753"/>
      <c r="H5" s="754"/>
    </row>
    <row r="6" spans="1:8">
      <c r="A6" s="748"/>
      <c r="B6" s="749"/>
      <c r="C6" s="755"/>
      <c r="D6" s="756"/>
      <c r="E6" s="756"/>
      <c r="F6" s="756"/>
      <c r="G6" s="756"/>
      <c r="H6" s="757"/>
    </row>
    <row r="7" spans="1:8">
      <c r="A7" s="750"/>
      <c r="B7" s="751"/>
      <c r="C7" s="393" t="s">
        <v>547</v>
      </c>
      <c r="D7" s="393" t="s">
        <v>548</v>
      </c>
      <c r="E7" s="393" t="s">
        <v>549</v>
      </c>
      <c r="F7" s="393" t="s">
        <v>550</v>
      </c>
      <c r="G7" s="393" t="s">
        <v>551</v>
      </c>
      <c r="H7" s="393" t="s">
        <v>109</v>
      </c>
    </row>
    <row r="8" spans="1:8">
      <c r="A8" s="364">
        <v>1</v>
      </c>
      <c r="B8" s="363" t="s">
        <v>96</v>
      </c>
      <c r="C8" s="500">
        <v>44974218.397</v>
      </c>
      <c r="D8" s="500"/>
      <c r="E8" s="500"/>
      <c r="F8" s="500">
        <v>5346400</v>
      </c>
      <c r="G8" s="500"/>
      <c r="H8" s="659">
        <f>SUM(C8:G8)</f>
        <v>50320618.397</v>
      </c>
    </row>
    <row r="9" spans="1:8">
      <c r="A9" s="364">
        <v>2</v>
      </c>
      <c r="B9" s="363" t="s">
        <v>97</v>
      </c>
      <c r="C9" s="500"/>
      <c r="D9" s="500"/>
      <c r="E9" s="500"/>
      <c r="F9" s="500"/>
      <c r="G9" s="500"/>
      <c r="H9" s="659">
        <f t="shared" ref="H9:H21" si="0">SUM(C9:G9)</f>
        <v>0</v>
      </c>
    </row>
    <row r="10" spans="1:8">
      <c r="A10" s="364">
        <v>3</v>
      </c>
      <c r="B10" s="363" t="s">
        <v>269</v>
      </c>
      <c r="C10" s="500"/>
      <c r="D10" s="500"/>
      <c r="E10" s="500"/>
      <c r="F10" s="500"/>
      <c r="G10" s="500"/>
      <c r="H10" s="659">
        <f t="shared" si="0"/>
        <v>0</v>
      </c>
    </row>
    <row r="11" spans="1:8">
      <c r="A11" s="364">
        <v>4</v>
      </c>
      <c r="B11" s="363" t="s">
        <v>98</v>
      </c>
      <c r="C11" s="500"/>
      <c r="D11" s="500"/>
      <c r="E11" s="500"/>
      <c r="F11" s="500"/>
      <c r="G11" s="500"/>
      <c r="H11" s="659">
        <f t="shared" si="0"/>
        <v>0</v>
      </c>
    </row>
    <row r="12" spans="1:8">
      <c r="A12" s="364">
        <v>5</v>
      </c>
      <c r="B12" s="363" t="s">
        <v>99</v>
      </c>
      <c r="C12" s="500"/>
      <c r="D12" s="500"/>
      <c r="E12" s="500"/>
      <c r="F12" s="500"/>
      <c r="G12" s="500"/>
      <c r="H12" s="659">
        <f t="shared" si="0"/>
        <v>0</v>
      </c>
    </row>
    <row r="13" spans="1:8">
      <c r="A13" s="364">
        <v>6</v>
      </c>
      <c r="B13" s="363" t="s">
        <v>100</v>
      </c>
      <c r="C13" s="500">
        <v>81244683.429100022</v>
      </c>
      <c r="D13" s="500">
        <v>8298774.6624999996</v>
      </c>
      <c r="E13" s="500"/>
      <c r="F13" s="500"/>
      <c r="G13" s="500"/>
      <c r="H13" s="659">
        <f t="shared" si="0"/>
        <v>89543458.091600016</v>
      </c>
    </row>
    <row r="14" spans="1:8">
      <c r="A14" s="364">
        <v>7</v>
      </c>
      <c r="B14" s="363" t="s">
        <v>101</v>
      </c>
      <c r="C14" s="500"/>
      <c r="D14" s="500">
        <v>122165905.23910001</v>
      </c>
      <c r="E14" s="500">
        <v>86560262.789999992</v>
      </c>
      <c r="F14" s="500">
        <v>111182715.01530002</v>
      </c>
      <c r="G14" s="500"/>
      <c r="H14" s="659">
        <f t="shared" si="0"/>
        <v>319908883.04440004</v>
      </c>
    </row>
    <row r="15" spans="1:8">
      <c r="A15" s="364">
        <v>8</v>
      </c>
      <c r="B15" s="363" t="s">
        <v>102</v>
      </c>
      <c r="C15" s="500"/>
      <c r="D15" s="500">
        <v>797908.30000000063</v>
      </c>
      <c r="E15" s="500">
        <v>40623581.560000166</v>
      </c>
      <c r="F15" s="500"/>
      <c r="G15" s="500"/>
      <c r="H15" s="659">
        <f t="shared" si="0"/>
        <v>41421489.860000163</v>
      </c>
    </row>
    <row r="16" spans="1:8">
      <c r="A16" s="364">
        <v>9</v>
      </c>
      <c r="B16" s="363" t="s">
        <v>103</v>
      </c>
      <c r="C16" s="500"/>
      <c r="D16" s="500"/>
      <c r="E16" s="500"/>
      <c r="F16" s="500"/>
      <c r="G16" s="500"/>
      <c r="H16" s="659">
        <f t="shared" si="0"/>
        <v>0</v>
      </c>
    </row>
    <row r="17" spans="1:8">
      <c r="A17" s="364">
        <v>10</v>
      </c>
      <c r="B17" s="397" t="s">
        <v>563</v>
      </c>
      <c r="C17" s="500"/>
      <c r="D17" s="500">
        <v>5201078.2189999996</v>
      </c>
      <c r="E17" s="500">
        <v>22776550.085600004</v>
      </c>
      <c r="F17" s="500">
        <v>10889617.179400001</v>
      </c>
      <c r="G17" s="500"/>
      <c r="H17" s="659">
        <f t="shared" si="0"/>
        <v>38867245.484000005</v>
      </c>
    </row>
    <row r="18" spans="1:8">
      <c r="A18" s="364">
        <v>11</v>
      </c>
      <c r="B18" s="363" t="s">
        <v>105</v>
      </c>
      <c r="C18" s="500"/>
      <c r="D18" s="500"/>
      <c r="E18" s="500"/>
      <c r="F18" s="500"/>
      <c r="G18" s="500"/>
      <c r="H18" s="659">
        <f t="shared" si="0"/>
        <v>0</v>
      </c>
    </row>
    <row r="19" spans="1:8">
      <c r="A19" s="364">
        <v>12</v>
      </c>
      <c r="B19" s="363" t="s">
        <v>106</v>
      </c>
      <c r="C19" s="500"/>
      <c r="D19" s="500"/>
      <c r="E19" s="500"/>
      <c r="F19" s="500"/>
      <c r="G19" s="500"/>
      <c r="H19" s="659">
        <f t="shared" si="0"/>
        <v>0</v>
      </c>
    </row>
    <row r="20" spans="1:8">
      <c r="A20" s="364">
        <v>13</v>
      </c>
      <c r="B20" s="363" t="s">
        <v>247</v>
      </c>
      <c r="C20" s="500"/>
      <c r="D20" s="500"/>
      <c r="E20" s="500"/>
      <c r="F20" s="500"/>
      <c r="G20" s="500"/>
      <c r="H20" s="659">
        <f t="shared" si="0"/>
        <v>0</v>
      </c>
    </row>
    <row r="21" spans="1:8">
      <c r="A21" s="364">
        <v>14</v>
      </c>
      <c r="B21" s="363" t="s">
        <v>108</v>
      </c>
      <c r="C21" s="500">
        <v>3364832.7483999999</v>
      </c>
      <c r="D21" s="500">
        <v>3549900.2635999997</v>
      </c>
      <c r="E21" s="500"/>
      <c r="F21" s="500"/>
      <c r="G21" s="500">
        <v>6503298.25</v>
      </c>
      <c r="H21" s="659">
        <f t="shared" si="0"/>
        <v>13418031.262</v>
      </c>
    </row>
    <row r="22" spans="1:8">
      <c r="A22" s="365">
        <v>15</v>
      </c>
      <c r="B22" s="371" t="s">
        <v>109</v>
      </c>
      <c r="C22" s="659">
        <f>SUM(C18:C21)+SUM(C8:C16)</f>
        <v>129583734.57450002</v>
      </c>
      <c r="D22" s="659">
        <f t="shared" ref="D22:G22" si="1">SUM(D18:D21)+SUM(D8:D16)</f>
        <v>134812488.46520001</v>
      </c>
      <c r="E22" s="659">
        <f t="shared" si="1"/>
        <v>127183844.35000016</v>
      </c>
      <c r="F22" s="659">
        <f t="shared" si="1"/>
        <v>116529115.01530002</v>
      </c>
      <c r="G22" s="659">
        <f t="shared" si="1"/>
        <v>6503298.25</v>
      </c>
      <c r="H22" s="659">
        <f>SUM(H18:H21)+SUM(H8:H16)</f>
        <v>514612480.65500027</v>
      </c>
    </row>
    <row r="26" spans="1:8" ht="36">
      <c r="B26" s="398" t="s">
        <v>692</v>
      </c>
    </row>
  </sheetData>
  <mergeCells count="2">
    <mergeCell ref="A5:B7"/>
    <mergeCell ref="C5:H6"/>
  </mergeCells>
  <conditionalFormatting sqref="A5">
    <cfRule type="duplicateValues" dxfId="17" priority="1"/>
    <cfRule type="duplicateValues" dxfId="16" priority="2"/>
  </conditionalFormatting>
  <conditionalFormatting sqref="A5">
    <cfRule type="duplicateValues" dxfId="15" priority="3"/>
  </conditionalFormatting>
  <pageMargins left="0.7" right="0.7" top="0.75" bottom="0.75" header="0.3" footer="0.3"/>
  <pageSetup paperSize="9" scale="49" orientation="portrait" r:id="rId1"/>
  <headerFooter>
    <oddFooter>&amp;C_x000D_&amp;1#&amp;"Calibri"&amp;10&amp;K000000 C1 - FOR INTERNAL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6"/>
  <sheetViews>
    <sheetView showGridLines="0" zoomScale="80" zoomScaleNormal="80" workbookViewId="0">
      <selection activeCell="F21" sqref="F21"/>
    </sheetView>
  </sheetViews>
  <sheetFormatPr defaultColWidth="9.36328125" defaultRowHeight="12"/>
  <cols>
    <col min="1" max="1" width="11.6328125" style="399" bestFit="1" customWidth="1"/>
    <col min="2" max="2" width="81.36328125" style="369" customWidth="1"/>
    <col min="3" max="9" width="18.36328125" style="369" customWidth="1"/>
    <col min="10" max="16384" width="9.36328125" style="369"/>
  </cols>
  <sheetData>
    <row r="1" spans="1:9" ht="13">
      <c r="A1" s="2" t="s">
        <v>31</v>
      </c>
      <c r="B1" s="3" t="str">
        <f>'Info '!C2</f>
        <v>JSC PASHA Bank Georgia</v>
      </c>
    </row>
    <row r="2" spans="1:9" ht="13">
      <c r="A2" s="2" t="s">
        <v>32</v>
      </c>
      <c r="B2" s="443">
        <f>'1. key ratios '!B2</f>
        <v>44834</v>
      </c>
    </row>
    <row r="3" spans="1:9">
      <c r="A3" s="362" t="s">
        <v>552</v>
      </c>
    </row>
    <row r="4" spans="1:9">
      <c r="C4" s="400" t="s">
        <v>0</v>
      </c>
      <c r="D4" s="400" t="s">
        <v>1</v>
      </c>
      <c r="E4" s="400" t="s">
        <v>2</v>
      </c>
      <c r="F4" s="400" t="s">
        <v>3</v>
      </c>
      <c r="G4" s="400" t="s">
        <v>4</v>
      </c>
      <c r="H4" s="400" t="s">
        <v>6</v>
      </c>
      <c r="I4" s="400" t="s">
        <v>9</v>
      </c>
    </row>
    <row r="5" spans="1:9" ht="44.25" customHeight="1">
      <c r="A5" s="746" t="s">
        <v>553</v>
      </c>
      <c r="B5" s="747"/>
      <c r="C5" s="760" t="s">
        <v>554</v>
      </c>
      <c r="D5" s="760"/>
      <c r="E5" s="760" t="s">
        <v>555</v>
      </c>
      <c r="F5" s="760" t="s">
        <v>556</v>
      </c>
      <c r="G5" s="758" t="s">
        <v>557</v>
      </c>
      <c r="H5" s="758" t="s">
        <v>558</v>
      </c>
      <c r="I5" s="401" t="s">
        <v>559</v>
      </c>
    </row>
    <row r="6" spans="1:9" ht="60" customHeight="1">
      <c r="A6" s="750"/>
      <c r="B6" s="751"/>
      <c r="C6" s="389" t="s">
        <v>560</v>
      </c>
      <c r="D6" s="389" t="s">
        <v>561</v>
      </c>
      <c r="E6" s="760"/>
      <c r="F6" s="760"/>
      <c r="G6" s="759"/>
      <c r="H6" s="759"/>
      <c r="I6" s="401" t="s">
        <v>562</v>
      </c>
    </row>
    <row r="7" spans="1:9">
      <c r="A7" s="367">
        <v>1</v>
      </c>
      <c r="B7" s="363" t="s">
        <v>96</v>
      </c>
      <c r="C7" s="499"/>
      <c r="D7" s="499">
        <v>50320618.397</v>
      </c>
      <c r="E7" s="499"/>
      <c r="F7" s="499"/>
      <c r="G7" s="499"/>
      <c r="H7" s="500"/>
      <c r="I7" s="498">
        <f t="shared" ref="I7:I23" si="0">C7+D7-E7-F7-G7</f>
        <v>50320618.397</v>
      </c>
    </row>
    <row r="8" spans="1:9">
      <c r="A8" s="367">
        <v>2</v>
      </c>
      <c r="B8" s="363" t="s">
        <v>97</v>
      </c>
      <c r="C8" s="499">
        <v>0</v>
      </c>
      <c r="D8" s="499"/>
      <c r="E8" s="499"/>
      <c r="F8" s="499"/>
      <c r="G8" s="499"/>
      <c r="H8" s="500"/>
      <c r="I8" s="498">
        <f t="shared" si="0"/>
        <v>0</v>
      </c>
    </row>
    <row r="9" spans="1:9">
      <c r="A9" s="367">
        <v>3</v>
      </c>
      <c r="B9" s="363" t="s">
        <v>269</v>
      </c>
      <c r="C9" s="499"/>
      <c r="D9" s="499"/>
      <c r="E9" s="499"/>
      <c r="F9" s="499"/>
      <c r="G9" s="499"/>
      <c r="H9" s="500"/>
      <c r="I9" s="498">
        <f t="shared" si="0"/>
        <v>0</v>
      </c>
    </row>
    <row r="10" spans="1:9">
      <c r="A10" s="367">
        <v>4</v>
      </c>
      <c r="B10" s="363" t="s">
        <v>98</v>
      </c>
      <c r="C10" s="499"/>
      <c r="D10" s="499"/>
      <c r="E10" s="499"/>
      <c r="F10" s="499"/>
      <c r="G10" s="499"/>
      <c r="H10" s="500"/>
      <c r="I10" s="498">
        <f t="shared" si="0"/>
        <v>0</v>
      </c>
    </row>
    <row r="11" spans="1:9">
      <c r="A11" s="367">
        <v>5</v>
      </c>
      <c r="B11" s="363" t="s">
        <v>99</v>
      </c>
      <c r="C11" s="499"/>
      <c r="D11" s="499"/>
      <c r="E11" s="499"/>
      <c r="F11" s="499"/>
      <c r="G11" s="499"/>
      <c r="H11" s="500"/>
      <c r="I11" s="498">
        <f t="shared" si="0"/>
        <v>0</v>
      </c>
    </row>
    <row r="12" spans="1:9">
      <c r="A12" s="367">
        <v>6</v>
      </c>
      <c r="B12" s="363" t="s">
        <v>100</v>
      </c>
      <c r="C12" s="499"/>
      <c r="D12" s="499">
        <v>89543458.091700003</v>
      </c>
      <c r="E12" s="499"/>
      <c r="F12" s="499"/>
      <c r="G12" s="499"/>
      <c r="H12" s="500"/>
      <c r="I12" s="498">
        <f t="shared" si="0"/>
        <v>89543458.091700003</v>
      </c>
    </row>
    <row r="13" spans="1:9">
      <c r="A13" s="367">
        <v>7</v>
      </c>
      <c r="B13" s="363" t="s">
        <v>101</v>
      </c>
      <c r="C13" s="499">
        <v>35811566.883299999</v>
      </c>
      <c r="D13" s="499">
        <v>297845310.43480003</v>
      </c>
      <c r="E13" s="499">
        <v>13747994.273700001</v>
      </c>
      <c r="F13" s="499">
        <v>5322001.7882000012</v>
      </c>
      <c r="G13" s="499"/>
      <c r="H13" s="500"/>
      <c r="I13" s="498">
        <f>C13+D13-E13-F13-G13</f>
        <v>314586881.25620002</v>
      </c>
    </row>
    <row r="14" spans="1:9">
      <c r="A14" s="367">
        <v>8</v>
      </c>
      <c r="B14" s="363" t="s">
        <v>102</v>
      </c>
      <c r="C14" s="499">
        <v>2565310.3219999978</v>
      </c>
      <c r="D14" s="499">
        <v>40354852.234500177</v>
      </c>
      <c r="E14" s="499">
        <v>1498672.6964999971</v>
      </c>
      <c r="F14" s="499">
        <v>783930.47999999346</v>
      </c>
      <c r="G14" s="499"/>
      <c r="H14" s="500">
        <v>644137.14</v>
      </c>
      <c r="I14" s="498">
        <f t="shared" si="0"/>
        <v>40637559.380000181</v>
      </c>
    </row>
    <row r="15" spans="1:9">
      <c r="A15" s="367">
        <v>9</v>
      </c>
      <c r="B15" s="363" t="s">
        <v>103</v>
      </c>
      <c r="C15" s="499"/>
      <c r="D15" s="499"/>
      <c r="E15" s="499"/>
      <c r="F15" s="499"/>
      <c r="G15" s="499"/>
      <c r="H15" s="500"/>
      <c r="I15" s="498">
        <f t="shared" si="0"/>
        <v>0</v>
      </c>
    </row>
    <row r="16" spans="1:9">
      <c r="A16" s="367">
        <v>10</v>
      </c>
      <c r="B16" s="397" t="s">
        <v>563</v>
      </c>
      <c r="C16" s="499">
        <v>30505996.7531</v>
      </c>
      <c r="D16" s="499">
        <v>18686358.294400003</v>
      </c>
      <c r="E16" s="499">
        <v>10325109.5655</v>
      </c>
      <c r="F16" s="499">
        <v>261273.15730000002</v>
      </c>
      <c r="G16" s="499"/>
      <c r="H16" s="500"/>
      <c r="I16" s="498">
        <f t="shared" si="0"/>
        <v>38605972.324699998</v>
      </c>
    </row>
    <row r="17" spans="1:9">
      <c r="A17" s="367">
        <v>11</v>
      </c>
      <c r="B17" s="363" t="s">
        <v>105</v>
      </c>
      <c r="C17" s="499"/>
      <c r="D17" s="499"/>
      <c r="E17" s="499"/>
      <c r="F17" s="499"/>
      <c r="G17" s="499"/>
      <c r="H17" s="500"/>
      <c r="I17" s="498">
        <f t="shared" si="0"/>
        <v>0</v>
      </c>
    </row>
    <row r="18" spans="1:9">
      <c r="A18" s="367">
        <v>12</v>
      </c>
      <c r="B18" s="363" t="s">
        <v>106</v>
      </c>
      <c r="C18" s="499"/>
      <c r="D18" s="499"/>
      <c r="E18" s="499"/>
      <c r="F18" s="499"/>
      <c r="G18" s="499"/>
      <c r="H18" s="500"/>
      <c r="I18" s="498">
        <f t="shared" si="0"/>
        <v>0</v>
      </c>
    </row>
    <row r="19" spans="1:9">
      <c r="A19" s="367">
        <v>13</v>
      </c>
      <c r="B19" s="363" t="s">
        <v>247</v>
      </c>
      <c r="C19" s="499"/>
      <c r="D19" s="499"/>
      <c r="E19" s="499"/>
      <c r="F19" s="499"/>
      <c r="G19" s="499"/>
      <c r="H19" s="500"/>
      <c r="I19" s="498">
        <f t="shared" si="0"/>
        <v>0</v>
      </c>
    </row>
    <row r="20" spans="1:9">
      <c r="A20" s="367">
        <v>14</v>
      </c>
      <c r="B20" s="363" t="s">
        <v>108</v>
      </c>
      <c r="C20" s="499">
        <f>371930+209754</f>
        <v>581684</v>
      </c>
      <c r="D20" s="499">
        <f>18055340.872-371930</f>
        <v>17683410.872000001</v>
      </c>
      <c r="E20" s="499">
        <v>209754</v>
      </c>
      <c r="F20" s="499"/>
      <c r="G20" s="499"/>
      <c r="H20" s="500"/>
      <c r="I20" s="498">
        <f>C20+D20-E20-F20-G20</f>
        <v>18055340.872000001</v>
      </c>
    </row>
    <row r="21" spans="1:9" s="402" customFormat="1">
      <c r="A21" s="368">
        <v>15</v>
      </c>
      <c r="B21" s="371" t="s">
        <v>109</v>
      </c>
      <c r="C21" s="659">
        <f>SUM(C7:C15)+SUM(C17:C20)</f>
        <v>38958561.205299996</v>
      </c>
      <c r="D21" s="659">
        <f t="shared" ref="D21:H21" si="1">SUM(D7:D15)+SUM(D17:D20)</f>
        <v>495747650.03000021</v>
      </c>
      <c r="E21" s="659">
        <f t="shared" si="1"/>
        <v>15456420.970199998</v>
      </c>
      <c r="F21" s="659">
        <f t="shared" si="1"/>
        <v>6105932.2681999952</v>
      </c>
      <c r="G21" s="659">
        <f t="shared" si="1"/>
        <v>0</v>
      </c>
      <c r="H21" s="659">
        <f t="shared" si="1"/>
        <v>644137.14</v>
      </c>
      <c r="I21" s="498">
        <f t="shared" si="0"/>
        <v>513143857.9969002</v>
      </c>
    </row>
    <row r="22" spans="1:9">
      <c r="A22" s="403">
        <v>16</v>
      </c>
      <c r="B22" s="404" t="s">
        <v>564</v>
      </c>
      <c r="C22" s="500">
        <v>38213770.235299997</v>
      </c>
      <c r="D22" s="500">
        <v>310421670.87770015</v>
      </c>
      <c r="E22" s="499">
        <v>15158457.360200001</v>
      </c>
      <c r="F22" s="499">
        <v>5661865.0681999996</v>
      </c>
      <c r="G22" s="499"/>
      <c r="H22" s="500">
        <f>H14</f>
        <v>644137.14</v>
      </c>
      <c r="I22" s="498">
        <f t="shared" si="0"/>
        <v>327815118.68460017</v>
      </c>
    </row>
    <row r="23" spans="1:9">
      <c r="A23" s="403">
        <v>17</v>
      </c>
      <c r="B23" s="404" t="s">
        <v>565</v>
      </c>
      <c r="C23" s="500"/>
      <c r="D23" s="500">
        <v>27708869.922600001</v>
      </c>
      <c r="E23" s="499"/>
      <c r="F23" s="499">
        <v>444067.2</v>
      </c>
      <c r="G23" s="499"/>
      <c r="H23" s="500"/>
      <c r="I23" s="498">
        <f t="shared" si="0"/>
        <v>27264802.722600002</v>
      </c>
    </row>
    <row r="24" spans="1:9">
      <c r="I24" s="402"/>
    </row>
    <row r="25" spans="1:9">
      <c r="I25" s="402"/>
    </row>
    <row r="26" spans="1:9" ht="36">
      <c r="B26" s="398" t="s">
        <v>692</v>
      </c>
      <c r="I26" s="402"/>
    </row>
  </sheetData>
  <mergeCells count="6">
    <mergeCell ref="H5:H6"/>
    <mergeCell ref="A5:B6"/>
    <mergeCell ref="C5:D5"/>
    <mergeCell ref="E5:E6"/>
    <mergeCell ref="F5:F6"/>
    <mergeCell ref="G5:G6"/>
  </mergeCells>
  <conditionalFormatting sqref="A5">
    <cfRule type="duplicateValues" dxfId="14" priority="1"/>
    <cfRule type="duplicateValues" dxfId="13" priority="2"/>
  </conditionalFormatting>
  <conditionalFormatting sqref="A5">
    <cfRule type="duplicateValues" dxfId="12" priority="3"/>
  </conditionalFormatting>
  <pageMargins left="0.7" right="0.7" top="0.75" bottom="0.75" header="0.3" footer="0.3"/>
  <pageSetup scale="40" orientation="portrait" horizontalDpi="90" verticalDpi="90" r:id="rId1"/>
  <headerFooter>
    <oddFooter>&amp;C_x000D_&amp;1#&amp;"Calibri"&amp;10&amp;K000000 C1 - FOR INTERNAL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47"/>
  <sheetViews>
    <sheetView showGridLines="0" zoomScale="80" zoomScaleNormal="80" workbookViewId="0">
      <selection activeCell="C7" sqref="C7:H33"/>
    </sheetView>
  </sheetViews>
  <sheetFormatPr defaultColWidth="9.36328125" defaultRowHeight="12"/>
  <cols>
    <col min="1" max="1" width="11" style="369" bestFit="1" customWidth="1"/>
    <col min="2" max="2" width="79.6328125" style="369" customWidth="1"/>
    <col min="3" max="9" width="15.6328125" style="369" customWidth="1"/>
    <col min="10" max="16384" width="9.36328125" style="369"/>
  </cols>
  <sheetData>
    <row r="1" spans="1:9" ht="13">
      <c r="A1" s="2" t="s">
        <v>31</v>
      </c>
      <c r="B1" s="3" t="str">
        <f>'Info '!C2</f>
        <v>JSC PASHA Bank Georgia</v>
      </c>
    </row>
    <row r="2" spans="1:9" ht="13">
      <c r="A2" s="2" t="s">
        <v>32</v>
      </c>
      <c r="B2" s="443">
        <f>'1. key ratios '!B2</f>
        <v>44834</v>
      </c>
    </row>
    <row r="3" spans="1:9">
      <c r="A3" s="362" t="s">
        <v>566</v>
      </c>
    </row>
    <row r="4" spans="1:9">
      <c r="C4" s="400" t="s">
        <v>0</v>
      </c>
      <c r="D4" s="400" t="s">
        <v>1</v>
      </c>
      <c r="E4" s="400" t="s">
        <v>2</v>
      </c>
      <c r="F4" s="400" t="s">
        <v>3</v>
      </c>
      <c r="G4" s="400" t="s">
        <v>4</v>
      </c>
      <c r="H4" s="400" t="s">
        <v>6</v>
      </c>
      <c r="I4" s="400" t="s">
        <v>9</v>
      </c>
    </row>
    <row r="5" spans="1:9" ht="46.5" customHeight="1">
      <c r="A5" s="746" t="s">
        <v>707</v>
      </c>
      <c r="B5" s="747"/>
      <c r="C5" s="760" t="s">
        <v>554</v>
      </c>
      <c r="D5" s="760"/>
      <c r="E5" s="760" t="s">
        <v>555</v>
      </c>
      <c r="F5" s="760" t="s">
        <v>556</v>
      </c>
      <c r="G5" s="758" t="s">
        <v>557</v>
      </c>
      <c r="H5" s="758" t="s">
        <v>558</v>
      </c>
      <c r="I5" s="401" t="s">
        <v>559</v>
      </c>
    </row>
    <row r="6" spans="1:9" ht="75" customHeight="1">
      <c r="A6" s="750"/>
      <c r="B6" s="751"/>
      <c r="C6" s="389" t="s">
        <v>560</v>
      </c>
      <c r="D6" s="389" t="s">
        <v>561</v>
      </c>
      <c r="E6" s="760"/>
      <c r="F6" s="760"/>
      <c r="G6" s="759"/>
      <c r="H6" s="759"/>
      <c r="I6" s="401" t="s">
        <v>562</v>
      </c>
    </row>
    <row r="7" spans="1:9">
      <c r="A7" s="366">
        <v>1</v>
      </c>
      <c r="B7" s="370" t="s">
        <v>697</v>
      </c>
      <c r="C7" s="500">
        <v>466145.06000000006</v>
      </c>
      <c r="D7" s="500">
        <v>9379612.390000077</v>
      </c>
      <c r="E7" s="500">
        <v>293243.01</v>
      </c>
      <c r="F7" s="500">
        <v>183056.81000000023</v>
      </c>
      <c r="G7" s="500"/>
      <c r="H7" s="499">
        <v>73916.33</v>
      </c>
      <c r="I7" s="577">
        <f t="shared" ref="I7:I34" si="0">C7+D7-E7-F7-G7</f>
        <v>9369457.6300000772</v>
      </c>
    </row>
    <row r="8" spans="1:9">
      <c r="A8" s="366">
        <v>2</v>
      </c>
      <c r="B8" s="370" t="s">
        <v>567</v>
      </c>
      <c r="C8" s="500">
        <v>547451.81999999995</v>
      </c>
      <c r="D8" s="500">
        <v>227376712.96299982</v>
      </c>
      <c r="E8" s="500">
        <v>284458.22000000003</v>
      </c>
      <c r="F8" s="500">
        <v>1741802.7439039985</v>
      </c>
      <c r="G8" s="500"/>
      <c r="H8" s="499">
        <v>9906.2699999999986</v>
      </c>
      <c r="I8" s="577">
        <f t="shared" si="0"/>
        <v>225897903.81909582</v>
      </c>
    </row>
    <row r="9" spans="1:9">
      <c r="A9" s="366">
        <v>3</v>
      </c>
      <c r="B9" s="370" t="s">
        <v>568</v>
      </c>
      <c r="C9" s="500">
        <v>223.3</v>
      </c>
      <c r="D9" s="500">
        <v>22295.31</v>
      </c>
      <c r="E9" s="500">
        <v>223.3</v>
      </c>
      <c r="F9" s="500">
        <v>443.54</v>
      </c>
      <c r="G9" s="500"/>
      <c r="H9" s="499"/>
      <c r="I9" s="577">
        <f t="shared" si="0"/>
        <v>21851.77</v>
      </c>
    </row>
    <row r="10" spans="1:9">
      <c r="A10" s="366">
        <v>4</v>
      </c>
      <c r="B10" s="370" t="s">
        <v>698</v>
      </c>
      <c r="C10" s="500">
        <v>1648070.3595360001</v>
      </c>
      <c r="D10" s="500">
        <v>22803913.342588004</v>
      </c>
      <c r="E10" s="500">
        <v>808878.66097600001</v>
      </c>
      <c r="F10" s="500">
        <v>391986.79883399996</v>
      </c>
      <c r="G10" s="500"/>
      <c r="H10" s="499">
        <v>4458.87</v>
      </c>
      <c r="I10" s="577">
        <f t="shared" si="0"/>
        <v>23251118.242314003</v>
      </c>
    </row>
    <row r="11" spans="1:9">
      <c r="A11" s="366">
        <v>5</v>
      </c>
      <c r="B11" s="370" t="s">
        <v>569</v>
      </c>
      <c r="C11" s="500">
        <v>1189084.8043519999</v>
      </c>
      <c r="D11" s="500">
        <v>41192259.782105997</v>
      </c>
      <c r="E11" s="500">
        <v>443867.89796799998</v>
      </c>
      <c r="F11" s="500">
        <v>801504.75079799991</v>
      </c>
      <c r="G11" s="500"/>
      <c r="H11" s="499"/>
      <c r="I11" s="577">
        <f t="shared" si="0"/>
        <v>41135971.937691994</v>
      </c>
    </row>
    <row r="12" spans="1:9">
      <c r="A12" s="366">
        <v>6</v>
      </c>
      <c r="B12" s="370" t="s">
        <v>570</v>
      </c>
      <c r="C12" s="500">
        <v>165070.34</v>
      </c>
      <c r="D12" s="500">
        <v>7506305.1144580003</v>
      </c>
      <c r="E12" s="500">
        <v>213927.10470399997</v>
      </c>
      <c r="F12" s="500">
        <v>129322.94550400006</v>
      </c>
      <c r="G12" s="500"/>
      <c r="H12" s="499">
        <v>75846</v>
      </c>
      <c r="I12" s="577">
        <f t="shared" si="0"/>
        <v>7328125.4042499997</v>
      </c>
    </row>
    <row r="13" spans="1:9">
      <c r="A13" s="366">
        <v>7</v>
      </c>
      <c r="B13" s="370" t="s">
        <v>571</v>
      </c>
      <c r="C13" s="500">
        <v>2223656.2884200001</v>
      </c>
      <c r="D13" s="500">
        <v>712127.25869999989</v>
      </c>
      <c r="E13" s="500">
        <v>668889.05752599996</v>
      </c>
      <c r="F13" s="500">
        <v>14113.56</v>
      </c>
      <c r="G13" s="500"/>
      <c r="H13" s="499">
        <v>4820.5200000000004</v>
      </c>
      <c r="I13" s="577">
        <f t="shared" si="0"/>
        <v>2252780.9295940003</v>
      </c>
    </row>
    <row r="14" spans="1:9">
      <c r="A14" s="366">
        <v>8</v>
      </c>
      <c r="B14" s="370" t="s">
        <v>572</v>
      </c>
      <c r="C14" s="500">
        <v>671084.5138800001</v>
      </c>
      <c r="D14" s="500">
        <v>11967453.417504003</v>
      </c>
      <c r="E14" s="500">
        <v>358601.04565000004</v>
      </c>
      <c r="F14" s="500">
        <v>209868.16481600006</v>
      </c>
      <c r="G14" s="500"/>
      <c r="H14" s="499">
        <v>2858.67</v>
      </c>
      <c r="I14" s="577">
        <f t="shared" si="0"/>
        <v>12070068.720918003</v>
      </c>
    </row>
    <row r="15" spans="1:9">
      <c r="A15" s="366">
        <v>9</v>
      </c>
      <c r="B15" s="370" t="s">
        <v>573</v>
      </c>
      <c r="C15" s="500">
        <v>143377.79</v>
      </c>
      <c r="D15" s="500">
        <v>3771231.0257560001</v>
      </c>
      <c r="E15" s="500">
        <v>66315.106746000005</v>
      </c>
      <c r="F15" s="500">
        <v>70746.89208000002</v>
      </c>
      <c r="G15" s="500"/>
      <c r="H15" s="499">
        <v>3998.5</v>
      </c>
      <c r="I15" s="577">
        <f t="shared" si="0"/>
        <v>3777546.8169300002</v>
      </c>
    </row>
    <row r="16" spans="1:9">
      <c r="A16" s="366">
        <v>10</v>
      </c>
      <c r="B16" s="370" t="s">
        <v>574</v>
      </c>
      <c r="C16" s="500">
        <v>153578.614592</v>
      </c>
      <c r="D16" s="500">
        <v>100646.50730000001</v>
      </c>
      <c r="E16" s="500">
        <v>46073.573872000001</v>
      </c>
      <c r="F16" s="500">
        <v>2004.28</v>
      </c>
      <c r="G16" s="500"/>
      <c r="H16" s="499"/>
      <c r="I16" s="577">
        <f t="shared" si="0"/>
        <v>206147.26802000002</v>
      </c>
    </row>
    <row r="17" spans="1:10">
      <c r="A17" s="366">
        <v>11</v>
      </c>
      <c r="B17" s="370" t="s">
        <v>575</v>
      </c>
      <c r="C17" s="500">
        <v>0</v>
      </c>
      <c r="D17" s="500">
        <v>3166388.9907519994</v>
      </c>
      <c r="E17" s="500">
        <v>310747.78927800001</v>
      </c>
      <c r="F17" s="500">
        <v>954.1400000000001</v>
      </c>
      <c r="G17" s="500"/>
      <c r="H17" s="499"/>
      <c r="I17" s="577">
        <f t="shared" si="0"/>
        <v>2854687.0614739992</v>
      </c>
    </row>
    <row r="18" spans="1:10">
      <c r="A18" s="366">
        <v>12</v>
      </c>
      <c r="B18" s="370" t="s">
        <v>576</v>
      </c>
      <c r="C18" s="500">
        <v>258736.35000000003</v>
      </c>
      <c r="D18" s="500">
        <v>7855973.3055920387</v>
      </c>
      <c r="E18" s="500">
        <v>144532.12000000002</v>
      </c>
      <c r="F18" s="500">
        <v>153627.53337600036</v>
      </c>
      <c r="G18" s="500"/>
      <c r="H18" s="499">
        <v>91403.790000000023</v>
      </c>
      <c r="I18" s="577">
        <f t="shared" si="0"/>
        <v>7816550.0022160374</v>
      </c>
    </row>
    <row r="19" spans="1:10">
      <c r="A19" s="366">
        <v>13</v>
      </c>
      <c r="B19" s="370" t="s">
        <v>577</v>
      </c>
      <c r="C19" s="500">
        <v>246129.01679999995</v>
      </c>
      <c r="D19" s="500">
        <v>1458033.5830999992</v>
      </c>
      <c r="E19" s="500">
        <v>122929.40704000002</v>
      </c>
      <c r="F19" s="500">
        <v>21174.961119999971</v>
      </c>
      <c r="G19" s="500"/>
      <c r="H19" s="499">
        <v>32642.39</v>
      </c>
      <c r="I19" s="577">
        <f t="shared" si="0"/>
        <v>1560058.2317399993</v>
      </c>
    </row>
    <row r="20" spans="1:10">
      <c r="A20" s="366">
        <v>14</v>
      </c>
      <c r="B20" s="370" t="s">
        <v>578</v>
      </c>
      <c r="C20" s="500">
        <v>18705941.481632002</v>
      </c>
      <c r="D20" s="500">
        <v>20207907.410327986</v>
      </c>
      <c r="E20" s="500">
        <v>5625793.7455040002</v>
      </c>
      <c r="F20" s="500">
        <v>402504.19674200029</v>
      </c>
      <c r="G20" s="500"/>
      <c r="H20" s="499"/>
      <c r="I20" s="577">
        <f t="shared" si="0"/>
        <v>32885550.949713986</v>
      </c>
    </row>
    <row r="21" spans="1:10">
      <c r="A21" s="366">
        <v>15</v>
      </c>
      <c r="B21" s="370" t="s">
        <v>579</v>
      </c>
      <c r="C21" s="500">
        <v>7257278.0700000003</v>
      </c>
      <c r="D21" s="500">
        <v>2368629.1878080014</v>
      </c>
      <c r="E21" s="500">
        <v>2293590.4905119995</v>
      </c>
      <c r="F21" s="500">
        <v>24825.771089999998</v>
      </c>
      <c r="G21" s="500"/>
      <c r="H21" s="499"/>
      <c r="I21" s="577">
        <f t="shared" si="0"/>
        <v>7307490.9962060023</v>
      </c>
    </row>
    <row r="22" spans="1:10">
      <c r="A22" s="366">
        <v>16</v>
      </c>
      <c r="B22" s="370" t="s">
        <v>580</v>
      </c>
      <c r="C22" s="500">
        <v>3785.62</v>
      </c>
      <c r="D22" s="500">
        <v>47952.859999999986</v>
      </c>
      <c r="E22" s="500">
        <v>1187.19</v>
      </c>
      <c r="F22" s="500">
        <v>942.31</v>
      </c>
      <c r="G22" s="500"/>
      <c r="H22" s="499"/>
      <c r="I22" s="577">
        <f t="shared" si="0"/>
        <v>49608.979999999989</v>
      </c>
    </row>
    <row r="23" spans="1:10">
      <c r="A23" s="366">
        <v>17</v>
      </c>
      <c r="B23" s="370" t="s">
        <v>701</v>
      </c>
      <c r="C23" s="500">
        <v>958609.85803200002</v>
      </c>
      <c r="D23" s="500">
        <v>11524921.1523</v>
      </c>
      <c r="E23" s="500">
        <v>1223198.96208</v>
      </c>
      <c r="F23" s="500">
        <v>42425.38</v>
      </c>
      <c r="G23" s="500"/>
      <c r="H23" s="499"/>
      <c r="I23" s="577">
        <f t="shared" si="0"/>
        <v>11217906.668251999</v>
      </c>
    </row>
    <row r="24" spans="1:10">
      <c r="A24" s="366">
        <v>18</v>
      </c>
      <c r="B24" s="370" t="s">
        <v>581</v>
      </c>
      <c r="C24" s="500">
        <v>90845.29</v>
      </c>
      <c r="D24" s="500">
        <v>53010974.349159986</v>
      </c>
      <c r="E24" s="500">
        <v>31701.810000000005</v>
      </c>
      <c r="F24" s="500">
        <v>1055473.6147519997</v>
      </c>
      <c r="G24" s="500"/>
      <c r="H24" s="499"/>
      <c r="I24" s="577">
        <f t="shared" si="0"/>
        <v>52014644.21440798</v>
      </c>
    </row>
    <row r="25" spans="1:10">
      <c r="A25" s="366">
        <v>19</v>
      </c>
      <c r="B25" s="370" t="s">
        <v>582</v>
      </c>
      <c r="C25" s="500">
        <v>1997.67</v>
      </c>
      <c r="D25" s="500">
        <v>12990805.854600003</v>
      </c>
      <c r="E25" s="500">
        <v>644.91</v>
      </c>
      <c r="F25" s="500">
        <v>253470.41999999998</v>
      </c>
      <c r="G25" s="500"/>
      <c r="H25" s="499">
        <v>2999.49</v>
      </c>
      <c r="I25" s="577">
        <f t="shared" si="0"/>
        <v>12738688.194600003</v>
      </c>
    </row>
    <row r="26" spans="1:10">
      <c r="A26" s="366">
        <v>20</v>
      </c>
      <c r="B26" s="370" t="s">
        <v>700</v>
      </c>
      <c r="C26" s="500">
        <v>43027.58</v>
      </c>
      <c r="D26" s="500">
        <v>1831029.2699999975</v>
      </c>
      <c r="E26" s="500">
        <v>40988.839999999997</v>
      </c>
      <c r="F26" s="500">
        <v>35686.599999999977</v>
      </c>
      <c r="G26" s="500"/>
      <c r="H26" s="499">
        <v>40707.42</v>
      </c>
      <c r="I26" s="577">
        <f t="shared" si="0"/>
        <v>1797381.4099999974</v>
      </c>
      <c r="J26" s="372"/>
    </row>
    <row r="27" spans="1:10">
      <c r="A27" s="366">
        <v>21</v>
      </c>
      <c r="B27" s="370" t="s">
        <v>583</v>
      </c>
      <c r="C27" s="500">
        <v>5484.97</v>
      </c>
      <c r="D27" s="500">
        <v>387785.9699999998</v>
      </c>
      <c r="E27" s="500">
        <v>2271.71</v>
      </c>
      <c r="F27" s="500">
        <v>7649.2800000000007</v>
      </c>
      <c r="G27" s="500"/>
      <c r="H27" s="499"/>
      <c r="I27" s="577">
        <f t="shared" si="0"/>
        <v>383349.94999999972</v>
      </c>
      <c r="J27" s="372"/>
    </row>
    <row r="28" spans="1:10">
      <c r="A28" s="366">
        <v>22</v>
      </c>
      <c r="B28" s="370" t="s">
        <v>584</v>
      </c>
      <c r="C28" s="500">
        <v>14468.9</v>
      </c>
      <c r="D28" s="500">
        <v>387745.93000000005</v>
      </c>
      <c r="E28" s="500">
        <v>9167.8799999999992</v>
      </c>
      <c r="F28" s="500">
        <v>7588.3600000000006</v>
      </c>
      <c r="G28" s="500"/>
      <c r="H28" s="499">
        <v>3943.9199999999996</v>
      </c>
      <c r="I28" s="577">
        <f t="shared" si="0"/>
        <v>385458.59000000008</v>
      </c>
      <c r="J28" s="372"/>
    </row>
    <row r="29" spans="1:10">
      <c r="A29" s="366">
        <v>23</v>
      </c>
      <c r="B29" s="370" t="s">
        <v>585</v>
      </c>
      <c r="C29" s="500">
        <v>2412681.1758800005</v>
      </c>
      <c r="D29" s="500">
        <v>10795262.165496076</v>
      </c>
      <c r="E29" s="500">
        <v>827911.42161399999</v>
      </c>
      <c r="F29" s="500">
        <v>204535.27359799991</v>
      </c>
      <c r="G29" s="500"/>
      <c r="H29" s="499">
        <v>89306.090000000011</v>
      </c>
      <c r="I29" s="577">
        <f t="shared" si="0"/>
        <v>12175496.646164075</v>
      </c>
      <c r="J29" s="372"/>
    </row>
    <row r="30" spans="1:10">
      <c r="A30" s="366">
        <v>24</v>
      </c>
      <c r="B30" s="370" t="s">
        <v>699</v>
      </c>
      <c r="C30" s="500">
        <v>481755.24</v>
      </c>
      <c r="D30" s="500">
        <v>8229657.4538040012</v>
      </c>
      <c r="E30" s="500">
        <v>353803.96009399998</v>
      </c>
      <c r="F30" s="500">
        <v>120116.91799999999</v>
      </c>
      <c r="G30" s="500"/>
      <c r="H30" s="499"/>
      <c r="I30" s="577">
        <f t="shared" si="0"/>
        <v>8237491.8157100016</v>
      </c>
      <c r="J30" s="372"/>
    </row>
    <row r="31" spans="1:10">
      <c r="A31" s="366">
        <v>25</v>
      </c>
      <c r="B31" s="370" t="s">
        <v>586</v>
      </c>
      <c r="C31" s="500">
        <v>559794.3899999999</v>
      </c>
      <c r="D31" s="500">
        <v>13321312.720696025</v>
      </c>
      <c r="E31" s="500">
        <v>1014490.2499839994</v>
      </c>
      <c r="F31" s="500">
        <v>119833.37376000016</v>
      </c>
      <c r="G31" s="500"/>
      <c r="H31" s="499">
        <v>207328.88</v>
      </c>
      <c r="I31" s="577">
        <f t="shared" si="0"/>
        <v>12746783.486952025</v>
      </c>
      <c r="J31" s="372"/>
    </row>
    <row r="32" spans="1:10">
      <c r="A32" s="366">
        <v>26</v>
      </c>
      <c r="B32" s="370" t="s">
        <v>696</v>
      </c>
      <c r="C32" s="500">
        <v>128598.702</v>
      </c>
      <c r="D32" s="500">
        <v>5647301.3645000365</v>
      </c>
      <c r="E32" s="500">
        <v>59229.506475999995</v>
      </c>
      <c r="F32" s="500">
        <v>110273.64999999976</v>
      </c>
      <c r="G32" s="500"/>
      <c r="H32" s="499"/>
      <c r="I32" s="577">
        <f t="shared" si="0"/>
        <v>5606396.9100240367</v>
      </c>
      <c r="J32" s="372"/>
    </row>
    <row r="33" spans="1:10">
      <c r="A33" s="366">
        <v>27</v>
      </c>
      <c r="B33" s="366" t="s">
        <v>587</v>
      </c>
      <c r="C33" s="500">
        <v>581684</v>
      </c>
      <c r="D33" s="500">
        <v>17683410.872000001</v>
      </c>
      <c r="E33" s="500">
        <v>209754</v>
      </c>
      <c r="F33" s="500"/>
      <c r="G33" s="500"/>
      <c r="H33" s="499"/>
      <c r="I33" s="577">
        <f t="shared" si="0"/>
        <v>18055340.872000001</v>
      </c>
      <c r="J33" s="372"/>
    </row>
    <row r="34" spans="1:10">
      <c r="A34" s="366">
        <v>28</v>
      </c>
      <c r="B34" s="371" t="s">
        <v>109</v>
      </c>
      <c r="C34" s="659">
        <f>SUM(C7:C33)</f>
        <v>38958561.205123998</v>
      </c>
      <c r="D34" s="659">
        <f t="shared" ref="D34:H34" si="1">SUM(D7:D33)</f>
        <v>495747649.55154812</v>
      </c>
      <c r="E34" s="659">
        <f t="shared" si="1"/>
        <v>15456420.970024001</v>
      </c>
      <c r="F34" s="659">
        <f t="shared" si="1"/>
        <v>6105932.2683739979</v>
      </c>
      <c r="G34" s="659">
        <f t="shared" si="1"/>
        <v>0</v>
      </c>
      <c r="H34" s="659">
        <f t="shared" si="1"/>
        <v>644137.14</v>
      </c>
      <c r="I34" s="498">
        <f t="shared" si="0"/>
        <v>513143857.51827413</v>
      </c>
      <c r="J34" s="372"/>
    </row>
    <row r="35" spans="1:10">
      <c r="A35" s="372"/>
      <c r="B35" s="372"/>
      <c r="C35" s="372"/>
      <c r="D35" s="372"/>
      <c r="E35" s="372"/>
      <c r="F35" s="372"/>
      <c r="G35" s="372"/>
      <c r="H35" s="372"/>
      <c r="I35" s="372"/>
      <c r="J35" s="372"/>
    </row>
    <row r="36" spans="1:10">
      <c r="A36" s="372"/>
      <c r="B36" s="405"/>
      <c r="C36" s="372"/>
      <c r="D36" s="372"/>
      <c r="E36" s="372"/>
      <c r="F36" s="372"/>
      <c r="G36" s="372"/>
      <c r="H36" s="372"/>
      <c r="I36" s="372"/>
      <c r="J36" s="372"/>
    </row>
    <row r="37" spans="1:10">
      <c r="A37" s="372"/>
      <c r="B37" s="372"/>
      <c r="C37" s="372"/>
      <c r="D37" s="372"/>
      <c r="E37" s="372"/>
      <c r="F37" s="372"/>
      <c r="G37" s="372"/>
      <c r="H37" s="372"/>
      <c r="I37" s="372"/>
      <c r="J37" s="372"/>
    </row>
    <row r="38" spans="1:10">
      <c r="A38" s="372"/>
      <c r="B38" s="372"/>
      <c r="C38" s="372"/>
      <c r="D38" s="372"/>
      <c r="E38" s="372"/>
      <c r="F38" s="372"/>
      <c r="G38" s="372"/>
      <c r="H38" s="372"/>
      <c r="I38" s="372"/>
      <c r="J38" s="372"/>
    </row>
    <row r="39" spans="1:10">
      <c r="A39" s="372"/>
      <c r="B39" s="372"/>
      <c r="C39" s="372"/>
      <c r="D39" s="372"/>
      <c r="E39" s="372"/>
      <c r="F39" s="372"/>
      <c r="G39" s="372"/>
      <c r="H39" s="372"/>
      <c r="I39" s="372"/>
      <c r="J39" s="372"/>
    </row>
    <row r="40" spans="1:10">
      <c r="A40" s="372"/>
      <c r="B40" s="372"/>
      <c r="C40" s="372"/>
      <c r="D40" s="372"/>
      <c r="E40" s="372"/>
      <c r="F40" s="372"/>
      <c r="G40" s="372"/>
      <c r="H40" s="372"/>
      <c r="I40" s="372"/>
      <c r="J40" s="372"/>
    </row>
    <row r="41" spans="1:10">
      <c r="A41" s="372"/>
      <c r="B41" s="372"/>
      <c r="C41" s="372"/>
      <c r="D41" s="372"/>
      <c r="E41" s="372"/>
      <c r="F41" s="372"/>
      <c r="G41" s="372"/>
      <c r="H41" s="372"/>
      <c r="I41" s="372"/>
      <c r="J41" s="372"/>
    </row>
    <row r="42" spans="1:10">
      <c r="A42" s="406"/>
      <c r="B42" s="406"/>
      <c r="C42" s="372"/>
      <c r="D42" s="372"/>
      <c r="E42" s="372"/>
      <c r="F42" s="372"/>
      <c r="G42" s="372"/>
      <c r="H42" s="372"/>
      <c r="I42" s="372"/>
      <c r="J42" s="372"/>
    </row>
    <row r="43" spans="1:10">
      <c r="A43" s="406"/>
      <c r="B43" s="406"/>
      <c r="C43" s="372"/>
      <c r="D43" s="372"/>
      <c r="E43" s="372"/>
      <c r="F43" s="372"/>
      <c r="G43" s="372"/>
      <c r="H43" s="372"/>
      <c r="I43" s="372"/>
      <c r="J43" s="372"/>
    </row>
    <row r="44" spans="1:10">
      <c r="A44" s="372"/>
      <c r="B44" s="372"/>
      <c r="C44" s="372"/>
      <c r="D44" s="372"/>
      <c r="E44" s="372"/>
      <c r="F44" s="372"/>
      <c r="G44" s="372"/>
      <c r="H44" s="372"/>
      <c r="I44" s="372"/>
      <c r="J44" s="372"/>
    </row>
    <row r="45" spans="1:10">
      <c r="A45" s="372"/>
      <c r="B45" s="372"/>
      <c r="C45" s="372"/>
      <c r="D45" s="372"/>
      <c r="E45" s="372"/>
      <c r="F45" s="372"/>
      <c r="G45" s="372"/>
      <c r="H45" s="372"/>
      <c r="I45" s="372"/>
      <c r="J45" s="372"/>
    </row>
    <row r="46" spans="1:10">
      <c r="A46" s="372"/>
      <c r="B46" s="372"/>
      <c r="C46" s="372"/>
      <c r="D46" s="372"/>
      <c r="E46" s="372"/>
      <c r="F46" s="372"/>
      <c r="G46" s="372"/>
      <c r="H46" s="372"/>
      <c r="I46" s="372"/>
      <c r="J46" s="372"/>
    </row>
    <row r="47" spans="1:10">
      <c r="A47" s="372"/>
      <c r="B47" s="372"/>
      <c r="C47" s="372"/>
      <c r="D47" s="372"/>
      <c r="E47" s="372"/>
      <c r="F47" s="372"/>
      <c r="G47" s="372"/>
      <c r="H47" s="372"/>
      <c r="I47" s="372"/>
      <c r="J47" s="372"/>
    </row>
  </sheetData>
  <mergeCells count="6">
    <mergeCell ref="H5:H6"/>
    <mergeCell ref="A5:B6"/>
    <mergeCell ref="C5:D5"/>
    <mergeCell ref="E5:E6"/>
    <mergeCell ref="F5:F6"/>
    <mergeCell ref="G5:G6"/>
  </mergeCells>
  <conditionalFormatting sqref="A5">
    <cfRule type="duplicateValues" dxfId="11" priority="1"/>
    <cfRule type="duplicateValues" dxfId="10" priority="2"/>
  </conditionalFormatting>
  <conditionalFormatting sqref="A5">
    <cfRule type="duplicateValues" dxfId="9" priority="3"/>
  </conditionalFormatting>
  <pageMargins left="0.7" right="0.7" top="0.75" bottom="0.75" header="0.3" footer="0.3"/>
  <pageSetup scale="45" orientation="portrait" r:id="rId1"/>
  <headerFooter>
    <oddFooter>&amp;C_x000D_&amp;1#&amp;"Calibri"&amp;10&amp;K000000 C1 - FOR INTERNAL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9"/>
  <sheetViews>
    <sheetView showGridLines="0" zoomScale="80" zoomScaleNormal="80" workbookViewId="0">
      <selection activeCell="C19" sqref="C19"/>
    </sheetView>
  </sheetViews>
  <sheetFormatPr defaultColWidth="9.36328125" defaultRowHeight="12"/>
  <cols>
    <col min="1" max="1" width="11.6328125" style="369" bestFit="1" customWidth="1"/>
    <col min="2" max="2" width="67.453125" style="369" customWidth="1"/>
    <col min="3" max="3" width="21.36328125" style="369" customWidth="1"/>
    <col min="4" max="4" width="18.6328125" style="369" customWidth="1"/>
    <col min="5" max="16384" width="9.36328125" style="369"/>
  </cols>
  <sheetData>
    <row r="1" spans="1:4" ht="13">
      <c r="A1" s="2" t="s">
        <v>31</v>
      </c>
      <c r="B1" s="3" t="str">
        <f>'Info '!C2</f>
        <v>JSC PASHA Bank Georgia</v>
      </c>
    </row>
    <row r="2" spans="1:4" ht="13">
      <c r="A2" s="2" t="s">
        <v>32</v>
      </c>
      <c r="B2" s="443">
        <f>'1. key ratios '!B2</f>
        <v>44834</v>
      </c>
    </row>
    <row r="3" spans="1:4">
      <c r="A3" s="362" t="s">
        <v>588</v>
      </c>
    </row>
    <row r="5" spans="1:4" ht="48">
      <c r="A5" s="761" t="s">
        <v>589</v>
      </c>
      <c r="B5" s="761"/>
      <c r="C5" s="393" t="s">
        <v>590</v>
      </c>
      <c r="D5" s="393" t="s">
        <v>591</v>
      </c>
    </row>
    <row r="6" spans="1:4">
      <c r="A6" s="373">
        <v>1</v>
      </c>
      <c r="B6" s="374" t="s">
        <v>592</v>
      </c>
      <c r="C6" s="497">
        <v>20154226.429899998</v>
      </c>
      <c r="D6" s="497">
        <v>731250.1</v>
      </c>
    </row>
    <row r="7" spans="1:4">
      <c r="A7" s="375">
        <v>2</v>
      </c>
      <c r="B7" s="374" t="s">
        <v>593</v>
      </c>
      <c r="C7" s="497">
        <f>SUM(C8:C11)</f>
        <v>5342553.6808000002</v>
      </c>
      <c r="D7" s="497">
        <f>SUM(D8:D11)</f>
        <v>0</v>
      </c>
    </row>
    <row r="8" spans="1:4">
      <c r="A8" s="376">
        <v>2.1</v>
      </c>
      <c r="B8" s="377" t="s">
        <v>704</v>
      </c>
      <c r="C8" s="576">
        <v>3019530.4924999997</v>
      </c>
      <c r="D8" s="576"/>
    </row>
    <row r="9" spans="1:4">
      <c r="A9" s="376">
        <v>2.2000000000000002</v>
      </c>
      <c r="B9" s="377" t="s">
        <v>702</v>
      </c>
      <c r="C9" s="576">
        <v>2323023.1883</v>
      </c>
      <c r="D9" s="576">
        <v>0</v>
      </c>
    </row>
    <row r="10" spans="1:4">
      <c r="A10" s="376">
        <v>2.2999999999999998</v>
      </c>
      <c r="B10" s="377" t="s">
        <v>594</v>
      </c>
      <c r="C10" s="576"/>
      <c r="D10" s="576"/>
    </row>
    <row r="11" spans="1:4">
      <c r="A11" s="376">
        <v>2.4</v>
      </c>
      <c r="B11" s="377" t="s">
        <v>595</v>
      </c>
      <c r="C11" s="576">
        <v>0</v>
      </c>
      <c r="D11" s="576">
        <v>0</v>
      </c>
    </row>
    <row r="12" spans="1:4">
      <c r="A12" s="373">
        <v>3</v>
      </c>
      <c r="B12" s="374" t="s">
        <v>596</v>
      </c>
      <c r="C12" s="497">
        <f>SUM(C13:C18)</f>
        <v>4676455.8931</v>
      </c>
      <c r="D12" s="497">
        <f>SUM(D13:D18)</f>
        <v>287182.90000000002</v>
      </c>
    </row>
    <row r="13" spans="1:4">
      <c r="A13" s="376">
        <v>3.1</v>
      </c>
      <c r="B13" s="377" t="s">
        <v>597</v>
      </c>
      <c r="C13" s="576">
        <v>623118.57999999996</v>
      </c>
      <c r="D13" s="576">
        <v>0</v>
      </c>
    </row>
    <row r="14" spans="1:4">
      <c r="A14" s="376">
        <v>3.2</v>
      </c>
      <c r="B14" s="377" t="s">
        <v>598</v>
      </c>
      <c r="C14" s="576">
        <v>1140362.7500999998</v>
      </c>
      <c r="D14" s="576">
        <v>277159.40000000002</v>
      </c>
    </row>
    <row r="15" spans="1:4">
      <c r="A15" s="376">
        <v>3.3</v>
      </c>
      <c r="B15" s="377" t="s">
        <v>693</v>
      </c>
      <c r="C15" s="576">
        <v>2149694.2615999999</v>
      </c>
      <c r="D15" s="576">
        <v>0</v>
      </c>
    </row>
    <row r="16" spans="1:4">
      <c r="A16" s="376">
        <v>3.4</v>
      </c>
      <c r="B16" s="377" t="s">
        <v>703</v>
      </c>
      <c r="C16" s="576">
        <v>0</v>
      </c>
      <c r="D16" s="576">
        <v>0</v>
      </c>
    </row>
    <row r="17" spans="1:4">
      <c r="A17" s="375">
        <v>3.5</v>
      </c>
      <c r="B17" s="377" t="s">
        <v>599</v>
      </c>
      <c r="C17" s="576">
        <v>763280.3014</v>
      </c>
      <c r="D17" s="576">
        <v>10023.5</v>
      </c>
    </row>
    <row r="18" spans="1:4">
      <c r="A18" s="376">
        <v>3.6</v>
      </c>
      <c r="B18" s="377" t="s">
        <v>600</v>
      </c>
      <c r="C18" s="576">
        <v>0</v>
      </c>
      <c r="D18" s="576">
        <v>0</v>
      </c>
    </row>
    <row r="19" spans="1:4">
      <c r="A19" s="378">
        <v>4</v>
      </c>
      <c r="B19" s="374" t="s">
        <v>601</v>
      </c>
      <c r="C19" s="497">
        <f>C6+C7-C12</f>
        <v>20820324.217599995</v>
      </c>
      <c r="D19" s="497">
        <f>D6+D7-D12</f>
        <v>444067.19999999995</v>
      </c>
    </row>
  </sheetData>
  <mergeCells count="1">
    <mergeCell ref="A5:B5"/>
  </mergeCells>
  <pageMargins left="0.7" right="0.7" top="0.75" bottom="0.75" header="0.3" footer="0.3"/>
  <pageSetup scale="75" orientation="portrait" horizontalDpi="4294967292" r:id="rId1"/>
  <headerFooter>
    <oddFooter>&amp;C_x000D_&amp;1#&amp;"Calibri"&amp;10&amp;K000000 C1 - FOR INTERNAL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4"/>
  <sheetViews>
    <sheetView showGridLines="0" zoomScale="80" zoomScaleNormal="80" workbookViewId="0">
      <selection activeCell="C7" sqref="C7:C19"/>
    </sheetView>
  </sheetViews>
  <sheetFormatPr defaultColWidth="9.36328125" defaultRowHeight="12"/>
  <cols>
    <col min="1" max="1" width="11.6328125" style="369" bestFit="1" customWidth="1"/>
    <col min="2" max="2" width="64.90625" style="369" customWidth="1"/>
    <col min="3" max="3" width="26" style="369" customWidth="1"/>
    <col min="4" max="4" width="32.6328125" style="369" customWidth="1"/>
    <col min="5" max="16384" width="9.36328125" style="369"/>
  </cols>
  <sheetData>
    <row r="1" spans="1:4" ht="13">
      <c r="A1" s="2" t="s">
        <v>31</v>
      </c>
      <c r="B1" s="3" t="str">
        <f>'Info '!C2</f>
        <v>JSC PASHA Bank Georgia</v>
      </c>
    </row>
    <row r="2" spans="1:4" ht="13">
      <c r="A2" s="2" t="s">
        <v>32</v>
      </c>
      <c r="B2" s="443">
        <f>'1. key ratios '!B2</f>
        <v>44834</v>
      </c>
    </row>
    <row r="3" spans="1:4">
      <c r="A3" s="362" t="s">
        <v>602</v>
      </c>
    </row>
    <row r="4" spans="1:4">
      <c r="A4" s="362"/>
    </row>
    <row r="5" spans="1:4" ht="15" customHeight="1">
      <c r="A5" s="762" t="s">
        <v>705</v>
      </c>
      <c r="B5" s="763"/>
      <c r="C5" s="752" t="s">
        <v>603</v>
      </c>
      <c r="D5" s="766" t="s">
        <v>604</v>
      </c>
    </row>
    <row r="6" spans="1:4">
      <c r="A6" s="764"/>
      <c r="B6" s="765"/>
      <c r="C6" s="755"/>
      <c r="D6" s="766"/>
    </row>
    <row r="7" spans="1:4">
      <c r="A7" s="371">
        <v>1</v>
      </c>
      <c r="B7" s="371" t="s">
        <v>592</v>
      </c>
      <c r="C7" s="659">
        <v>36171142.889048964</v>
      </c>
      <c r="D7" s="496"/>
    </row>
    <row r="8" spans="1:4">
      <c r="A8" s="366">
        <v>2</v>
      </c>
      <c r="B8" s="366" t="s">
        <v>605</v>
      </c>
      <c r="C8" s="500">
        <v>6210850.5709400047</v>
      </c>
      <c r="D8" s="496"/>
    </row>
    <row r="9" spans="1:4">
      <c r="A9" s="366">
        <v>3</v>
      </c>
      <c r="B9" s="379" t="s">
        <v>606</v>
      </c>
      <c r="C9" s="500"/>
      <c r="D9" s="496"/>
    </row>
    <row r="10" spans="1:4">
      <c r="A10" s="366">
        <v>4</v>
      </c>
      <c r="B10" s="366" t="s">
        <v>607</v>
      </c>
      <c r="C10" s="659">
        <v>4168223.4649</v>
      </c>
      <c r="D10" s="495"/>
    </row>
    <row r="11" spans="1:4">
      <c r="A11" s="366">
        <v>5</v>
      </c>
      <c r="B11" s="380" t="s">
        <v>608</v>
      </c>
      <c r="C11" s="500"/>
      <c r="D11" s="496"/>
    </row>
    <row r="12" spans="1:4">
      <c r="A12" s="366">
        <v>6</v>
      </c>
      <c r="B12" s="380" t="s">
        <v>609</v>
      </c>
      <c r="C12" s="500"/>
      <c r="D12" s="496"/>
    </row>
    <row r="13" spans="1:4">
      <c r="A13" s="366">
        <v>7</v>
      </c>
      <c r="B13" s="380" t="s">
        <v>610</v>
      </c>
      <c r="C13" s="500">
        <v>1875981.4924000001</v>
      </c>
      <c r="D13" s="496"/>
    </row>
    <row r="14" spans="1:4">
      <c r="A14" s="366">
        <v>8</v>
      </c>
      <c r="B14" s="380" t="s">
        <v>611</v>
      </c>
      <c r="C14" s="500"/>
      <c r="D14" s="499"/>
    </row>
    <row r="15" spans="1:4">
      <c r="A15" s="366">
        <v>9</v>
      </c>
      <c r="B15" s="380" t="s">
        <v>612</v>
      </c>
      <c r="C15" s="500"/>
      <c r="D15" s="499"/>
    </row>
    <row r="16" spans="1:4">
      <c r="A16" s="366">
        <v>10</v>
      </c>
      <c r="B16" s="380" t="s">
        <v>613</v>
      </c>
      <c r="C16" s="500">
        <v>644137.14</v>
      </c>
      <c r="D16" s="496"/>
    </row>
    <row r="17" spans="1:4">
      <c r="A17" s="366">
        <v>11</v>
      </c>
      <c r="B17" s="380" t="s">
        <v>614</v>
      </c>
      <c r="C17" s="500"/>
      <c r="D17" s="499"/>
    </row>
    <row r="18" spans="1:4">
      <c r="A18" s="366">
        <v>12</v>
      </c>
      <c r="B18" s="377" t="s">
        <v>710</v>
      </c>
      <c r="C18" s="500">
        <v>1648104.8325</v>
      </c>
      <c r="D18" s="496"/>
    </row>
    <row r="19" spans="1:4">
      <c r="A19" s="371">
        <v>13</v>
      </c>
      <c r="B19" s="407" t="s">
        <v>601</v>
      </c>
      <c r="C19" s="659">
        <v>38213769.995088965</v>
      </c>
      <c r="D19" s="495"/>
    </row>
    <row r="20" spans="1:4">
      <c r="C20" s="645"/>
      <c r="D20" s="602"/>
    </row>
    <row r="21" spans="1:4">
      <c r="C21" s="601"/>
      <c r="D21" s="601"/>
    </row>
    <row r="22" spans="1:4">
      <c r="B22" s="360"/>
    </row>
    <row r="23" spans="1:4">
      <c r="B23" s="361"/>
    </row>
    <row r="24" spans="1:4">
      <c r="B24" s="362"/>
    </row>
  </sheetData>
  <mergeCells count="3">
    <mergeCell ref="A5:B6"/>
    <mergeCell ref="C5:C6"/>
    <mergeCell ref="D5:D6"/>
  </mergeCells>
  <pageMargins left="0.7" right="0.7" top="0.75" bottom="0.75" header="0.3" footer="0.3"/>
  <pageSetup paperSize="9" scale="64" orientation="portrait" r:id="rId1"/>
  <headerFooter>
    <oddFooter>&amp;C_x000D_&amp;1#&amp;"Calibri"&amp;10&amp;K000000 C1 - FOR 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33"/>
  <sheetViews>
    <sheetView showGridLines="0" tabSelected="1" topLeftCell="G3" zoomScale="90" zoomScaleNormal="90" workbookViewId="0">
      <selection activeCell="I16" sqref="I16"/>
    </sheetView>
  </sheetViews>
  <sheetFormatPr defaultColWidth="9.36328125" defaultRowHeight="12"/>
  <cols>
    <col min="1" max="1" width="10.08984375" style="369" bestFit="1" customWidth="1"/>
    <col min="2" max="2" width="26.54296875" style="369" bestFit="1" customWidth="1"/>
    <col min="3" max="3" width="15.54296875" style="369" bestFit="1" customWidth="1"/>
    <col min="4" max="4" width="13" style="369" bestFit="1" customWidth="1"/>
    <col min="5" max="6" width="10.36328125" style="369" bestFit="1" customWidth="1"/>
    <col min="7" max="7" width="12" style="369" bestFit="1" customWidth="1"/>
    <col min="8" max="8" width="10.36328125" style="369" bestFit="1" customWidth="1"/>
    <col min="9" max="10" width="13.453125" style="369" bestFit="1" customWidth="1"/>
    <col min="11" max="11" width="10.36328125" style="369" bestFit="1" customWidth="1"/>
    <col min="12" max="12" width="12" style="369" bestFit="1" customWidth="1"/>
    <col min="13" max="13" width="10.54296875" style="369" bestFit="1" customWidth="1"/>
    <col min="14" max="14" width="13.453125" style="369" bestFit="1" customWidth="1"/>
    <col min="15" max="15" width="14.36328125" style="369" bestFit="1" customWidth="1"/>
    <col min="16" max="16" width="13" style="369" bestFit="1" customWidth="1"/>
    <col min="17" max="19" width="11.36328125" style="369" bestFit="1" customWidth="1"/>
    <col min="20" max="20" width="9.90625" style="369" bestFit="1" customWidth="1"/>
    <col min="21" max="21" width="17.36328125" style="369" bestFit="1" customWidth="1"/>
    <col min="22" max="22" width="20" style="369" customWidth="1"/>
    <col min="23" max="16384" width="9.36328125" style="369"/>
  </cols>
  <sheetData>
    <row r="1" spans="1:22" ht="13">
      <c r="A1" s="2" t="s">
        <v>31</v>
      </c>
      <c r="B1" s="3" t="str">
        <f>'Info '!C2</f>
        <v>JSC PASHA Bank Georgia</v>
      </c>
    </row>
    <row r="2" spans="1:22" ht="13">
      <c r="A2" s="2" t="s">
        <v>32</v>
      </c>
      <c r="B2" s="443">
        <f>'1. key ratios '!B2</f>
        <v>44834</v>
      </c>
      <c r="C2" s="399"/>
    </row>
    <row r="3" spans="1:22">
      <c r="A3" s="362" t="s">
        <v>615</v>
      </c>
    </row>
    <row r="5" spans="1:22" ht="15" customHeight="1">
      <c r="A5" s="752" t="s">
        <v>540</v>
      </c>
      <c r="B5" s="754"/>
      <c r="C5" s="769" t="s">
        <v>616</v>
      </c>
      <c r="D5" s="770"/>
      <c r="E5" s="770"/>
      <c r="F5" s="770"/>
      <c r="G5" s="770"/>
      <c r="H5" s="770"/>
      <c r="I5" s="770"/>
      <c r="J5" s="770"/>
      <c r="K5" s="770"/>
      <c r="L5" s="770"/>
      <c r="M5" s="770"/>
      <c r="N5" s="770"/>
      <c r="O5" s="770"/>
      <c r="P5" s="770"/>
      <c r="Q5" s="770"/>
      <c r="R5" s="770"/>
      <c r="S5" s="770"/>
      <c r="T5" s="770"/>
      <c r="U5" s="771"/>
      <c r="V5" s="408"/>
    </row>
    <row r="6" spans="1:22">
      <c r="A6" s="767"/>
      <c r="B6" s="768"/>
      <c r="C6" s="772" t="s">
        <v>109</v>
      </c>
      <c r="D6" s="774" t="s">
        <v>617</v>
      </c>
      <c r="E6" s="774"/>
      <c r="F6" s="759"/>
      <c r="G6" s="775" t="s">
        <v>618</v>
      </c>
      <c r="H6" s="776"/>
      <c r="I6" s="776"/>
      <c r="J6" s="776"/>
      <c r="K6" s="777"/>
      <c r="L6" s="395"/>
      <c r="M6" s="778" t="s">
        <v>619</v>
      </c>
      <c r="N6" s="778"/>
      <c r="O6" s="759"/>
      <c r="P6" s="759"/>
      <c r="Q6" s="759"/>
      <c r="R6" s="759"/>
      <c r="S6" s="759"/>
      <c r="T6" s="759"/>
      <c r="U6" s="759"/>
      <c r="V6" s="395"/>
    </row>
    <row r="7" spans="1:22" ht="24">
      <c r="A7" s="755"/>
      <c r="B7" s="757"/>
      <c r="C7" s="773"/>
      <c r="D7" s="409"/>
      <c r="E7" s="401" t="s">
        <v>620</v>
      </c>
      <c r="F7" s="401" t="s">
        <v>621</v>
      </c>
      <c r="G7" s="399"/>
      <c r="H7" s="401" t="s">
        <v>620</v>
      </c>
      <c r="I7" s="401" t="s">
        <v>622</v>
      </c>
      <c r="J7" s="401" t="s">
        <v>623</v>
      </c>
      <c r="K7" s="401" t="s">
        <v>624</v>
      </c>
      <c r="L7" s="394"/>
      <c r="M7" s="389" t="s">
        <v>625</v>
      </c>
      <c r="N7" s="401" t="s">
        <v>623</v>
      </c>
      <c r="O7" s="401" t="s">
        <v>626</v>
      </c>
      <c r="P7" s="401" t="s">
        <v>627</v>
      </c>
      <c r="Q7" s="401" t="s">
        <v>628</v>
      </c>
      <c r="R7" s="401" t="s">
        <v>629</v>
      </c>
      <c r="S7" s="401" t="s">
        <v>630</v>
      </c>
      <c r="T7" s="410" t="s">
        <v>631</v>
      </c>
      <c r="U7" s="401" t="s">
        <v>632</v>
      </c>
      <c r="V7" s="408"/>
    </row>
    <row r="8" spans="1:22">
      <c r="A8" s="411">
        <v>1</v>
      </c>
      <c r="B8" s="371" t="s">
        <v>633</v>
      </c>
      <c r="C8" s="490">
        <v>352176212.35399997</v>
      </c>
      <c r="D8" s="489">
        <v>283093136.36409998</v>
      </c>
      <c r="E8" s="489">
        <v>13063666.426399998</v>
      </c>
      <c r="F8" s="489">
        <v>580.40689999999995</v>
      </c>
      <c r="G8" s="489">
        <v>30869305.754699998</v>
      </c>
      <c r="H8" s="489">
        <v>1162687.8537999999</v>
      </c>
      <c r="I8" s="489">
        <v>3180383.8558999998</v>
      </c>
      <c r="J8" s="489">
        <v>1175003.6147999999</v>
      </c>
      <c r="K8" s="489">
        <v>29.127600000000001</v>
      </c>
      <c r="L8" s="489">
        <v>38213770.235100001</v>
      </c>
      <c r="M8" s="489">
        <v>1666649.2651</v>
      </c>
      <c r="N8" s="489">
        <v>848507.05999999994</v>
      </c>
      <c r="O8" s="489">
        <v>12390646.417400001</v>
      </c>
      <c r="P8" s="489">
        <v>6354925.0572999995</v>
      </c>
      <c r="Q8" s="489">
        <v>7039155.3246999998</v>
      </c>
      <c r="R8" s="489">
        <v>2043006.6584000001</v>
      </c>
      <c r="S8" s="489">
        <v>0</v>
      </c>
      <c r="T8" s="489">
        <v>2670.0819999999999</v>
      </c>
      <c r="U8" s="489">
        <v>677603.3284</v>
      </c>
      <c r="V8" s="372"/>
    </row>
    <row r="9" spans="1:22">
      <c r="A9" s="366">
        <v>1.1000000000000001</v>
      </c>
      <c r="B9" s="391" t="s">
        <v>634</v>
      </c>
      <c r="C9" s="474"/>
      <c r="D9" s="489"/>
      <c r="E9" s="489"/>
      <c r="F9" s="489"/>
      <c r="G9" s="489"/>
      <c r="H9" s="489"/>
      <c r="I9" s="489"/>
      <c r="J9" s="489"/>
      <c r="K9" s="489"/>
      <c r="L9" s="489"/>
      <c r="M9" s="489"/>
      <c r="N9" s="489"/>
      <c r="O9" s="489"/>
      <c r="P9" s="489"/>
      <c r="Q9" s="489"/>
      <c r="R9" s="489"/>
      <c r="S9" s="489"/>
      <c r="T9" s="489"/>
      <c r="U9" s="489"/>
      <c r="V9" s="372"/>
    </row>
    <row r="10" spans="1:22">
      <c r="A10" s="366">
        <v>1.2</v>
      </c>
      <c r="B10" s="391" t="s">
        <v>635</v>
      </c>
      <c r="C10" s="474"/>
      <c r="D10" s="489"/>
      <c r="E10" s="489"/>
      <c r="F10" s="489"/>
      <c r="G10" s="489"/>
      <c r="H10" s="489"/>
      <c r="I10" s="489"/>
      <c r="J10" s="489"/>
      <c r="K10" s="489"/>
      <c r="L10" s="489"/>
      <c r="M10" s="489"/>
      <c r="N10" s="489"/>
      <c r="O10" s="489"/>
      <c r="P10" s="489"/>
      <c r="Q10" s="489"/>
      <c r="R10" s="489"/>
      <c r="S10" s="489"/>
      <c r="T10" s="489"/>
      <c r="U10" s="489"/>
      <c r="V10" s="372"/>
    </row>
    <row r="11" spans="1:22">
      <c r="A11" s="366">
        <v>1.3</v>
      </c>
      <c r="B11" s="391" t="s">
        <v>636</v>
      </c>
      <c r="C11" s="474"/>
      <c r="D11" s="489"/>
      <c r="E11" s="489"/>
      <c r="F11" s="489"/>
      <c r="G11" s="489"/>
      <c r="H11" s="489"/>
      <c r="I11" s="489"/>
      <c r="J11" s="489"/>
      <c r="K11" s="489"/>
      <c r="L11" s="489"/>
      <c r="M11" s="489"/>
      <c r="N11" s="489"/>
      <c r="O11" s="489"/>
      <c r="P11" s="489"/>
      <c r="Q11" s="489"/>
      <c r="R11" s="489"/>
      <c r="S11" s="489"/>
      <c r="T11" s="489"/>
      <c r="U11" s="489"/>
      <c r="V11" s="372"/>
    </row>
    <row r="12" spans="1:22">
      <c r="A12" s="366">
        <v>1.4</v>
      </c>
      <c r="B12" s="391" t="s">
        <v>637</v>
      </c>
      <c r="C12" s="474">
        <v>70109083.165199995</v>
      </c>
      <c r="D12" s="489">
        <v>69938971.165199995</v>
      </c>
      <c r="E12" s="489">
        <v>0</v>
      </c>
      <c r="F12" s="489">
        <v>0</v>
      </c>
      <c r="G12" s="489">
        <v>0</v>
      </c>
      <c r="H12" s="489">
        <v>0</v>
      </c>
      <c r="I12" s="489">
        <v>0</v>
      </c>
      <c r="J12" s="489">
        <v>0</v>
      </c>
      <c r="K12" s="489">
        <v>0</v>
      </c>
      <c r="L12" s="489">
        <v>170112</v>
      </c>
      <c r="M12" s="489">
        <v>0</v>
      </c>
      <c r="N12" s="489">
        <v>0</v>
      </c>
      <c r="O12" s="489">
        <v>0</v>
      </c>
      <c r="P12" s="489">
        <v>170112</v>
      </c>
      <c r="Q12" s="489">
        <v>0</v>
      </c>
      <c r="R12" s="489">
        <v>0</v>
      </c>
      <c r="S12" s="489">
        <v>0</v>
      </c>
      <c r="T12" s="489">
        <v>0</v>
      </c>
      <c r="U12" s="489">
        <v>0</v>
      </c>
      <c r="V12" s="372"/>
    </row>
    <row r="13" spans="1:22">
      <c r="A13" s="366">
        <v>1.5</v>
      </c>
      <c r="B13" s="391" t="s">
        <v>638</v>
      </c>
      <c r="C13" s="693">
        <v>231583184.74248201</v>
      </c>
      <c r="D13" s="694">
        <v>170683330.98779798</v>
      </c>
      <c r="E13" s="694">
        <v>12144548.466399999</v>
      </c>
      <c r="F13" s="694">
        <v>0</v>
      </c>
      <c r="G13" s="694">
        <v>29646997.337043997</v>
      </c>
      <c r="H13" s="694">
        <v>1003827.7038</v>
      </c>
      <c r="I13" s="694">
        <v>2774874.8859000001</v>
      </c>
      <c r="J13" s="694">
        <v>1115539.4648</v>
      </c>
      <c r="K13" s="694">
        <v>0</v>
      </c>
      <c r="L13" s="694">
        <v>31252856.417539999</v>
      </c>
      <c r="M13" s="694"/>
      <c r="N13" s="694">
        <v>165876.32999999999</v>
      </c>
      <c r="O13" s="694">
        <v>11444359.997400001</v>
      </c>
      <c r="P13" s="694">
        <v>5564735.9972999999</v>
      </c>
      <c r="Q13" s="694">
        <v>4922120.3875239994</v>
      </c>
      <c r="R13" s="694">
        <v>2043006.6584000001</v>
      </c>
      <c r="S13" s="694">
        <v>0</v>
      </c>
      <c r="T13" s="694">
        <v>0</v>
      </c>
      <c r="U13" s="694">
        <v>0</v>
      </c>
      <c r="V13" s="372"/>
    </row>
    <row r="14" spans="1:22">
      <c r="A14" s="366">
        <v>1.6</v>
      </c>
      <c r="B14" s="391" t="s">
        <v>639</v>
      </c>
      <c r="C14" s="693">
        <v>50483944.446318001</v>
      </c>
      <c r="D14" s="694">
        <v>42470834.211102001</v>
      </c>
      <c r="E14" s="694">
        <v>919117.96</v>
      </c>
      <c r="F14" s="694">
        <v>580.40689999999995</v>
      </c>
      <c r="G14" s="694">
        <v>1222308.4176560002</v>
      </c>
      <c r="H14" s="694">
        <v>158860.15</v>
      </c>
      <c r="I14" s="694">
        <v>405508.97</v>
      </c>
      <c r="J14" s="694">
        <v>59464.15</v>
      </c>
      <c r="K14" s="694">
        <v>29.127600000000001</v>
      </c>
      <c r="L14" s="694">
        <v>6790801.8175600003</v>
      </c>
      <c r="M14" s="694">
        <v>1666649.265104</v>
      </c>
      <c r="N14" s="694">
        <v>682630.73</v>
      </c>
      <c r="O14" s="694">
        <v>946286.42</v>
      </c>
      <c r="P14" s="694">
        <v>620077.06000000006</v>
      </c>
      <c r="Q14" s="694">
        <v>2117034.9371760003</v>
      </c>
      <c r="R14" s="694">
        <v>0</v>
      </c>
      <c r="S14" s="694">
        <v>0</v>
      </c>
      <c r="T14" s="694">
        <v>2670.0819999999999</v>
      </c>
      <c r="U14" s="694">
        <v>677603.3284</v>
      </c>
      <c r="V14" s="372"/>
    </row>
    <row r="15" spans="1:22">
      <c r="A15" s="411">
        <v>2</v>
      </c>
      <c r="B15" s="371" t="s">
        <v>640</v>
      </c>
      <c r="C15" s="490">
        <v>27447175.868500002</v>
      </c>
      <c r="D15" s="489">
        <v>27447175.868500002</v>
      </c>
      <c r="E15" s="489">
        <v>0</v>
      </c>
      <c r="F15" s="489">
        <v>0</v>
      </c>
      <c r="G15" s="489">
        <v>0</v>
      </c>
      <c r="H15" s="489">
        <v>0</v>
      </c>
      <c r="I15" s="489">
        <v>0</v>
      </c>
      <c r="J15" s="489">
        <v>0</v>
      </c>
      <c r="K15" s="489">
        <v>0</v>
      </c>
      <c r="L15" s="489">
        <v>0</v>
      </c>
      <c r="M15" s="489">
        <v>0</v>
      </c>
      <c r="N15" s="489">
        <v>0</v>
      </c>
      <c r="O15" s="489">
        <v>0</v>
      </c>
      <c r="P15" s="489">
        <v>0</v>
      </c>
      <c r="Q15" s="489">
        <v>0</v>
      </c>
      <c r="R15" s="489">
        <v>0</v>
      </c>
      <c r="S15" s="489">
        <v>0</v>
      </c>
      <c r="T15" s="489">
        <v>0</v>
      </c>
      <c r="U15" s="489">
        <v>0</v>
      </c>
      <c r="V15" s="372"/>
    </row>
    <row r="16" spans="1:22">
      <c r="A16" s="366">
        <v>2.1</v>
      </c>
      <c r="B16" s="391" t="s">
        <v>634</v>
      </c>
      <c r="C16" s="474"/>
      <c r="D16" s="489"/>
      <c r="E16" s="489"/>
      <c r="F16" s="489"/>
      <c r="G16" s="489"/>
      <c r="H16" s="489"/>
      <c r="I16" s="489"/>
      <c r="J16" s="489"/>
      <c r="K16" s="489"/>
      <c r="L16" s="489"/>
      <c r="M16" s="489"/>
      <c r="N16" s="489"/>
      <c r="O16" s="489"/>
      <c r="P16" s="489"/>
      <c r="Q16" s="489"/>
      <c r="R16" s="489"/>
      <c r="S16" s="489"/>
      <c r="T16" s="489"/>
      <c r="U16" s="489"/>
      <c r="V16" s="372"/>
    </row>
    <row r="17" spans="1:22">
      <c r="A17" s="366">
        <v>2.2000000000000002</v>
      </c>
      <c r="B17" s="391" t="s">
        <v>635</v>
      </c>
      <c r="C17" s="474">
        <v>5248000</v>
      </c>
      <c r="D17" s="489">
        <v>5248000</v>
      </c>
      <c r="E17" s="489"/>
      <c r="F17" s="489"/>
      <c r="G17" s="489"/>
      <c r="H17" s="489"/>
      <c r="I17" s="489"/>
      <c r="J17" s="489"/>
      <c r="K17" s="489"/>
      <c r="L17" s="489"/>
      <c r="M17" s="489"/>
      <c r="N17" s="489"/>
      <c r="O17" s="489"/>
      <c r="P17" s="489"/>
      <c r="Q17" s="489"/>
      <c r="R17" s="489"/>
      <c r="S17" s="489"/>
      <c r="T17" s="489"/>
      <c r="U17" s="489"/>
      <c r="V17" s="372"/>
    </row>
    <row r="18" spans="1:22">
      <c r="A18" s="366">
        <v>2.2999999999999998</v>
      </c>
      <c r="B18" s="391" t="s">
        <v>636</v>
      </c>
      <c r="C18" s="474"/>
      <c r="D18" s="489"/>
      <c r="E18" s="489"/>
      <c r="F18" s="489"/>
      <c r="G18" s="489"/>
      <c r="H18" s="489"/>
      <c r="I18" s="489"/>
      <c r="J18" s="489"/>
      <c r="K18" s="489"/>
      <c r="L18" s="489"/>
      <c r="M18" s="489"/>
      <c r="N18" s="489"/>
      <c r="O18" s="489"/>
      <c r="P18" s="489"/>
      <c r="Q18" s="489"/>
      <c r="R18" s="489"/>
      <c r="S18" s="489"/>
      <c r="T18" s="489"/>
      <c r="U18" s="489"/>
      <c r="V18" s="372"/>
    </row>
    <row r="19" spans="1:22">
      <c r="A19" s="366">
        <v>2.4</v>
      </c>
      <c r="B19" s="391" t="s">
        <v>637</v>
      </c>
      <c r="C19" s="474">
        <v>13995815.8685</v>
      </c>
      <c r="D19" s="489">
        <v>13995815.8685</v>
      </c>
      <c r="E19" s="489">
        <v>0</v>
      </c>
      <c r="F19" s="489">
        <v>0</v>
      </c>
      <c r="G19" s="489">
        <v>0</v>
      </c>
      <c r="H19" s="489">
        <v>0</v>
      </c>
      <c r="I19" s="489">
        <v>0</v>
      </c>
      <c r="J19" s="489">
        <v>0</v>
      </c>
      <c r="K19" s="489">
        <v>0</v>
      </c>
      <c r="L19" s="489">
        <v>0</v>
      </c>
      <c r="M19" s="489">
        <v>0</v>
      </c>
      <c r="N19" s="489">
        <v>0</v>
      </c>
      <c r="O19" s="489">
        <v>0</v>
      </c>
      <c r="P19" s="489">
        <v>0</v>
      </c>
      <c r="Q19" s="489">
        <v>0</v>
      </c>
      <c r="R19" s="489">
        <v>0</v>
      </c>
      <c r="S19" s="489">
        <v>0</v>
      </c>
      <c r="T19" s="489">
        <v>0</v>
      </c>
      <c r="U19" s="489">
        <v>0</v>
      </c>
      <c r="V19" s="372"/>
    </row>
    <row r="20" spans="1:22">
      <c r="A20" s="366">
        <v>2.5</v>
      </c>
      <c r="B20" s="391" t="s">
        <v>638</v>
      </c>
      <c r="C20" s="474">
        <v>8203360</v>
      </c>
      <c r="D20" s="489">
        <v>8203360</v>
      </c>
      <c r="E20" s="489">
        <v>0</v>
      </c>
      <c r="F20" s="489">
        <v>0</v>
      </c>
      <c r="G20" s="489">
        <v>0</v>
      </c>
      <c r="H20" s="489">
        <v>0</v>
      </c>
      <c r="I20" s="489">
        <v>0</v>
      </c>
      <c r="J20" s="489">
        <v>0</v>
      </c>
      <c r="K20" s="489">
        <v>0</v>
      </c>
      <c r="L20" s="489">
        <v>0</v>
      </c>
      <c r="M20" s="489">
        <v>0</v>
      </c>
      <c r="N20" s="489">
        <v>0</v>
      </c>
      <c r="O20" s="489">
        <v>0</v>
      </c>
      <c r="P20" s="489">
        <v>0</v>
      </c>
      <c r="Q20" s="489">
        <v>0</v>
      </c>
      <c r="R20" s="489">
        <v>0</v>
      </c>
      <c r="S20" s="489">
        <v>0</v>
      </c>
      <c r="T20" s="489">
        <v>0</v>
      </c>
      <c r="U20" s="489">
        <v>0</v>
      </c>
      <c r="V20" s="372"/>
    </row>
    <row r="21" spans="1:22">
      <c r="A21" s="366">
        <v>2.6</v>
      </c>
      <c r="B21" s="391" t="s">
        <v>639</v>
      </c>
      <c r="C21" s="474"/>
      <c r="D21" s="489"/>
      <c r="E21" s="489"/>
      <c r="F21" s="489"/>
      <c r="G21" s="489"/>
      <c r="H21" s="489"/>
      <c r="I21" s="489"/>
      <c r="J21" s="489"/>
      <c r="K21" s="489"/>
      <c r="L21" s="489"/>
      <c r="M21" s="489"/>
      <c r="N21" s="489"/>
      <c r="O21" s="489"/>
      <c r="P21" s="489"/>
      <c r="Q21" s="489"/>
      <c r="R21" s="489"/>
      <c r="S21" s="489"/>
      <c r="T21" s="489"/>
      <c r="U21" s="489"/>
      <c r="V21" s="372"/>
    </row>
    <row r="22" spans="1:22">
      <c r="A22" s="411">
        <v>3</v>
      </c>
      <c r="B22" s="371" t="s">
        <v>695</v>
      </c>
      <c r="C22" s="490">
        <v>112366524.69230001</v>
      </c>
      <c r="D22" s="489">
        <v>66607563.927199997</v>
      </c>
      <c r="E22" s="473"/>
      <c r="F22" s="473"/>
      <c r="G22" s="489">
        <v>469635.96</v>
      </c>
      <c r="H22" s="473"/>
      <c r="I22" s="473"/>
      <c r="J22" s="473"/>
      <c r="K22" s="473"/>
      <c r="L22" s="489">
        <v>141760</v>
      </c>
      <c r="M22" s="473"/>
      <c r="N22" s="473"/>
      <c r="O22" s="473"/>
      <c r="P22" s="473"/>
      <c r="Q22" s="473"/>
      <c r="R22" s="473"/>
      <c r="S22" s="473"/>
      <c r="T22" s="473"/>
      <c r="U22" s="489">
        <v>0</v>
      </c>
      <c r="V22" s="372"/>
    </row>
    <row r="23" spans="1:22">
      <c r="A23" s="366">
        <v>3.1</v>
      </c>
      <c r="B23" s="391" t="s">
        <v>634</v>
      </c>
      <c r="C23" s="474"/>
      <c r="D23" s="489"/>
      <c r="E23" s="473"/>
      <c r="F23" s="473"/>
      <c r="G23" s="489"/>
      <c r="H23" s="473"/>
      <c r="I23" s="473"/>
      <c r="J23" s="473"/>
      <c r="K23" s="473"/>
      <c r="L23" s="489"/>
      <c r="M23" s="473"/>
      <c r="N23" s="473"/>
      <c r="O23" s="473"/>
      <c r="P23" s="473"/>
      <c r="Q23" s="473"/>
      <c r="R23" s="473"/>
      <c r="S23" s="473"/>
      <c r="T23" s="473"/>
      <c r="U23" s="489"/>
      <c r="V23" s="372"/>
    </row>
    <row r="24" spans="1:22">
      <c r="A24" s="366">
        <v>3.2</v>
      </c>
      <c r="B24" s="391" t="s">
        <v>635</v>
      </c>
      <c r="C24" s="474"/>
      <c r="D24" s="489"/>
      <c r="E24" s="473"/>
      <c r="F24" s="473"/>
      <c r="G24" s="489"/>
      <c r="H24" s="473"/>
      <c r="I24" s="473"/>
      <c r="J24" s="473"/>
      <c r="K24" s="473"/>
      <c r="L24" s="489"/>
      <c r="M24" s="473"/>
      <c r="N24" s="473"/>
      <c r="O24" s="473"/>
      <c r="P24" s="473"/>
      <c r="Q24" s="473"/>
      <c r="R24" s="473"/>
      <c r="S24" s="473"/>
      <c r="T24" s="473"/>
      <c r="U24" s="489"/>
      <c r="V24" s="372"/>
    </row>
    <row r="25" spans="1:22">
      <c r="A25" s="366">
        <v>3.3</v>
      </c>
      <c r="B25" s="391" t="s">
        <v>636</v>
      </c>
      <c r="C25" s="474">
        <v>270000</v>
      </c>
      <c r="D25" s="489">
        <v>270000</v>
      </c>
      <c r="E25" s="473"/>
      <c r="F25" s="473"/>
      <c r="G25" s="489">
        <v>0</v>
      </c>
      <c r="H25" s="473"/>
      <c r="I25" s="473"/>
      <c r="J25" s="473"/>
      <c r="K25" s="473"/>
      <c r="L25" s="489">
        <v>0</v>
      </c>
      <c r="M25" s="473"/>
      <c r="N25" s="473"/>
      <c r="O25" s="473"/>
      <c r="P25" s="473"/>
      <c r="Q25" s="473"/>
      <c r="R25" s="473"/>
      <c r="S25" s="473"/>
      <c r="T25" s="473"/>
      <c r="U25" s="489">
        <v>0</v>
      </c>
      <c r="V25" s="372"/>
    </row>
    <row r="26" spans="1:22">
      <c r="A26" s="366">
        <v>3.4</v>
      </c>
      <c r="B26" s="391" t="s">
        <v>637</v>
      </c>
      <c r="C26" s="474">
        <v>11045350.812799999</v>
      </c>
      <c r="D26" s="489">
        <v>7134080</v>
      </c>
      <c r="E26" s="473"/>
      <c r="F26" s="473"/>
      <c r="G26" s="489">
        <v>0</v>
      </c>
      <c r="H26" s="473"/>
      <c r="I26" s="473"/>
      <c r="J26" s="473"/>
      <c r="K26" s="473"/>
      <c r="L26" s="489">
        <v>0</v>
      </c>
      <c r="M26" s="473"/>
      <c r="N26" s="473"/>
      <c r="O26" s="473"/>
      <c r="P26" s="473"/>
      <c r="Q26" s="473"/>
      <c r="R26" s="473"/>
      <c r="S26" s="473"/>
      <c r="T26" s="473"/>
      <c r="U26" s="489">
        <v>0</v>
      </c>
      <c r="V26" s="372"/>
    </row>
    <row r="27" spans="1:22">
      <c r="A27" s="366">
        <v>3.5</v>
      </c>
      <c r="B27" s="391" t="s">
        <v>638</v>
      </c>
      <c r="C27" s="474">
        <v>66735269.049500003</v>
      </c>
      <c r="D27" s="489">
        <v>59203483.927199997</v>
      </c>
      <c r="E27" s="473"/>
      <c r="F27" s="473"/>
      <c r="G27" s="489">
        <v>469635.96</v>
      </c>
      <c r="H27" s="473"/>
      <c r="I27" s="473"/>
      <c r="J27" s="473"/>
      <c r="K27" s="473"/>
      <c r="L27" s="489">
        <v>141760</v>
      </c>
      <c r="M27" s="473">
        <v>0</v>
      </c>
      <c r="N27" s="473">
        <v>0</v>
      </c>
      <c r="O27" s="473">
        <v>0</v>
      </c>
      <c r="P27" s="473">
        <v>0</v>
      </c>
      <c r="Q27" s="473">
        <v>0</v>
      </c>
      <c r="R27" s="473">
        <v>0</v>
      </c>
      <c r="S27" s="473">
        <v>0</v>
      </c>
      <c r="T27" s="473">
        <v>0</v>
      </c>
      <c r="U27" s="489">
        <v>0</v>
      </c>
      <c r="V27" s="372"/>
    </row>
    <row r="28" spans="1:22">
      <c r="A28" s="366">
        <v>3.6</v>
      </c>
      <c r="B28" s="391" t="s">
        <v>639</v>
      </c>
      <c r="C28" s="474">
        <v>34315904.829999998</v>
      </c>
      <c r="D28" s="489"/>
      <c r="E28" s="473"/>
      <c r="F28" s="473"/>
      <c r="G28" s="489"/>
      <c r="H28" s="473">
        <v>0</v>
      </c>
      <c r="I28" s="473">
        <v>0</v>
      </c>
      <c r="J28" s="473">
        <v>0</v>
      </c>
      <c r="K28" s="473">
        <v>0</v>
      </c>
      <c r="L28" s="489"/>
      <c r="M28" s="473">
        <v>0</v>
      </c>
      <c r="N28" s="473">
        <v>0</v>
      </c>
      <c r="O28" s="473">
        <v>0</v>
      </c>
      <c r="P28" s="473">
        <v>0</v>
      </c>
      <c r="Q28" s="473">
        <v>0</v>
      </c>
      <c r="R28" s="473">
        <v>0</v>
      </c>
      <c r="S28" s="473">
        <v>0</v>
      </c>
      <c r="T28" s="473">
        <v>0</v>
      </c>
      <c r="U28" s="489">
        <v>0</v>
      </c>
      <c r="V28" s="372"/>
    </row>
    <row r="33" spans="3:4">
      <c r="C33" s="691"/>
      <c r="D33" s="692"/>
    </row>
  </sheetData>
  <mergeCells count="6">
    <mergeCell ref="A5:B7"/>
    <mergeCell ref="C5:U5"/>
    <mergeCell ref="C6:C7"/>
    <mergeCell ref="D6:F6"/>
    <mergeCell ref="G6:K6"/>
    <mergeCell ref="M6:U6"/>
  </mergeCells>
  <pageMargins left="0.7" right="0.7" top="0.75" bottom="0.75" header="0.3" footer="0.3"/>
  <pageSetup scale="33" orientation="portrait" r:id="rId1"/>
  <headerFooter>
    <oddFooter>&amp;C_x000D_&amp;1#&amp;"Calibri"&amp;10&amp;K000000 C1 - FOR 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2"/>
  <sheetViews>
    <sheetView showGridLines="0" zoomScale="80" zoomScaleNormal="80" workbookViewId="0">
      <selection activeCell="C8" sqref="C8:T22"/>
    </sheetView>
  </sheetViews>
  <sheetFormatPr defaultColWidth="9.36328125" defaultRowHeight="12"/>
  <cols>
    <col min="1" max="1" width="10.08984375" style="369" bestFit="1" customWidth="1"/>
    <col min="2" max="2" width="45.54296875" style="369" bestFit="1" customWidth="1"/>
    <col min="3" max="3" width="15.54296875" style="369" bestFit="1" customWidth="1"/>
    <col min="4" max="4" width="13.54296875" style="369" bestFit="1" customWidth="1"/>
    <col min="5" max="5" width="16.6328125" style="369" bestFit="1" customWidth="1"/>
    <col min="6" max="6" width="17" style="369" bestFit="1" customWidth="1"/>
    <col min="7" max="7" width="12" style="369" bestFit="1" customWidth="1"/>
    <col min="8" max="8" width="16.6328125" style="369" bestFit="1" customWidth="1"/>
    <col min="9" max="9" width="25.90625" style="369" bestFit="1" customWidth="1"/>
    <col min="10" max="10" width="25.36328125" style="369" bestFit="1" customWidth="1"/>
    <col min="11" max="11" width="16.6328125" style="369" bestFit="1" customWidth="1"/>
    <col min="12" max="12" width="12" style="369" bestFit="1" customWidth="1"/>
    <col min="13" max="13" width="17" style="369" bestFit="1" customWidth="1"/>
    <col min="14" max="14" width="25.36328125" style="369" bestFit="1" customWidth="1"/>
    <col min="15" max="15" width="26" style="369" bestFit="1" customWidth="1"/>
    <col min="16" max="16" width="24.36328125" style="369" bestFit="1" customWidth="1"/>
    <col min="17" max="17" width="21.54296875" style="369" bestFit="1" customWidth="1"/>
    <col min="18" max="19" width="22" style="369" bestFit="1" customWidth="1"/>
    <col min="20" max="20" width="15.36328125" style="369" bestFit="1" customWidth="1"/>
    <col min="21" max="21" width="20" style="369" customWidth="1"/>
    <col min="22" max="16384" width="9.36328125" style="369"/>
  </cols>
  <sheetData>
    <row r="1" spans="1:21" ht="13">
      <c r="A1" s="2" t="s">
        <v>31</v>
      </c>
      <c r="B1" s="3" t="str">
        <f>'Info '!C2</f>
        <v>JSC PASHA Bank Georgia</v>
      </c>
    </row>
    <row r="2" spans="1:21" ht="13">
      <c r="A2" s="2" t="s">
        <v>32</v>
      </c>
      <c r="B2" s="443">
        <f>'1. key ratios '!B2</f>
        <v>44834</v>
      </c>
      <c r="C2" s="396"/>
    </row>
    <row r="3" spans="1:21">
      <c r="A3" s="362" t="s">
        <v>642</v>
      </c>
    </row>
    <row r="5" spans="1:21" ht="13.5" customHeight="1">
      <c r="A5" s="779" t="s">
        <v>643</v>
      </c>
      <c r="B5" s="780"/>
      <c r="C5" s="788" t="s">
        <v>644</v>
      </c>
      <c r="D5" s="789"/>
      <c r="E5" s="789"/>
      <c r="F5" s="789"/>
      <c r="G5" s="789"/>
      <c r="H5" s="789"/>
      <c r="I5" s="789"/>
      <c r="J5" s="789"/>
      <c r="K5" s="789"/>
      <c r="L5" s="789"/>
      <c r="M5" s="789"/>
      <c r="N5" s="789"/>
      <c r="O5" s="789"/>
      <c r="P5" s="789"/>
      <c r="Q5" s="789"/>
      <c r="R5" s="789"/>
      <c r="S5" s="789"/>
      <c r="T5" s="790"/>
      <c r="U5" s="408"/>
    </row>
    <row r="6" spans="1:21">
      <c r="A6" s="781"/>
      <c r="B6" s="782"/>
      <c r="C6" s="772" t="s">
        <v>109</v>
      </c>
      <c r="D6" s="785" t="s">
        <v>645</v>
      </c>
      <c r="E6" s="785"/>
      <c r="F6" s="786"/>
      <c r="G6" s="787" t="s">
        <v>646</v>
      </c>
      <c r="H6" s="785"/>
      <c r="I6" s="785"/>
      <c r="J6" s="785"/>
      <c r="K6" s="786"/>
      <c r="L6" s="775" t="s">
        <v>647</v>
      </c>
      <c r="M6" s="776"/>
      <c r="N6" s="776"/>
      <c r="O6" s="776"/>
      <c r="P6" s="776"/>
      <c r="Q6" s="776"/>
      <c r="R6" s="776"/>
      <c r="S6" s="776"/>
      <c r="T6" s="777"/>
      <c r="U6" s="395"/>
    </row>
    <row r="7" spans="1:21">
      <c r="A7" s="783"/>
      <c r="B7" s="784"/>
      <c r="C7" s="773"/>
      <c r="E7" s="389" t="s">
        <v>620</v>
      </c>
      <c r="F7" s="401" t="s">
        <v>621</v>
      </c>
      <c r="H7" s="389" t="s">
        <v>620</v>
      </c>
      <c r="I7" s="401" t="s">
        <v>622</v>
      </c>
      <c r="J7" s="401" t="s">
        <v>623</v>
      </c>
      <c r="K7" s="401" t="s">
        <v>624</v>
      </c>
      <c r="L7" s="412"/>
      <c r="M7" s="389" t="s">
        <v>625</v>
      </c>
      <c r="N7" s="401" t="s">
        <v>623</v>
      </c>
      <c r="O7" s="401" t="s">
        <v>626</v>
      </c>
      <c r="P7" s="401" t="s">
        <v>627</v>
      </c>
      <c r="Q7" s="401" t="s">
        <v>628</v>
      </c>
      <c r="R7" s="401" t="s">
        <v>629</v>
      </c>
      <c r="S7" s="401" t="s">
        <v>630</v>
      </c>
      <c r="T7" s="410" t="s">
        <v>631</v>
      </c>
      <c r="U7" s="408"/>
    </row>
    <row r="8" spans="1:21">
      <c r="A8" s="412">
        <v>1</v>
      </c>
      <c r="B8" s="407" t="s">
        <v>633</v>
      </c>
      <c r="C8" s="472">
        <v>352176212.35399997</v>
      </c>
      <c r="D8" s="463">
        <v>283093135.73720002</v>
      </c>
      <c r="E8" s="463">
        <v>13063666.4264</v>
      </c>
      <c r="F8" s="463">
        <v>580.01</v>
      </c>
      <c r="G8" s="463">
        <v>30869305.754700001</v>
      </c>
      <c r="H8" s="463">
        <v>1162687.8537999999</v>
      </c>
      <c r="I8" s="463">
        <v>3180383.8558999998</v>
      </c>
      <c r="J8" s="463">
        <v>1175003.6148000001</v>
      </c>
      <c r="K8" s="463">
        <v>29.127600000000001</v>
      </c>
      <c r="L8" s="463">
        <v>38213770.235100001</v>
      </c>
      <c r="M8" s="463">
        <v>1666649.2651</v>
      </c>
      <c r="N8" s="463">
        <v>848507.06</v>
      </c>
      <c r="O8" s="463">
        <v>12390646.417400001</v>
      </c>
      <c r="P8" s="463">
        <v>6354925.0573000005</v>
      </c>
      <c r="Q8" s="463">
        <v>7039155.3246999998</v>
      </c>
      <c r="R8" s="463">
        <v>2043006.6584000001</v>
      </c>
      <c r="S8" s="463">
        <v>0</v>
      </c>
      <c r="T8" s="463">
        <v>2670.0819999999999</v>
      </c>
      <c r="U8" s="372"/>
    </row>
    <row r="9" spans="1:21">
      <c r="A9" s="391">
        <v>1.1000000000000001</v>
      </c>
      <c r="B9" s="391" t="s">
        <v>648</v>
      </c>
      <c r="C9" s="471">
        <v>293743992.86750001</v>
      </c>
      <c r="D9" s="463">
        <v>227993095.95719999</v>
      </c>
      <c r="E9" s="463">
        <v>12144548.466399999</v>
      </c>
      <c r="F9" s="463"/>
      <c r="G9" s="463">
        <v>30045241.967099998</v>
      </c>
      <c r="H9" s="463">
        <v>1003827.7038</v>
      </c>
      <c r="I9" s="463">
        <v>2774874.8859000001</v>
      </c>
      <c r="J9" s="463">
        <v>1115539.4648</v>
      </c>
      <c r="K9" s="463"/>
      <c r="L9" s="463">
        <v>35705654.943099998</v>
      </c>
      <c r="M9" s="463">
        <v>1518654.0651</v>
      </c>
      <c r="N9" s="463">
        <v>165876.32999999999</v>
      </c>
      <c r="O9" s="463">
        <v>11444359.997400001</v>
      </c>
      <c r="P9" s="463">
        <v>5734847.9972999999</v>
      </c>
      <c r="Q9" s="463">
        <v>7035502.3746999996</v>
      </c>
      <c r="R9" s="463">
        <v>2043006.6584000001</v>
      </c>
      <c r="S9" s="463"/>
      <c r="T9" s="463"/>
      <c r="U9" s="372"/>
    </row>
    <row r="10" spans="1:21">
      <c r="A10" s="413" t="s">
        <v>15</v>
      </c>
      <c r="B10" s="413" t="s">
        <v>649</v>
      </c>
      <c r="C10" s="471">
        <v>233633818.83069998</v>
      </c>
      <c r="D10" s="463">
        <v>168897403.94050002</v>
      </c>
      <c r="E10" s="463">
        <v>11917732.466400001</v>
      </c>
      <c r="F10" s="463">
        <v>0</v>
      </c>
      <c r="G10" s="463">
        <v>29200871.9472</v>
      </c>
      <c r="H10" s="463">
        <v>1003827.7038</v>
      </c>
      <c r="I10" s="463">
        <v>1930504.8658999999</v>
      </c>
      <c r="J10" s="463">
        <v>1115539.4648</v>
      </c>
      <c r="K10" s="463"/>
      <c r="L10" s="463">
        <v>35535542.943099998</v>
      </c>
      <c r="M10" s="463">
        <v>1518654.0652000001</v>
      </c>
      <c r="N10" s="463">
        <v>165876.32999999999</v>
      </c>
      <c r="O10" s="463">
        <v>11444359.997400001</v>
      </c>
      <c r="P10" s="463">
        <v>5564735.9972999999</v>
      </c>
      <c r="Q10" s="463">
        <v>7035502.3747000005</v>
      </c>
      <c r="R10" s="463">
        <v>2043006.6584000001</v>
      </c>
      <c r="S10" s="463"/>
      <c r="T10" s="463"/>
      <c r="U10" s="372"/>
    </row>
    <row r="11" spans="1:21">
      <c r="A11" s="381" t="s">
        <v>650</v>
      </c>
      <c r="B11" s="381" t="s">
        <v>651</v>
      </c>
      <c r="C11" s="481">
        <v>155385116.1117</v>
      </c>
      <c r="D11" s="463">
        <v>124108714.2816</v>
      </c>
      <c r="E11" s="463">
        <v>11705125.8934</v>
      </c>
      <c r="F11" s="463"/>
      <c r="G11" s="463">
        <v>15974207.6165</v>
      </c>
      <c r="H11" s="463">
        <v>179367.70379999999</v>
      </c>
      <c r="I11" s="463"/>
      <c r="J11" s="463"/>
      <c r="K11" s="463"/>
      <c r="L11" s="463">
        <v>15302194.2137</v>
      </c>
      <c r="M11" s="463">
        <v>1318153.6544000001</v>
      </c>
      <c r="N11" s="463">
        <v>165876.32999999999</v>
      </c>
      <c r="O11" s="463">
        <v>2436250</v>
      </c>
      <c r="P11" s="463">
        <v>1378548.6073</v>
      </c>
      <c r="Q11" s="463">
        <v>5615266.4116000002</v>
      </c>
      <c r="R11" s="463">
        <v>2043006.6584000001</v>
      </c>
      <c r="S11" s="463"/>
      <c r="T11" s="463"/>
      <c r="U11" s="372"/>
    </row>
    <row r="12" spans="1:21">
      <c r="A12" s="381" t="s">
        <v>652</v>
      </c>
      <c r="B12" s="381" t="s">
        <v>653</v>
      </c>
      <c r="C12" s="481">
        <v>12660705.400699999</v>
      </c>
      <c r="D12" s="463">
        <v>4025068.4019999998</v>
      </c>
      <c r="E12" s="463"/>
      <c r="F12" s="463"/>
      <c r="G12" s="463">
        <v>3491833.4207000001</v>
      </c>
      <c r="H12" s="463">
        <v>824460</v>
      </c>
      <c r="I12" s="463">
        <v>1551833.9558999999</v>
      </c>
      <c r="J12" s="463">
        <v>1115539.4648</v>
      </c>
      <c r="K12" s="463"/>
      <c r="L12" s="463">
        <v>5143803.5779999997</v>
      </c>
      <c r="M12" s="463"/>
      <c r="N12" s="463"/>
      <c r="O12" s="463"/>
      <c r="P12" s="463">
        <v>4186187.39</v>
      </c>
      <c r="Q12" s="463"/>
      <c r="R12" s="463"/>
      <c r="S12" s="463"/>
      <c r="T12" s="463"/>
      <c r="U12" s="372"/>
    </row>
    <row r="13" spans="1:21">
      <c r="A13" s="381" t="s">
        <v>654</v>
      </c>
      <c r="B13" s="381" t="s">
        <v>655</v>
      </c>
      <c r="C13" s="481">
        <v>17735150.5887</v>
      </c>
      <c r="D13" s="463">
        <v>7301682.5773999998</v>
      </c>
      <c r="E13" s="463"/>
      <c r="F13" s="463"/>
      <c r="G13" s="463"/>
      <c r="H13" s="463"/>
      <c r="I13" s="463"/>
      <c r="J13" s="463"/>
      <c r="K13" s="463"/>
      <c r="L13" s="463">
        <v>10433468.011299999</v>
      </c>
      <c r="M13" s="463">
        <v>200500.41080000001</v>
      </c>
      <c r="N13" s="463"/>
      <c r="O13" s="463">
        <v>9008109.9974000007</v>
      </c>
      <c r="P13" s="463"/>
      <c r="Q13" s="463">
        <v>1224857.6030999999</v>
      </c>
      <c r="R13" s="463"/>
      <c r="S13" s="463"/>
      <c r="T13" s="463"/>
      <c r="U13" s="372"/>
    </row>
    <row r="14" spans="1:21">
      <c r="A14" s="381" t="s">
        <v>656</v>
      </c>
      <c r="B14" s="381" t="s">
        <v>657</v>
      </c>
      <c r="C14" s="481">
        <v>47852846.729599997</v>
      </c>
      <c r="D14" s="463">
        <v>33461938.679499999</v>
      </c>
      <c r="E14" s="463">
        <v>212606.573</v>
      </c>
      <c r="F14" s="463"/>
      <c r="G14" s="463">
        <v>9734830.9100000001</v>
      </c>
      <c r="H14" s="463"/>
      <c r="I14" s="463">
        <v>378670.91</v>
      </c>
      <c r="J14" s="463"/>
      <c r="K14" s="463"/>
      <c r="L14" s="463">
        <v>4656077.1401000004</v>
      </c>
      <c r="M14" s="463"/>
      <c r="N14" s="463"/>
      <c r="O14" s="463"/>
      <c r="P14" s="463"/>
      <c r="Q14" s="463">
        <v>195378.36</v>
      </c>
      <c r="R14" s="463"/>
      <c r="S14" s="463"/>
      <c r="T14" s="463"/>
      <c r="U14" s="372"/>
    </row>
    <row r="15" spans="1:21">
      <c r="A15" s="382">
        <v>1.2</v>
      </c>
      <c r="B15" s="382" t="s">
        <v>658</v>
      </c>
      <c r="C15" s="481">
        <v>18276082.6719</v>
      </c>
      <c r="D15" s="463">
        <v>4559861.9784000004</v>
      </c>
      <c r="E15" s="463">
        <v>242890.96030000001</v>
      </c>
      <c r="F15" s="463"/>
      <c r="G15" s="463">
        <v>3004524.2052000002</v>
      </c>
      <c r="H15" s="463">
        <v>100382.7594</v>
      </c>
      <c r="I15" s="463">
        <v>277487.48009999999</v>
      </c>
      <c r="J15" s="463">
        <v>111553.94929999999</v>
      </c>
      <c r="K15" s="463"/>
      <c r="L15" s="463">
        <v>10711696.488299999</v>
      </c>
      <c r="M15" s="463">
        <v>455596.23190000001</v>
      </c>
      <c r="N15" s="463">
        <v>49762.9</v>
      </c>
      <c r="O15" s="463">
        <v>3433307.9992</v>
      </c>
      <c r="P15" s="463">
        <v>1720454.405</v>
      </c>
      <c r="Q15" s="463">
        <v>2110650.7011000002</v>
      </c>
      <c r="R15" s="463">
        <v>612901.99750000006</v>
      </c>
      <c r="S15" s="463"/>
      <c r="T15" s="463"/>
      <c r="U15" s="372"/>
    </row>
    <row r="16" spans="1:21">
      <c r="A16" s="414">
        <v>1.3</v>
      </c>
      <c r="B16" s="382" t="s">
        <v>706</v>
      </c>
      <c r="C16" s="470"/>
      <c r="D16" s="470"/>
      <c r="E16" s="470"/>
      <c r="F16" s="470"/>
      <c r="G16" s="470"/>
      <c r="H16" s="470"/>
      <c r="I16" s="470"/>
      <c r="J16" s="470"/>
      <c r="K16" s="470"/>
      <c r="L16" s="470"/>
      <c r="M16" s="470"/>
      <c r="N16" s="470"/>
      <c r="O16" s="470"/>
      <c r="P16" s="470"/>
      <c r="Q16" s="470"/>
      <c r="R16" s="470"/>
      <c r="S16" s="470"/>
      <c r="T16" s="470"/>
      <c r="U16" s="372"/>
    </row>
    <row r="17" spans="1:21">
      <c r="A17" s="385" t="s">
        <v>659</v>
      </c>
      <c r="B17" s="383" t="s">
        <v>660</v>
      </c>
      <c r="C17" s="469">
        <v>222518014.63319999</v>
      </c>
      <c r="D17" s="468">
        <v>159012853.7448</v>
      </c>
      <c r="E17" s="468">
        <v>11917732.466499999</v>
      </c>
      <c r="F17" s="468"/>
      <c r="G17" s="468">
        <v>29200871.9472</v>
      </c>
      <c r="H17" s="468">
        <v>1003827.7038</v>
      </c>
      <c r="I17" s="468">
        <v>1930504.8659000001</v>
      </c>
      <c r="J17" s="468">
        <v>1115539.4648</v>
      </c>
      <c r="K17" s="468"/>
      <c r="L17" s="468">
        <v>34304288.941200003</v>
      </c>
      <c r="M17" s="468">
        <v>1518654.0652000001</v>
      </c>
      <c r="N17" s="468">
        <v>165876.32999999999</v>
      </c>
      <c r="O17" s="468">
        <v>11444359.997500001</v>
      </c>
      <c r="P17" s="468">
        <v>5564735.9972999999</v>
      </c>
      <c r="Q17" s="468">
        <v>7019813.5142000001</v>
      </c>
      <c r="R17" s="468">
        <v>2043006.6584000001</v>
      </c>
      <c r="S17" s="468"/>
      <c r="T17" s="468"/>
      <c r="U17" s="372"/>
    </row>
    <row r="18" spans="1:21">
      <c r="A18" s="384" t="s">
        <v>661</v>
      </c>
      <c r="B18" s="384" t="s">
        <v>662</v>
      </c>
      <c r="C18" s="469">
        <v>204847175.50209999</v>
      </c>
      <c r="D18" s="468">
        <v>145618969.28049999</v>
      </c>
      <c r="E18" s="468">
        <v>11707090.7371</v>
      </c>
      <c r="F18" s="468"/>
      <c r="G18" s="468">
        <v>24941925.121199999</v>
      </c>
      <c r="H18" s="468">
        <v>1003827.7038</v>
      </c>
      <c r="I18" s="468">
        <v>1898841.2398999999</v>
      </c>
      <c r="J18" s="468">
        <v>1115539.4648</v>
      </c>
      <c r="K18" s="468"/>
      <c r="L18" s="468">
        <v>34286281.100400001</v>
      </c>
      <c r="M18" s="468">
        <v>1518654.0652000001</v>
      </c>
      <c r="N18" s="468">
        <v>165876.32999999999</v>
      </c>
      <c r="O18" s="468">
        <v>11444359.997500001</v>
      </c>
      <c r="P18" s="468">
        <v>5564735.9972999999</v>
      </c>
      <c r="Q18" s="468">
        <v>7019813.5142000001</v>
      </c>
      <c r="R18" s="468">
        <v>2043006.6584000001</v>
      </c>
      <c r="S18" s="468"/>
      <c r="T18" s="468"/>
      <c r="U18" s="372"/>
    </row>
    <row r="19" spans="1:21">
      <c r="A19" s="385" t="s">
        <v>663</v>
      </c>
      <c r="B19" s="385" t="s">
        <v>664</v>
      </c>
      <c r="C19" s="469">
        <v>1044647147.6437</v>
      </c>
      <c r="D19" s="468">
        <v>996048918.38199997</v>
      </c>
      <c r="E19" s="468">
        <v>10668205.8233</v>
      </c>
      <c r="F19" s="468"/>
      <c r="G19" s="468">
        <v>25108378.459399998</v>
      </c>
      <c r="H19" s="468">
        <v>2416366.5581999999</v>
      </c>
      <c r="I19" s="468">
        <v>671709.8702</v>
      </c>
      <c r="J19" s="468">
        <v>701115.48919999995</v>
      </c>
      <c r="K19" s="468"/>
      <c r="L19" s="468">
        <v>23489850.8024</v>
      </c>
      <c r="M19" s="468">
        <v>1475317.1348000001</v>
      </c>
      <c r="N19" s="468">
        <v>182853.27</v>
      </c>
      <c r="O19" s="468">
        <v>2547352.0027000001</v>
      </c>
      <c r="P19" s="468">
        <v>5068863.6434000004</v>
      </c>
      <c r="Q19" s="468">
        <v>4667037.3450999996</v>
      </c>
      <c r="R19" s="468">
        <v>1364903.7416000001</v>
      </c>
      <c r="S19" s="468"/>
      <c r="T19" s="468"/>
      <c r="U19" s="372"/>
    </row>
    <row r="20" spans="1:21">
      <c r="A20" s="384" t="s">
        <v>665</v>
      </c>
      <c r="B20" s="384" t="s">
        <v>662</v>
      </c>
      <c r="C20" s="469">
        <v>974098114.69589996</v>
      </c>
      <c r="D20" s="468">
        <v>931006287.64639997</v>
      </c>
      <c r="E20" s="468">
        <v>10394054.483999999</v>
      </c>
      <c r="F20" s="468"/>
      <c r="G20" s="468">
        <v>19877351.9868</v>
      </c>
      <c r="H20" s="468">
        <v>1034088.8766</v>
      </c>
      <c r="I20" s="468">
        <v>453756.42849999998</v>
      </c>
      <c r="J20" s="468">
        <v>444305.93369999999</v>
      </c>
      <c r="K20" s="468"/>
      <c r="L20" s="468">
        <v>23214475.062800001</v>
      </c>
      <c r="M20" s="468">
        <v>1475317.1348000001</v>
      </c>
      <c r="N20" s="468">
        <v>182853.27</v>
      </c>
      <c r="O20" s="468">
        <v>2547352.0027000001</v>
      </c>
      <c r="P20" s="468">
        <v>5068863.6434000004</v>
      </c>
      <c r="Q20" s="468">
        <v>4667037.3450999996</v>
      </c>
      <c r="R20" s="468">
        <v>1364903.7416000001</v>
      </c>
      <c r="S20" s="468"/>
      <c r="T20" s="468"/>
      <c r="U20" s="372"/>
    </row>
    <row r="21" spans="1:21">
      <c r="A21" s="386">
        <v>1.4</v>
      </c>
      <c r="B21" s="387" t="s">
        <v>666</v>
      </c>
      <c r="C21" s="469"/>
      <c r="D21" s="468"/>
      <c r="E21" s="468"/>
      <c r="F21" s="468"/>
      <c r="G21" s="468"/>
      <c r="H21" s="468"/>
      <c r="I21" s="468"/>
      <c r="J21" s="468"/>
      <c r="K21" s="468"/>
      <c r="L21" s="468"/>
      <c r="M21" s="468"/>
      <c r="N21" s="468"/>
      <c r="O21" s="468"/>
      <c r="P21" s="468"/>
      <c r="Q21" s="468"/>
      <c r="R21" s="468"/>
      <c r="S21" s="468"/>
      <c r="T21" s="468"/>
      <c r="U21" s="372"/>
    </row>
    <row r="22" spans="1:21">
      <c r="A22" s="386">
        <v>1.5</v>
      </c>
      <c r="B22" s="387" t="s">
        <v>667</v>
      </c>
      <c r="C22" s="467"/>
      <c r="D22" s="468"/>
      <c r="E22" s="468"/>
      <c r="F22" s="468"/>
      <c r="G22" s="468"/>
      <c r="H22" s="468"/>
      <c r="I22" s="468"/>
      <c r="J22" s="468"/>
      <c r="K22" s="468"/>
      <c r="L22" s="468"/>
      <c r="M22" s="468"/>
      <c r="N22" s="468"/>
      <c r="O22" s="468"/>
      <c r="P22" s="468"/>
      <c r="Q22" s="468"/>
      <c r="R22" s="468"/>
      <c r="S22" s="468"/>
      <c r="T22" s="468"/>
      <c r="U22" s="372"/>
    </row>
  </sheetData>
  <mergeCells count="6">
    <mergeCell ref="A5:B7"/>
    <mergeCell ref="D6:F6"/>
    <mergeCell ref="G6:K6"/>
    <mergeCell ref="L6:T6"/>
    <mergeCell ref="C6:C7"/>
    <mergeCell ref="C5:T5"/>
  </mergeCells>
  <conditionalFormatting sqref="A5">
    <cfRule type="duplicateValues" dxfId="8" priority="1"/>
    <cfRule type="duplicateValues" dxfId="7" priority="2"/>
  </conditionalFormatting>
  <conditionalFormatting sqref="A5">
    <cfRule type="duplicateValues" dxfId="6" priority="3"/>
  </conditionalFormatting>
  <pageMargins left="0.7" right="0.7" top="0.75" bottom="0.75" header="0.3" footer="0.3"/>
  <pageSetup scale="22" orientation="portrait" r:id="rId1"/>
  <headerFooter>
    <oddFooter>&amp;C_x000D_&amp;1#&amp;"Calibri"&amp;10&amp;K000000 C1 - FOR 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6"/>
  <sheetViews>
    <sheetView showGridLines="0" topLeftCell="A5" zoomScale="80" zoomScaleNormal="80" workbookViewId="0">
      <selection activeCell="C7" sqref="C7:O33"/>
    </sheetView>
  </sheetViews>
  <sheetFormatPr defaultColWidth="9.36328125" defaultRowHeight="12"/>
  <cols>
    <col min="1" max="1" width="10.08984375" style="369" bestFit="1" customWidth="1"/>
    <col min="2" max="2" width="65" style="369" bestFit="1" customWidth="1"/>
    <col min="3" max="3" width="15.08984375" style="369" bestFit="1" customWidth="1"/>
    <col min="4" max="4" width="15.54296875" style="369" bestFit="1" customWidth="1"/>
    <col min="5" max="5" width="13.6328125" style="369" bestFit="1" customWidth="1"/>
    <col min="6" max="6" width="13.6328125" style="415" bestFit="1" customWidth="1"/>
    <col min="7" max="7" width="10.90625" style="415" bestFit="1" customWidth="1"/>
    <col min="8" max="8" width="12.453125" style="369" bestFit="1" customWidth="1"/>
    <col min="9" max="9" width="14.08984375" style="369" bestFit="1" customWidth="1"/>
    <col min="10" max="11" width="12.453125" style="415" bestFit="1" customWidth="1"/>
    <col min="12" max="12" width="13" style="415" bestFit="1" customWidth="1"/>
    <col min="13" max="13" width="10.54296875" style="415" bestFit="1" customWidth="1"/>
    <col min="14" max="14" width="12.453125" style="415" bestFit="1" customWidth="1"/>
    <col min="15" max="15" width="9.453125" style="369" bestFit="1" customWidth="1"/>
    <col min="16" max="16384" width="9.36328125" style="369"/>
  </cols>
  <sheetData>
    <row r="1" spans="1:15" ht="13">
      <c r="A1" s="2" t="s">
        <v>31</v>
      </c>
      <c r="B1" s="3" t="str">
        <f>'Info '!C2</f>
        <v>JSC PASHA Bank Georgia</v>
      </c>
      <c r="F1" s="369"/>
      <c r="G1" s="369"/>
      <c r="J1" s="369"/>
      <c r="K1" s="369"/>
      <c r="L1" s="369"/>
      <c r="M1" s="369"/>
      <c r="N1" s="369"/>
    </row>
    <row r="2" spans="1:15" ht="13">
      <c r="A2" s="2" t="s">
        <v>32</v>
      </c>
      <c r="B2" s="443">
        <f>'1. key ratios '!B2</f>
        <v>44834</v>
      </c>
      <c r="F2" s="369"/>
      <c r="G2" s="369"/>
      <c r="J2" s="369"/>
      <c r="K2" s="369"/>
      <c r="L2" s="369"/>
      <c r="M2" s="369"/>
      <c r="N2" s="369"/>
    </row>
    <row r="3" spans="1:15">
      <c r="A3" s="362" t="s">
        <v>668</v>
      </c>
      <c r="F3" s="369"/>
      <c r="G3" s="369"/>
      <c r="J3" s="369"/>
      <c r="K3" s="369"/>
      <c r="L3" s="369"/>
      <c r="M3" s="369"/>
      <c r="N3" s="369"/>
    </row>
    <row r="4" spans="1:15">
      <c r="F4" s="369"/>
      <c r="G4" s="369"/>
      <c r="J4" s="369"/>
      <c r="K4" s="369"/>
      <c r="L4" s="369"/>
      <c r="M4" s="369"/>
      <c r="N4" s="369"/>
    </row>
    <row r="5" spans="1:15" ht="46.5" customHeight="1">
      <c r="A5" s="746" t="s">
        <v>694</v>
      </c>
      <c r="B5" s="747"/>
      <c r="C5" s="791" t="s">
        <v>669</v>
      </c>
      <c r="D5" s="792"/>
      <c r="E5" s="792"/>
      <c r="F5" s="792"/>
      <c r="G5" s="792"/>
      <c r="H5" s="793"/>
      <c r="I5" s="791" t="s">
        <v>670</v>
      </c>
      <c r="J5" s="794"/>
      <c r="K5" s="794"/>
      <c r="L5" s="794"/>
      <c r="M5" s="794"/>
      <c r="N5" s="795"/>
      <c r="O5" s="796" t="s">
        <v>671</v>
      </c>
    </row>
    <row r="6" spans="1:15" ht="75" customHeight="1">
      <c r="A6" s="750"/>
      <c r="B6" s="751"/>
      <c r="C6" s="388"/>
      <c r="D6" s="389" t="s">
        <v>672</v>
      </c>
      <c r="E6" s="389" t="s">
        <v>673</v>
      </c>
      <c r="F6" s="389" t="s">
        <v>674</v>
      </c>
      <c r="G6" s="389" t="s">
        <v>675</v>
      </c>
      <c r="H6" s="389" t="s">
        <v>676</v>
      </c>
      <c r="I6" s="394"/>
      <c r="J6" s="389" t="s">
        <v>672</v>
      </c>
      <c r="K6" s="389" t="s">
        <v>673</v>
      </c>
      <c r="L6" s="389" t="s">
        <v>674</v>
      </c>
      <c r="M6" s="389" t="s">
        <v>675</v>
      </c>
      <c r="N6" s="389" t="s">
        <v>676</v>
      </c>
      <c r="O6" s="797"/>
    </row>
    <row r="7" spans="1:15">
      <c r="A7" s="366">
        <v>1</v>
      </c>
      <c r="B7" s="370" t="s">
        <v>697</v>
      </c>
      <c r="C7" s="466">
        <v>9773613.2200000007</v>
      </c>
      <c r="D7" s="489">
        <v>9152813.7300000004</v>
      </c>
      <c r="E7" s="489">
        <v>161339.47</v>
      </c>
      <c r="F7" s="491">
        <v>172141.81</v>
      </c>
      <c r="G7" s="491">
        <v>137073.60999999999</v>
      </c>
      <c r="H7" s="489">
        <v>150244.6</v>
      </c>
      <c r="I7" s="489">
        <v>469614.78</v>
      </c>
      <c r="J7" s="491">
        <v>183056.81</v>
      </c>
      <c r="K7" s="491">
        <v>16133.95</v>
      </c>
      <c r="L7" s="491">
        <v>51642.57</v>
      </c>
      <c r="M7" s="491">
        <v>68536.850000000006</v>
      </c>
      <c r="N7" s="491">
        <v>150244.6</v>
      </c>
      <c r="O7" s="489"/>
    </row>
    <row r="8" spans="1:15">
      <c r="A8" s="366">
        <v>2</v>
      </c>
      <c r="B8" s="370" t="s">
        <v>567</v>
      </c>
      <c r="C8" s="466">
        <v>73753111.665199995</v>
      </c>
      <c r="D8" s="489">
        <v>73090130.755199999</v>
      </c>
      <c r="E8" s="489">
        <v>115963.29</v>
      </c>
      <c r="F8" s="491">
        <v>368133.68</v>
      </c>
      <c r="G8" s="491">
        <v>33792.730000000003</v>
      </c>
      <c r="H8" s="489">
        <v>145091.21</v>
      </c>
      <c r="I8" s="489">
        <v>1745826.7638999999</v>
      </c>
      <c r="J8" s="491">
        <v>1461802.7438999999</v>
      </c>
      <c r="K8" s="491">
        <v>11596.33</v>
      </c>
      <c r="L8" s="491">
        <v>110440.11</v>
      </c>
      <c r="M8" s="491">
        <v>16896.37</v>
      </c>
      <c r="N8" s="491">
        <v>145091.21</v>
      </c>
      <c r="O8" s="489"/>
    </row>
    <row r="9" spans="1:15">
      <c r="A9" s="366">
        <v>3</v>
      </c>
      <c r="B9" s="370" t="s">
        <v>568</v>
      </c>
      <c r="C9" s="466">
        <v>22176.69</v>
      </c>
      <c r="D9" s="489">
        <v>22176.69</v>
      </c>
      <c r="E9" s="489"/>
      <c r="F9" s="492"/>
      <c r="G9" s="492"/>
      <c r="H9" s="489">
        <v>0</v>
      </c>
      <c r="I9" s="489">
        <v>443.54</v>
      </c>
      <c r="J9" s="492">
        <v>443.54</v>
      </c>
      <c r="K9" s="492"/>
      <c r="L9" s="492"/>
      <c r="M9" s="492"/>
      <c r="N9" s="492"/>
      <c r="O9" s="489"/>
    </row>
    <row r="10" spans="1:15">
      <c r="A10" s="366">
        <v>4</v>
      </c>
      <c r="B10" s="370" t="s">
        <v>698</v>
      </c>
      <c r="C10" s="466">
        <v>24374019.6283</v>
      </c>
      <c r="D10" s="489">
        <v>19599339.871199999</v>
      </c>
      <c r="E10" s="489">
        <v>3126609.3975999998</v>
      </c>
      <c r="F10" s="492">
        <v>1645503.8095</v>
      </c>
      <c r="G10" s="492"/>
      <c r="H10" s="489">
        <v>2566.5500000000002</v>
      </c>
      <c r="I10" s="489">
        <v>1200865.4598000001</v>
      </c>
      <c r="J10" s="492">
        <v>391986.79879999999</v>
      </c>
      <c r="K10" s="492">
        <v>312660.95110000001</v>
      </c>
      <c r="L10" s="492">
        <v>493651.15990000003</v>
      </c>
      <c r="M10" s="492"/>
      <c r="N10" s="492">
        <v>2566.5500000000002</v>
      </c>
      <c r="O10" s="489"/>
    </row>
    <row r="11" spans="1:15">
      <c r="A11" s="366">
        <v>5</v>
      </c>
      <c r="B11" s="370" t="s">
        <v>569</v>
      </c>
      <c r="C11" s="466">
        <v>38432537.456</v>
      </c>
      <c r="D11" s="489">
        <v>36389475.6351</v>
      </c>
      <c r="E11" s="489">
        <v>853977.01650000003</v>
      </c>
      <c r="F11" s="492">
        <v>1180361.1244000001</v>
      </c>
      <c r="G11" s="492">
        <v>8723.68</v>
      </c>
      <c r="H11" s="489">
        <v>0</v>
      </c>
      <c r="I11" s="489">
        <v>1171657.4487999999</v>
      </c>
      <c r="J11" s="492">
        <v>727789.55079999997</v>
      </c>
      <c r="K11" s="492">
        <v>85397.714999999997</v>
      </c>
      <c r="L11" s="492">
        <v>354108.34299999999</v>
      </c>
      <c r="M11" s="492">
        <v>4361.84</v>
      </c>
      <c r="N11" s="492"/>
      <c r="O11" s="489"/>
    </row>
    <row r="12" spans="1:15">
      <c r="A12" s="366">
        <v>6</v>
      </c>
      <c r="B12" s="370" t="s">
        <v>570</v>
      </c>
      <c r="C12" s="466">
        <v>7567224.6666000001</v>
      </c>
      <c r="D12" s="489">
        <v>6466147.1271000002</v>
      </c>
      <c r="E12" s="489">
        <v>947989.79949999996</v>
      </c>
      <c r="F12" s="492">
        <v>17150.13</v>
      </c>
      <c r="G12" s="492">
        <v>66356.3</v>
      </c>
      <c r="H12" s="489">
        <v>69581.31</v>
      </c>
      <c r="I12" s="489">
        <v>332026.45020000002</v>
      </c>
      <c r="J12" s="492">
        <v>129322.9455</v>
      </c>
      <c r="K12" s="492">
        <v>94798.984700000001</v>
      </c>
      <c r="L12" s="492">
        <v>5145.05</v>
      </c>
      <c r="M12" s="492">
        <v>33178.160000000003</v>
      </c>
      <c r="N12" s="492">
        <v>69581.31</v>
      </c>
      <c r="O12" s="489"/>
    </row>
    <row r="13" spans="1:15">
      <c r="A13" s="366">
        <v>7</v>
      </c>
      <c r="B13" s="370" t="s">
        <v>571</v>
      </c>
      <c r="C13" s="466">
        <v>2921950.4783999999</v>
      </c>
      <c r="D13" s="489">
        <v>705677.54</v>
      </c>
      <c r="E13" s="489">
        <v>0</v>
      </c>
      <c r="F13" s="492">
        <v>2215653.7984000002</v>
      </c>
      <c r="G13" s="492">
        <v>619.14</v>
      </c>
      <c r="H13" s="489">
        <v>0</v>
      </c>
      <c r="I13" s="489">
        <v>679119.26749999996</v>
      </c>
      <c r="J13" s="492">
        <v>14113.56</v>
      </c>
      <c r="K13" s="492"/>
      <c r="L13" s="492">
        <v>664696.13749999995</v>
      </c>
      <c r="M13" s="492">
        <v>309.57</v>
      </c>
      <c r="N13" s="492"/>
      <c r="O13" s="489"/>
    </row>
    <row r="14" spans="1:15">
      <c r="A14" s="366">
        <v>8</v>
      </c>
      <c r="B14" s="370" t="s">
        <v>572</v>
      </c>
      <c r="C14" s="466">
        <v>9457163.3809999991</v>
      </c>
      <c r="D14" s="489">
        <v>7393405.4923</v>
      </c>
      <c r="E14" s="489">
        <v>1402451.4147999999</v>
      </c>
      <c r="F14" s="492">
        <v>625569.35389999999</v>
      </c>
      <c r="G14" s="492">
        <v>15970.88</v>
      </c>
      <c r="H14" s="489">
        <v>19766.240000000002</v>
      </c>
      <c r="I14" s="489">
        <v>503535.80050000001</v>
      </c>
      <c r="J14" s="492">
        <v>147868.1648</v>
      </c>
      <c r="K14" s="492">
        <v>140245.14929999999</v>
      </c>
      <c r="L14" s="492">
        <v>187670.8063</v>
      </c>
      <c r="M14" s="492">
        <v>7985.44</v>
      </c>
      <c r="N14" s="492">
        <v>19766.240000000002</v>
      </c>
      <c r="O14" s="489"/>
    </row>
    <row r="15" spans="1:15">
      <c r="A15" s="366">
        <v>9</v>
      </c>
      <c r="B15" s="370" t="s">
        <v>573</v>
      </c>
      <c r="C15" s="466">
        <v>3892195.7513000001</v>
      </c>
      <c r="D15" s="489">
        <v>3537345.7088000001</v>
      </c>
      <c r="E15" s="489">
        <v>211472.2524</v>
      </c>
      <c r="F15" s="492">
        <v>139542.07999999999</v>
      </c>
      <c r="G15" s="492">
        <v>1060.9100000000001</v>
      </c>
      <c r="H15" s="489">
        <v>2774.8</v>
      </c>
      <c r="I15" s="489">
        <v>137061.9988</v>
      </c>
      <c r="J15" s="492">
        <v>70746.892099999997</v>
      </c>
      <c r="K15" s="492">
        <v>21147.216700000001</v>
      </c>
      <c r="L15" s="492">
        <v>41862.629999999997</v>
      </c>
      <c r="M15" s="492">
        <v>530.46</v>
      </c>
      <c r="N15" s="492">
        <v>2774.8</v>
      </c>
      <c r="O15" s="489"/>
    </row>
    <row r="16" spans="1:15">
      <c r="A16" s="366">
        <v>10</v>
      </c>
      <c r="B16" s="370" t="s">
        <v>574</v>
      </c>
      <c r="C16" s="466">
        <v>253793.13459999999</v>
      </c>
      <c r="D16" s="489">
        <v>100214.52</v>
      </c>
      <c r="E16" s="489">
        <v>0</v>
      </c>
      <c r="F16" s="492">
        <v>153578.6146</v>
      </c>
      <c r="G16" s="492"/>
      <c r="H16" s="489"/>
      <c r="I16" s="489">
        <v>48077.853900000002</v>
      </c>
      <c r="J16" s="492">
        <v>2004.28</v>
      </c>
      <c r="K16" s="492"/>
      <c r="L16" s="492">
        <v>46073.573900000003</v>
      </c>
      <c r="M16" s="492"/>
      <c r="N16" s="492"/>
      <c r="O16" s="489"/>
    </row>
    <row r="17" spans="1:15">
      <c r="A17" s="366">
        <v>11</v>
      </c>
      <c r="B17" s="370" t="s">
        <v>575</v>
      </c>
      <c r="C17" s="466">
        <v>3155184.4728999999</v>
      </c>
      <c r="D17" s="489">
        <v>47706.69</v>
      </c>
      <c r="E17" s="489">
        <v>3107477.7829</v>
      </c>
      <c r="F17" s="492"/>
      <c r="G17" s="492"/>
      <c r="H17" s="489"/>
      <c r="I17" s="489">
        <v>311701.92930000002</v>
      </c>
      <c r="J17" s="492">
        <v>954.14</v>
      </c>
      <c r="K17" s="492">
        <v>310747.7893</v>
      </c>
      <c r="L17" s="492"/>
      <c r="M17" s="492"/>
      <c r="N17" s="492"/>
      <c r="O17" s="489"/>
    </row>
    <row r="18" spans="1:15">
      <c r="A18" s="366">
        <v>12</v>
      </c>
      <c r="B18" s="370" t="s">
        <v>576</v>
      </c>
      <c r="C18" s="466">
        <v>8034531.9166000001</v>
      </c>
      <c r="D18" s="489">
        <v>7681365.5565999998</v>
      </c>
      <c r="E18" s="489">
        <v>102134.62</v>
      </c>
      <c r="F18" s="492">
        <v>135423.26</v>
      </c>
      <c r="G18" s="492">
        <v>59243.06</v>
      </c>
      <c r="H18" s="489">
        <v>56365.42</v>
      </c>
      <c r="I18" s="489">
        <v>290455.04340000002</v>
      </c>
      <c r="J18" s="492">
        <v>153627.53339999999</v>
      </c>
      <c r="K18" s="492">
        <v>10213.49</v>
      </c>
      <c r="L18" s="492">
        <v>40627.01</v>
      </c>
      <c r="M18" s="492">
        <v>29621.59</v>
      </c>
      <c r="N18" s="492">
        <v>56365.42</v>
      </c>
      <c r="O18" s="489"/>
    </row>
    <row r="19" spans="1:15">
      <c r="A19" s="366">
        <v>13</v>
      </c>
      <c r="B19" s="370" t="s">
        <v>577</v>
      </c>
      <c r="C19" s="466">
        <v>1691005.1428</v>
      </c>
      <c r="D19" s="489">
        <v>1058742.936</v>
      </c>
      <c r="E19" s="489">
        <v>390047.44</v>
      </c>
      <c r="F19" s="492">
        <v>228731.33679999999</v>
      </c>
      <c r="G19" s="492">
        <v>4184.88</v>
      </c>
      <c r="H19" s="489">
        <v>9298.5499999999993</v>
      </c>
      <c r="I19" s="489">
        <v>140190.1182</v>
      </c>
      <c r="J19" s="492">
        <v>21174.9611</v>
      </c>
      <c r="K19" s="492">
        <v>39004.76</v>
      </c>
      <c r="L19" s="492">
        <v>68619.396999999997</v>
      </c>
      <c r="M19" s="492">
        <v>2092.4499999999998</v>
      </c>
      <c r="N19" s="492">
        <v>9298.5499999999993</v>
      </c>
      <c r="O19" s="489"/>
    </row>
    <row r="20" spans="1:15">
      <c r="A20" s="366">
        <v>14</v>
      </c>
      <c r="B20" s="370" t="s">
        <v>578</v>
      </c>
      <c r="C20" s="466">
        <v>38798175.554700002</v>
      </c>
      <c r="D20" s="489">
        <v>20125207.363000002</v>
      </c>
      <c r="E20" s="489">
        <v>43396.61</v>
      </c>
      <c r="F20" s="492">
        <v>18592350.191599999</v>
      </c>
      <c r="G20" s="492">
        <v>33097.040000000001</v>
      </c>
      <c r="H20" s="489">
        <v>4124.3500000000004</v>
      </c>
      <c r="I20" s="489">
        <v>6005221.7721999995</v>
      </c>
      <c r="J20" s="492">
        <v>402504.19669999997</v>
      </c>
      <c r="K20" s="492">
        <v>4339.67</v>
      </c>
      <c r="L20" s="492">
        <v>5577705.0255000005</v>
      </c>
      <c r="M20" s="492">
        <v>16548.53</v>
      </c>
      <c r="N20" s="492">
        <v>4124.3500000000004</v>
      </c>
      <c r="O20" s="489"/>
    </row>
    <row r="21" spans="1:15">
      <c r="A21" s="366">
        <v>15</v>
      </c>
      <c r="B21" s="370" t="s">
        <v>579</v>
      </c>
      <c r="C21" s="466">
        <v>9611392.9965000004</v>
      </c>
      <c r="D21" s="489">
        <v>1241286.3139</v>
      </c>
      <c r="E21" s="489">
        <v>1118616.2126</v>
      </c>
      <c r="F21" s="492">
        <v>7237687.3600000003</v>
      </c>
      <c r="G21" s="492">
        <v>11336.13</v>
      </c>
      <c r="H21" s="489">
        <v>2466.98</v>
      </c>
      <c r="I21" s="489">
        <v>2316128.6616000002</v>
      </c>
      <c r="J21" s="492">
        <v>24825.771100000002</v>
      </c>
      <c r="K21" s="492">
        <v>111861.6205</v>
      </c>
      <c r="L21" s="492">
        <v>2171306.2200000002</v>
      </c>
      <c r="M21" s="492">
        <v>5668.07</v>
      </c>
      <c r="N21" s="492">
        <v>2466.98</v>
      </c>
      <c r="O21" s="489"/>
    </row>
    <row r="22" spans="1:15">
      <c r="A22" s="366">
        <v>16</v>
      </c>
      <c r="B22" s="370" t="s">
        <v>580</v>
      </c>
      <c r="C22" s="466">
        <v>51414.99</v>
      </c>
      <c r="D22" s="489">
        <v>47114.36</v>
      </c>
      <c r="E22" s="489">
        <v>515.01</v>
      </c>
      <c r="F22" s="492">
        <v>3785.62</v>
      </c>
      <c r="G22" s="492"/>
      <c r="H22" s="489"/>
      <c r="I22" s="489">
        <v>2129.5</v>
      </c>
      <c r="J22" s="492">
        <v>942.31</v>
      </c>
      <c r="K22" s="492">
        <v>51.5</v>
      </c>
      <c r="L22" s="492">
        <v>1135.69</v>
      </c>
      <c r="M22" s="492"/>
      <c r="N22" s="492"/>
      <c r="O22" s="489"/>
    </row>
    <row r="23" spans="1:15">
      <c r="A23" s="366">
        <v>17</v>
      </c>
      <c r="B23" s="370" t="s">
        <v>701</v>
      </c>
      <c r="C23" s="466">
        <v>12436037.908</v>
      </c>
      <c r="D23" s="489">
        <v>2121268.0499999998</v>
      </c>
      <c r="E23" s="489">
        <v>9356160</v>
      </c>
      <c r="F23" s="492">
        <v>958609.85800000001</v>
      </c>
      <c r="G23" s="492"/>
      <c r="H23" s="489"/>
      <c r="I23" s="489">
        <v>1265624.3421</v>
      </c>
      <c r="J23" s="492">
        <v>42425.38</v>
      </c>
      <c r="K23" s="492">
        <v>935616</v>
      </c>
      <c r="L23" s="492">
        <v>287582.9621</v>
      </c>
      <c r="M23" s="492"/>
      <c r="N23" s="492"/>
      <c r="O23" s="489"/>
    </row>
    <row r="24" spans="1:15">
      <c r="A24" s="366">
        <v>18</v>
      </c>
      <c r="B24" s="370" t="s">
        <v>581</v>
      </c>
      <c r="C24" s="466">
        <v>52868338.851800002</v>
      </c>
      <c r="D24" s="489">
        <v>52773678.661799997</v>
      </c>
      <c r="E24" s="489">
        <v>4014.9</v>
      </c>
      <c r="F24" s="492">
        <v>72824.62</v>
      </c>
      <c r="G24" s="492">
        <v>17135.509999999998</v>
      </c>
      <c r="H24" s="489">
        <v>685.16</v>
      </c>
      <c r="I24" s="489">
        <v>1086975.4247999999</v>
      </c>
      <c r="J24" s="492">
        <v>1055473.6148000001</v>
      </c>
      <c r="K24" s="492">
        <v>401.49</v>
      </c>
      <c r="L24" s="492">
        <v>21847.4</v>
      </c>
      <c r="M24" s="492">
        <v>8567.76</v>
      </c>
      <c r="N24" s="492">
        <v>685.16</v>
      </c>
      <c r="O24" s="489"/>
    </row>
    <row r="25" spans="1:15">
      <c r="A25" s="366">
        <v>19</v>
      </c>
      <c r="B25" s="370" t="s">
        <v>582</v>
      </c>
      <c r="C25" s="466">
        <v>12675974.529999999</v>
      </c>
      <c r="D25" s="489">
        <v>12673520.779999999</v>
      </c>
      <c r="E25" s="489">
        <v>456.08</v>
      </c>
      <c r="F25" s="492">
        <v>1997.67</v>
      </c>
      <c r="G25" s="492"/>
      <c r="H25" s="489">
        <v>0</v>
      </c>
      <c r="I25" s="489">
        <v>254115.33</v>
      </c>
      <c r="J25" s="492">
        <v>253470.42</v>
      </c>
      <c r="K25" s="492">
        <v>45.61</v>
      </c>
      <c r="L25" s="492">
        <v>599.29999999999995</v>
      </c>
      <c r="M25" s="492"/>
      <c r="N25" s="492"/>
      <c r="O25" s="489"/>
    </row>
    <row r="26" spans="1:15">
      <c r="A26" s="366">
        <v>20</v>
      </c>
      <c r="B26" s="370" t="s">
        <v>700</v>
      </c>
      <c r="C26" s="466">
        <v>1852792.05</v>
      </c>
      <c r="D26" s="489">
        <v>1784320.86</v>
      </c>
      <c r="E26" s="489">
        <v>32173.61</v>
      </c>
      <c r="F26" s="492">
        <v>7231.91</v>
      </c>
      <c r="G26" s="492">
        <v>387.53</v>
      </c>
      <c r="H26" s="489">
        <v>28678.14</v>
      </c>
      <c r="I26" s="489">
        <v>69945.440000000002</v>
      </c>
      <c r="J26" s="492">
        <v>35686.6</v>
      </c>
      <c r="K26" s="492">
        <v>3217.36</v>
      </c>
      <c r="L26" s="492">
        <v>2169.5700000000002</v>
      </c>
      <c r="M26" s="492">
        <v>193.77</v>
      </c>
      <c r="N26" s="492">
        <v>28678.14</v>
      </c>
      <c r="O26" s="489"/>
    </row>
    <row r="27" spans="1:15">
      <c r="A27" s="366">
        <v>21</v>
      </c>
      <c r="B27" s="370" t="s">
        <v>583</v>
      </c>
      <c r="C27" s="466">
        <v>390944.83</v>
      </c>
      <c r="D27" s="489">
        <v>382460.33</v>
      </c>
      <c r="E27" s="489">
        <v>2999.53</v>
      </c>
      <c r="F27" s="492">
        <v>3853.71</v>
      </c>
      <c r="G27" s="492">
        <v>1631.26</v>
      </c>
      <c r="H27" s="489"/>
      <c r="I27" s="489">
        <v>9920.99</v>
      </c>
      <c r="J27" s="492">
        <v>7649.28</v>
      </c>
      <c r="K27" s="492">
        <v>299.95</v>
      </c>
      <c r="L27" s="492">
        <v>1156.1199999999999</v>
      </c>
      <c r="M27" s="492">
        <v>815.64</v>
      </c>
      <c r="N27" s="492"/>
      <c r="O27" s="489"/>
    </row>
    <row r="28" spans="1:15">
      <c r="A28" s="366">
        <v>22</v>
      </c>
      <c r="B28" s="370" t="s">
        <v>584</v>
      </c>
      <c r="C28" s="466">
        <v>398590.89</v>
      </c>
      <c r="D28" s="489">
        <v>379419.56</v>
      </c>
      <c r="E28" s="489">
        <v>4902.43</v>
      </c>
      <c r="F28" s="492">
        <v>8273.24</v>
      </c>
      <c r="G28" s="492"/>
      <c r="H28" s="489">
        <v>5995.66</v>
      </c>
      <c r="I28" s="489">
        <v>16556.240000000002</v>
      </c>
      <c r="J28" s="492">
        <v>7588.36</v>
      </c>
      <c r="K28" s="492">
        <v>490.24</v>
      </c>
      <c r="L28" s="492">
        <v>2481.98</v>
      </c>
      <c r="M28" s="492"/>
      <c r="N28" s="492">
        <v>5995.66</v>
      </c>
      <c r="O28" s="489"/>
    </row>
    <row r="29" spans="1:15">
      <c r="A29" s="366">
        <v>23</v>
      </c>
      <c r="B29" s="370" t="s">
        <v>585</v>
      </c>
      <c r="C29" s="466">
        <v>11671347.7642</v>
      </c>
      <c r="D29" s="489">
        <v>8809148.2182</v>
      </c>
      <c r="E29" s="489">
        <v>464463.86009999999</v>
      </c>
      <c r="F29" s="492">
        <v>2264625.3859000001</v>
      </c>
      <c r="G29" s="492">
        <v>77957.02</v>
      </c>
      <c r="H29" s="489">
        <v>55153.279999999999</v>
      </c>
      <c r="I29" s="489">
        <v>996149.20519999997</v>
      </c>
      <c r="J29" s="492">
        <v>176183.27359999999</v>
      </c>
      <c r="K29" s="492">
        <v>46446.408499999998</v>
      </c>
      <c r="L29" s="492">
        <v>679387.6531</v>
      </c>
      <c r="M29" s="492">
        <v>38978.589999999997</v>
      </c>
      <c r="N29" s="492">
        <v>55153.279999999999</v>
      </c>
      <c r="O29" s="489"/>
    </row>
    <row r="30" spans="1:15">
      <c r="A30" s="366">
        <v>24</v>
      </c>
      <c r="B30" s="370" t="s">
        <v>699</v>
      </c>
      <c r="C30" s="466">
        <v>8580375.5359000005</v>
      </c>
      <c r="D30" s="489">
        <v>6005846.3399999999</v>
      </c>
      <c r="E30" s="489">
        <v>2092773.9558999999</v>
      </c>
      <c r="F30" s="492">
        <v>481755.24</v>
      </c>
      <c r="G30" s="492"/>
      <c r="H30" s="489"/>
      <c r="I30" s="489">
        <v>473920.87809999997</v>
      </c>
      <c r="J30" s="492">
        <v>120116.91800000001</v>
      </c>
      <c r="K30" s="492">
        <v>209277.39009999999</v>
      </c>
      <c r="L30" s="492">
        <v>144526.57</v>
      </c>
      <c r="M30" s="492"/>
      <c r="N30" s="492"/>
      <c r="O30" s="489"/>
    </row>
    <row r="31" spans="1:15">
      <c r="A31" s="366">
        <v>25</v>
      </c>
      <c r="B31" s="370" t="s">
        <v>586</v>
      </c>
      <c r="C31" s="466">
        <v>13776059.8829</v>
      </c>
      <c r="D31" s="489">
        <v>5991660.9879999999</v>
      </c>
      <c r="E31" s="489">
        <v>7235373.0948999999</v>
      </c>
      <c r="F31" s="492">
        <v>281174.95</v>
      </c>
      <c r="G31" s="492">
        <v>144038.10999999999</v>
      </c>
      <c r="H31" s="489">
        <v>123812.74</v>
      </c>
      <c r="I31" s="489">
        <v>1123555.0337</v>
      </c>
      <c r="J31" s="492">
        <v>119833.3738</v>
      </c>
      <c r="K31" s="492">
        <v>723537.33</v>
      </c>
      <c r="L31" s="492">
        <v>84352.49</v>
      </c>
      <c r="M31" s="492">
        <v>72019.100000000006</v>
      </c>
      <c r="N31" s="492">
        <v>123812.74</v>
      </c>
      <c r="O31" s="489"/>
    </row>
    <row r="32" spans="1:15">
      <c r="A32" s="366">
        <v>26</v>
      </c>
      <c r="B32" s="370" t="s">
        <v>696</v>
      </c>
      <c r="C32" s="466">
        <v>5736258.9665000001</v>
      </c>
      <c r="D32" s="489">
        <v>5513662.2868999997</v>
      </c>
      <c r="E32" s="489">
        <v>93997.977599999998</v>
      </c>
      <c r="F32" s="492">
        <v>74844.186700000006</v>
      </c>
      <c r="G32" s="492">
        <v>52756.176899999999</v>
      </c>
      <c r="H32" s="489">
        <v>998.33839999999998</v>
      </c>
      <c r="I32" s="489">
        <v>169503.15650000001</v>
      </c>
      <c r="J32" s="492">
        <v>110273.65</v>
      </c>
      <c r="K32" s="492">
        <v>9399.8099000000002</v>
      </c>
      <c r="L32" s="492">
        <v>22453.244699999999</v>
      </c>
      <c r="M32" s="492">
        <v>26378.113499999999</v>
      </c>
      <c r="N32" s="492">
        <v>998.33839999999998</v>
      </c>
      <c r="O32" s="489"/>
    </row>
    <row r="33" spans="1:15">
      <c r="A33" s="366">
        <v>27</v>
      </c>
      <c r="B33" s="390" t="s">
        <v>109</v>
      </c>
      <c r="C33" s="462">
        <v>352176212.35419995</v>
      </c>
      <c r="D33" s="462">
        <v>283093136.36409998</v>
      </c>
      <c r="E33" s="462">
        <v>30869305.754799996</v>
      </c>
      <c r="F33" s="462">
        <v>36870802.939800002</v>
      </c>
      <c r="G33" s="462">
        <v>665363.9669</v>
      </c>
      <c r="H33" s="462">
        <v>677603.32839999988</v>
      </c>
      <c r="I33" s="462">
        <v>20820322.4285</v>
      </c>
      <c r="J33" s="462">
        <v>5661865.0684000002</v>
      </c>
      <c r="K33" s="462">
        <v>3086930.7151000006</v>
      </c>
      <c r="L33" s="462">
        <v>11061241.013000002</v>
      </c>
      <c r="M33" s="462">
        <v>332682.30350000004</v>
      </c>
      <c r="N33" s="462">
        <v>677603.32839999988</v>
      </c>
      <c r="O33" s="462"/>
    </row>
    <row r="34" spans="1:15">
      <c r="A34" s="372"/>
      <c r="B34" s="372"/>
      <c r="C34" s="372"/>
      <c r="D34" s="372"/>
      <c r="E34" s="372"/>
      <c r="H34" s="372"/>
      <c r="I34" s="372"/>
      <c r="O34" s="372"/>
    </row>
    <row r="35" spans="1:15">
      <c r="A35" s="372"/>
      <c r="B35" s="405"/>
      <c r="C35" s="405"/>
      <c r="D35" s="372"/>
      <c r="E35" s="372"/>
      <c r="H35" s="372"/>
      <c r="I35" s="372"/>
      <c r="O35" s="372"/>
    </row>
    <row r="36" spans="1:15">
      <c r="A36" s="372"/>
      <c r="B36" s="372"/>
      <c r="C36" s="372"/>
      <c r="D36" s="372"/>
      <c r="E36" s="372"/>
      <c r="H36" s="372"/>
      <c r="I36" s="372"/>
      <c r="O36" s="372"/>
    </row>
    <row r="37" spans="1:15">
      <c r="A37" s="372"/>
      <c r="B37" s="372"/>
      <c r="C37" s="372"/>
      <c r="D37" s="372"/>
      <c r="E37" s="372"/>
      <c r="H37" s="372"/>
      <c r="I37" s="372"/>
      <c r="O37" s="372"/>
    </row>
    <row r="38" spans="1:15">
      <c r="A38" s="372"/>
      <c r="B38" s="372"/>
      <c r="C38" s="372"/>
      <c r="D38" s="372"/>
      <c r="E38" s="372"/>
      <c r="H38" s="372"/>
      <c r="I38" s="372"/>
      <c r="O38" s="372"/>
    </row>
    <row r="39" spans="1:15">
      <c r="A39" s="372"/>
      <c r="B39" s="372"/>
      <c r="C39" s="372"/>
      <c r="D39" s="372"/>
      <c r="E39" s="372"/>
      <c r="H39" s="372"/>
      <c r="I39" s="372"/>
      <c r="O39" s="372"/>
    </row>
    <row r="40" spans="1:15">
      <c r="A40" s="372"/>
      <c r="B40" s="372"/>
      <c r="C40" s="372"/>
      <c r="D40" s="372"/>
      <c r="E40" s="372"/>
      <c r="H40" s="372"/>
      <c r="I40" s="372"/>
      <c r="O40" s="372"/>
    </row>
    <row r="41" spans="1:15">
      <c r="A41" s="406"/>
      <c r="B41" s="406"/>
      <c r="C41" s="406"/>
      <c r="D41" s="372"/>
      <c r="E41" s="372"/>
      <c r="H41" s="372"/>
      <c r="I41" s="372"/>
      <c r="O41" s="372"/>
    </row>
    <row r="42" spans="1:15">
      <c r="A42" s="406"/>
      <c r="B42" s="406"/>
      <c r="C42" s="406"/>
      <c r="D42" s="372"/>
      <c r="E42" s="372"/>
      <c r="H42" s="372"/>
      <c r="I42" s="372"/>
      <c r="O42" s="372"/>
    </row>
    <row r="43" spans="1:15">
      <c r="A43" s="372"/>
      <c r="B43" s="372"/>
      <c r="C43" s="372"/>
      <c r="D43" s="372"/>
      <c r="E43" s="372"/>
      <c r="H43" s="372"/>
      <c r="I43" s="372"/>
      <c r="O43" s="372"/>
    </row>
    <row r="44" spans="1:15">
      <c r="A44" s="372"/>
      <c r="B44" s="372"/>
      <c r="C44" s="372"/>
      <c r="D44" s="372"/>
      <c r="E44" s="372"/>
      <c r="H44" s="372"/>
      <c r="I44" s="372"/>
      <c r="O44" s="372"/>
    </row>
    <row r="45" spans="1:15">
      <c r="A45" s="372"/>
      <c r="B45" s="372"/>
      <c r="C45" s="372"/>
      <c r="D45" s="372"/>
      <c r="E45" s="372"/>
      <c r="H45" s="372"/>
      <c r="I45" s="372"/>
      <c r="O45" s="372"/>
    </row>
    <row r="46" spans="1:15">
      <c r="A46" s="372"/>
      <c r="B46" s="372"/>
      <c r="C46" s="372"/>
      <c r="D46" s="372"/>
      <c r="E46" s="372"/>
      <c r="H46" s="372"/>
      <c r="I46" s="372"/>
      <c r="O46" s="372"/>
    </row>
  </sheetData>
  <mergeCells count="4">
    <mergeCell ref="A5:B6"/>
    <mergeCell ref="C5:H5"/>
    <mergeCell ref="I5:N5"/>
    <mergeCell ref="O5:O6"/>
  </mergeCells>
  <conditionalFormatting sqref="A5">
    <cfRule type="duplicateValues" dxfId="5" priority="1"/>
    <cfRule type="duplicateValues" dxfId="4" priority="2"/>
  </conditionalFormatting>
  <conditionalFormatting sqref="A5">
    <cfRule type="duplicateValues" dxfId="3" priority="3"/>
  </conditionalFormatting>
  <pageMargins left="0.7" right="0.7" top="0.75" bottom="0.75" header="0.3" footer="0.3"/>
  <pageSetup scale="37" orientation="portrait" r:id="rId1"/>
  <headerFooter>
    <oddFooter>&amp;C_x000D_&amp;1#&amp;"Calibri"&amp;10&amp;K000000 C1 - FOR INTERNAL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
  <sheetViews>
    <sheetView showGridLines="0" zoomScale="80" zoomScaleNormal="80" workbookViewId="0">
      <selection activeCell="C6" sqref="C6:K11"/>
    </sheetView>
  </sheetViews>
  <sheetFormatPr defaultColWidth="8.6328125" defaultRowHeight="12"/>
  <cols>
    <col min="1" max="1" width="10.08984375" style="416" bestFit="1" customWidth="1"/>
    <col min="2" max="2" width="71.453125" style="416" customWidth="1"/>
    <col min="3" max="3" width="10.54296875" style="416" bestFit="1" customWidth="1"/>
    <col min="4" max="4" width="10.90625" style="416" bestFit="1" customWidth="1"/>
    <col min="5" max="5" width="11.08984375" style="416" customWidth="1"/>
    <col min="6" max="6" width="10.36328125" style="416" bestFit="1" customWidth="1"/>
    <col min="7" max="7" width="12.6328125" style="416" bestFit="1" customWidth="1"/>
    <col min="8" max="8" width="11.36328125" style="416" bestFit="1" customWidth="1"/>
    <col min="9" max="9" width="11.54296875" style="416" bestFit="1" customWidth="1"/>
    <col min="10" max="10" width="10.54296875" style="416" bestFit="1" customWidth="1"/>
    <col min="11" max="11" width="12" style="416" bestFit="1" customWidth="1"/>
    <col min="12" max="16384" width="8.6328125" style="416"/>
  </cols>
  <sheetData>
    <row r="1" spans="1:11" s="369" customFormat="1" ht="13">
      <c r="A1" s="2" t="s">
        <v>31</v>
      </c>
      <c r="B1" s="3" t="str">
        <f>'Info '!C2</f>
        <v>JSC PASHA Bank Georgia</v>
      </c>
    </row>
    <row r="2" spans="1:11" s="369" customFormat="1" ht="13">
      <c r="A2" s="2" t="s">
        <v>32</v>
      </c>
      <c r="B2" s="443">
        <f>'1. key ratios '!B2</f>
        <v>44834</v>
      </c>
    </row>
    <row r="3" spans="1:11" s="369" customFormat="1">
      <c r="A3" s="362" t="s">
        <v>677</v>
      </c>
    </row>
    <row r="4" spans="1:11">
      <c r="C4" s="417" t="s">
        <v>0</v>
      </c>
      <c r="D4" s="417" t="s">
        <v>1</v>
      </c>
      <c r="E4" s="417" t="s">
        <v>2</v>
      </c>
      <c r="F4" s="417" t="s">
        <v>3</v>
      </c>
      <c r="G4" s="417" t="s">
        <v>4</v>
      </c>
      <c r="H4" s="417" t="s">
        <v>6</v>
      </c>
      <c r="I4" s="417" t="s">
        <v>9</v>
      </c>
      <c r="J4" s="417" t="s">
        <v>10</v>
      </c>
      <c r="K4" s="417" t="s">
        <v>11</v>
      </c>
    </row>
    <row r="5" spans="1:11" ht="105" customHeight="1">
      <c r="A5" s="798" t="s">
        <v>678</v>
      </c>
      <c r="B5" s="799"/>
      <c r="C5" s="393" t="s">
        <v>679</v>
      </c>
      <c r="D5" s="393" t="s">
        <v>680</v>
      </c>
      <c r="E5" s="393" t="s">
        <v>681</v>
      </c>
      <c r="F5" s="418" t="s">
        <v>682</v>
      </c>
      <c r="G5" s="393" t="s">
        <v>683</v>
      </c>
      <c r="H5" s="393" t="s">
        <v>684</v>
      </c>
      <c r="I5" s="393" t="s">
        <v>685</v>
      </c>
      <c r="J5" s="393" t="s">
        <v>686</v>
      </c>
      <c r="K5" s="393" t="s">
        <v>687</v>
      </c>
    </row>
    <row r="6" spans="1:11">
      <c r="A6" s="366">
        <v>1</v>
      </c>
      <c r="B6" s="366" t="s">
        <v>633</v>
      </c>
      <c r="C6" s="489">
        <v>1199160.368</v>
      </c>
      <c r="D6" s="489"/>
      <c r="E6" s="489"/>
      <c r="F6" s="489"/>
      <c r="G6" s="489">
        <v>204847175.50209999</v>
      </c>
      <c r="H6" s="489"/>
      <c r="I6" s="489">
        <v>69909807.279899999</v>
      </c>
      <c r="J6" s="489">
        <v>2942748.2973000002</v>
      </c>
      <c r="K6" s="489">
        <v>73277320.907100007</v>
      </c>
    </row>
    <row r="7" spans="1:11">
      <c r="A7" s="366">
        <v>2</v>
      </c>
      <c r="B7" s="366" t="s">
        <v>688</v>
      </c>
      <c r="C7" s="489"/>
      <c r="D7" s="489"/>
      <c r="E7" s="489"/>
      <c r="F7" s="489"/>
      <c r="G7" s="489"/>
      <c r="H7" s="489"/>
      <c r="I7" s="489">
        <v>13995815.8685</v>
      </c>
      <c r="J7" s="489"/>
      <c r="K7" s="489">
        <v>8203360</v>
      </c>
    </row>
    <row r="8" spans="1:11">
      <c r="A8" s="366">
        <v>3</v>
      </c>
      <c r="B8" s="366" t="s">
        <v>641</v>
      </c>
      <c r="C8" s="489">
        <v>3070744.2239999999</v>
      </c>
      <c r="D8" s="489">
        <v>0</v>
      </c>
      <c r="E8" s="489">
        <v>34568924.1457</v>
      </c>
      <c r="F8" s="489">
        <v>0</v>
      </c>
      <c r="G8" s="489">
        <v>21461267.9509</v>
      </c>
      <c r="H8" s="489">
        <v>0</v>
      </c>
      <c r="I8" s="489">
        <v>10465664.9683</v>
      </c>
      <c r="J8" s="489">
        <v>275019.28850000002</v>
      </c>
      <c r="K8" s="489">
        <v>42524904.115000002</v>
      </c>
    </row>
    <row r="9" spans="1:11">
      <c r="A9" s="366">
        <v>4</v>
      </c>
      <c r="B9" s="391" t="s">
        <v>689</v>
      </c>
      <c r="C9" s="489"/>
      <c r="D9" s="489"/>
      <c r="E9" s="489"/>
      <c r="F9" s="489"/>
      <c r="G9" s="489">
        <v>34286281.100400001</v>
      </c>
      <c r="H9" s="489"/>
      <c r="I9" s="489">
        <v>18022.016800000001</v>
      </c>
      <c r="J9" s="489">
        <v>1231254.0020999999</v>
      </c>
      <c r="K9" s="489">
        <v>2678213.1159999999</v>
      </c>
    </row>
    <row r="10" spans="1:11">
      <c r="A10" s="366">
        <v>5</v>
      </c>
      <c r="B10" s="391" t="s">
        <v>690</v>
      </c>
      <c r="C10" s="489"/>
      <c r="D10" s="489"/>
      <c r="E10" s="489"/>
      <c r="F10" s="489"/>
      <c r="G10" s="489"/>
      <c r="H10" s="489"/>
      <c r="I10" s="489"/>
      <c r="J10" s="489"/>
      <c r="K10" s="489"/>
    </row>
    <row r="11" spans="1:11">
      <c r="A11" s="366">
        <v>6</v>
      </c>
      <c r="B11" s="391" t="s">
        <v>691</v>
      </c>
      <c r="C11" s="489">
        <v>0</v>
      </c>
      <c r="D11" s="489">
        <v>0</v>
      </c>
      <c r="E11" s="489">
        <v>0</v>
      </c>
      <c r="F11" s="489">
        <v>0</v>
      </c>
      <c r="G11" s="489">
        <v>1512998.0489000001</v>
      </c>
      <c r="H11" s="489">
        <v>0</v>
      </c>
      <c r="I11" s="489">
        <v>0</v>
      </c>
      <c r="J11" s="489">
        <v>40741.951099999998</v>
      </c>
      <c r="K11" s="489">
        <v>49840.01</v>
      </c>
    </row>
  </sheetData>
  <mergeCells count="1">
    <mergeCell ref="A5:B5"/>
  </mergeCells>
  <conditionalFormatting sqref="A5">
    <cfRule type="duplicateValues" dxfId="2" priority="1"/>
    <cfRule type="duplicateValues" dxfId="1" priority="2"/>
  </conditionalFormatting>
  <conditionalFormatting sqref="A5">
    <cfRule type="duplicateValues" dxfId="0" priority="3"/>
  </conditionalFormatting>
  <pageMargins left="0.7" right="0.7" top="0.75" bottom="0.75" header="0.3" footer="0.3"/>
  <pageSetup scale="49" orientation="portrait" r:id="rId1"/>
  <headerFooter>
    <oddFooter>&amp;C_x000D_&amp;1#&amp;"Calibri"&amp;10&amp;K000000 C1 - FOR INTERNAL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20"/>
  <sheetViews>
    <sheetView showGridLines="0" zoomScale="80" zoomScaleNormal="80" workbookViewId="0">
      <selection activeCell="C7" sqref="C7:S20"/>
    </sheetView>
  </sheetViews>
  <sheetFormatPr defaultRowHeight="14.5"/>
  <cols>
    <col min="1" max="1" width="10.08984375" bestFit="1" customWidth="1"/>
    <col min="2" max="2" width="51.54296875" customWidth="1"/>
    <col min="3" max="3" width="13.54296875" customWidth="1"/>
    <col min="4" max="4" width="11.54296875" bestFit="1" customWidth="1"/>
    <col min="5" max="6" width="9.36328125" bestFit="1" customWidth="1"/>
    <col min="7" max="9" width="8.90625" bestFit="1" customWidth="1"/>
    <col min="10" max="10" width="9.36328125" bestFit="1" customWidth="1"/>
    <col min="11" max="11" width="8.08984375" bestFit="1" customWidth="1"/>
    <col min="12" max="12" width="10.453125" bestFit="1" customWidth="1"/>
    <col min="13" max="13" width="8.08984375" bestFit="1" customWidth="1"/>
    <col min="14" max="14" width="8.90625" bestFit="1" customWidth="1"/>
    <col min="15" max="15" width="12.36328125" customWidth="1"/>
    <col min="16" max="16" width="17.453125" customWidth="1"/>
    <col min="17" max="17" width="17.6328125" customWidth="1"/>
    <col min="18" max="18" width="18.08984375" customWidth="1"/>
    <col min="19" max="19" width="22.54296875" customWidth="1"/>
  </cols>
  <sheetData>
    <row r="1" spans="1:19">
      <c r="A1" s="2" t="s">
        <v>31</v>
      </c>
      <c r="B1" s="3" t="str">
        <f>'Info '!C2</f>
        <v>JSC PASHA Bank Georgia</v>
      </c>
    </row>
    <row r="2" spans="1:19">
      <c r="A2" s="2" t="s">
        <v>32</v>
      </c>
      <c r="B2" s="443">
        <f>'1. key ratios '!B2</f>
        <v>44834</v>
      </c>
    </row>
    <row r="3" spans="1:19">
      <c r="A3" s="362" t="s">
        <v>717</v>
      </c>
      <c r="B3" s="369"/>
    </row>
    <row r="4" spans="1:19">
      <c r="A4" s="362"/>
      <c r="B4" s="369"/>
    </row>
    <row r="5" spans="1:19">
      <c r="A5" s="802" t="s">
        <v>718</v>
      </c>
      <c r="B5" s="802"/>
      <c r="C5" s="800" t="s">
        <v>737</v>
      </c>
      <c r="D5" s="800"/>
      <c r="E5" s="800"/>
      <c r="F5" s="800"/>
      <c r="G5" s="800"/>
      <c r="H5" s="800"/>
      <c r="I5" s="800" t="s">
        <v>739</v>
      </c>
      <c r="J5" s="800"/>
      <c r="K5" s="800"/>
      <c r="L5" s="800"/>
      <c r="M5" s="800"/>
      <c r="N5" s="801"/>
      <c r="O5" s="803" t="s">
        <v>719</v>
      </c>
      <c r="P5" s="803" t="s">
        <v>733</v>
      </c>
      <c r="Q5" s="803" t="s">
        <v>734</v>
      </c>
      <c r="R5" s="803" t="s">
        <v>738</v>
      </c>
      <c r="S5" s="803" t="s">
        <v>735</v>
      </c>
    </row>
    <row r="6" spans="1:19" ht="46.25" customHeight="1">
      <c r="A6" s="802"/>
      <c r="B6" s="802"/>
      <c r="C6" s="428"/>
      <c r="D6" s="427" t="s">
        <v>672</v>
      </c>
      <c r="E6" s="427" t="s">
        <v>673</v>
      </c>
      <c r="F6" s="427" t="s">
        <v>674</v>
      </c>
      <c r="G6" s="427" t="s">
        <v>675</v>
      </c>
      <c r="H6" s="427" t="s">
        <v>676</v>
      </c>
      <c r="I6" s="428"/>
      <c r="J6" s="427" t="s">
        <v>672</v>
      </c>
      <c r="K6" s="427" t="s">
        <v>673</v>
      </c>
      <c r="L6" s="427" t="s">
        <v>674</v>
      </c>
      <c r="M6" s="427" t="s">
        <v>675</v>
      </c>
      <c r="N6" s="429" t="s">
        <v>676</v>
      </c>
      <c r="O6" s="803"/>
      <c r="P6" s="803"/>
      <c r="Q6" s="803"/>
      <c r="R6" s="803"/>
      <c r="S6" s="803"/>
    </row>
    <row r="7" spans="1:19">
      <c r="A7" s="419">
        <v>1</v>
      </c>
      <c r="B7" s="422" t="s">
        <v>727</v>
      </c>
      <c r="C7" s="493"/>
      <c r="D7" s="493"/>
      <c r="E7" s="493"/>
      <c r="F7" s="493"/>
      <c r="G7" s="493"/>
      <c r="H7" s="493"/>
      <c r="I7" s="493"/>
      <c r="J7" s="493"/>
      <c r="K7" s="493"/>
      <c r="L7" s="493"/>
      <c r="M7" s="493"/>
      <c r="N7" s="493"/>
      <c r="O7" s="493"/>
      <c r="P7" s="493"/>
      <c r="Q7" s="493"/>
      <c r="R7" s="493"/>
      <c r="S7" s="493"/>
    </row>
    <row r="8" spans="1:19">
      <c r="A8" s="419">
        <v>2</v>
      </c>
      <c r="B8" s="423" t="s">
        <v>726</v>
      </c>
      <c r="C8" s="493">
        <v>23096503.467999998</v>
      </c>
      <c r="D8" s="493">
        <v>20792866.728</v>
      </c>
      <c r="E8" s="493">
        <v>508380.82</v>
      </c>
      <c r="F8" s="493">
        <v>797725.39</v>
      </c>
      <c r="G8" s="493">
        <v>499282.8</v>
      </c>
      <c r="H8" s="493">
        <v>498247.73</v>
      </c>
      <c r="I8" s="493">
        <v>1453902.9238</v>
      </c>
      <c r="J8" s="493">
        <v>415857.8738</v>
      </c>
      <c r="K8" s="493">
        <v>50838.12</v>
      </c>
      <c r="L8" s="493">
        <v>239317.66</v>
      </c>
      <c r="M8" s="493">
        <v>249641.54</v>
      </c>
      <c r="N8" s="493">
        <v>498247.73</v>
      </c>
      <c r="O8" s="493">
        <v>3509</v>
      </c>
      <c r="P8" s="494">
        <v>0.1734</v>
      </c>
      <c r="Q8" s="494">
        <v>0.1991</v>
      </c>
      <c r="R8" s="494">
        <v>0.16689999999999999</v>
      </c>
      <c r="S8" s="493">
        <v>35.449800000000003</v>
      </c>
    </row>
    <row r="9" spans="1:19">
      <c r="A9" s="419">
        <v>3</v>
      </c>
      <c r="B9" s="423" t="s">
        <v>725</v>
      </c>
      <c r="C9" s="493"/>
      <c r="D9" s="493"/>
      <c r="E9" s="493"/>
      <c r="F9" s="493"/>
      <c r="G9" s="493"/>
      <c r="H9" s="493"/>
      <c r="I9" s="493"/>
      <c r="J9" s="493"/>
      <c r="K9" s="493"/>
      <c r="L9" s="493"/>
      <c r="M9" s="493"/>
      <c r="N9" s="493"/>
      <c r="O9" s="493"/>
      <c r="P9" s="494"/>
      <c r="Q9" s="494"/>
      <c r="R9" s="494"/>
      <c r="S9" s="493"/>
    </row>
    <row r="10" spans="1:19">
      <c r="A10" s="419">
        <v>4</v>
      </c>
      <c r="B10" s="423" t="s">
        <v>724</v>
      </c>
      <c r="C10" s="493"/>
      <c r="D10" s="493"/>
      <c r="E10" s="493"/>
      <c r="F10" s="493"/>
      <c r="G10" s="493"/>
      <c r="H10" s="493"/>
      <c r="I10" s="493"/>
      <c r="J10" s="493"/>
      <c r="K10" s="493"/>
      <c r="L10" s="493"/>
      <c r="M10" s="493"/>
      <c r="N10" s="493"/>
      <c r="O10" s="493"/>
      <c r="P10" s="494"/>
      <c r="Q10" s="494"/>
      <c r="R10" s="494"/>
      <c r="S10" s="493"/>
    </row>
    <row r="11" spans="1:19">
      <c r="A11" s="419">
        <v>5</v>
      </c>
      <c r="B11" s="423" t="s">
        <v>723</v>
      </c>
      <c r="C11" s="493">
        <v>11773.1265</v>
      </c>
      <c r="D11" s="493">
        <v>7523.52</v>
      </c>
      <c r="E11" s="493">
        <v>1579.1276</v>
      </c>
      <c r="F11" s="493">
        <v>14.746700000000001</v>
      </c>
      <c r="G11" s="493">
        <v>1122.8769</v>
      </c>
      <c r="H11" s="493">
        <v>1532.4584</v>
      </c>
      <c r="I11" s="493">
        <v>2406.7165</v>
      </c>
      <c r="J11" s="493">
        <v>150.47</v>
      </c>
      <c r="K11" s="493">
        <v>157.90989999999999</v>
      </c>
      <c r="L11" s="493">
        <v>4.4347000000000003</v>
      </c>
      <c r="M11" s="493">
        <v>561.44349999999997</v>
      </c>
      <c r="N11" s="493">
        <v>1532.4584</v>
      </c>
      <c r="O11" s="493">
        <v>41</v>
      </c>
      <c r="P11" s="494">
        <v>0.14149999999999999</v>
      </c>
      <c r="Q11" s="494">
        <v>0.15179999999999999</v>
      </c>
      <c r="R11" s="494">
        <v>0.1082</v>
      </c>
      <c r="S11" s="493">
        <v>5.4192999999999998</v>
      </c>
    </row>
    <row r="12" spans="1:19">
      <c r="A12" s="419">
        <v>6</v>
      </c>
      <c r="B12" s="423" t="s">
        <v>722</v>
      </c>
      <c r="C12" s="493">
        <v>19674247.260000002</v>
      </c>
      <c r="D12" s="493">
        <v>18649953.899999999</v>
      </c>
      <c r="E12" s="493">
        <v>314103.84000000003</v>
      </c>
      <c r="F12" s="493">
        <v>367407.86</v>
      </c>
      <c r="G12" s="493">
        <v>164958.29</v>
      </c>
      <c r="H12" s="493">
        <v>177823.14</v>
      </c>
      <c r="I12" s="493">
        <v>774936.2</v>
      </c>
      <c r="J12" s="493">
        <v>373000.83</v>
      </c>
      <c r="K12" s="493">
        <v>31410.48</v>
      </c>
      <c r="L12" s="493">
        <v>110222.43</v>
      </c>
      <c r="M12" s="493">
        <v>82479.320000000007</v>
      </c>
      <c r="N12" s="493">
        <v>177823.14</v>
      </c>
      <c r="O12" s="493">
        <v>14323</v>
      </c>
      <c r="P12" s="494">
        <v>0.36</v>
      </c>
      <c r="Q12" s="494">
        <v>0.39179999999999998</v>
      </c>
      <c r="R12" s="494">
        <v>0.36</v>
      </c>
      <c r="S12" s="493">
        <v>36.898299999999999</v>
      </c>
    </row>
    <row r="13" spans="1:19">
      <c r="A13" s="419">
        <v>7</v>
      </c>
      <c r="B13" s="423" t="s">
        <v>721</v>
      </c>
      <c r="C13" s="493">
        <v>146963.66940000001</v>
      </c>
      <c r="D13" s="493">
        <v>0</v>
      </c>
      <c r="E13" s="493">
        <v>0</v>
      </c>
      <c r="F13" s="493">
        <v>146963.66940000001</v>
      </c>
      <c r="G13" s="493">
        <v>0</v>
      </c>
      <c r="H13" s="493">
        <v>0</v>
      </c>
      <c r="I13" s="493">
        <v>44089.089500000002</v>
      </c>
      <c r="J13" s="493">
        <v>0</v>
      </c>
      <c r="K13" s="493">
        <v>0</v>
      </c>
      <c r="L13" s="493">
        <v>44089.089500000002</v>
      </c>
      <c r="M13" s="493">
        <v>0</v>
      </c>
      <c r="N13" s="493">
        <v>0</v>
      </c>
      <c r="O13" s="493">
        <v>1</v>
      </c>
      <c r="P13" s="494"/>
      <c r="Q13" s="494"/>
      <c r="R13" s="494">
        <v>8.5000000000000006E-2</v>
      </c>
      <c r="S13" s="493">
        <v>39</v>
      </c>
    </row>
    <row r="14" spans="1:19">
      <c r="A14" s="430">
        <v>7.1</v>
      </c>
      <c r="B14" s="424" t="s">
        <v>730</v>
      </c>
      <c r="C14" s="493">
        <v>146963.66940000001</v>
      </c>
      <c r="D14" s="493">
        <v>0</v>
      </c>
      <c r="E14" s="493">
        <v>0</v>
      </c>
      <c r="F14" s="493">
        <v>146963.66940000001</v>
      </c>
      <c r="G14" s="493">
        <v>0</v>
      </c>
      <c r="H14" s="493">
        <v>0</v>
      </c>
      <c r="I14" s="493">
        <v>44089.089500000002</v>
      </c>
      <c r="J14" s="493">
        <v>0</v>
      </c>
      <c r="K14" s="493">
        <v>0</v>
      </c>
      <c r="L14" s="493">
        <v>44089.089500000002</v>
      </c>
      <c r="M14" s="493">
        <v>0</v>
      </c>
      <c r="N14" s="493">
        <v>0</v>
      </c>
      <c r="O14" s="493">
        <v>1</v>
      </c>
      <c r="P14" s="493"/>
      <c r="Q14" s="493"/>
      <c r="R14" s="494">
        <v>8.5000000000000006E-2</v>
      </c>
      <c r="S14" s="493">
        <v>39</v>
      </c>
    </row>
    <row r="15" spans="1:19" ht="24">
      <c r="A15" s="430">
        <v>7.2</v>
      </c>
      <c r="B15" s="424" t="s">
        <v>732</v>
      </c>
      <c r="C15" s="493"/>
      <c r="D15" s="493"/>
      <c r="E15" s="493"/>
      <c r="F15" s="493"/>
      <c r="G15" s="493"/>
      <c r="H15" s="493"/>
      <c r="I15" s="493"/>
      <c r="J15" s="493"/>
      <c r="K15" s="493"/>
      <c r="L15" s="493"/>
      <c r="M15" s="493"/>
      <c r="N15" s="493"/>
      <c r="O15" s="493"/>
      <c r="P15" s="493"/>
      <c r="Q15" s="493"/>
      <c r="R15" s="493"/>
      <c r="S15" s="493"/>
    </row>
    <row r="16" spans="1:19">
      <c r="A16" s="430">
        <v>7.3</v>
      </c>
      <c r="B16" s="424" t="s">
        <v>729</v>
      </c>
      <c r="C16" s="493"/>
      <c r="D16" s="493"/>
      <c r="E16" s="493"/>
      <c r="F16" s="493"/>
      <c r="G16" s="493"/>
      <c r="H16" s="493"/>
      <c r="I16" s="493"/>
      <c r="J16" s="493"/>
      <c r="K16" s="493"/>
      <c r="L16" s="493"/>
      <c r="M16" s="493"/>
      <c r="N16" s="493"/>
      <c r="O16" s="493"/>
      <c r="P16" s="493"/>
      <c r="Q16" s="493"/>
      <c r="R16" s="493"/>
      <c r="S16" s="493"/>
    </row>
    <row r="17" spans="1:19">
      <c r="A17" s="419">
        <v>8</v>
      </c>
      <c r="B17" s="423" t="s">
        <v>728</v>
      </c>
      <c r="C17" s="493"/>
      <c r="D17" s="493"/>
      <c r="E17" s="493"/>
      <c r="F17" s="493"/>
      <c r="G17" s="493"/>
      <c r="H17" s="493"/>
      <c r="I17" s="493"/>
      <c r="J17" s="493"/>
      <c r="K17" s="493"/>
      <c r="L17" s="493"/>
      <c r="M17" s="493"/>
      <c r="N17" s="493"/>
      <c r="O17" s="493"/>
      <c r="P17" s="493"/>
      <c r="Q17" s="493"/>
      <c r="R17" s="493"/>
      <c r="S17" s="493"/>
    </row>
    <row r="18" spans="1:19">
      <c r="A18" s="420">
        <v>9</v>
      </c>
      <c r="B18" s="425" t="s">
        <v>720</v>
      </c>
      <c r="C18" s="446"/>
      <c r="D18" s="446"/>
      <c r="E18" s="446"/>
      <c r="F18" s="446"/>
      <c r="G18" s="446"/>
      <c r="H18" s="446"/>
      <c r="I18" s="446"/>
      <c r="J18" s="446"/>
      <c r="K18" s="446"/>
      <c r="L18" s="446"/>
      <c r="M18" s="446"/>
      <c r="N18" s="446"/>
      <c r="O18" s="446"/>
      <c r="P18" s="446"/>
      <c r="Q18" s="446"/>
      <c r="R18" s="446"/>
      <c r="S18" s="446"/>
    </row>
    <row r="19" spans="1:19">
      <c r="A19" s="421">
        <v>10</v>
      </c>
      <c r="B19" s="426" t="s">
        <v>731</v>
      </c>
      <c r="C19" s="465">
        <v>42929487.523899995</v>
      </c>
      <c r="D19" s="465">
        <v>39450344.148000002</v>
      </c>
      <c r="E19" s="465">
        <v>824063.78760000004</v>
      </c>
      <c r="F19" s="465">
        <v>1312111.6661</v>
      </c>
      <c r="G19" s="465">
        <v>665363.9669</v>
      </c>
      <c r="H19" s="465">
        <v>677603.3284</v>
      </c>
      <c r="I19" s="465">
        <v>2275334.9298</v>
      </c>
      <c r="J19" s="465">
        <v>789009.17379999999</v>
      </c>
      <c r="K19" s="465">
        <v>82406.509900000005</v>
      </c>
      <c r="L19" s="465">
        <v>393633.61420000001</v>
      </c>
      <c r="M19" s="465">
        <v>332682.30350000004</v>
      </c>
      <c r="N19" s="465">
        <v>677603.3284</v>
      </c>
      <c r="O19" s="465">
        <v>17874</v>
      </c>
      <c r="P19" s="464">
        <v>0.32850000000000001</v>
      </c>
      <c r="Q19" s="464">
        <v>0.34179999999999999</v>
      </c>
      <c r="R19" s="464">
        <v>0.25509999999999999</v>
      </c>
      <c r="S19" s="465">
        <v>36</v>
      </c>
    </row>
    <row r="20" spans="1:19" ht="24">
      <c r="A20" s="430">
        <v>10.1</v>
      </c>
      <c r="B20" s="424" t="s">
        <v>736</v>
      </c>
      <c r="C20" s="493"/>
      <c r="D20" s="493"/>
      <c r="E20" s="493"/>
      <c r="F20" s="493"/>
      <c r="G20" s="493"/>
      <c r="H20" s="493"/>
      <c r="I20" s="493"/>
      <c r="J20" s="493"/>
      <c r="K20" s="493"/>
      <c r="L20" s="493"/>
      <c r="M20" s="493"/>
      <c r="N20" s="493"/>
      <c r="O20" s="493"/>
      <c r="P20" s="493"/>
      <c r="Q20" s="493"/>
      <c r="R20" s="493"/>
      <c r="S20" s="493"/>
    </row>
  </sheetData>
  <mergeCells count="8">
    <mergeCell ref="C5:H5"/>
    <mergeCell ref="I5:N5"/>
    <mergeCell ref="A5:B6"/>
    <mergeCell ref="S5:S6"/>
    <mergeCell ref="R5:R6"/>
    <mergeCell ref="Q5:Q6"/>
    <mergeCell ref="P5:P6"/>
    <mergeCell ref="O5:O6"/>
  </mergeCells>
  <pageMargins left="0.7" right="0.7" top="0.75" bottom="0.75" header="0.3" footer="0.3"/>
  <pageSetup paperSize="9" scale="32" orientation="portrait" r:id="rId1"/>
  <headerFooter>
    <oddFooter>&amp;C_x000D_&amp;1#&amp;"Calibri"&amp;10&amp;K000000 C1 -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3"/>
  <sheetViews>
    <sheetView zoomScale="80" zoomScaleNormal="80" workbookViewId="0">
      <pane xSplit="1" ySplit="5" topLeftCell="B6" activePane="bottomRight" state="frozen"/>
      <selection pane="topRight"/>
      <selection pane="bottomLeft"/>
      <selection pane="bottomRight" activeCell="C7" sqref="C7:H41"/>
    </sheetView>
  </sheetViews>
  <sheetFormatPr defaultColWidth="9.36328125" defaultRowHeight="14"/>
  <cols>
    <col min="1" max="1" width="9.54296875" style="4" bestFit="1" customWidth="1"/>
    <col min="2" max="2" width="55.36328125" style="4" bestFit="1" customWidth="1"/>
    <col min="3" max="3" width="11.6328125" style="4" customWidth="1"/>
    <col min="4" max="4" width="13.36328125" style="4" customWidth="1"/>
    <col min="5" max="5" width="14.54296875" style="4" customWidth="1"/>
    <col min="6" max="6" width="11.6328125" style="4" customWidth="1"/>
    <col min="7" max="7" width="13.6328125" style="4" customWidth="1"/>
    <col min="8" max="8" width="14.54296875" style="4" customWidth="1"/>
    <col min="9" max="16384" width="9.36328125" style="5"/>
  </cols>
  <sheetData>
    <row r="1" spans="1:8">
      <c r="A1" s="2" t="s">
        <v>31</v>
      </c>
      <c r="B1" s="3" t="str">
        <f>'Info '!C2</f>
        <v>JSC PASHA Bank Georgia</v>
      </c>
    </row>
    <row r="2" spans="1:8">
      <c r="A2" s="2" t="s">
        <v>32</v>
      </c>
      <c r="B2" s="443">
        <f>'1. key ratios '!B2</f>
        <v>44834</v>
      </c>
    </row>
    <row r="3" spans="1:8">
      <c r="A3" s="2"/>
    </row>
    <row r="4" spans="1:8" ht="14.5" thickBot="1">
      <c r="A4" s="17" t="s">
        <v>33</v>
      </c>
      <c r="B4" s="18" t="s">
        <v>34</v>
      </c>
      <c r="C4" s="17"/>
      <c r="D4" s="19"/>
      <c r="E4" s="19"/>
      <c r="F4" s="20"/>
      <c r="G4" s="20"/>
      <c r="H4" s="21" t="s">
        <v>74</v>
      </c>
    </row>
    <row r="5" spans="1:8">
      <c r="A5" s="22"/>
      <c r="B5" s="23"/>
      <c r="C5" s="697" t="s">
        <v>69</v>
      </c>
      <c r="D5" s="698"/>
      <c r="E5" s="699"/>
      <c r="F5" s="697" t="s">
        <v>73</v>
      </c>
      <c r="G5" s="698"/>
      <c r="H5" s="700"/>
    </row>
    <row r="6" spans="1:8">
      <c r="A6" s="24" t="s">
        <v>7</v>
      </c>
      <c r="B6" s="25" t="s">
        <v>35</v>
      </c>
      <c r="C6" s="26" t="s">
        <v>70</v>
      </c>
      <c r="D6" s="26" t="s">
        <v>71</v>
      </c>
      <c r="E6" s="26" t="s">
        <v>72</v>
      </c>
      <c r="F6" s="26" t="s">
        <v>70</v>
      </c>
      <c r="G6" s="26" t="s">
        <v>71</v>
      </c>
      <c r="H6" s="27" t="s">
        <v>72</v>
      </c>
    </row>
    <row r="7" spans="1:8" ht="14.5">
      <c r="A7" s="24">
        <v>1</v>
      </c>
      <c r="B7" s="28" t="s">
        <v>36</v>
      </c>
      <c r="C7" s="574">
        <v>1362025.69</v>
      </c>
      <c r="D7" s="574">
        <v>2002807.0584</v>
      </c>
      <c r="E7" s="573">
        <f>C7+D7</f>
        <v>3364832.7483999999</v>
      </c>
      <c r="F7" s="609">
        <v>1091788.0900000001</v>
      </c>
      <c r="G7" s="572">
        <v>4560186.6052999999</v>
      </c>
      <c r="H7" s="571">
        <f>F7+G7</f>
        <v>5651974.6952999998</v>
      </c>
    </row>
    <row r="8" spans="1:8" ht="14.5">
      <c r="A8" s="24">
        <v>2</v>
      </c>
      <c r="B8" s="28" t="s">
        <v>37</v>
      </c>
      <c r="C8" s="574">
        <v>667336.78</v>
      </c>
      <c r="D8" s="574">
        <v>44306396.056999996</v>
      </c>
      <c r="E8" s="573">
        <f t="shared" ref="E8:E20" si="0">C8+D8</f>
        <v>44973732.836999997</v>
      </c>
      <c r="F8" s="609">
        <v>2704699.37</v>
      </c>
      <c r="G8" s="572">
        <v>44416886.113900006</v>
      </c>
      <c r="H8" s="571">
        <f t="shared" ref="H8:H40" si="1">F8+G8</f>
        <v>47121585.483900003</v>
      </c>
    </row>
    <row r="9" spans="1:8" ht="14.5">
      <c r="A9" s="24">
        <v>3</v>
      </c>
      <c r="B9" s="28" t="s">
        <v>38</v>
      </c>
      <c r="C9" s="574">
        <v>5985317.8899999997</v>
      </c>
      <c r="D9" s="574">
        <v>38671401.1862</v>
      </c>
      <c r="E9" s="573">
        <f t="shared" si="0"/>
        <v>44656719.076200001</v>
      </c>
      <c r="F9" s="609">
        <v>7628987.0800000001</v>
      </c>
      <c r="G9" s="572">
        <v>63570947.822900005</v>
      </c>
      <c r="H9" s="571">
        <f t="shared" si="1"/>
        <v>71199934.90290001</v>
      </c>
    </row>
    <row r="10" spans="1:8" ht="14.5">
      <c r="A10" s="24">
        <v>4</v>
      </c>
      <c r="B10" s="28" t="s">
        <v>39</v>
      </c>
      <c r="C10" s="574">
        <v>0</v>
      </c>
      <c r="D10" s="574">
        <v>0</v>
      </c>
      <c r="E10" s="573">
        <f t="shared" si="0"/>
        <v>0</v>
      </c>
      <c r="F10" s="609">
        <v>0</v>
      </c>
      <c r="G10" s="572">
        <v>0</v>
      </c>
      <c r="H10" s="571">
        <f t="shared" si="1"/>
        <v>0</v>
      </c>
    </row>
    <row r="11" spans="1:8" ht="14.5">
      <c r="A11" s="24">
        <v>5</v>
      </c>
      <c r="B11" s="28" t="s">
        <v>40</v>
      </c>
      <c r="C11" s="574">
        <v>22006000</v>
      </c>
      <c r="D11" s="574">
        <v>4997108.6684999997</v>
      </c>
      <c r="E11" s="573">
        <f t="shared" si="0"/>
        <v>27003108.668499999</v>
      </c>
      <c r="F11" s="609">
        <v>25044000</v>
      </c>
      <c r="G11" s="572">
        <v>12692621.068399999</v>
      </c>
      <c r="H11" s="571">
        <f t="shared" si="1"/>
        <v>37736621.068399996</v>
      </c>
    </row>
    <row r="12" spans="1:8" ht="14.5">
      <c r="A12" s="24">
        <v>6.1</v>
      </c>
      <c r="B12" s="29" t="s">
        <v>41</v>
      </c>
      <c r="C12" s="574">
        <v>154005321.27000001</v>
      </c>
      <c r="D12" s="574">
        <v>198170891.08389997</v>
      </c>
      <c r="E12" s="573">
        <f t="shared" si="0"/>
        <v>352176212.35389996</v>
      </c>
      <c r="F12" s="609">
        <v>92301035.469999999</v>
      </c>
      <c r="G12" s="572">
        <v>191725238.3391</v>
      </c>
      <c r="H12" s="571">
        <f t="shared" si="1"/>
        <v>284026273.80910003</v>
      </c>
    </row>
    <row r="13" spans="1:8" ht="14.5">
      <c r="A13" s="24">
        <v>6.2</v>
      </c>
      <c r="B13" s="29" t="s">
        <v>42</v>
      </c>
      <c r="C13" s="574">
        <v>-6770717.8899999997</v>
      </c>
      <c r="D13" s="574">
        <v>-14049604.5384</v>
      </c>
      <c r="E13" s="573">
        <f t="shared" si="0"/>
        <v>-20820322.428399999</v>
      </c>
      <c r="F13" s="609">
        <v>-4024851.56</v>
      </c>
      <c r="G13" s="572">
        <v>-13955214.783399999</v>
      </c>
      <c r="H13" s="571">
        <f t="shared" si="1"/>
        <v>-17980066.343399998</v>
      </c>
    </row>
    <row r="14" spans="1:8" ht="14.5">
      <c r="A14" s="24">
        <v>6</v>
      </c>
      <c r="B14" s="28" t="s">
        <v>43</v>
      </c>
      <c r="C14" s="573">
        <f>C12+C13</f>
        <v>147234603.38000003</v>
      </c>
      <c r="D14" s="573">
        <f>D12+D13</f>
        <v>184121286.54549998</v>
      </c>
      <c r="E14" s="573">
        <f t="shared" si="0"/>
        <v>331355889.92550004</v>
      </c>
      <c r="F14" s="573">
        <f>F12+F13</f>
        <v>88276183.909999996</v>
      </c>
      <c r="G14" s="573">
        <f>G12+G13</f>
        <v>177770023.5557</v>
      </c>
      <c r="H14" s="571">
        <f t="shared" si="1"/>
        <v>266046207.4657</v>
      </c>
    </row>
    <row r="15" spans="1:8" ht="14.5">
      <c r="A15" s="24">
        <v>7</v>
      </c>
      <c r="B15" s="28" t="s">
        <v>44</v>
      </c>
      <c r="C15" s="574">
        <v>1330066.78</v>
      </c>
      <c r="D15" s="574">
        <v>808298.12430000002</v>
      </c>
      <c r="E15" s="573">
        <f t="shared" si="0"/>
        <v>2138364.9043000001</v>
      </c>
      <c r="F15" s="609">
        <v>925033.65</v>
      </c>
      <c r="G15" s="572">
        <v>1042736.8968</v>
      </c>
      <c r="H15" s="571">
        <f t="shared" si="1"/>
        <v>1967770.5468000001</v>
      </c>
    </row>
    <row r="16" spans="1:8" ht="14.5">
      <c r="A16" s="24">
        <v>8</v>
      </c>
      <c r="B16" s="28" t="s">
        <v>199</v>
      </c>
      <c r="C16" s="574">
        <v>162176</v>
      </c>
      <c r="D16" s="574">
        <v>0</v>
      </c>
      <c r="E16" s="573">
        <f t="shared" si="0"/>
        <v>162176</v>
      </c>
      <c r="F16" s="609">
        <v>98175</v>
      </c>
      <c r="G16" s="572">
        <v>0</v>
      </c>
      <c r="H16" s="571">
        <f t="shared" si="1"/>
        <v>98175</v>
      </c>
    </row>
    <row r="17" spans="1:8" ht="14.5">
      <c r="A17" s="24">
        <v>9</v>
      </c>
      <c r="B17" s="28" t="s">
        <v>45</v>
      </c>
      <c r="C17" s="574">
        <v>0</v>
      </c>
      <c r="D17" s="574">
        <v>0</v>
      </c>
      <c r="E17" s="573">
        <f t="shared" si="0"/>
        <v>0</v>
      </c>
      <c r="F17" s="609">
        <v>0</v>
      </c>
      <c r="G17" s="572">
        <v>0</v>
      </c>
      <c r="H17" s="571">
        <f t="shared" si="1"/>
        <v>0</v>
      </c>
    </row>
    <row r="18" spans="1:8" ht="14.5">
      <c r="A18" s="24">
        <v>10</v>
      </c>
      <c r="B18" s="28" t="s">
        <v>46</v>
      </c>
      <c r="C18" s="574">
        <v>11140607.859999999</v>
      </c>
      <c r="D18" s="574">
        <v>0</v>
      </c>
      <c r="E18" s="573">
        <f t="shared" si="0"/>
        <v>11140607.859999999</v>
      </c>
      <c r="F18" s="609">
        <v>15335810.289999999</v>
      </c>
      <c r="G18" s="572">
        <v>0</v>
      </c>
      <c r="H18" s="571">
        <f t="shared" si="1"/>
        <v>15335810.289999999</v>
      </c>
    </row>
    <row r="19" spans="1:8" ht="14.5">
      <c r="A19" s="24">
        <v>11</v>
      </c>
      <c r="B19" s="28" t="s">
        <v>47</v>
      </c>
      <c r="C19" s="574">
        <v>5384669.2400000002</v>
      </c>
      <c r="D19" s="574">
        <v>42963756.736400001</v>
      </c>
      <c r="E19" s="573">
        <f t="shared" si="0"/>
        <v>48348425.976400003</v>
      </c>
      <c r="F19" s="609">
        <v>2799754.9499999997</v>
      </c>
      <c r="G19" s="572">
        <v>255200.81830000001</v>
      </c>
      <c r="H19" s="571">
        <f t="shared" si="1"/>
        <v>3054955.7682999996</v>
      </c>
    </row>
    <row r="20" spans="1:8" ht="14.5">
      <c r="A20" s="24">
        <v>12</v>
      </c>
      <c r="B20" s="31" t="s">
        <v>48</v>
      </c>
      <c r="C20" s="573">
        <f>SUM(C7:C11)+SUM(C14:C19)</f>
        <v>195272803.62000006</v>
      </c>
      <c r="D20" s="573">
        <f>SUM(D7:D11)+SUM(D14:D19)</f>
        <v>317871054.37629998</v>
      </c>
      <c r="E20" s="573">
        <f t="shared" si="0"/>
        <v>513143857.99630004</v>
      </c>
      <c r="F20" s="573">
        <f>SUM(F7:F11)+SUM(F14:F19)</f>
        <v>143904432.34</v>
      </c>
      <c r="G20" s="573">
        <f>SUM(G7:G11)+SUM(G14:G19)</f>
        <v>304308602.88130003</v>
      </c>
      <c r="H20" s="571">
        <f t="shared" si="1"/>
        <v>448213035.22130001</v>
      </c>
    </row>
    <row r="21" spans="1:8" ht="14.5">
      <c r="A21" s="24"/>
      <c r="B21" s="25" t="s">
        <v>49</v>
      </c>
      <c r="C21" s="570"/>
      <c r="D21" s="570"/>
      <c r="E21" s="570"/>
      <c r="F21" s="608"/>
      <c r="G21" s="569"/>
      <c r="H21" s="568"/>
    </row>
    <row r="22" spans="1:8" ht="14.5">
      <c r="A22" s="24">
        <v>13</v>
      </c>
      <c r="B22" s="28" t="s">
        <v>50</v>
      </c>
      <c r="C22" s="574">
        <v>9704742.3900000006</v>
      </c>
      <c r="D22" s="574">
        <v>57981437.239699997</v>
      </c>
      <c r="E22" s="573">
        <f>C22+D22</f>
        <v>67686179.629700005</v>
      </c>
      <c r="F22" s="609">
        <v>10518067.59</v>
      </c>
      <c r="G22" s="572">
        <v>59346230.660300002</v>
      </c>
      <c r="H22" s="571">
        <f t="shared" si="1"/>
        <v>69864298.250300005</v>
      </c>
    </row>
    <row r="23" spans="1:8" ht="14.5">
      <c r="A23" s="24">
        <v>14</v>
      </c>
      <c r="B23" s="28" t="s">
        <v>51</v>
      </c>
      <c r="C23" s="574">
        <v>6203056.3899999987</v>
      </c>
      <c r="D23" s="574">
        <v>50136717.650800005</v>
      </c>
      <c r="E23" s="573">
        <f t="shared" ref="E23:E40" si="2">C23+D23</f>
        <v>56339774.040800005</v>
      </c>
      <c r="F23" s="609">
        <v>5851433.0899999999</v>
      </c>
      <c r="G23" s="572">
        <v>45228774.730599999</v>
      </c>
      <c r="H23" s="571">
        <f t="shared" si="1"/>
        <v>51080207.820600003</v>
      </c>
    </row>
    <row r="24" spans="1:8" ht="14.5">
      <c r="A24" s="24">
        <v>15</v>
      </c>
      <c r="B24" s="28" t="s">
        <v>52</v>
      </c>
      <c r="C24" s="574">
        <v>3139195.71</v>
      </c>
      <c r="D24" s="574">
        <v>1439798.8547</v>
      </c>
      <c r="E24" s="573">
        <f t="shared" si="2"/>
        <v>4578994.5647</v>
      </c>
      <c r="F24" s="609">
        <v>3474948.37</v>
      </c>
      <c r="G24" s="572">
        <v>805658.40639999998</v>
      </c>
      <c r="H24" s="571">
        <f t="shared" si="1"/>
        <v>4280606.7763999999</v>
      </c>
    </row>
    <row r="25" spans="1:8" ht="14.5">
      <c r="A25" s="24">
        <v>16</v>
      </c>
      <c r="B25" s="28" t="s">
        <v>53</v>
      </c>
      <c r="C25" s="574">
        <v>45807989.460000001</v>
      </c>
      <c r="D25" s="574">
        <v>125061319.9791</v>
      </c>
      <c r="E25" s="573">
        <f t="shared" si="2"/>
        <v>170869309.4391</v>
      </c>
      <c r="F25" s="609">
        <v>38219566.560000002</v>
      </c>
      <c r="G25" s="572">
        <v>120895876.2924</v>
      </c>
      <c r="H25" s="571">
        <f t="shared" si="1"/>
        <v>159115442.8524</v>
      </c>
    </row>
    <row r="26" spans="1:8" ht="14.5">
      <c r="A26" s="24">
        <v>17</v>
      </c>
      <c r="B26" s="28" t="s">
        <v>54</v>
      </c>
      <c r="C26" s="570"/>
      <c r="D26" s="570"/>
      <c r="E26" s="573">
        <f t="shared" si="2"/>
        <v>0</v>
      </c>
      <c r="F26" s="608"/>
      <c r="G26" s="569"/>
      <c r="H26" s="571">
        <f t="shared" si="1"/>
        <v>0</v>
      </c>
    </row>
    <row r="27" spans="1:8" ht="14.5">
      <c r="A27" s="24">
        <v>18</v>
      </c>
      <c r="B27" s="28" t="s">
        <v>55</v>
      </c>
      <c r="C27" s="574">
        <v>16000000</v>
      </c>
      <c r="D27" s="574">
        <v>14176000</v>
      </c>
      <c r="E27" s="573">
        <f t="shared" si="2"/>
        <v>30176000</v>
      </c>
      <c r="F27" s="609">
        <v>20000000</v>
      </c>
      <c r="G27" s="572">
        <v>15614000</v>
      </c>
      <c r="H27" s="571">
        <f t="shared" si="1"/>
        <v>35614000</v>
      </c>
    </row>
    <row r="28" spans="1:8" ht="14.5">
      <c r="A28" s="24">
        <v>19</v>
      </c>
      <c r="B28" s="28" t="s">
        <v>56</v>
      </c>
      <c r="C28" s="574">
        <v>331372.09999999998</v>
      </c>
      <c r="D28" s="574">
        <v>2898738.8771000002</v>
      </c>
      <c r="E28" s="573">
        <f t="shared" si="2"/>
        <v>3230110.9771000003</v>
      </c>
      <c r="F28" s="609">
        <v>302444.26999999996</v>
      </c>
      <c r="G28" s="572">
        <v>7190087.9102999996</v>
      </c>
      <c r="H28" s="571">
        <f t="shared" si="1"/>
        <v>7492532.1802999992</v>
      </c>
    </row>
    <row r="29" spans="1:8" ht="14.5">
      <c r="A29" s="24">
        <v>20</v>
      </c>
      <c r="B29" s="28" t="s">
        <v>57</v>
      </c>
      <c r="C29" s="574">
        <v>9987089.9499999993</v>
      </c>
      <c r="D29" s="574">
        <v>49626237.527900003</v>
      </c>
      <c r="E29" s="573">
        <f t="shared" si="2"/>
        <v>59613327.477899998</v>
      </c>
      <c r="F29" s="609">
        <v>3992858.75</v>
      </c>
      <c r="G29" s="572">
        <v>12351007.0561</v>
      </c>
      <c r="H29" s="571">
        <f t="shared" si="1"/>
        <v>16343865.8061</v>
      </c>
    </row>
    <row r="30" spans="1:8" ht="14.5">
      <c r="A30" s="24">
        <v>21</v>
      </c>
      <c r="B30" s="28" t="s">
        <v>58</v>
      </c>
      <c r="C30" s="574">
        <v>0</v>
      </c>
      <c r="D30" s="574">
        <v>28352000</v>
      </c>
      <c r="E30" s="573">
        <f t="shared" si="2"/>
        <v>28352000</v>
      </c>
      <c r="F30" s="609">
        <v>0</v>
      </c>
      <c r="G30" s="572">
        <v>31228000</v>
      </c>
      <c r="H30" s="571">
        <f t="shared" si="1"/>
        <v>31228000</v>
      </c>
    </row>
    <row r="31" spans="1:8" ht="14.5">
      <c r="A31" s="24">
        <v>22</v>
      </c>
      <c r="B31" s="31" t="s">
        <v>59</v>
      </c>
      <c r="C31" s="573">
        <f>SUM(C22:C30)</f>
        <v>91173446</v>
      </c>
      <c r="D31" s="573">
        <f>SUM(D22:D30)</f>
        <v>329672250.1293</v>
      </c>
      <c r="E31" s="573">
        <f>C31+D31</f>
        <v>420845696.1293</v>
      </c>
      <c r="F31" s="573">
        <f>SUM(F22:F30)</f>
        <v>82359318.629999995</v>
      </c>
      <c r="G31" s="573">
        <f>SUM(G22:G30)</f>
        <v>292659635.05610001</v>
      </c>
      <c r="H31" s="571">
        <f t="shared" si="1"/>
        <v>375018953.68610001</v>
      </c>
    </row>
    <row r="32" spans="1:8" ht="14.5">
      <c r="A32" s="24"/>
      <c r="B32" s="25" t="s">
        <v>60</v>
      </c>
      <c r="C32" s="570"/>
      <c r="D32" s="570"/>
      <c r="E32" s="574"/>
      <c r="F32" s="608"/>
      <c r="G32" s="569"/>
      <c r="H32" s="568"/>
    </row>
    <row r="33" spans="1:8" ht="14.5">
      <c r="A33" s="24">
        <v>23</v>
      </c>
      <c r="B33" s="28" t="s">
        <v>61</v>
      </c>
      <c r="C33" s="574">
        <v>129000000</v>
      </c>
      <c r="D33" s="570">
        <v>0</v>
      </c>
      <c r="E33" s="573">
        <f t="shared" si="2"/>
        <v>129000000</v>
      </c>
      <c r="F33" s="609">
        <v>103000000</v>
      </c>
      <c r="G33" s="569">
        <v>0</v>
      </c>
      <c r="H33" s="571">
        <f t="shared" si="1"/>
        <v>103000000</v>
      </c>
    </row>
    <row r="34" spans="1:8" ht="14.5">
      <c r="A34" s="24">
        <v>24</v>
      </c>
      <c r="B34" s="28" t="s">
        <v>62</v>
      </c>
      <c r="C34" s="574">
        <v>0</v>
      </c>
      <c r="D34" s="570">
        <v>0</v>
      </c>
      <c r="E34" s="573">
        <f t="shared" si="2"/>
        <v>0</v>
      </c>
      <c r="F34" s="609">
        <v>0</v>
      </c>
      <c r="G34" s="569">
        <v>0</v>
      </c>
      <c r="H34" s="571">
        <f t="shared" si="1"/>
        <v>0</v>
      </c>
    </row>
    <row r="35" spans="1:8" ht="14.5">
      <c r="A35" s="24">
        <v>25</v>
      </c>
      <c r="B35" s="30" t="s">
        <v>63</v>
      </c>
      <c r="C35" s="574">
        <v>0</v>
      </c>
      <c r="D35" s="570">
        <v>0</v>
      </c>
      <c r="E35" s="573">
        <f t="shared" si="2"/>
        <v>0</v>
      </c>
      <c r="F35" s="609">
        <v>0</v>
      </c>
      <c r="G35" s="569">
        <v>0</v>
      </c>
      <c r="H35" s="571">
        <f t="shared" si="1"/>
        <v>0</v>
      </c>
    </row>
    <row r="36" spans="1:8" ht="14.5">
      <c r="A36" s="24">
        <v>26</v>
      </c>
      <c r="B36" s="28" t="s">
        <v>64</v>
      </c>
      <c r="C36" s="574">
        <v>0</v>
      </c>
      <c r="D36" s="570">
        <v>0</v>
      </c>
      <c r="E36" s="573">
        <f t="shared" si="2"/>
        <v>0</v>
      </c>
      <c r="F36" s="609">
        <v>0</v>
      </c>
      <c r="G36" s="569">
        <v>0</v>
      </c>
      <c r="H36" s="571">
        <f t="shared" si="1"/>
        <v>0</v>
      </c>
    </row>
    <row r="37" spans="1:8" ht="14.5">
      <c r="A37" s="24">
        <v>27</v>
      </c>
      <c r="B37" s="28" t="s">
        <v>65</v>
      </c>
      <c r="C37" s="574">
        <v>0</v>
      </c>
      <c r="D37" s="570">
        <v>0</v>
      </c>
      <c r="E37" s="573">
        <f t="shared" si="2"/>
        <v>0</v>
      </c>
      <c r="F37" s="609">
        <v>0</v>
      </c>
      <c r="G37" s="569">
        <v>0</v>
      </c>
      <c r="H37" s="571">
        <f t="shared" si="1"/>
        <v>0</v>
      </c>
    </row>
    <row r="38" spans="1:8" ht="14.5">
      <c r="A38" s="24">
        <v>28</v>
      </c>
      <c r="B38" s="28" t="s">
        <v>66</v>
      </c>
      <c r="C38" s="574">
        <v>-36701838.099999994</v>
      </c>
      <c r="D38" s="570">
        <v>0</v>
      </c>
      <c r="E38" s="573">
        <f t="shared" si="2"/>
        <v>-36701838.099999994</v>
      </c>
      <c r="F38" s="609">
        <v>-29805918.459999997</v>
      </c>
      <c r="G38" s="569">
        <v>0</v>
      </c>
      <c r="H38" s="571">
        <f t="shared" si="1"/>
        <v>-29805918.459999997</v>
      </c>
    </row>
    <row r="39" spans="1:8" ht="14.5">
      <c r="A39" s="24">
        <v>29</v>
      </c>
      <c r="B39" s="28" t="s">
        <v>67</v>
      </c>
      <c r="C39" s="574">
        <v>0</v>
      </c>
      <c r="D39" s="570">
        <v>0</v>
      </c>
      <c r="E39" s="573">
        <f t="shared" si="2"/>
        <v>0</v>
      </c>
      <c r="F39" s="609">
        <v>0</v>
      </c>
      <c r="G39" s="569">
        <v>0</v>
      </c>
      <c r="H39" s="571">
        <f t="shared" si="1"/>
        <v>0</v>
      </c>
    </row>
    <row r="40" spans="1:8" ht="14.5">
      <c r="A40" s="24">
        <v>30</v>
      </c>
      <c r="B40" s="228" t="s">
        <v>266</v>
      </c>
      <c r="C40" s="574">
        <v>92298161.900000006</v>
      </c>
      <c r="D40" s="570">
        <v>0</v>
      </c>
      <c r="E40" s="573">
        <f t="shared" si="2"/>
        <v>92298161.900000006</v>
      </c>
      <c r="F40" s="609">
        <v>73194081.540000007</v>
      </c>
      <c r="G40" s="569">
        <v>0</v>
      </c>
      <c r="H40" s="571">
        <f t="shared" si="1"/>
        <v>73194081.540000007</v>
      </c>
    </row>
    <row r="41" spans="1:8" ht="15" thickBot="1">
      <c r="A41" s="32">
        <v>31</v>
      </c>
      <c r="B41" s="33" t="s">
        <v>68</v>
      </c>
      <c r="C41" s="610">
        <f>C31+C40</f>
        <v>183471607.90000001</v>
      </c>
      <c r="D41" s="610">
        <f>D31+D40</f>
        <v>329672250.1293</v>
      </c>
      <c r="E41" s="610">
        <f>C41+D41</f>
        <v>513143858.02929997</v>
      </c>
      <c r="F41" s="610">
        <f>F31+F40</f>
        <v>155553400.17000002</v>
      </c>
      <c r="G41" s="610">
        <f>G31+G40</f>
        <v>292659635.05610001</v>
      </c>
      <c r="H41" s="607">
        <f>F41+G41</f>
        <v>448213035.22610003</v>
      </c>
    </row>
    <row r="43" spans="1:8">
      <c r="B43" s="34"/>
    </row>
  </sheetData>
  <mergeCells count="2">
    <mergeCell ref="C5:E5"/>
    <mergeCell ref="F5:H5"/>
  </mergeCells>
  <dataValidations count="1">
    <dataValidation type="whole" operator="lessThanOrEqual" allowBlank="1" showInputMessage="1" showErrorMessage="1" sqref="C13:D13 F13:G13" xr:uid="{571FA2B2-64E7-4FA5-9713-3F836FD0659F}">
      <formula1>0</formula1>
    </dataValidation>
  </dataValidations>
  <pageMargins left="0.7" right="0.7" top="0.75" bottom="0.75" header="0.3" footer="0.3"/>
  <pageSetup paperSize="9" scale="60" orientation="portrait" r:id="rId1"/>
  <headerFooter>
    <oddFooter>&amp;C_x000D_&amp;1#&amp;"Calibri"&amp;10&amp;K000000 C1 -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7"/>
  <sheetViews>
    <sheetView zoomScale="80" zoomScaleNormal="80" workbookViewId="0">
      <pane xSplit="1" ySplit="6" topLeftCell="B46" activePane="bottomRight" state="frozen"/>
      <selection pane="topRight"/>
      <selection pane="bottomLeft"/>
      <selection pane="bottomRight" activeCell="B2" sqref="B2"/>
    </sheetView>
  </sheetViews>
  <sheetFormatPr defaultColWidth="9.36328125" defaultRowHeight="12.5"/>
  <cols>
    <col min="1" max="1" width="9.54296875" style="4" bestFit="1" customWidth="1"/>
    <col min="2" max="2" width="89.36328125" style="4" customWidth="1"/>
    <col min="3" max="8" width="12.6328125" style="4" customWidth="1"/>
    <col min="9" max="9" width="8.6328125" style="4" customWidth="1"/>
    <col min="10" max="16384" width="9.36328125" style="4"/>
  </cols>
  <sheetData>
    <row r="1" spans="1:8">
      <c r="A1" s="2" t="s">
        <v>31</v>
      </c>
      <c r="B1" s="3" t="str">
        <f>'Info '!C2</f>
        <v>JSC PASHA Bank Georgia</v>
      </c>
      <c r="C1" s="3"/>
    </row>
    <row r="2" spans="1:8">
      <c r="A2" s="2" t="s">
        <v>32</v>
      </c>
      <c r="B2" s="443">
        <f>'1. key ratios '!B2</f>
        <v>44834</v>
      </c>
      <c r="C2" s="330"/>
      <c r="D2" s="7"/>
      <c r="E2" s="7"/>
      <c r="F2" s="7"/>
      <c r="G2" s="7"/>
      <c r="H2" s="7"/>
    </row>
    <row r="3" spans="1:8">
      <c r="A3" s="2"/>
      <c r="B3" s="3"/>
      <c r="C3" s="6"/>
      <c r="D3" s="7"/>
      <c r="E3" s="7"/>
      <c r="F3" s="7"/>
      <c r="G3" s="7"/>
      <c r="H3" s="7"/>
    </row>
    <row r="4" spans="1:8" ht="13.5" thickBot="1">
      <c r="A4" s="36" t="s">
        <v>195</v>
      </c>
      <c r="B4" s="185" t="s">
        <v>23</v>
      </c>
      <c r="C4" s="17"/>
      <c r="D4" s="19"/>
      <c r="E4" s="19"/>
      <c r="F4" s="20"/>
      <c r="G4" s="20"/>
      <c r="H4" s="37" t="s">
        <v>74</v>
      </c>
    </row>
    <row r="5" spans="1:8">
      <c r="A5" s="38" t="s">
        <v>7</v>
      </c>
      <c r="B5" s="39"/>
      <c r="C5" s="697" t="s">
        <v>69</v>
      </c>
      <c r="D5" s="698"/>
      <c r="E5" s="699"/>
      <c r="F5" s="697" t="s">
        <v>73</v>
      </c>
      <c r="G5" s="698"/>
      <c r="H5" s="700"/>
    </row>
    <row r="6" spans="1:8">
      <c r="A6" s="40" t="s">
        <v>7</v>
      </c>
      <c r="B6" s="41"/>
      <c r="C6" s="42" t="s">
        <v>70</v>
      </c>
      <c r="D6" s="42" t="s">
        <v>71</v>
      </c>
      <c r="E6" s="42" t="s">
        <v>72</v>
      </c>
      <c r="F6" s="42" t="s">
        <v>70</v>
      </c>
      <c r="G6" s="42" t="s">
        <v>71</v>
      </c>
      <c r="H6" s="43" t="s">
        <v>72</v>
      </c>
    </row>
    <row r="7" spans="1:8" ht="13">
      <c r="A7" s="44"/>
      <c r="B7" s="185" t="s">
        <v>194</v>
      </c>
      <c r="C7" s="45"/>
      <c r="D7" s="45"/>
      <c r="E7" s="45"/>
      <c r="F7" s="45"/>
      <c r="G7" s="45"/>
      <c r="H7" s="46"/>
    </row>
    <row r="8" spans="1:8" ht="13.5">
      <c r="A8" s="44">
        <v>1</v>
      </c>
      <c r="B8" s="47" t="s">
        <v>193</v>
      </c>
      <c r="C8" s="567">
        <v>835160.23</v>
      </c>
      <c r="D8" s="567">
        <v>193185.11</v>
      </c>
      <c r="E8" s="573">
        <f>C8+D8</f>
        <v>1028345.34</v>
      </c>
      <c r="F8" s="567">
        <v>455340.64</v>
      </c>
      <c r="G8" s="567">
        <v>-69935.81</v>
      </c>
      <c r="H8" s="566">
        <f>F8+G8</f>
        <v>385404.83</v>
      </c>
    </row>
    <row r="9" spans="1:8" ht="13.5">
      <c r="A9" s="44">
        <v>2</v>
      </c>
      <c r="B9" s="47" t="s">
        <v>192</v>
      </c>
      <c r="C9" s="565">
        <f>SUM(C10:C18)</f>
        <v>14046497.84</v>
      </c>
      <c r="D9" s="565">
        <f>SUM(D10:D18)</f>
        <v>10590955.57</v>
      </c>
      <c r="E9" s="573">
        <f t="shared" ref="E9:E67" si="0">C9+D9</f>
        <v>24637453.41</v>
      </c>
      <c r="F9" s="565">
        <f>SUM(F10:F18)</f>
        <v>8674784.2400000002</v>
      </c>
      <c r="G9" s="565">
        <f>SUM(G10:G18)</f>
        <v>10516235.640000001</v>
      </c>
      <c r="H9" s="566">
        <f t="shared" ref="H9:H67" si="1">F9+G9</f>
        <v>19191019.880000003</v>
      </c>
    </row>
    <row r="10" spans="1:8" ht="13.5">
      <c r="A10" s="44">
        <v>2.1</v>
      </c>
      <c r="B10" s="48" t="s">
        <v>191</v>
      </c>
      <c r="C10" s="567"/>
      <c r="D10" s="567">
        <v>3</v>
      </c>
      <c r="E10" s="573">
        <f t="shared" si="0"/>
        <v>3</v>
      </c>
      <c r="F10" s="567"/>
      <c r="G10" s="567">
        <v>5.99</v>
      </c>
      <c r="H10" s="566">
        <f t="shared" si="1"/>
        <v>5.99</v>
      </c>
    </row>
    <row r="11" spans="1:8" ht="13.5">
      <c r="A11" s="44">
        <v>2.2000000000000002</v>
      </c>
      <c r="B11" s="48" t="s">
        <v>190</v>
      </c>
      <c r="C11" s="567">
        <v>3425941.54</v>
      </c>
      <c r="D11" s="567">
        <v>5338792.8</v>
      </c>
      <c r="E11" s="573">
        <f t="shared" si="0"/>
        <v>8764734.3399999999</v>
      </c>
      <c r="F11" s="567">
        <v>2873769.86</v>
      </c>
      <c r="G11" s="567">
        <v>5284858.82</v>
      </c>
      <c r="H11" s="566">
        <f t="shared" si="1"/>
        <v>8158628.6799999997</v>
      </c>
    </row>
    <row r="12" spans="1:8" ht="13.5">
      <c r="A12" s="44">
        <v>2.2999999999999998</v>
      </c>
      <c r="B12" s="48" t="s">
        <v>189</v>
      </c>
      <c r="C12" s="567"/>
      <c r="D12" s="567">
        <v>1593825.02</v>
      </c>
      <c r="E12" s="573">
        <f t="shared" si="0"/>
        <v>1593825.02</v>
      </c>
      <c r="F12" s="567"/>
      <c r="G12" s="567">
        <v>243605.65</v>
      </c>
      <c r="H12" s="566">
        <f t="shared" si="1"/>
        <v>243605.65</v>
      </c>
    </row>
    <row r="13" spans="1:8" ht="13.5">
      <c r="A13" s="44">
        <v>2.4</v>
      </c>
      <c r="B13" s="48" t="s">
        <v>188</v>
      </c>
      <c r="C13" s="567">
        <v>499944.56</v>
      </c>
      <c r="D13" s="567">
        <v>126035.36</v>
      </c>
      <c r="E13" s="573">
        <f t="shared" si="0"/>
        <v>625979.92000000004</v>
      </c>
      <c r="F13" s="567">
        <v>464490.1</v>
      </c>
      <c r="G13" s="567">
        <v>48688.61</v>
      </c>
      <c r="H13" s="566">
        <f t="shared" si="1"/>
        <v>513178.70999999996</v>
      </c>
    </row>
    <row r="14" spans="1:8" ht="13.5">
      <c r="A14" s="44">
        <v>2.5</v>
      </c>
      <c r="B14" s="48" t="s">
        <v>187</v>
      </c>
      <c r="C14" s="567">
        <v>553502.85</v>
      </c>
      <c r="D14" s="567">
        <v>1430270.56</v>
      </c>
      <c r="E14" s="573">
        <f t="shared" si="0"/>
        <v>1983773.4100000001</v>
      </c>
      <c r="F14" s="567">
        <v>741966.4</v>
      </c>
      <c r="G14" s="567">
        <v>1627959.89</v>
      </c>
      <c r="H14" s="566">
        <f t="shared" si="1"/>
        <v>2369926.29</v>
      </c>
    </row>
    <row r="15" spans="1:8" ht="13.5">
      <c r="A15" s="44">
        <v>2.6</v>
      </c>
      <c r="B15" s="48" t="s">
        <v>186</v>
      </c>
      <c r="C15" s="567"/>
      <c r="D15" s="567"/>
      <c r="E15" s="573">
        <f t="shared" si="0"/>
        <v>0</v>
      </c>
      <c r="F15" s="567">
        <v>2230.88</v>
      </c>
      <c r="G15" s="567">
        <v>3708.7</v>
      </c>
      <c r="H15" s="566">
        <f t="shared" si="1"/>
        <v>5939.58</v>
      </c>
    </row>
    <row r="16" spans="1:8" ht="13.5">
      <c r="A16" s="44">
        <v>2.7</v>
      </c>
      <c r="B16" s="48" t="s">
        <v>185</v>
      </c>
      <c r="C16" s="567"/>
      <c r="D16" s="567"/>
      <c r="E16" s="573">
        <f t="shared" si="0"/>
        <v>0</v>
      </c>
      <c r="F16" s="567"/>
      <c r="G16" s="567"/>
      <c r="H16" s="566">
        <f t="shared" si="1"/>
        <v>0</v>
      </c>
    </row>
    <row r="17" spans="1:8" ht="13.5">
      <c r="A17" s="44">
        <v>2.8</v>
      </c>
      <c r="B17" s="48" t="s">
        <v>184</v>
      </c>
      <c r="C17" s="567">
        <v>3992762.95</v>
      </c>
      <c r="D17" s="567">
        <v>433139.7</v>
      </c>
      <c r="E17" s="573">
        <f t="shared" si="0"/>
        <v>4425902.6500000004</v>
      </c>
      <c r="F17" s="567">
        <v>1997440.48</v>
      </c>
      <c r="G17" s="567">
        <v>919847.93</v>
      </c>
      <c r="H17" s="566">
        <f t="shared" si="1"/>
        <v>2917288.41</v>
      </c>
    </row>
    <row r="18" spans="1:8" ht="13.5">
      <c r="A18" s="44">
        <v>2.9</v>
      </c>
      <c r="B18" s="48" t="s">
        <v>183</v>
      </c>
      <c r="C18" s="567">
        <v>5574345.9400000004</v>
      </c>
      <c r="D18" s="567">
        <v>1668889.13</v>
      </c>
      <c r="E18" s="573">
        <f t="shared" si="0"/>
        <v>7243235.0700000003</v>
      </c>
      <c r="F18" s="567">
        <v>2594886.52</v>
      </c>
      <c r="G18" s="567">
        <v>2387560.0499999998</v>
      </c>
      <c r="H18" s="566">
        <f t="shared" si="1"/>
        <v>4982446.57</v>
      </c>
    </row>
    <row r="19" spans="1:8" ht="13.5">
      <c r="A19" s="44">
        <v>3</v>
      </c>
      <c r="B19" s="47" t="s">
        <v>182</v>
      </c>
      <c r="C19" s="567">
        <v>220588.26</v>
      </c>
      <c r="D19" s="567">
        <v>368002.7</v>
      </c>
      <c r="E19" s="573">
        <f t="shared" si="0"/>
        <v>588590.96</v>
      </c>
      <c r="F19" s="567">
        <v>155129.43</v>
      </c>
      <c r="G19" s="567">
        <v>508237.73</v>
      </c>
      <c r="H19" s="566">
        <f t="shared" si="1"/>
        <v>663367.15999999992</v>
      </c>
    </row>
    <row r="20" spans="1:8" ht="13.5">
      <c r="A20" s="44">
        <v>4</v>
      </c>
      <c r="B20" s="47" t="s">
        <v>181</v>
      </c>
      <c r="C20" s="567">
        <v>2542122.9900000002</v>
      </c>
      <c r="D20" s="567">
        <v>1219687.83</v>
      </c>
      <c r="E20" s="573">
        <f t="shared" si="0"/>
        <v>3761810.8200000003</v>
      </c>
      <c r="F20" s="567">
        <v>2426182.36</v>
      </c>
      <c r="G20" s="567">
        <v>770453.8</v>
      </c>
      <c r="H20" s="566">
        <f t="shared" si="1"/>
        <v>3196636.16</v>
      </c>
    </row>
    <row r="21" spans="1:8" ht="13.5">
      <c r="A21" s="44">
        <v>5</v>
      </c>
      <c r="B21" s="47" t="s">
        <v>180</v>
      </c>
      <c r="C21" s="567"/>
      <c r="D21" s="567"/>
      <c r="E21" s="573">
        <f t="shared" si="0"/>
        <v>0</v>
      </c>
      <c r="F21" s="567"/>
      <c r="G21" s="567"/>
      <c r="H21" s="566">
        <f>F21+G21</f>
        <v>0</v>
      </c>
    </row>
    <row r="22" spans="1:8" ht="13.5">
      <c r="A22" s="44">
        <v>6</v>
      </c>
      <c r="B22" s="49" t="s">
        <v>179</v>
      </c>
      <c r="C22" s="565">
        <f>C8+C9+C19+C20+C21</f>
        <v>17644369.32</v>
      </c>
      <c r="D22" s="565">
        <f>D8+D9+D19+D20+D21</f>
        <v>12371831.209999999</v>
      </c>
      <c r="E22" s="573">
        <f>C22+D22</f>
        <v>30016200.530000001</v>
      </c>
      <c r="F22" s="565">
        <f>F8+F9+F19+F20+F21</f>
        <v>11711436.67</v>
      </c>
      <c r="G22" s="565">
        <f>G8+G9+G19+G20+G21</f>
        <v>11724991.360000001</v>
      </c>
      <c r="H22" s="566">
        <f>F22+G22</f>
        <v>23436428.030000001</v>
      </c>
    </row>
    <row r="23" spans="1:8" ht="13.5">
      <c r="A23" s="44"/>
      <c r="B23" s="185" t="s">
        <v>178</v>
      </c>
      <c r="C23" s="567"/>
      <c r="D23" s="567"/>
      <c r="E23" s="574"/>
      <c r="F23" s="567"/>
      <c r="G23" s="567"/>
      <c r="H23" s="564"/>
    </row>
    <row r="24" spans="1:8" ht="13.5">
      <c r="A24" s="44">
        <v>7</v>
      </c>
      <c r="B24" s="47" t="s">
        <v>177</v>
      </c>
      <c r="C24" s="567">
        <v>406037.38</v>
      </c>
      <c r="D24" s="567">
        <v>49969.5</v>
      </c>
      <c r="E24" s="573">
        <f t="shared" si="0"/>
        <v>456006.88</v>
      </c>
      <c r="F24" s="567">
        <v>276035.87</v>
      </c>
      <c r="G24" s="567">
        <v>77186.36</v>
      </c>
      <c r="H24" s="566">
        <f t="shared" si="1"/>
        <v>353222.23</v>
      </c>
    </row>
    <row r="25" spans="1:8" ht="13.5">
      <c r="A25" s="44">
        <v>8</v>
      </c>
      <c r="B25" s="47" t="s">
        <v>176</v>
      </c>
      <c r="C25" s="567">
        <v>3472335.76</v>
      </c>
      <c r="D25" s="567">
        <v>3109081.71</v>
      </c>
      <c r="E25" s="573">
        <f t="shared" si="0"/>
        <v>6581417.4699999997</v>
      </c>
      <c r="F25" s="567">
        <v>2202650.12</v>
      </c>
      <c r="G25" s="567">
        <v>2980312.15</v>
      </c>
      <c r="H25" s="566">
        <f t="shared" si="1"/>
        <v>5182962.2699999996</v>
      </c>
    </row>
    <row r="26" spans="1:8" ht="13.5">
      <c r="A26" s="44">
        <v>9</v>
      </c>
      <c r="B26" s="47" t="s">
        <v>175</v>
      </c>
      <c r="C26" s="567">
        <v>415698.43</v>
      </c>
      <c r="D26" s="567">
        <v>1732570.49</v>
      </c>
      <c r="E26" s="573">
        <f t="shared" si="0"/>
        <v>2148268.92</v>
      </c>
      <c r="F26" s="567">
        <v>401929.27</v>
      </c>
      <c r="G26" s="567">
        <v>2070712.11</v>
      </c>
      <c r="H26" s="566">
        <f t="shared" si="1"/>
        <v>2472641.38</v>
      </c>
    </row>
    <row r="27" spans="1:8" ht="13.5">
      <c r="A27" s="44">
        <v>10</v>
      </c>
      <c r="B27" s="47" t="s">
        <v>174</v>
      </c>
      <c r="C27" s="567"/>
      <c r="D27" s="567"/>
      <c r="E27" s="573">
        <f t="shared" si="0"/>
        <v>0</v>
      </c>
      <c r="F27" s="567"/>
      <c r="G27" s="567"/>
      <c r="H27" s="566">
        <f t="shared" si="1"/>
        <v>0</v>
      </c>
    </row>
    <row r="28" spans="1:8" ht="13.5">
      <c r="A28" s="44">
        <v>11</v>
      </c>
      <c r="B28" s="47" t="s">
        <v>173</v>
      </c>
      <c r="C28" s="567">
        <v>1398184.63</v>
      </c>
      <c r="D28" s="567">
        <v>1548268.52</v>
      </c>
      <c r="E28" s="573">
        <f t="shared" si="0"/>
        <v>2946453.15</v>
      </c>
      <c r="F28" s="567">
        <v>1231184.72</v>
      </c>
      <c r="G28" s="567">
        <v>1730651.35</v>
      </c>
      <c r="H28" s="566">
        <f t="shared" si="1"/>
        <v>2961836.0700000003</v>
      </c>
    </row>
    <row r="29" spans="1:8" ht="13.5">
      <c r="A29" s="44">
        <v>12</v>
      </c>
      <c r="B29" s="47" t="s">
        <v>172</v>
      </c>
      <c r="C29" s="567"/>
      <c r="D29" s="567"/>
      <c r="E29" s="573">
        <f t="shared" si="0"/>
        <v>0</v>
      </c>
      <c r="F29" s="567"/>
      <c r="G29" s="567"/>
      <c r="H29" s="566">
        <f t="shared" si="1"/>
        <v>0</v>
      </c>
    </row>
    <row r="30" spans="1:8" ht="13.5">
      <c r="A30" s="44">
        <v>13</v>
      </c>
      <c r="B30" s="50" t="s">
        <v>171</v>
      </c>
      <c r="C30" s="565">
        <f>SUM(C24:C29)</f>
        <v>5692256.1999999993</v>
      </c>
      <c r="D30" s="565">
        <f>SUM(D24:D29)</f>
        <v>6439890.2200000007</v>
      </c>
      <c r="E30" s="573">
        <f t="shared" si="0"/>
        <v>12132146.42</v>
      </c>
      <c r="F30" s="565">
        <f>SUM(F24:F29)</f>
        <v>4111799.9800000004</v>
      </c>
      <c r="G30" s="565">
        <f>SUM(G24:G29)</f>
        <v>6858861.9700000007</v>
      </c>
      <c r="H30" s="566">
        <f t="shared" si="1"/>
        <v>10970661.950000001</v>
      </c>
    </row>
    <row r="31" spans="1:8" ht="13.5">
      <c r="A31" s="44">
        <v>14</v>
      </c>
      <c r="B31" s="50" t="s">
        <v>170</v>
      </c>
      <c r="C31" s="565">
        <f>C22-C30</f>
        <v>11952113.120000001</v>
      </c>
      <c r="D31" s="565">
        <f>D22-D30</f>
        <v>5931940.9899999984</v>
      </c>
      <c r="E31" s="573">
        <f t="shared" si="0"/>
        <v>17884054.109999999</v>
      </c>
      <c r="F31" s="565">
        <f>F22-F30</f>
        <v>7599636.6899999995</v>
      </c>
      <c r="G31" s="565">
        <f>G22-G30</f>
        <v>4866129.3900000006</v>
      </c>
      <c r="H31" s="566">
        <f t="shared" si="1"/>
        <v>12465766.08</v>
      </c>
    </row>
    <row r="32" spans="1:8" ht="13">
      <c r="A32" s="44"/>
      <c r="B32" s="51"/>
      <c r="C32" s="563"/>
      <c r="D32" s="563"/>
      <c r="E32" s="563"/>
      <c r="F32" s="563"/>
      <c r="G32" s="563"/>
      <c r="H32" s="562"/>
    </row>
    <row r="33" spans="1:8" ht="13.5">
      <c r="A33" s="44"/>
      <c r="B33" s="51" t="s">
        <v>169</v>
      </c>
      <c r="C33" s="567"/>
      <c r="D33" s="567"/>
      <c r="E33" s="574"/>
      <c r="F33" s="567"/>
      <c r="G33" s="567"/>
      <c r="H33" s="564"/>
    </row>
    <row r="34" spans="1:8" ht="13.5">
      <c r="A34" s="44">
        <v>15</v>
      </c>
      <c r="B34" s="52" t="s">
        <v>168</v>
      </c>
      <c r="C34" s="565">
        <f>C35-C36</f>
        <v>59396.320000000007</v>
      </c>
      <c r="D34" s="565">
        <f>D35-D36</f>
        <v>113197.13</v>
      </c>
      <c r="E34" s="573">
        <f t="shared" si="0"/>
        <v>172593.45</v>
      </c>
      <c r="F34" s="565">
        <f>F35-F36</f>
        <v>-38023.919999999998</v>
      </c>
      <c r="G34" s="565">
        <f>G35-G36</f>
        <v>55974.950000000012</v>
      </c>
      <c r="H34" s="566">
        <f t="shared" si="1"/>
        <v>17951.030000000013</v>
      </c>
    </row>
    <row r="35" spans="1:8" ht="13.5">
      <c r="A35" s="44">
        <v>15.1</v>
      </c>
      <c r="B35" s="48" t="s">
        <v>167</v>
      </c>
      <c r="C35" s="567">
        <v>174131.69</v>
      </c>
      <c r="D35" s="567">
        <v>364377.33</v>
      </c>
      <c r="E35" s="573">
        <f t="shared" si="0"/>
        <v>538509.02</v>
      </c>
      <c r="F35" s="567">
        <v>84089.33</v>
      </c>
      <c r="G35" s="567">
        <v>277486.59000000003</v>
      </c>
      <c r="H35" s="566">
        <f t="shared" si="1"/>
        <v>361575.92000000004</v>
      </c>
    </row>
    <row r="36" spans="1:8" ht="13.5">
      <c r="A36" s="44">
        <v>15.2</v>
      </c>
      <c r="B36" s="48" t="s">
        <v>166</v>
      </c>
      <c r="C36" s="567">
        <v>114735.37</v>
      </c>
      <c r="D36" s="567">
        <v>251180.2</v>
      </c>
      <c r="E36" s="573">
        <f t="shared" si="0"/>
        <v>365915.57</v>
      </c>
      <c r="F36" s="567">
        <v>122113.25</v>
      </c>
      <c r="G36" s="567">
        <v>221511.64</v>
      </c>
      <c r="H36" s="566">
        <f t="shared" si="1"/>
        <v>343624.89</v>
      </c>
    </row>
    <row r="37" spans="1:8" ht="13.5">
      <c r="A37" s="44">
        <v>16</v>
      </c>
      <c r="B37" s="47" t="s">
        <v>165</v>
      </c>
      <c r="C37" s="567"/>
      <c r="D37" s="567"/>
      <c r="E37" s="573">
        <f t="shared" si="0"/>
        <v>0</v>
      </c>
      <c r="F37" s="567"/>
      <c r="G37" s="567"/>
      <c r="H37" s="566">
        <f t="shared" si="1"/>
        <v>0</v>
      </c>
    </row>
    <row r="38" spans="1:8" ht="13.5">
      <c r="A38" s="44">
        <v>17</v>
      </c>
      <c r="B38" s="47" t="s">
        <v>164</v>
      </c>
      <c r="C38" s="567"/>
      <c r="D38" s="567"/>
      <c r="E38" s="573">
        <f t="shared" si="0"/>
        <v>0</v>
      </c>
      <c r="F38" s="567"/>
      <c r="G38" s="567"/>
      <c r="H38" s="566">
        <f t="shared" si="1"/>
        <v>0</v>
      </c>
    </row>
    <row r="39" spans="1:8" ht="13.5">
      <c r="A39" s="44">
        <v>18</v>
      </c>
      <c r="B39" s="47" t="s">
        <v>163</v>
      </c>
      <c r="C39" s="567"/>
      <c r="D39" s="567">
        <v>51.63</v>
      </c>
      <c r="E39" s="573">
        <f t="shared" si="0"/>
        <v>51.63</v>
      </c>
      <c r="F39" s="567"/>
      <c r="G39" s="567"/>
      <c r="H39" s="566">
        <f t="shared" si="1"/>
        <v>0</v>
      </c>
    </row>
    <row r="40" spans="1:8" ht="13.5">
      <c r="A40" s="44">
        <v>19</v>
      </c>
      <c r="B40" s="47" t="s">
        <v>162</v>
      </c>
      <c r="C40" s="567">
        <v>13214706.67</v>
      </c>
      <c r="D40" s="567">
        <v>0</v>
      </c>
      <c r="E40" s="573">
        <f t="shared" si="0"/>
        <v>13214706.67</v>
      </c>
      <c r="F40" s="567">
        <v>6708230.46</v>
      </c>
      <c r="G40" s="567">
        <v>0</v>
      </c>
      <c r="H40" s="566">
        <f t="shared" si="1"/>
        <v>6708230.46</v>
      </c>
    </row>
    <row r="41" spans="1:8" ht="13.5">
      <c r="A41" s="44">
        <v>20</v>
      </c>
      <c r="B41" s="47" t="s">
        <v>161</v>
      </c>
      <c r="C41" s="567">
        <v>-7332837.3099999996</v>
      </c>
      <c r="D41" s="567">
        <v>0</v>
      </c>
      <c r="E41" s="573">
        <f t="shared" si="0"/>
        <v>-7332837.3099999996</v>
      </c>
      <c r="F41" s="567">
        <v>-4209577.49</v>
      </c>
      <c r="G41" s="567">
        <v>0</v>
      </c>
      <c r="H41" s="566">
        <f t="shared" si="1"/>
        <v>-4209577.49</v>
      </c>
    </row>
    <row r="42" spans="1:8" ht="13.5">
      <c r="A42" s="44">
        <v>21</v>
      </c>
      <c r="B42" s="47" t="s">
        <v>160</v>
      </c>
      <c r="C42" s="567">
        <v>-76025.919999999998</v>
      </c>
      <c r="D42" s="567"/>
      <c r="E42" s="573">
        <f t="shared" si="0"/>
        <v>-76025.919999999998</v>
      </c>
      <c r="F42" s="567">
        <v>-469603.28</v>
      </c>
      <c r="G42" s="567"/>
      <c r="H42" s="566">
        <f t="shared" si="1"/>
        <v>-469603.28</v>
      </c>
    </row>
    <row r="43" spans="1:8" ht="13.5">
      <c r="A43" s="44">
        <v>22</v>
      </c>
      <c r="B43" s="47" t="s">
        <v>159</v>
      </c>
      <c r="C43" s="567">
        <v>1072497.8799999999</v>
      </c>
      <c r="D43" s="567">
        <v>316217.55</v>
      </c>
      <c r="E43" s="573">
        <f t="shared" si="0"/>
        <v>1388715.43</v>
      </c>
      <c r="F43" s="567">
        <v>931856.9</v>
      </c>
      <c r="G43" s="567">
        <v>326871.18</v>
      </c>
      <c r="H43" s="566">
        <f t="shared" si="1"/>
        <v>1258728.08</v>
      </c>
    </row>
    <row r="44" spans="1:8" ht="13.5">
      <c r="A44" s="44">
        <v>23</v>
      </c>
      <c r="B44" s="47" t="s">
        <v>158</v>
      </c>
      <c r="C44" s="567">
        <v>49371.49</v>
      </c>
      <c r="D44" s="567"/>
      <c r="E44" s="573">
        <f t="shared" si="0"/>
        <v>49371.49</v>
      </c>
      <c r="F44" s="567">
        <v>334231.52</v>
      </c>
      <c r="G44" s="567"/>
      <c r="H44" s="566">
        <f t="shared" si="1"/>
        <v>334231.52</v>
      </c>
    </row>
    <row r="45" spans="1:8" ht="13.5">
      <c r="A45" s="44">
        <v>24</v>
      </c>
      <c r="B45" s="50" t="s">
        <v>273</v>
      </c>
      <c r="C45" s="565">
        <f>C34+C37+C38+C39+C40+C41+C42+C43+C44</f>
        <v>6987109.1300000008</v>
      </c>
      <c r="D45" s="565">
        <f>D34+D37+D38+D39+D40+D41+D42+D43+D44</f>
        <v>429466.31</v>
      </c>
      <c r="E45" s="573">
        <f t="shared" si="0"/>
        <v>7416575.4400000004</v>
      </c>
      <c r="F45" s="565">
        <f>F34+F37+F38+F39+F40+F41+F42+F43+F44</f>
        <v>3257114.19</v>
      </c>
      <c r="G45" s="565">
        <f>G34+G37+G38+G39+G40+G41+G42+G43+G44</f>
        <v>382846.13</v>
      </c>
      <c r="H45" s="566">
        <f t="shared" si="1"/>
        <v>3639960.32</v>
      </c>
    </row>
    <row r="46" spans="1:8" ht="13">
      <c r="A46" s="44"/>
      <c r="B46" s="185" t="s">
        <v>157</v>
      </c>
      <c r="C46" s="567"/>
      <c r="D46" s="567"/>
      <c r="E46" s="567"/>
      <c r="F46" s="567"/>
      <c r="G46" s="567"/>
      <c r="H46" s="561"/>
    </row>
    <row r="47" spans="1:8" ht="13.5">
      <c r="A47" s="44">
        <v>25</v>
      </c>
      <c r="B47" s="47" t="s">
        <v>156</v>
      </c>
      <c r="C47" s="567">
        <v>571283.18999999994</v>
      </c>
      <c r="D47" s="567">
        <v>803555.34</v>
      </c>
      <c r="E47" s="573">
        <f t="shared" si="0"/>
        <v>1374838.5299999998</v>
      </c>
      <c r="F47" s="567">
        <v>676559.91</v>
      </c>
      <c r="G47" s="567">
        <v>972889.27</v>
      </c>
      <c r="H47" s="566">
        <f t="shared" si="1"/>
        <v>1649449.1800000002</v>
      </c>
    </row>
    <row r="48" spans="1:8" ht="13.5">
      <c r="A48" s="44">
        <v>26</v>
      </c>
      <c r="B48" s="47" t="s">
        <v>155</v>
      </c>
      <c r="C48" s="567">
        <v>5909283.1399999997</v>
      </c>
      <c r="D48" s="567">
        <v>6894.5</v>
      </c>
      <c r="E48" s="573">
        <f t="shared" si="0"/>
        <v>5916177.6399999997</v>
      </c>
      <c r="F48" s="567">
        <v>3085421.5</v>
      </c>
      <c r="G48" s="567">
        <v>2195.5500000000002</v>
      </c>
      <c r="H48" s="566">
        <f t="shared" si="1"/>
        <v>3087617.05</v>
      </c>
    </row>
    <row r="49" spans="1:8" ht="13.5">
      <c r="A49" s="44">
        <v>27</v>
      </c>
      <c r="B49" s="47" t="s">
        <v>154</v>
      </c>
      <c r="C49" s="567">
        <v>13871019.43</v>
      </c>
      <c r="D49" s="567">
        <v>0</v>
      </c>
      <c r="E49" s="573">
        <f t="shared" si="0"/>
        <v>13871019.43</v>
      </c>
      <c r="F49" s="567">
        <v>10864392.630000001</v>
      </c>
      <c r="G49" s="567">
        <v>0</v>
      </c>
      <c r="H49" s="566">
        <f t="shared" si="1"/>
        <v>10864392.630000001</v>
      </c>
    </row>
    <row r="50" spans="1:8" ht="13.5">
      <c r="A50" s="44">
        <v>28</v>
      </c>
      <c r="B50" s="47" t="s">
        <v>153</v>
      </c>
      <c r="C50" s="567">
        <v>5442.65</v>
      </c>
      <c r="D50" s="567">
        <v>0</v>
      </c>
      <c r="E50" s="573">
        <f t="shared" si="0"/>
        <v>5442.65</v>
      </c>
      <c r="F50" s="567">
        <v>4621.2700000000004</v>
      </c>
      <c r="G50" s="567">
        <v>0</v>
      </c>
      <c r="H50" s="566">
        <f t="shared" si="1"/>
        <v>4621.2700000000004</v>
      </c>
    </row>
    <row r="51" spans="1:8" ht="13.5">
      <c r="A51" s="44">
        <v>29</v>
      </c>
      <c r="B51" s="47" t="s">
        <v>152</v>
      </c>
      <c r="C51" s="567">
        <v>4146995.14</v>
      </c>
      <c r="D51" s="567">
        <v>0</v>
      </c>
      <c r="E51" s="573">
        <f t="shared" si="0"/>
        <v>4146995.14</v>
      </c>
      <c r="F51" s="567">
        <v>4419623.7699999996</v>
      </c>
      <c r="G51" s="567">
        <v>0</v>
      </c>
      <c r="H51" s="566">
        <f t="shared" si="1"/>
        <v>4419623.7699999996</v>
      </c>
    </row>
    <row r="52" spans="1:8" ht="13.5">
      <c r="A52" s="44">
        <v>30</v>
      </c>
      <c r="B52" s="47" t="s">
        <v>151</v>
      </c>
      <c r="C52" s="567">
        <v>1242742.23</v>
      </c>
      <c r="D52" s="567"/>
      <c r="E52" s="573">
        <f t="shared" si="0"/>
        <v>1242742.23</v>
      </c>
      <c r="F52" s="567">
        <v>1280315.98</v>
      </c>
      <c r="G52" s="567"/>
      <c r="H52" s="566">
        <f t="shared" si="1"/>
        <v>1280315.98</v>
      </c>
    </row>
    <row r="53" spans="1:8" ht="13.5">
      <c r="A53" s="44">
        <v>31</v>
      </c>
      <c r="B53" s="50" t="s">
        <v>274</v>
      </c>
      <c r="C53" s="565">
        <f>C47+C48+C49+C50+C51+C52</f>
        <v>25746765.779999997</v>
      </c>
      <c r="D53" s="565">
        <f>D47+D48+D49+D50+D51+D52</f>
        <v>810449.84</v>
      </c>
      <c r="E53" s="573">
        <f t="shared" si="0"/>
        <v>26557215.619999997</v>
      </c>
      <c r="F53" s="565">
        <f>F47+F48+F49+F50+F51+F52</f>
        <v>20330935.059999999</v>
      </c>
      <c r="G53" s="565">
        <f>G47+G48+G49+G50+G51+G52</f>
        <v>975084.82000000007</v>
      </c>
      <c r="H53" s="566">
        <f t="shared" si="1"/>
        <v>21306019.879999999</v>
      </c>
    </row>
    <row r="54" spans="1:8" ht="13.5">
      <c r="A54" s="44">
        <v>32</v>
      </c>
      <c r="B54" s="50" t="s">
        <v>275</v>
      </c>
      <c r="C54" s="565">
        <f>C45-C53</f>
        <v>-18759656.649999999</v>
      </c>
      <c r="D54" s="565">
        <f>D45-D53</f>
        <v>-380983.52999999997</v>
      </c>
      <c r="E54" s="573">
        <f t="shared" si="0"/>
        <v>-19140640.18</v>
      </c>
      <c r="F54" s="565">
        <f>F45-F53</f>
        <v>-17073820.869999997</v>
      </c>
      <c r="G54" s="565">
        <f>G45-G53</f>
        <v>-592238.69000000006</v>
      </c>
      <c r="H54" s="566">
        <f t="shared" si="1"/>
        <v>-17666059.559999999</v>
      </c>
    </row>
    <row r="55" spans="1:8" ht="13">
      <c r="A55" s="44"/>
      <c r="B55" s="51"/>
      <c r="C55" s="563"/>
      <c r="D55" s="563"/>
      <c r="E55" s="563"/>
      <c r="F55" s="563"/>
      <c r="G55" s="563"/>
      <c r="H55" s="562"/>
    </row>
    <row r="56" spans="1:8" ht="13.5">
      <c r="A56" s="44">
        <v>33</v>
      </c>
      <c r="B56" s="50" t="s">
        <v>150</v>
      </c>
      <c r="C56" s="565">
        <f>C31+C54</f>
        <v>-6807543.5299999975</v>
      </c>
      <c r="D56" s="565">
        <f>D31+D54</f>
        <v>5550957.4599999981</v>
      </c>
      <c r="E56" s="573">
        <f t="shared" si="0"/>
        <v>-1256586.0699999994</v>
      </c>
      <c r="F56" s="565">
        <f>F31+F54</f>
        <v>-9474184.1799999978</v>
      </c>
      <c r="G56" s="565">
        <f>G31+G54</f>
        <v>4273890.7</v>
      </c>
      <c r="H56" s="566">
        <f t="shared" si="1"/>
        <v>-5200293.4799999977</v>
      </c>
    </row>
    <row r="57" spans="1:8" ht="13">
      <c r="A57" s="44"/>
      <c r="B57" s="51"/>
      <c r="C57" s="563"/>
      <c r="D57" s="563"/>
      <c r="E57" s="563"/>
      <c r="F57" s="563"/>
      <c r="G57" s="563"/>
      <c r="H57" s="562"/>
    </row>
    <row r="58" spans="1:8" ht="13.5">
      <c r="A58" s="44">
        <v>34</v>
      </c>
      <c r="B58" s="47" t="s">
        <v>149</v>
      </c>
      <c r="C58" s="567">
        <v>1679470.66</v>
      </c>
      <c r="D58" s="567">
        <v>0</v>
      </c>
      <c r="E58" s="573">
        <f t="shared" si="0"/>
        <v>1679470.66</v>
      </c>
      <c r="F58" s="567">
        <v>-1501592.49</v>
      </c>
      <c r="G58" s="567">
        <v>0</v>
      </c>
      <c r="H58" s="566">
        <f t="shared" si="1"/>
        <v>-1501592.49</v>
      </c>
    </row>
    <row r="59" spans="1:8" s="186" customFormat="1" ht="13.5">
      <c r="A59" s="44">
        <v>35</v>
      </c>
      <c r="B59" s="47" t="s">
        <v>148</v>
      </c>
      <c r="C59" s="560"/>
      <c r="D59" s="560">
        <v>0</v>
      </c>
      <c r="E59" s="559">
        <f t="shared" si="0"/>
        <v>0</v>
      </c>
      <c r="F59" s="558"/>
      <c r="G59" s="558">
        <v>0</v>
      </c>
      <c r="H59" s="557">
        <f t="shared" si="1"/>
        <v>0</v>
      </c>
    </row>
    <row r="60" spans="1:8" ht="13.5">
      <c r="A60" s="44">
        <v>36</v>
      </c>
      <c r="B60" s="47" t="s">
        <v>147</v>
      </c>
      <c r="C60" s="567">
        <v>630185.68999999994</v>
      </c>
      <c r="D60" s="567"/>
      <c r="E60" s="573">
        <f t="shared" si="0"/>
        <v>630185.68999999994</v>
      </c>
      <c r="F60" s="567">
        <v>-812593.53</v>
      </c>
      <c r="G60" s="567"/>
      <c r="H60" s="566">
        <f t="shared" si="1"/>
        <v>-812593.53</v>
      </c>
    </row>
    <row r="61" spans="1:8" ht="13.5">
      <c r="A61" s="44">
        <v>37</v>
      </c>
      <c r="B61" s="50" t="s">
        <v>146</v>
      </c>
      <c r="C61" s="565">
        <f>C58+C59+C60</f>
        <v>2309656.3499999996</v>
      </c>
      <c r="D61" s="565">
        <f>D58+D59+D60</f>
        <v>0</v>
      </c>
      <c r="E61" s="573">
        <f t="shared" si="0"/>
        <v>2309656.3499999996</v>
      </c>
      <c r="F61" s="565">
        <f>F58+F59+F60</f>
        <v>-2314186.02</v>
      </c>
      <c r="G61" s="565">
        <f>G58+G59+G60</f>
        <v>0</v>
      </c>
      <c r="H61" s="566">
        <f t="shared" si="1"/>
        <v>-2314186.02</v>
      </c>
    </row>
    <row r="62" spans="1:8" ht="13">
      <c r="A62" s="44"/>
      <c r="B62" s="53"/>
      <c r="C62" s="567"/>
      <c r="D62" s="567"/>
      <c r="E62" s="567"/>
      <c r="F62" s="567"/>
      <c r="G62" s="567"/>
      <c r="H62" s="561"/>
    </row>
    <row r="63" spans="1:8" ht="13.5">
      <c r="A63" s="44">
        <v>38</v>
      </c>
      <c r="B63" s="54" t="s">
        <v>145</v>
      </c>
      <c r="C63" s="565">
        <f>C56-C61</f>
        <v>-9117199.8799999971</v>
      </c>
      <c r="D63" s="565">
        <f>D56-D61</f>
        <v>5550957.4599999981</v>
      </c>
      <c r="E63" s="573">
        <f t="shared" si="0"/>
        <v>-3566242.419999999</v>
      </c>
      <c r="F63" s="565">
        <f>F56-F61</f>
        <v>-7159998.1599999983</v>
      </c>
      <c r="G63" s="565">
        <f>G56-G61</f>
        <v>4273890.7</v>
      </c>
      <c r="H63" s="566">
        <f t="shared" si="1"/>
        <v>-2886107.4599999981</v>
      </c>
    </row>
    <row r="64" spans="1:8" ht="13.5">
      <c r="A64" s="40">
        <v>39</v>
      </c>
      <c r="B64" s="47" t="s">
        <v>144</v>
      </c>
      <c r="C64" s="556"/>
      <c r="D64" s="556"/>
      <c r="E64" s="573">
        <f t="shared" si="0"/>
        <v>0</v>
      </c>
      <c r="F64" s="556"/>
      <c r="G64" s="556"/>
      <c r="H64" s="566">
        <f t="shared" si="1"/>
        <v>0</v>
      </c>
    </row>
    <row r="65" spans="1:8" ht="13.5">
      <c r="A65" s="44">
        <v>40</v>
      </c>
      <c r="B65" s="50" t="s">
        <v>143</v>
      </c>
      <c r="C65" s="565">
        <f>C63-C64</f>
        <v>-9117199.8799999971</v>
      </c>
      <c r="D65" s="565">
        <f>D63-D64</f>
        <v>5550957.4599999981</v>
      </c>
      <c r="E65" s="573">
        <f t="shared" si="0"/>
        <v>-3566242.419999999</v>
      </c>
      <c r="F65" s="565">
        <f>F63-F64</f>
        <v>-7159998.1599999983</v>
      </c>
      <c r="G65" s="565">
        <f>G63-G64</f>
        <v>4273890.7</v>
      </c>
      <c r="H65" s="566">
        <f t="shared" si="1"/>
        <v>-2886107.4599999981</v>
      </c>
    </row>
    <row r="66" spans="1:8" ht="13.5">
      <c r="A66" s="40">
        <v>41</v>
      </c>
      <c r="B66" s="47" t="s">
        <v>142</v>
      </c>
      <c r="C66" s="556">
        <v>0</v>
      </c>
      <c r="D66" s="556">
        <v>0</v>
      </c>
      <c r="E66" s="573">
        <f t="shared" si="0"/>
        <v>0</v>
      </c>
      <c r="F66" s="556">
        <v>62882.32</v>
      </c>
      <c r="G66" s="556">
        <v>0</v>
      </c>
      <c r="H66" s="566">
        <f t="shared" si="1"/>
        <v>62882.32</v>
      </c>
    </row>
    <row r="67" spans="1:8" ht="14" thickBot="1">
      <c r="A67" s="55">
        <v>42</v>
      </c>
      <c r="B67" s="56" t="s">
        <v>141</v>
      </c>
      <c r="C67" s="611">
        <f>C65+C66</f>
        <v>-9117199.8799999971</v>
      </c>
      <c r="D67" s="611">
        <f>D65+D66</f>
        <v>5550957.4599999981</v>
      </c>
      <c r="E67" s="610">
        <f t="shared" si="0"/>
        <v>-3566242.419999999</v>
      </c>
      <c r="F67" s="611">
        <f>F65+F66</f>
        <v>-7097115.839999998</v>
      </c>
      <c r="G67" s="611">
        <f>G65+G66</f>
        <v>4273890.7</v>
      </c>
      <c r="H67" s="612">
        <f t="shared" si="1"/>
        <v>-2823225.1399999978</v>
      </c>
    </row>
  </sheetData>
  <mergeCells count="2">
    <mergeCell ref="C5:E5"/>
    <mergeCell ref="F5:H5"/>
  </mergeCells>
  <pageMargins left="0.7" right="0.7" top="0.75" bottom="0.75" header="0.3" footer="0.3"/>
  <pageSetup paperSize="9" scale="48" orientation="portrait" r:id="rId1"/>
  <headerFooter>
    <oddFooter>&amp;C_x000D_&amp;1#&amp;"Calibri"&amp;10&amp;K000000 C1 - FOR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53"/>
  <sheetViews>
    <sheetView zoomScale="80" zoomScaleNormal="80" workbookViewId="0">
      <selection activeCell="B1" sqref="B1"/>
    </sheetView>
  </sheetViews>
  <sheetFormatPr defaultColWidth="9.36328125" defaultRowHeight="14"/>
  <cols>
    <col min="1" max="1" width="9.54296875" style="5" bestFit="1" customWidth="1"/>
    <col min="2" max="2" width="72.36328125" style="5" customWidth="1"/>
    <col min="3" max="8" width="12.6328125" style="5" customWidth="1"/>
    <col min="9" max="16384" width="9.36328125" style="5"/>
  </cols>
  <sheetData>
    <row r="1" spans="1:8">
      <c r="A1" s="2" t="s">
        <v>31</v>
      </c>
      <c r="B1" s="3" t="str">
        <f>'Info '!C2</f>
        <v>JSC PASHA Bank Georgia</v>
      </c>
    </row>
    <row r="2" spans="1:8">
      <c r="A2" s="2" t="s">
        <v>32</v>
      </c>
      <c r="B2" s="443">
        <f>'1. key ratios '!B2</f>
        <v>44834</v>
      </c>
    </row>
    <row r="3" spans="1:8">
      <c r="A3" s="4"/>
    </row>
    <row r="4" spans="1:8" ht="14.5" thickBot="1">
      <c r="A4" s="4" t="s">
        <v>75</v>
      </c>
      <c r="B4" s="4"/>
      <c r="C4" s="167"/>
      <c r="D4" s="167"/>
      <c r="E4" s="167"/>
      <c r="F4" s="168"/>
      <c r="G4" s="168"/>
      <c r="H4" s="169" t="s">
        <v>74</v>
      </c>
    </row>
    <row r="5" spans="1:8">
      <c r="A5" s="701" t="s">
        <v>7</v>
      </c>
      <c r="B5" s="703" t="s">
        <v>340</v>
      </c>
      <c r="C5" s="697" t="s">
        <v>69</v>
      </c>
      <c r="D5" s="698"/>
      <c r="E5" s="699"/>
      <c r="F5" s="697" t="s">
        <v>73</v>
      </c>
      <c r="G5" s="698"/>
      <c r="H5" s="700"/>
    </row>
    <row r="6" spans="1:8">
      <c r="A6" s="702"/>
      <c r="B6" s="704"/>
      <c r="C6" s="26" t="s">
        <v>287</v>
      </c>
      <c r="D6" s="26" t="s">
        <v>122</v>
      </c>
      <c r="E6" s="26" t="s">
        <v>109</v>
      </c>
      <c r="F6" s="26" t="s">
        <v>287</v>
      </c>
      <c r="G6" s="26" t="s">
        <v>122</v>
      </c>
      <c r="H6" s="27" t="s">
        <v>109</v>
      </c>
    </row>
    <row r="7" spans="1:8" s="15" customFormat="1" ht="14.5">
      <c r="A7" s="170">
        <v>1</v>
      </c>
      <c r="B7" s="171" t="s">
        <v>374</v>
      </c>
      <c r="C7" s="572">
        <v>86582204.699999988</v>
      </c>
      <c r="D7" s="572">
        <v>25784319.9923</v>
      </c>
      <c r="E7" s="555">
        <f>C7+D7</f>
        <v>112366524.69229999</v>
      </c>
      <c r="F7" s="572">
        <v>33999958.469999999</v>
      </c>
      <c r="G7" s="572">
        <v>21537331.377300002</v>
      </c>
      <c r="H7" s="571">
        <f t="shared" ref="H7:H53" si="0">F7+G7</f>
        <v>55537289.8473</v>
      </c>
    </row>
    <row r="8" spans="1:8" s="15" customFormat="1" ht="14.5">
      <c r="A8" s="170">
        <v>1.1000000000000001</v>
      </c>
      <c r="B8" s="216" t="s">
        <v>305</v>
      </c>
      <c r="C8" s="572">
        <v>48523488.869999997</v>
      </c>
      <c r="D8" s="572">
        <v>18198156.745200001</v>
      </c>
      <c r="E8" s="555">
        <f t="shared" ref="E8:E53" si="1">C8+D8</f>
        <v>66721645.615199998</v>
      </c>
      <c r="F8" s="572">
        <v>14046201.76</v>
      </c>
      <c r="G8" s="572">
        <v>15359762.740700001</v>
      </c>
      <c r="H8" s="571">
        <f t="shared" si="0"/>
        <v>29405964.500700001</v>
      </c>
    </row>
    <row r="9" spans="1:8" s="15" customFormat="1" ht="14.5">
      <c r="A9" s="170">
        <v>1.2</v>
      </c>
      <c r="B9" s="216" t="s">
        <v>306</v>
      </c>
      <c r="C9" s="572"/>
      <c r="D9" s="572">
        <v>497314.272</v>
      </c>
      <c r="E9" s="555">
        <f t="shared" si="1"/>
        <v>497314.272</v>
      </c>
      <c r="F9" s="572"/>
      <c r="G9" s="572">
        <v>411323.39569999999</v>
      </c>
      <c r="H9" s="571">
        <f t="shared" si="0"/>
        <v>411323.39569999999</v>
      </c>
    </row>
    <row r="10" spans="1:8" s="15" customFormat="1" ht="14.5">
      <c r="A10" s="170">
        <v>1.3</v>
      </c>
      <c r="B10" s="216" t="s">
        <v>307</v>
      </c>
      <c r="C10" s="572">
        <v>38058715.829999998</v>
      </c>
      <c r="D10" s="572">
        <v>7088848.9751000004</v>
      </c>
      <c r="E10" s="555">
        <f t="shared" si="1"/>
        <v>45147564.805100001</v>
      </c>
      <c r="F10" s="572">
        <v>19953756.710000001</v>
      </c>
      <c r="G10" s="572">
        <v>5766245.2408999996</v>
      </c>
      <c r="H10" s="571">
        <f t="shared" si="0"/>
        <v>25720001.9509</v>
      </c>
    </row>
    <row r="11" spans="1:8" s="15" customFormat="1" ht="14.5">
      <c r="A11" s="170">
        <v>1.4</v>
      </c>
      <c r="B11" s="216" t="s">
        <v>288</v>
      </c>
      <c r="C11" s="572"/>
      <c r="D11" s="572"/>
      <c r="E11" s="555">
        <f t="shared" si="1"/>
        <v>0</v>
      </c>
      <c r="F11" s="572"/>
      <c r="G11" s="572"/>
      <c r="H11" s="571">
        <f t="shared" si="0"/>
        <v>0</v>
      </c>
    </row>
    <row r="12" spans="1:8" s="15" customFormat="1" ht="29.25" customHeight="1">
      <c r="A12" s="170">
        <v>2</v>
      </c>
      <c r="B12" s="173" t="s">
        <v>309</v>
      </c>
      <c r="C12" s="572"/>
      <c r="D12" s="572"/>
      <c r="E12" s="555">
        <f t="shared" si="1"/>
        <v>0</v>
      </c>
      <c r="F12" s="572"/>
      <c r="G12" s="572"/>
      <c r="H12" s="571">
        <f t="shared" si="0"/>
        <v>0</v>
      </c>
    </row>
    <row r="13" spans="1:8" s="15" customFormat="1" ht="20" customHeight="1">
      <c r="A13" s="170">
        <v>3</v>
      </c>
      <c r="B13" s="173" t="s">
        <v>308</v>
      </c>
      <c r="C13" s="572">
        <v>0</v>
      </c>
      <c r="D13" s="572">
        <v>0</v>
      </c>
      <c r="E13" s="555">
        <f t="shared" si="1"/>
        <v>0</v>
      </c>
      <c r="F13" s="572">
        <v>0</v>
      </c>
      <c r="G13" s="572">
        <v>0</v>
      </c>
      <c r="H13" s="571">
        <f t="shared" si="0"/>
        <v>0</v>
      </c>
    </row>
    <row r="14" spans="1:8" s="15" customFormat="1" ht="14.5">
      <c r="A14" s="170">
        <v>3.1</v>
      </c>
      <c r="B14" s="217" t="s">
        <v>289</v>
      </c>
      <c r="C14" s="572"/>
      <c r="D14" s="572"/>
      <c r="E14" s="555">
        <f t="shared" si="1"/>
        <v>0</v>
      </c>
      <c r="F14" s="572"/>
      <c r="G14" s="572"/>
      <c r="H14" s="571">
        <f t="shared" si="0"/>
        <v>0</v>
      </c>
    </row>
    <row r="15" spans="1:8" s="15" customFormat="1" ht="14.5">
      <c r="A15" s="170">
        <v>3.2</v>
      </c>
      <c r="B15" s="217" t="s">
        <v>290</v>
      </c>
      <c r="C15" s="572"/>
      <c r="D15" s="572"/>
      <c r="E15" s="555">
        <f t="shared" si="1"/>
        <v>0</v>
      </c>
      <c r="F15" s="572"/>
      <c r="G15" s="572"/>
      <c r="H15" s="571">
        <f t="shared" si="0"/>
        <v>0</v>
      </c>
    </row>
    <row r="16" spans="1:8" s="15" customFormat="1" ht="14.5">
      <c r="A16" s="170">
        <v>4</v>
      </c>
      <c r="B16" s="220" t="s">
        <v>319</v>
      </c>
      <c r="C16" s="572">
        <v>21000710.210000001</v>
      </c>
      <c r="D16" s="572">
        <v>324272582.84559995</v>
      </c>
      <c r="E16" s="555">
        <f t="shared" si="1"/>
        <v>345273293.05559993</v>
      </c>
      <c r="F16" s="572">
        <v>39980062.362899996</v>
      </c>
      <c r="G16" s="572">
        <v>308008236.21959996</v>
      </c>
      <c r="H16" s="571">
        <f t="shared" si="0"/>
        <v>347988298.58249998</v>
      </c>
    </row>
    <row r="17" spans="1:8" s="15" customFormat="1" ht="14.5">
      <c r="A17" s="170">
        <v>4.0999999999999996</v>
      </c>
      <c r="B17" s="217" t="s">
        <v>310</v>
      </c>
      <c r="C17" s="572">
        <v>40000</v>
      </c>
      <c r="D17" s="572">
        <v>310637435.90319997</v>
      </c>
      <c r="E17" s="555">
        <f t="shared" si="1"/>
        <v>310677435.90319997</v>
      </c>
      <c r="F17" s="572">
        <v>36187445.172899999</v>
      </c>
      <c r="G17" s="572">
        <v>290654674.60079998</v>
      </c>
      <c r="H17" s="571">
        <f t="shared" si="0"/>
        <v>326842119.7737</v>
      </c>
    </row>
    <row r="18" spans="1:8" s="15" customFormat="1" ht="14.5">
      <c r="A18" s="170">
        <v>4.2</v>
      </c>
      <c r="B18" s="217" t="s">
        <v>304</v>
      </c>
      <c r="C18" s="572">
        <v>20960710.210000001</v>
      </c>
      <c r="D18" s="572">
        <v>13635146.942399999</v>
      </c>
      <c r="E18" s="555">
        <f t="shared" si="1"/>
        <v>34595857.152400002</v>
      </c>
      <c r="F18" s="572">
        <v>3792617.19</v>
      </c>
      <c r="G18" s="572">
        <v>17353561.618799999</v>
      </c>
      <c r="H18" s="571">
        <f t="shared" si="0"/>
        <v>21146178.808800001</v>
      </c>
    </row>
    <row r="19" spans="1:8" s="15" customFormat="1" ht="14.5">
      <c r="A19" s="170">
        <v>5</v>
      </c>
      <c r="B19" s="173" t="s">
        <v>318</v>
      </c>
      <c r="C19" s="572">
        <f>SUM(C20:C22)+SUM(C28:C31)</f>
        <v>96189474.280900002</v>
      </c>
      <c r="D19" s="572">
        <f>SUM(D20:D22)+SUM(D28:D31)</f>
        <v>1285006233.3318999</v>
      </c>
      <c r="E19" s="555">
        <f t="shared" si="1"/>
        <v>1381195707.6127999</v>
      </c>
      <c r="F19" s="572">
        <v>88082756.170000002</v>
      </c>
      <c r="G19" s="572">
        <v>979411262.1552999</v>
      </c>
      <c r="H19" s="571">
        <f t="shared" si="0"/>
        <v>1067494018.3252999</v>
      </c>
    </row>
    <row r="20" spans="1:8" s="15" customFormat="1" ht="14.5">
      <c r="A20" s="170">
        <v>5.0999999999999996</v>
      </c>
      <c r="B20" s="218" t="s">
        <v>293</v>
      </c>
      <c r="C20" s="572">
        <v>905951.19</v>
      </c>
      <c r="D20" s="572">
        <v>5132485.5392000005</v>
      </c>
      <c r="E20" s="555">
        <f t="shared" si="1"/>
        <v>6038436.7291999999</v>
      </c>
      <c r="F20" s="572">
        <v>2791450.52</v>
      </c>
      <c r="G20" s="572">
        <v>6866080.1867000004</v>
      </c>
      <c r="H20" s="571">
        <f t="shared" si="0"/>
        <v>9657530.7067000009</v>
      </c>
    </row>
    <row r="21" spans="1:8" s="15" customFormat="1" ht="14.5">
      <c r="A21" s="170">
        <v>5.2</v>
      </c>
      <c r="B21" s="218" t="s">
        <v>292</v>
      </c>
      <c r="C21" s="572"/>
      <c r="D21" s="572"/>
      <c r="E21" s="555">
        <f t="shared" si="1"/>
        <v>0</v>
      </c>
      <c r="F21" s="572"/>
      <c r="G21" s="572"/>
      <c r="H21" s="571">
        <f t="shared" si="0"/>
        <v>0</v>
      </c>
    </row>
    <row r="22" spans="1:8" s="15" customFormat="1" ht="14.5">
      <c r="A22" s="170">
        <v>5.3</v>
      </c>
      <c r="B22" s="218" t="s">
        <v>291</v>
      </c>
      <c r="C22" s="572">
        <v>33800000</v>
      </c>
      <c r="D22" s="572">
        <v>1013887394.605</v>
      </c>
      <c r="E22" s="555">
        <f t="shared" si="1"/>
        <v>1047687394.605</v>
      </c>
      <c r="F22" s="572">
        <v>38789450.450000003</v>
      </c>
      <c r="G22" s="572">
        <v>936650753.82349992</v>
      </c>
      <c r="H22" s="571">
        <f t="shared" si="0"/>
        <v>975440204.27349997</v>
      </c>
    </row>
    <row r="23" spans="1:8" s="15" customFormat="1" ht="14.5">
      <c r="A23" s="170" t="s">
        <v>16</v>
      </c>
      <c r="B23" s="174" t="s">
        <v>76</v>
      </c>
      <c r="C23" s="572">
        <v>1</v>
      </c>
      <c r="D23" s="572">
        <v>39755296.309100002</v>
      </c>
      <c r="E23" s="555">
        <f t="shared" si="1"/>
        <v>39755297.309100002</v>
      </c>
      <c r="F23" s="572">
        <v>0</v>
      </c>
      <c r="G23" s="572">
        <v>55956163.4855</v>
      </c>
      <c r="H23" s="571">
        <f t="shared" si="0"/>
        <v>55956163.4855</v>
      </c>
    </row>
    <row r="24" spans="1:8" s="15" customFormat="1" ht="14.5">
      <c r="A24" s="170" t="s">
        <v>17</v>
      </c>
      <c r="B24" s="174" t="s">
        <v>77</v>
      </c>
      <c r="C24" s="572">
        <v>0</v>
      </c>
      <c r="D24" s="572">
        <v>811434446.54470003</v>
      </c>
      <c r="E24" s="555">
        <f t="shared" si="1"/>
        <v>811434446.54470003</v>
      </c>
      <c r="F24" s="572">
        <v>3855876.45</v>
      </c>
      <c r="G24" s="572">
        <v>834301037.93959999</v>
      </c>
      <c r="H24" s="571">
        <f t="shared" si="0"/>
        <v>838156914.38960004</v>
      </c>
    </row>
    <row r="25" spans="1:8" s="15" customFormat="1" ht="14.5">
      <c r="A25" s="170" t="s">
        <v>18</v>
      </c>
      <c r="B25" s="174" t="s">
        <v>78</v>
      </c>
      <c r="C25" s="572"/>
      <c r="D25" s="572">
        <v>2978944.64</v>
      </c>
      <c r="E25" s="555">
        <f t="shared" si="1"/>
        <v>2978944.64</v>
      </c>
      <c r="F25" s="572">
        <v>0</v>
      </c>
      <c r="G25" s="572">
        <v>3521581.56</v>
      </c>
      <c r="H25" s="571">
        <f t="shared" si="0"/>
        <v>3521581.56</v>
      </c>
    </row>
    <row r="26" spans="1:8" s="15" customFormat="1" ht="14.5">
      <c r="A26" s="170" t="s">
        <v>19</v>
      </c>
      <c r="B26" s="174" t="s">
        <v>79</v>
      </c>
      <c r="C26" s="572">
        <v>0</v>
      </c>
      <c r="D26" s="572">
        <v>102185955.46969999</v>
      </c>
      <c r="E26" s="555">
        <f t="shared" si="1"/>
        <v>102185955.46969999</v>
      </c>
      <c r="F26" s="572">
        <v>0</v>
      </c>
      <c r="G26" s="572">
        <v>36411834.478200004</v>
      </c>
      <c r="H26" s="571">
        <f t="shared" si="0"/>
        <v>36411834.478200004</v>
      </c>
    </row>
    <row r="27" spans="1:8" s="15" customFormat="1" ht="14.5">
      <c r="A27" s="170" t="s">
        <v>20</v>
      </c>
      <c r="B27" s="174" t="s">
        <v>80</v>
      </c>
      <c r="C27" s="572">
        <v>33799999</v>
      </c>
      <c r="D27" s="572">
        <v>57532751.641500004</v>
      </c>
      <c r="E27" s="555">
        <f t="shared" si="1"/>
        <v>91332750.641499996</v>
      </c>
      <c r="F27" s="572">
        <v>34933574</v>
      </c>
      <c r="G27" s="572">
        <v>6460136.3602</v>
      </c>
      <c r="H27" s="571">
        <f t="shared" si="0"/>
        <v>41393710.360200003</v>
      </c>
    </row>
    <row r="28" spans="1:8" s="15" customFormat="1" ht="14.5">
      <c r="A28" s="170">
        <v>5.4</v>
      </c>
      <c r="B28" s="218" t="s">
        <v>294</v>
      </c>
      <c r="C28" s="572">
        <v>5100000.0202000001</v>
      </c>
      <c r="D28" s="572">
        <v>82647796.458100006</v>
      </c>
      <c r="E28" s="555">
        <f t="shared" si="1"/>
        <v>87747796.478300005</v>
      </c>
      <c r="F28" s="572">
        <v>2308546.02</v>
      </c>
      <c r="G28" s="572">
        <v>17157584.425999999</v>
      </c>
      <c r="H28" s="571">
        <f t="shared" si="0"/>
        <v>19466130.445999999</v>
      </c>
    </row>
    <row r="29" spans="1:8" s="15" customFormat="1" ht="14.5">
      <c r="A29" s="170">
        <v>5.5</v>
      </c>
      <c r="B29" s="218" t="s">
        <v>295</v>
      </c>
      <c r="C29" s="572">
        <v>5.0500000000000003E-2</v>
      </c>
      <c r="D29" s="572">
        <v>59.539200000000001</v>
      </c>
      <c r="E29" s="555">
        <f t="shared" si="1"/>
        <v>59.589700000000001</v>
      </c>
      <c r="F29" s="572">
        <v>0.05</v>
      </c>
      <c r="G29" s="572">
        <v>24.982099999999999</v>
      </c>
      <c r="H29" s="571">
        <f t="shared" si="0"/>
        <v>25.0321</v>
      </c>
    </row>
    <row r="30" spans="1:8" s="15" customFormat="1" ht="14.5">
      <c r="A30" s="170">
        <v>5.6</v>
      </c>
      <c r="B30" s="218" t="s">
        <v>296</v>
      </c>
      <c r="C30" s="572">
        <v>0</v>
      </c>
      <c r="D30" s="572">
        <v>66826885.971199997</v>
      </c>
      <c r="E30" s="555">
        <f t="shared" si="1"/>
        <v>66826885.971199997</v>
      </c>
      <c r="F30" s="572"/>
      <c r="G30" s="572"/>
      <c r="H30" s="571">
        <f t="shared" si="0"/>
        <v>0</v>
      </c>
    </row>
    <row r="31" spans="1:8" s="15" customFormat="1" ht="14.5">
      <c r="A31" s="170">
        <v>5.7</v>
      </c>
      <c r="B31" s="218" t="s">
        <v>80</v>
      </c>
      <c r="C31" s="572">
        <v>56383523.020199999</v>
      </c>
      <c r="D31" s="572">
        <v>116511611.2192</v>
      </c>
      <c r="E31" s="555">
        <f t="shared" si="1"/>
        <v>172895134.2394</v>
      </c>
      <c r="F31" s="572">
        <v>44193309.129999995</v>
      </c>
      <c r="G31" s="572">
        <v>18736818.737</v>
      </c>
      <c r="H31" s="571">
        <f t="shared" si="0"/>
        <v>62930127.866999999</v>
      </c>
    </row>
    <row r="32" spans="1:8" s="15" customFormat="1" ht="14.5">
      <c r="A32" s="170">
        <v>6</v>
      </c>
      <c r="B32" s="173" t="s">
        <v>324</v>
      </c>
      <c r="C32" s="572">
        <v>39093555.299999997</v>
      </c>
      <c r="D32" s="572">
        <v>149351761.28830001</v>
      </c>
      <c r="E32" s="555">
        <f t="shared" si="1"/>
        <v>188445316.58829999</v>
      </c>
      <c r="F32" s="572">
        <v>44024812.299999997</v>
      </c>
      <c r="G32" s="572">
        <v>169309459.28259999</v>
      </c>
      <c r="H32" s="571">
        <f t="shared" si="0"/>
        <v>213334271.5826</v>
      </c>
    </row>
    <row r="33" spans="1:8" s="15" customFormat="1" ht="14.5">
      <c r="A33" s="170">
        <v>6.1</v>
      </c>
      <c r="B33" s="219" t="s">
        <v>314</v>
      </c>
      <c r="C33" s="572">
        <v>15613900</v>
      </c>
      <c r="D33" s="572">
        <v>78249507.089300007</v>
      </c>
      <c r="E33" s="555">
        <f t="shared" si="1"/>
        <v>93863407.089300007</v>
      </c>
      <c r="F33" s="572">
        <v>33406832.300000001</v>
      </c>
      <c r="G33" s="572">
        <v>73530334.082599998</v>
      </c>
      <c r="H33" s="571">
        <f t="shared" si="0"/>
        <v>106937166.38259999</v>
      </c>
    </row>
    <row r="34" spans="1:8" s="15" customFormat="1" ht="14.5">
      <c r="A34" s="170">
        <v>6.2</v>
      </c>
      <c r="B34" s="219" t="s">
        <v>315</v>
      </c>
      <c r="C34" s="572">
        <v>23479655.300000001</v>
      </c>
      <c r="D34" s="572">
        <v>71102254.199000001</v>
      </c>
      <c r="E34" s="555">
        <f t="shared" si="1"/>
        <v>94581909.498999998</v>
      </c>
      <c r="F34" s="572">
        <v>10617980</v>
      </c>
      <c r="G34" s="572">
        <v>95779125.200000003</v>
      </c>
      <c r="H34" s="571">
        <f t="shared" si="0"/>
        <v>106397105.2</v>
      </c>
    </row>
    <row r="35" spans="1:8" s="15" customFormat="1" ht="14.5">
      <c r="A35" s="170">
        <v>6.3</v>
      </c>
      <c r="B35" s="219" t="s">
        <v>311</v>
      </c>
      <c r="C35" s="572"/>
      <c r="D35" s="572"/>
      <c r="E35" s="555">
        <f t="shared" si="1"/>
        <v>0</v>
      </c>
      <c r="F35" s="572"/>
      <c r="G35" s="572"/>
      <c r="H35" s="571">
        <f t="shared" si="0"/>
        <v>0</v>
      </c>
    </row>
    <row r="36" spans="1:8" s="15" customFormat="1" ht="14.5">
      <c r="A36" s="170">
        <v>6.4</v>
      </c>
      <c r="B36" s="219" t="s">
        <v>312</v>
      </c>
      <c r="C36" s="572"/>
      <c r="D36" s="572"/>
      <c r="E36" s="555">
        <f t="shared" si="1"/>
        <v>0</v>
      </c>
      <c r="F36" s="572"/>
      <c r="G36" s="572"/>
      <c r="H36" s="571">
        <f t="shared" si="0"/>
        <v>0</v>
      </c>
    </row>
    <row r="37" spans="1:8" s="15" customFormat="1" ht="14.5">
      <c r="A37" s="170">
        <v>6.5</v>
      </c>
      <c r="B37" s="219" t="s">
        <v>313</v>
      </c>
      <c r="C37" s="572"/>
      <c r="D37" s="572"/>
      <c r="E37" s="555">
        <f t="shared" si="1"/>
        <v>0</v>
      </c>
      <c r="F37" s="572"/>
      <c r="G37" s="572"/>
      <c r="H37" s="571">
        <f t="shared" si="0"/>
        <v>0</v>
      </c>
    </row>
    <row r="38" spans="1:8" s="15" customFormat="1" ht="14.5">
      <c r="A38" s="170">
        <v>6.6</v>
      </c>
      <c r="B38" s="219" t="s">
        <v>316</v>
      </c>
      <c r="C38" s="572"/>
      <c r="D38" s="572"/>
      <c r="E38" s="555">
        <f t="shared" si="1"/>
        <v>0</v>
      </c>
      <c r="F38" s="572"/>
      <c r="G38" s="572"/>
      <c r="H38" s="571">
        <f t="shared" si="0"/>
        <v>0</v>
      </c>
    </row>
    <row r="39" spans="1:8" s="15" customFormat="1" ht="14.5">
      <c r="A39" s="170">
        <v>6.7</v>
      </c>
      <c r="B39" s="219" t="s">
        <v>317</v>
      </c>
      <c r="C39" s="572"/>
      <c r="D39" s="572"/>
      <c r="E39" s="555">
        <f t="shared" si="1"/>
        <v>0</v>
      </c>
      <c r="F39" s="572"/>
      <c r="G39" s="572"/>
      <c r="H39" s="571">
        <f t="shared" si="0"/>
        <v>0</v>
      </c>
    </row>
    <row r="40" spans="1:8" s="15" customFormat="1" ht="14.5">
      <c r="A40" s="170">
        <v>7</v>
      </c>
      <c r="B40" s="173" t="s">
        <v>320</v>
      </c>
      <c r="C40" s="572">
        <v>5618769.5999999996</v>
      </c>
      <c r="D40" s="572">
        <v>5448779.9485999998</v>
      </c>
      <c r="E40" s="555">
        <f t="shared" si="1"/>
        <v>11067549.548599999</v>
      </c>
      <c r="F40" s="572">
        <v>2630581.48</v>
      </c>
      <c r="G40" s="572">
        <v>4344965.8271000003</v>
      </c>
      <c r="H40" s="571">
        <f t="shared" si="0"/>
        <v>6975547.3070999999</v>
      </c>
    </row>
    <row r="41" spans="1:8" s="15" customFormat="1" ht="14.5">
      <c r="A41" s="170">
        <v>7.1</v>
      </c>
      <c r="B41" s="172" t="s">
        <v>321</v>
      </c>
      <c r="C41" s="572">
        <v>628763.13</v>
      </c>
      <c r="D41" s="572">
        <v>0</v>
      </c>
      <c r="E41" s="555">
        <f t="shared" si="1"/>
        <v>628763.13</v>
      </c>
      <c r="F41" s="572">
        <v>-11230.11</v>
      </c>
      <c r="G41" s="572">
        <v>0</v>
      </c>
      <c r="H41" s="571">
        <f t="shared" si="0"/>
        <v>-11230.11</v>
      </c>
    </row>
    <row r="42" spans="1:8" s="15" customFormat="1" ht="25">
      <c r="A42" s="170">
        <v>7.2</v>
      </c>
      <c r="B42" s="172" t="s">
        <v>322</v>
      </c>
      <c r="C42" s="572">
        <v>912741.79</v>
      </c>
      <c r="D42" s="572">
        <v>1174595.2065000001</v>
      </c>
      <c r="E42" s="555">
        <f t="shared" si="1"/>
        <v>2087336.9965000001</v>
      </c>
      <c r="F42" s="572">
        <v>335420.28999999998</v>
      </c>
      <c r="G42" s="572">
        <v>259966.6672</v>
      </c>
      <c r="H42" s="571">
        <f t="shared" si="0"/>
        <v>595386.95719999995</v>
      </c>
    </row>
    <row r="43" spans="1:8" s="15" customFormat="1" ht="25">
      <c r="A43" s="170">
        <v>7.3</v>
      </c>
      <c r="B43" s="172" t="s">
        <v>325</v>
      </c>
      <c r="C43" s="572">
        <v>2459978.0099999998</v>
      </c>
      <c r="D43" s="572">
        <v>0</v>
      </c>
      <c r="E43" s="555">
        <f t="shared" si="1"/>
        <v>2459978.0099999998</v>
      </c>
      <c r="F43" s="572">
        <v>1194974</v>
      </c>
      <c r="G43" s="572">
        <v>0</v>
      </c>
      <c r="H43" s="571">
        <f t="shared" si="0"/>
        <v>1194974</v>
      </c>
    </row>
    <row r="44" spans="1:8" s="15" customFormat="1" ht="25">
      <c r="A44" s="170">
        <v>7.4</v>
      </c>
      <c r="B44" s="172" t="s">
        <v>326</v>
      </c>
      <c r="C44" s="572">
        <v>3158791.59</v>
      </c>
      <c r="D44" s="572">
        <v>5448779.9485999998</v>
      </c>
      <c r="E44" s="555">
        <f t="shared" si="1"/>
        <v>8607571.5385999996</v>
      </c>
      <c r="F44" s="572">
        <v>1435607.48</v>
      </c>
      <c r="G44" s="572">
        <v>4344965.8271000003</v>
      </c>
      <c r="H44" s="571">
        <f t="shared" si="0"/>
        <v>5780573.3070999999</v>
      </c>
    </row>
    <row r="45" spans="1:8" s="15" customFormat="1" ht="14.5">
      <c r="A45" s="170">
        <v>8</v>
      </c>
      <c r="B45" s="173" t="s">
        <v>303</v>
      </c>
      <c r="C45" s="572">
        <v>0</v>
      </c>
      <c r="D45" s="572">
        <v>0</v>
      </c>
      <c r="E45" s="555">
        <f t="shared" si="1"/>
        <v>0</v>
      </c>
      <c r="F45" s="572">
        <v>0</v>
      </c>
      <c r="G45" s="572">
        <v>0</v>
      </c>
      <c r="H45" s="571">
        <f t="shared" si="0"/>
        <v>0</v>
      </c>
    </row>
    <row r="46" spans="1:8" s="15" customFormat="1" ht="14.5">
      <c r="A46" s="170">
        <v>8.1</v>
      </c>
      <c r="B46" s="217" t="s">
        <v>327</v>
      </c>
      <c r="C46" s="572"/>
      <c r="D46" s="572"/>
      <c r="E46" s="555">
        <f t="shared" si="1"/>
        <v>0</v>
      </c>
      <c r="F46" s="572"/>
      <c r="G46" s="572"/>
      <c r="H46" s="571">
        <f t="shared" si="0"/>
        <v>0</v>
      </c>
    </row>
    <row r="47" spans="1:8" s="15" customFormat="1" ht="14.5">
      <c r="A47" s="170">
        <v>8.1999999999999993</v>
      </c>
      <c r="B47" s="217" t="s">
        <v>328</v>
      </c>
      <c r="C47" s="572"/>
      <c r="D47" s="572"/>
      <c r="E47" s="555">
        <f t="shared" si="1"/>
        <v>0</v>
      </c>
      <c r="F47" s="572"/>
      <c r="G47" s="572"/>
      <c r="H47" s="571">
        <f t="shared" si="0"/>
        <v>0</v>
      </c>
    </row>
    <row r="48" spans="1:8" s="15" customFormat="1" ht="14.5">
      <c r="A48" s="170">
        <v>8.3000000000000007</v>
      </c>
      <c r="B48" s="217" t="s">
        <v>329</v>
      </c>
      <c r="C48" s="572"/>
      <c r="D48" s="572"/>
      <c r="E48" s="555">
        <f t="shared" si="1"/>
        <v>0</v>
      </c>
      <c r="F48" s="572"/>
      <c r="G48" s="572"/>
      <c r="H48" s="571">
        <f t="shared" si="0"/>
        <v>0</v>
      </c>
    </row>
    <row r="49" spans="1:8" s="15" customFormat="1" ht="14.5">
      <c r="A49" s="170">
        <v>8.4</v>
      </c>
      <c r="B49" s="217" t="s">
        <v>330</v>
      </c>
      <c r="C49" s="572"/>
      <c r="D49" s="572"/>
      <c r="E49" s="555">
        <f t="shared" si="1"/>
        <v>0</v>
      </c>
      <c r="F49" s="572"/>
      <c r="G49" s="572"/>
      <c r="H49" s="571">
        <f t="shared" si="0"/>
        <v>0</v>
      </c>
    </row>
    <row r="50" spans="1:8" s="15" customFormat="1" ht="14.5">
      <c r="A50" s="170">
        <v>8.5</v>
      </c>
      <c r="B50" s="217" t="s">
        <v>331</v>
      </c>
      <c r="C50" s="572"/>
      <c r="D50" s="572"/>
      <c r="E50" s="555">
        <f t="shared" si="1"/>
        <v>0</v>
      </c>
      <c r="F50" s="572"/>
      <c r="G50" s="572"/>
      <c r="H50" s="571">
        <f t="shared" si="0"/>
        <v>0</v>
      </c>
    </row>
    <row r="51" spans="1:8" s="15" customFormat="1" ht="14.5">
      <c r="A51" s="170">
        <v>8.6</v>
      </c>
      <c r="B51" s="217" t="s">
        <v>332</v>
      </c>
      <c r="C51" s="572"/>
      <c r="D51" s="572"/>
      <c r="E51" s="555">
        <f t="shared" si="1"/>
        <v>0</v>
      </c>
      <c r="F51" s="572"/>
      <c r="G51" s="572"/>
      <c r="H51" s="571">
        <f t="shared" si="0"/>
        <v>0</v>
      </c>
    </row>
    <row r="52" spans="1:8" s="15" customFormat="1" ht="14.5">
      <c r="A52" s="170">
        <v>8.6999999999999993</v>
      </c>
      <c r="B52" s="217" t="s">
        <v>333</v>
      </c>
      <c r="C52" s="572"/>
      <c r="D52" s="572"/>
      <c r="E52" s="555">
        <f t="shared" si="1"/>
        <v>0</v>
      </c>
      <c r="F52" s="572"/>
      <c r="G52" s="572"/>
      <c r="H52" s="571">
        <f t="shared" si="0"/>
        <v>0</v>
      </c>
    </row>
    <row r="53" spans="1:8" s="15" customFormat="1" ht="15" thickBot="1">
      <c r="A53" s="175">
        <v>9</v>
      </c>
      <c r="B53" s="176" t="s">
        <v>323</v>
      </c>
      <c r="C53" s="479"/>
      <c r="D53" s="479"/>
      <c r="E53" s="478">
        <f t="shared" si="1"/>
        <v>0</v>
      </c>
      <c r="F53" s="479"/>
      <c r="G53" s="479"/>
      <c r="H53" s="480">
        <f t="shared" si="0"/>
        <v>0</v>
      </c>
    </row>
  </sheetData>
  <mergeCells count="4">
    <mergeCell ref="A5:A6"/>
    <mergeCell ref="B5:B6"/>
    <mergeCell ref="C5:E5"/>
    <mergeCell ref="F5:H5"/>
  </mergeCells>
  <pageMargins left="0.25" right="0.25" top="0.75" bottom="0.75" header="0.3" footer="0.3"/>
  <pageSetup paperSize="9" scale="62" orientation="portrait" r:id="rId1"/>
  <headerFooter>
    <oddFooter>&amp;C_x000D_&amp;1#&amp;"Calibri"&amp;10&amp;K000000 C1 - FOR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9"/>
  <sheetViews>
    <sheetView zoomScale="80" zoomScaleNormal="80" workbookViewId="0">
      <pane xSplit="1" ySplit="4" topLeftCell="B5" activePane="bottomRight" state="frozen"/>
      <selection pane="topRight"/>
      <selection pane="bottomLeft"/>
      <selection pane="bottomRight" activeCell="H10" sqref="H10"/>
    </sheetView>
  </sheetViews>
  <sheetFormatPr defaultColWidth="9.36328125" defaultRowHeight="12.5"/>
  <cols>
    <col min="1" max="1" width="9.54296875" style="4" bestFit="1" customWidth="1"/>
    <col min="2" max="2" width="93.54296875" style="4" customWidth="1"/>
    <col min="3" max="4" width="12" style="4" bestFit="1" customWidth="1"/>
    <col min="5" max="7" width="12" style="35" bestFit="1" customWidth="1"/>
    <col min="8" max="11" width="9.6328125" style="35" customWidth="1"/>
    <col min="12" max="16384" width="9.36328125" style="35"/>
  </cols>
  <sheetData>
    <row r="1" spans="1:8">
      <c r="A1" s="2" t="s">
        <v>31</v>
      </c>
      <c r="B1" s="3" t="str">
        <f>'Info '!C2</f>
        <v>JSC PASHA Bank Georgia</v>
      </c>
      <c r="C1" s="3"/>
    </row>
    <row r="2" spans="1:8">
      <c r="A2" s="2" t="s">
        <v>32</v>
      </c>
      <c r="B2" s="443">
        <f>'1. key ratios '!B2</f>
        <v>44834</v>
      </c>
      <c r="C2" s="6"/>
      <c r="D2" s="7"/>
      <c r="E2" s="57"/>
      <c r="F2" s="57"/>
      <c r="G2" s="57"/>
      <c r="H2" s="57"/>
    </row>
    <row r="3" spans="1:8">
      <c r="A3" s="2"/>
      <c r="B3" s="3"/>
      <c r="C3" s="6"/>
      <c r="D3" s="7"/>
      <c r="E3" s="57"/>
      <c r="F3" s="57"/>
      <c r="G3" s="57"/>
      <c r="H3" s="57"/>
    </row>
    <row r="4" spans="1:8" ht="15" customHeight="1" thickBot="1">
      <c r="A4" s="7" t="s">
        <v>198</v>
      </c>
      <c r="B4" s="131" t="s">
        <v>297</v>
      </c>
      <c r="C4" s="58" t="s">
        <v>74</v>
      </c>
    </row>
    <row r="5" spans="1:8" ht="15" customHeight="1">
      <c r="A5" s="202" t="s">
        <v>7</v>
      </c>
      <c r="B5" s="203"/>
      <c r="C5" s="681" t="str">
        <f>INT((MONTH($B$2))/3)&amp;"Q"&amp;"-"&amp;YEAR($B$2)</f>
        <v>3Q-2022</v>
      </c>
      <c r="D5" s="681" t="str">
        <f>IF(INT(MONTH($B$2))=3, "4"&amp;"Q"&amp;"-"&amp;YEAR($B$2)-1, IF(INT(MONTH($B$2))=6, "1"&amp;"Q"&amp;"-"&amp;YEAR($B$2), IF(INT(MONTH($B$2))=9, "2"&amp;"Q"&amp;"-"&amp;YEAR($B$2),IF(INT(MONTH($B$2))=12, "3"&amp;"Q"&amp;"-"&amp;YEAR($B$2), 0))))</f>
        <v>2Q-2022</v>
      </c>
      <c r="E5" s="681" t="str">
        <f>IF(INT(MONTH($B$2))=3, "3"&amp;"Q"&amp;"-"&amp;YEAR($B$2)-1, IF(INT(MONTH($B$2))=6, "4"&amp;"Q"&amp;"-"&amp;YEAR($B$2)-1, IF(INT(MONTH($B$2))=9, "1"&amp;"Q"&amp;"-"&amp;YEAR($B$2),IF(INT(MONTH($B$2))=12, "2"&amp;"Q"&amp;"-"&amp;YEAR($B$2), 0))))</f>
        <v>1Q-2022</v>
      </c>
      <c r="F5" s="681" t="str">
        <f>IF(INT(MONTH($B$2))=3, "2"&amp;"Q"&amp;"-"&amp;YEAR($B$2)-1, IF(INT(MONTH($B$2))=6, "3"&amp;"Q"&amp;"-"&amp;YEAR($B$2)-1, IF(INT(MONTH($B$2))=9, "4"&amp;"Q"&amp;"-"&amp;YEAR($B$2)-1,IF(INT(MONTH($B$2))=12, "1"&amp;"Q"&amp;"-"&amp;YEAR($B$2), 0))))</f>
        <v>4Q-2021</v>
      </c>
      <c r="G5" s="682" t="str">
        <f>IF(INT(MONTH($B$2))=3, "1"&amp;"Q"&amp;"-"&amp;YEAR($B$2)-1, IF(INT(MONTH($B$2))=6, "2"&amp;"Q"&amp;"-"&amp;YEAR($B$2)-1, IF(INT(MONTH($B$2))=9, "3"&amp;"Q"&amp;"-"&amp;YEAR($B$2)-1,IF(INT(MONTH($B$2))=12, "4"&amp;"Q"&amp;"-"&amp;YEAR($B$2)-1, 0))))</f>
        <v>3Q-2021</v>
      </c>
    </row>
    <row r="6" spans="1:8" ht="15" customHeight="1">
      <c r="A6" s="59">
        <v>1</v>
      </c>
      <c r="B6" s="279" t="s">
        <v>301</v>
      </c>
      <c r="C6" s="554">
        <f>C7+C9+C10</f>
        <v>476626323.73552001</v>
      </c>
      <c r="D6" s="554">
        <f>D7+D9+D10</f>
        <v>440293243.0142501</v>
      </c>
      <c r="E6" s="554">
        <f t="shared" ref="E6:G6" si="0">E7+E9+E10</f>
        <v>438994707.56907994</v>
      </c>
      <c r="F6" s="554">
        <f t="shared" si="0"/>
        <v>420416310.29008001</v>
      </c>
      <c r="G6" s="683">
        <f t="shared" si="0"/>
        <v>408896275.66061008</v>
      </c>
    </row>
    <row r="7" spans="1:8" ht="15" customHeight="1">
      <c r="A7" s="59">
        <v>1.1000000000000001</v>
      </c>
      <c r="B7" s="279" t="s">
        <v>481</v>
      </c>
      <c r="C7" s="553">
        <v>436680212.20656002</v>
      </c>
      <c r="D7" s="553">
        <v>415169308.27118009</v>
      </c>
      <c r="E7" s="553">
        <v>422082515.72287995</v>
      </c>
      <c r="F7" s="553">
        <v>403563013.85218</v>
      </c>
      <c r="G7" s="684">
        <v>388901879.89931005</v>
      </c>
    </row>
    <row r="8" spans="1:8" ht="13">
      <c r="A8" s="59" t="s">
        <v>15</v>
      </c>
      <c r="B8" s="279" t="s">
        <v>197</v>
      </c>
      <c r="C8" s="552"/>
      <c r="D8" s="552"/>
      <c r="E8" s="552"/>
      <c r="F8" s="552">
        <v>0</v>
      </c>
      <c r="G8" s="685">
        <v>0</v>
      </c>
    </row>
    <row r="9" spans="1:8" ht="15" customHeight="1">
      <c r="A9" s="59">
        <v>1.2</v>
      </c>
      <c r="B9" s="280" t="s">
        <v>196</v>
      </c>
      <c r="C9" s="553">
        <v>38068843.387160003</v>
      </c>
      <c r="D9" s="553">
        <v>23540141.23257</v>
      </c>
      <c r="E9" s="553">
        <v>15299569.805499999</v>
      </c>
      <c r="F9" s="553">
        <v>15405026.996100001</v>
      </c>
      <c r="G9" s="684">
        <v>17855652.433600001</v>
      </c>
    </row>
    <row r="10" spans="1:8" ht="15" customHeight="1">
      <c r="A10" s="59">
        <v>1.3</v>
      </c>
      <c r="B10" s="279" t="s">
        <v>29</v>
      </c>
      <c r="C10" s="553">
        <v>1877268.1418000001</v>
      </c>
      <c r="D10" s="553">
        <v>1583793.5105000001</v>
      </c>
      <c r="E10" s="553">
        <v>1612622.0407</v>
      </c>
      <c r="F10" s="553">
        <v>1448269.4417999999</v>
      </c>
      <c r="G10" s="684">
        <v>2138743.3276999998</v>
      </c>
    </row>
    <row r="11" spans="1:8" ht="15" customHeight="1">
      <c r="A11" s="59">
        <v>2</v>
      </c>
      <c r="B11" s="279" t="s">
        <v>298</v>
      </c>
      <c r="C11" s="553">
        <v>6502078.9171027187</v>
      </c>
      <c r="D11" s="553">
        <v>11183511.275368987</v>
      </c>
      <c r="E11" s="553">
        <v>10168256.324859003</v>
      </c>
      <c r="F11" s="553">
        <v>10816668.93624297</v>
      </c>
      <c r="G11" s="684">
        <v>1190115.2238224878</v>
      </c>
    </row>
    <row r="12" spans="1:8" ht="15" customHeight="1">
      <c r="A12" s="59">
        <v>3</v>
      </c>
      <c r="B12" s="279" t="s">
        <v>299</v>
      </c>
      <c r="C12" s="553">
        <v>44358158.868799999</v>
      </c>
      <c r="D12" s="553">
        <v>44358158.868799999</v>
      </c>
      <c r="E12" s="553">
        <v>44358158.868799999</v>
      </c>
      <c r="F12" s="553">
        <v>44358158.868799999</v>
      </c>
      <c r="G12" s="684">
        <v>41604452.331200004</v>
      </c>
    </row>
    <row r="13" spans="1:8" ht="15" customHeight="1" thickBot="1">
      <c r="A13" s="61">
        <v>4</v>
      </c>
      <c r="B13" s="62" t="s">
        <v>300</v>
      </c>
      <c r="C13" s="613">
        <f>C6+C11+C12</f>
        <v>527486561.52142268</v>
      </c>
      <c r="D13" s="613">
        <f>D6+D11+D12</f>
        <v>495834913.15841907</v>
      </c>
      <c r="E13" s="613">
        <f t="shared" ref="E13:G13" si="1">E6+E11+E12</f>
        <v>493521122.76273894</v>
      </c>
      <c r="F13" s="613">
        <f t="shared" si="1"/>
        <v>475591138.09512299</v>
      </c>
      <c r="G13" s="614">
        <f t="shared" si="1"/>
        <v>451690843.21563256</v>
      </c>
    </row>
    <row r="14" spans="1:8">
      <c r="B14" s="65"/>
    </row>
    <row r="15" spans="1:8" ht="25">
      <c r="B15" s="66" t="s">
        <v>482</v>
      </c>
    </row>
    <row r="16" spans="1:8">
      <c r="B16" s="66"/>
    </row>
    <row r="17" s="35" customFormat="1" ht="10"/>
    <row r="18" s="35" customFormat="1" ht="10"/>
    <row r="19" s="35" customFormat="1" ht="10"/>
    <row r="20" s="35" customFormat="1" ht="10"/>
    <row r="21" s="35" customFormat="1" ht="10"/>
    <row r="22" s="35" customFormat="1" ht="10"/>
    <row r="23" s="35" customFormat="1" ht="10"/>
    <row r="24" s="35" customFormat="1" ht="10"/>
    <row r="25" s="35" customFormat="1" ht="10"/>
    <row r="26" s="35" customFormat="1" ht="10"/>
    <row r="27" s="35" customFormat="1" ht="10"/>
    <row r="28" s="35" customFormat="1" ht="10"/>
    <row r="29" s="35" customFormat="1" ht="10"/>
  </sheetData>
  <pageMargins left="0.7" right="0.7" top="0.75" bottom="0.75" header="0.3" footer="0.3"/>
  <pageSetup paperSize="9" scale="53" orientation="portrait" r:id="rId1"/>
  <headerFooter>
    <oddFooter>&amp;C_x000D_&amp;1#&amp;"Calibri"&amp;10&amp;K000000 C1 - FOR 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6"/>
  <sheetViews>
    <sheetView zoomScale="80" zoomScaleNormal="80" workbookViewId="0">
      <pane xSplit="1" ySplit="4" topLeftCell="B5" activePane="bottomRight" state="frozen"/>
      <selection pane="topRight"/>
      <selection pane="bottomLeft"/>
      <selection pane="bottomRight"/>
    </sheetView>
  </sheetViews>
  <sheetFormatPr defaultColWidth="9.36328125" defaultRowHeight="14.5"/>
  <cols>
    <col min="1" max="1" width="9.453125" customWidth="1"/>
    <col min="2" max="2" width="31.36328125" customWidth="1"/>
    <col min="3" max="3" width="71.36328125" bestFit="1" customWidth="1"/>
  </cols>
  <sheetData>
    <row r="1" spans="1:3">
      <c r="A1" s="2" t="s">
        <v>31</v>
      </c>
      <c r="B1" s="3" t="str">
        <f>'Info '!C2</f>
        <v>JSC PASHA Bank Georgia</v>
      </c>
      <c r="C1" s="4"/>
    </row>
    <row r="2" spans="1:3">
      <c r="A2" s="2" t="s">
        <v>32</v>
      </c>
      <c r="B2" s="443">
        <f>'1. key ratios '!B2</f>
        <v>44834</v>
      </c>
      <c r="C2" s="4"/>
    </row>
    <row r="3" spans="1:3">
      <c r="A3" s="4"/>
      <c r="B3" s="4"/>
      <c r="C3" s="4"/>
    </row>
    <row r="4" spans="1:3" ht="40.25" customHeight="1" thickBot="1">
      <c r="A4" s="432" t="s">
        <v>81</v>
      </c>
      <c r="B4" s="707" t="s">
        <v>267</v>
      </c>
      <c r="C4" s="707"/>
    </row>
    <row r="5" spans="1:3" ht="36.75" customHeight="1">
      <c r="A5" s="67"/>
      <c r="B5" s="328" t="s">
        <v>82</v>
      </c>
      <c r="C5" s="329" t="s">
        <v>495</v>
      </c>
    </row>
    <row r="6" spans="1:3">
      <c r="A6" s="551">
        <v>1</v>
      </c>
      <c r="B6" s="433" t="s">
        <v>745</v>
      </c>
      <c r="C6" s="434" t="s">
        <v>746</v>
      </c>
    </row>
    <row r="7" spans="1:3">
      <c r="A7" s="551">
        <v>2</v>
      </c>
      <c r="B7" s="433" t="s">
        <v>747</v>
      </c>
      <c r="C7" s="434" t="s">
        <v>748</v>
      </c>
    </row>
    <row r="8" spans="1:3">
      <c r="A8" s="551">
        <v>3</v>
      </c>
      <c r="B8" s="433" t="s">
        <v>749</v>
      </c>
      <c r="C8" s="434" t="s">
        <v>750</v>
      </c>
    </row>
    <row r="9" spans="1:3">
      <c r="A9" s="551">
        <v>4</v>
      </c>
      <c r="B9" s="433" t="s">
        <v>751</v>
      </c>
      <c r="C9" s="434" t="s">
        <v>746</v>
      </c>
    </row>
    <row r="10" spans="1:3">
      <c r="A10" s="551">
        <v>5</v>
      </c>
      <c r="B10" s="433" t="s">
        <v>742</v>
      </c>
      <c r="C10" s="434" t="s">
        <v>752</v>
      </c>
    </row>
    <row r="11" spans="1:3">
      <c r="A11" s="551">
        <v>6</v>
      </c>
      <c r="B11" s="433"/>
      <c r="C11" s="434"/>
    </row>
    <row r="12" spans="1:3">
      <c r="A12" s="551">
        <v>7</v>
      </c>
      <c r="B12" s="433"/>
      <c r="C12" s="434"/>
    </row>
    <row r="13" spans="1:3">
      <c r="A13" s="551">
        <v>8</v>
      </c>
      <c r="B13" s="433"/>
      <c r="C13" s="434"/>
    </row>
    <row r="14" spans="1:3">
      <c r="A14" s="551">
        <v>9</v>
      </c>
      <c r="B14" s="433"/>
      <c r="C14" s="434"/>
    </row>
    <row r="15" spans="1:3">
      <c r="A15" s="551">
        <v>10</v>
      </c>
      <c r="B15" s="433"/>
      <c r="C15" s="434"/>
    </row>
    <row r="16" spans="1:3">
      <c r="A16" s="551"/>
      <c r="B16" s="435"/>
      <c r="C16" s="436"/>
    </row>
    <row r="17" spans="1:4" ht="29.25" customHeight="1">
      <c r="A17" s="551"/>
      <c r="B17" s="437" t="s">
        <v>83</v>
      </c>
      <c r="C17" s="438" t="s">
        <v>496</v>
      </c>
    </row>
    <row r="18" spans="1:4">
      <c r="A18" s="551">
        <v>1</v>
      </c>
      <c r="B18" s="433" t="s">
        <v>743</v>
      </c>
      <c r="C18" s="439" t="s">
        <v>753</v>
      </c>
    </row>
    <row r="19" spans="1:4">
      <c r="A19" s="551">
        <v>2</v>
      </c>
      <c r="B19" s="433" t="s">
        <v>754</v>
      </c>
      <c r="C19" s="439" t="s">
        <v>755</v>
      </c>
    </row>
    <row r="20" spans="1:4">
      <c r="A20" s="551">
        <v>3</v>
      </c>
      <c r="B20" s="433" t="s">
        <v>756</v>
      </c>
      <c r="C20" s="439" t="s">
        <v>757</v>
      </c>
    </row>
    <row r="21" spans="1:4">
      <c r="A21" s="551">
        <v>4</v>
      </c>
      <c r="B21" s="433" t="s">
        <v>758</v>
      </c>
      <c r="C21" s="440" t="s">
        <v>759</v>
      </c>
      <c r="D21" t="s">
        <v>5</v>
      </c>
    </row>
    <row r="22" spans="1:4">
      <c r="A22" s="551">
        <v>5</v>
      </c>
      <c r="B22" s="433"/>
      <c r="C22" s="440"/>
    </row>
    <row r="23" spans="1:4">
      <c r="A23" s="551">
        <v>6</v>
      </c>
      <c r="B23" s="433"/>
      <c r="C23" s="440"/>
    </row>
    <row r="24" spans="1:4">
      <c r="A24" s="551">
        <v>7</v>
      </c>
      <c r="B24" s="433"/>
      <c r="C24" s="440"/>
    </row>
    <row r="25" spans="1:4">
      <c r="A25" s="551">
        <v>8</v>
      </c>
      <c r="B25" s="433"/>
      <c r="C25" s="440"/>
    </row>
    <row r="26" spans="1:4">
      <c r="A26" s="551">
        <v>9</v>
      </c>
      <c r="B26" s="433"/>
      <c r="C26" s="440"/>
    </row>
    <row r="27" spans="1:4" ht="15.75" customHeight="1">
      <c r="A27" s="551">
        <v>10</v>
      </c>
      <c r="B27" s="433"/>
      <c r="C27" s="441"/>
    </row>
    <row r="28" spans="1:4" ht="15.75" customHeight="1">
      <c r="A28" s="551"/>
      <c r="B28" s="433"/>
      <c r="C28" s="441"/>
    </row>
    <row r="29" spans="1:4" ht="30" customHeight="1">
      <c r="A29" s="551"/>
      <c r="B29" s="705" t="s">
        <v>84</v>
      </c>
      <c r="C29" s="706"/>
    </row>
    <row r="30" spans="1:4">
      <c r="A30" s="551">
        <v>1</v>
      </c>
      <c r="B30" s="433" t="s">
        <v>760</v>
      </c>
      <c r="C30" s="442">
        <v>1</v>
      </c>
    </row>
    <row r="31" spans="1:4" ht="15.75" customHeight="1">
      <c r="A31" s="551"/>
      <c r="B31" s="433"/>
      <c r="C31" s="434"/>
    </row>
    <row r="32" spans="1:4" ht="29.25" customHeight="1">
      <c r="A32" s="551"/>
      <c r="B32" s="705" t="s">
        <v>85</v>
      </c>
      <c r="C32" s="706"/>
    </row>
    <row r="33" spans="1:3">
      <c r="A33" s="551">
        <v>1</v>
      </c>
      <c r="B33" s="433" t="s">
        <v>761</v>
      </c>
      <c r="C33" s="444">
        <v>0.19489999999999999</v>
      </c>
    </row>
    <row r="34" spans="1:3">
      <c r="A34" s="550">
        <v>2</v>
      </c>
      <c r="B34" s="433" t="s">
        <v>762</v>
      </c>
      <c r="C34" s="444">
        <v>0.34910000000000002</v>
      </c>
    </row>
    <row r="35" spans="1:3">
      <c r="A35" s="550">
        <v>3</v>
      </c>
      <c r="B35" s="433" t="s">
        <v>763</v>
      </c>
      <c r="C35" s="444">
        <v>0.34910000000000002</v>
      </c>
    </row>
    <row r="36" spans="1:3" ht="15" thickBot="1">
      <c r="A36" s="549">
        <v>4</v>
      </c>
      <c r="B36" s="68" t="s">
        <v>764</v>
      </c>
      <c r="C36" s="445">
        <v>0.1069</v>
      </c>
    </row>
  </sheetData>
  <mergeCells count="3">
    <mergeCell ref="B32:C32"/>
    <mergeCell ref="B29:C29"/>
    <mergeCell ref="B4:C4"/>
  </mergeCells>
  <dataValidations count="1">
    <dataValidation type="list" allowBlank="1" showInputMessage="1" showErrorMessage="1" sqref="C6:C15" xr:uid="{727DF8D6-96A2-4082-9AEC-8862D47E454C}">
      <formula1>"Independent chair, Non-independent chair, Independent member, Non-independent member"</formula1>
    </dataValidation>
  </dataValidations>
  <pageMargins left="0.7" right="0.7" top="0.75" bottom="0.75" header="0.3" footer="0.3"/>
  <pageSetup scale="74" orientation="portrait" r:id="rId1"/>
  <headerFooter>
    <oddFooter>&amp;C_x000D_&amp;1#&amp;"Calibri"&amp;10&amp;K000000 C1 - FOR 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7"/>
  <sheetViews>
    <sheetView zoomScale="80" zoomScaleNormal="80" workbookViewId="0">
      <pane xSplit="1" ySplit="5" topLeftCell="B6" activePane="bottomRight" state="frozen"/>
      <selection pane="topRight"/>
      <selection pane="bottomLeft"/>
      <selection pane="bottomRight" activeCell="E15" sqref="E15"/>
    </sheetView>
  </sheetViews>
  <sheetFormatPr defaultColWidth="9.36328125" defaultRowHeight="14"/>
  <cols>
    <col min="1" max="1" width="9.54296875" style="4" bestFit="1" customWidth="1"/>
    <col min="2" max="2" width="47.54296875" style="4" customWidth="1"/>
    <col min="3" max="3" width="28" style="4" customWidth="1"/>
    <col min="4" max="4" width="22.453125" style="4" customWidth="1"/>
    <col min="5" max="5" width="22.36328125" style="4" customWidth="1"/>
    <col min="6" max="6" width="12" style="5" bestFit="1" customWidth="1"/>
    <col min="7" max="7" width="12.54296875" style="5" bestFit="1" customWidth="1"/>
    <col min="8" max="16384" width="9.36328125" style="5"/>
  </cols>
  <sheetData>
    <row r="1" spans="1:7">
      <c r="A1" s="2" t="s">
        <v>31</v>
      </c>
      <c r="B1" s="3" t="str">
        <f>'Info '!C2</f>
        <v>JSC PASHA Bank Georgia</v>
      </c>
      <c r="C1" s="81"/>
      <c r="D1" s="81"/>
      <c r="E1" s="81"/>
      <c r="F1" s="15"/>
    </row>
    <row r="2" spans="1:7" s="69" customFormat="1" ht="15.75" customHeight="1">
      <c r="A2" s="2" t="s">
        <v>32</v>
      </c>
      <c r="B2" s="443">
        <f>'1. key ratios '!B2</f>
        <v>44834</v>
      </c>
    </row>
    <row r="3" spans="1:7" s="69" customFormat="1" ht="15.75" customHeight="1">
      <c r="A3" s="242"/>
    </row>
    <row r="4" spans="1:7" s="69" customFormat="1" ht="15.75" customHeight="1" thickBot="1">
      <c r="A4" s="243" t="s">
        <v>202</v>
      </c>
      <c r="B4" s="712" t="s">
        <v>347</v>
      </c>
      <c r="C4" s="713"/>
      <c r="D4" s="713"/>
      <c r="E4" s="713"/>
    </row>
    <row r="5" spans="1:7" s="73" customFormat="1" ht="17.75" customHeight="1">
      <c r="A5" s="187"/>
      <c r="B5" s="188"/>
      <c r="C5" s="71" t="s">
        <v>0</v>
      </c>
      <c r="D5" s="71" t="s">
        <v>1</v>
      </c>
      <c r="E5" s="72" t="s">
        <v>2</v>
      </c>
    </row>
    <row r="6" spans="1:7" s="15" customFormat="1" ht="14.75" customHeight="1">
      <c r="A6" s="244"/>
      <c r="B6" s="708" t="s">
        <v>354</v>
      </c>
      <c r="C6" s="708" t="s">
        <v>93</v>
      </c>
      <c r="D6" s="710" t="s">
        <v>201</v>
      </c>
      <c r="E6" s="711"/>
      <c r="G6" s="5"/>
    </row>
    <row r="7" spans="1:7" s="15" customFormat="1" ht="99.65" customHeight="1">
      <c r="A7" s="244"/>
      <c r="B7" s="709"/>
      <c r="C7" s="708"/>
      <c r="D7" s="261" t="s">
        <v>200</v>
      </c>
      <c r="E7" s="262" t="s">
        <v>355</v>
      </c>
      <c r="G7" s="5"/>
    </row>
    <row r="8" spans="1:7">
      <c r="A8" s="245">
        <v>1</v>
      </c>
      <c r="B8" s="263" t="s">
        <v>36</v>
      </c>
      <c r="C8" s="548">
        <v>3364832.7483999999</v>
      </c>
      <c r="D8" s="548"/>
      <c r="E8" s="547">
        <f t="shared" ref="E8:E20" si="0">C8-D8</f>
        <v>3364832.7483999999</v>
      </c>
      <c r="F8" s="15"/>
    </row>
    <row r="9" spans="1:7">
      <c r="A9" s="245">
        <v>2</v>
      </c>
      <c r="B9" s="263" t="s">
        <v>37</v>
      </c>
      <c r="C9" s="548">
        <v>44973732.836999997</v>
      </c>
      <c r="D9" s="548"/>
      <c r="E9" s="547">
        <f t="shared" si="0"/>
        <v>44973732.836999997</v>
      </c>
      <c r="F9" s="15"/>
    </row>
    <row r="10" spans="1:7">
      <c r="A10" s="245">
        <v>3</v>
      </c>
      <c r="B10" s="263" t="s">
        <v>38</v>
      </c>
      <c r="C10" s="548">
        <v>44656719.076200001</v>
      </c>
      <c r="D10" s="548"/>
      <c r="E10" s="547">
        <f t="shared" si="0"/>
        <v>44656719.076200001</v>
      </c>
      <c r="F10" s="15"/>
    </row>
    <row r="11" spans="1:7">
      <c r="A11" s="245">
        <v>4</v>
      </c>
      <c r="B11" s="263" t="s">
        <v>39</v>
      </c>
      <c r="C11" s="548">
        <v>0</v>
      </c>
      <c r="D11" s="548"/>
      <c r="E11" s="547">
        <f t="shared" si="0"/>
        <v>0</v>
      </c>
      <c r="F11" s="15"/>
    </row>
    <row r="12" spans="1:7">
      <c r="A12" s="245">
        <v>5</v>
      </c>
      <c r="B12" s="263" t="s">
        <v>40</v>
      </c>
      <c r="C12" s="548">
        <v>27003108.668499999</v>
      </c>
      <c r="D12" s="548"/>
      <c r="E12" s="547">
        <f t="shared" si="0"/>
        <v>27003108.668499999</v>
      </c>
      <c r="F12" s="15"/>
    </row>
    <row r="13" spans="1:7">
      <c r="A13" s="245">
        <v>6.1</v>
      </c>
      <c r="B13" s="264" t="s">
        <v>41</v>
      </c>
      <c r="C13" s="546">
        <v>352176212.35389996</v>
      </c>
      <c r="D13" s="548"/>
      <c r="E13" s="547">
        <f t="shared" si="0"/>
        <v>352176212.35389996</v>
      </c>
      <c r="F13" s="15"/>
    </row>
    <row r="14" spans="1:7">
      <c r="A14" s="245">
        <v>6.2</v>
      </c>
      <c r="B14" s="265" t="s">
        <v>42</v>
      </c>
      <c r="C14" s="546">
        <v>-20820322.428399999</v>
      </c>
      <c r="D14" s="548"/>
      <c r="E14" s="547">
        <f t="shared" si="0"/>
        <v>-20820322.428399999</v>
      </c>
      <c r="F14" s="15"/>
    </row>
    <row r="15" spans="1:7">
      <c r="A15" s="245">
        <v>6</v>
      </c>
      <c r="B15" s="263" t="s">
        <v>43</v>
      </c>
      <c r="C15" s="548">
        <v>331355889.92550004</v>
      </c>
      <c r="D15" s="548"/>
      <c r="E15" s="547">
        <f t="shared" si="0"/>
        <v>331355889.92550004</v>
      </c>
      <c r="F15" s="15"/>
    </row>
    <row r="16" spans="1:7">
      <c r="A16" s="245">
        <v>7</v>
      </c>
      <c r="B16" s="263" t="s">
        <v>44</v>
      </c>
      <c r="C16" s="548">
        <v>2138364.9043000001</v>
      </c>
      <c r="D16" s="548"/>
      <c r="E16" s="547">
        <f t="shared" si="0"/>
        <v>2138364.9043000001</v>
      </c>
      <c r="F16" s="15"/>
    </row>
    <row r="17" spans="1:7">
      <c r="A17" s="245">
        <v>8</v>
      </c>
      <c r="B17" s="263" t="s">
        <v>199</v>
      </c>
      <c r="C17" s="548">
        <v>162176</v>
      </c>
      <c r="D17" s="548"/>
      <c r="E17" s="547">
        <f t="shared" si="0"/>
        <v>162176</v>
      </c>
      <c r="F17" s="246"/>
      <c r="G17" s="75"/>
    </row>
    <row r="18" spans="1:7">
      <c r="A18" s="245">
        <v>9</v>
      </c>
      <c r="B18" s="263" t="s">
        <v>45</v>
      </c>
      <c r="C18" s="548">
        <v>0</v>
      </c>
      <c r="D18" s="548"/>
      <c r="E18" s="547">
        <f t="shared" si="0"/>
        <v>0</v>
      </c>
      <c r="F18" s="15"/>
      <c r="G18" s="75"/>
    </row>
    <row r="19" spans="1:7">
      <c r="A19" s="245">
        <v>10</v>
      </c>
      <c r="B19" s="263" t="s">
        <v>46</v>
      </c>
      <c r="C19" s="548">
        <v>11140607.859999999</v>
      </c>
      <c r="D19" s="548">
        <v>4637309.6100000003</v>
      </c>
      <c r="E19" s="547">
        <f t="shared" si="0"/>
        <v>6503298.2499999991</v>
      </c>
      <c r="F19" s="15"/>
      <c r="G19" s="75"/>
    </row>
    <row r="20" spans="1:7">
      <c r="A20" s="245">
        <v>11</v>
      </c>
      <c r="B20" s="263" t="s">
        <v>47</v>
      </c>
      <c r="C20" s="548">
        <v>48348425.976400003</v>
      </c>
      <c r="D20" s="548"/>
      <c r="E20" s="547">
        <f t="shared" si="0"/>
        <v>48348425.976400003</v>
      </c>
      <c r="F20" s="15"/>
    </row>
    <row r="21" spans="1:7" ht="26.5" thickBot="1">
      <c r="A21" s="146"/>
      <c r="B21" s="247" t="s">
        <v>357</v>
      </c>
      <c r="C21" s="617">
        <f>SUM(C8:C12, C15:C20)</f>
        <v>513143857.99630004</v>
      </c>
      <c r="D21" s="617">
        <f>SUM(D8:D12, D15:D20)</f>
        <v>4637309.6100000003</v>
      </c>
      <c r="E21" s="618">
        <f>SUM(E8:E12, E15:E20)</f>
        <v>508506548.38630003</v>
      </c>
    </row>
    <row r="22" spans="1:7">
      <c r="A22" s="5"/>
      <c r="B22" s="5"/>
      <c r="C22" s="5"/>
      <c r="D22" s="5"/>
      <c r="E22" s="5"/>
    </row>
    <row r="23" spans="1:7">
      <c r="A23" s="5"/>
      <c r="B23" s="5"/>
      <c r="C23" s="5"/>
      <c r="D23" s="5"/>
      <c r="E23" s="5"/>
    </row>
    <row r="25" spans="1:7" s="4" customFormat="1">
      <c r="B25" s="76"/>
      <c r="F25" s="5"/>
      <c r="G25" s="5"/>
    </row>
    <row r="26" spans="1:7" s="4" customFormat="1">
      <c r="B26" s="76"/>
      <c r="F26" s="5"/>
      <c r="G26" s="5"/>
    </row>
    <row r="27" spans="1:7" s="4" customFormat="1">
      <c r="B27" s="76"/>
      <c r="F27" s="5"/>
      <c r="G27" s="5"/>
    </row>
    <row r="28" spans="1:7" s="4" customFormat="1">
      <c r="B28" s="76"/>
      <c r="F28" s="5"/>
      <c r="G28" s="5"/>
    </row>
    <row r="29" spans="1:7" s="4" customFormat="1">
      <c r="B29" s="76"/>
      <c r="F29" s="5"/>
      <c r="G29" s="5"/>
    </row>
    <row r="30" spans="1:7" s="4" customFormat="1">
      <c r="B30" s="76"/>
      <c r="F30" s="5"/>
      <c r="G30" s="5"/>
    </row>
    <row r="31" spans="1:7" s="4" customFormat="1">
      <c r="B31" s="76"/>
      <c r="F31" s="5"/>
      <c r="G31" s="5"/>
    </row>
    <row r="32" spans="1:7" s="4" customFormat="1">
      <c r="B32" s="76"/>
      <c r="F32" s="5"/>
      <c r="G32" s="5"/>
    </row>
    <row r="33" spans="2:7" s="4" customFormat="1">
      <c r="B33" s="76"/>
      <c r="F33" s="5"/>
      <c r="G33" s="5"/>
    </row>
    <row r="34" spans="2:7" s="4" customFormat="1">
      <c r="B34" s="76"/>
      <c r="F34" s="5"/>
      <c r="G34" s="5"/>
    </row>
    <row r="35" spans="2:7" s="4" customFormat="1">
      <c r="B35" s="76"/>
      <c r="F35" s="5"/>
      <c r="G35" s="5"/>
    </row>
    <row r="36" spans="2:7" s="4" customFormat="1">
      <c r="B36" s="76"/>
      <c r="F36" s="5"/>
      <c r="G36" s="5"/>
    </row>
    <row r="37" spans="2:7" s="4" customFormat="1">
      <c r="B37" s="76"/>
      <c r="F37" s="5"/>
      <c r="G37" s="5"/>
    </row>
  </sheetData>
  <mergeCells count="4">
    <mergeCell ref="B6:B7"/>
    <mergeCell ref="C6:C7"/>
    <mergeCell ref="D6:E6"/>
    <mergeCell ref="B4:E4"/>
  </mergeCells>
  <pageMargins left="0.7" right="0.7" top="0.75" bottom="0.75" header="0.3" footer="0.3"/>
  <pageSetup paperSize="9" scale="67" orientation="portrait" horizontalDpi="4294967295" verticalDpi="4294967295" r:id="rId1"/>
  <headerFooter>
    <oddFooter>&amp;C_x000D_&amp;1#&amp;"Calibri"&amp;10&amp;K000000 C1 - FOR 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zoomScale="80" zoomScaleNormal="80" workbookViewId="0">
      <pane xSplit="1" ySplit="4" topLeftCell="B5" activePane="bottomRight" state="frozen"/>
      <selection pane="topRight"/>
      <selection pane="bottomLeft"/>
      <selection pane="bottomRight" activeCell="C5" sqref="C5"/>
    </sheetView>
  </sheetViews>
  <sheetFormatPr defaultColWidth="9.36328125" defaultRowHeight="12.5" outlineLevelRow="1"/>
  <cols>
    <col min="1" max="1" width="9.54296875" style="4" bestFit="1" customWidth="1"/>
    <col min="2" max="2" width="114.36328125" style="4" customWidth="1"/>
    <col min="3" max="3" width="18.6328125" style="4" customWidth="1"/>
    <col min="4" max="4" width="25.453125" style="4" customWidth="1"/>
    <col min="5" max="5" width="24.36328125" style="4" customWidth="1"/>
    <col min="6" max="6" width="24" style="4" customWidth="1"/>
    <col min="7" max="7" width="10" style="4" bestFit="1" customWidth="1"/>
    <col min="8" max="8" width="12" style="4" bestFit="1" customWidth="1"/>
    <col min="9" max="9" width="12.54296875" style="4" bestFit="1" customWidth="1"/>
    <col min="10" max="16384" width="9.36328125" style="4"/>
  </cols>
  <sheetData>
    <row r="1" spans="1:6">
      <c r="A1" s="2" t="s">
        <v>31</v>
      </c>
      <c r="B1" s="3" t="str">
        <f>'Info '!C2</f>
        <v>JSC PASHA Bank Georgia</v>
      </c>
    </row>
    <row r="2" spans="1:6" s="69" customFormat="1" ht="15.75" customHeight="1">
      <c r="A2" s="2" t="s">
        <v>32</v>
      </c>
      <c r="B2" s="443">
        <f>'1. key ratios '!B2</f>
        <v>44834</v>
      </c>
      <c r="C2" s="4"/>
      <c r="D2" s="4"/>
      <c r="E2" s="4"/>
      <c r="F2" s="4"/>
    </row>
    <row r="3" spans="1:6" s="69" customFormat="1" ht="15.75" customHeight="1">
      <c r="C3" s="4"/>
      <c r="D3" s="4"/>
      <c r="E3" s="4"/>
      <c r="F3" s="4"/>
    </row>
    <row r="4" spans="1:6" s="69" customFormat="1" ht="13.5" thickBot="1">
      <c r="A4" s="69" t="s">
        <v>86</v>
      </c>
      <c r="B4" s="248" t="s">
        <v>334</v>
      </c>
      <c r="C4" s="70" t="s">
        <v>74</v>
      </c>
      <c r="D4" s="4"/>
      <c r="E4" s="4"/>
      <c r="F4" s="4"/>
    </row>
    <row r="5" spans="1:6" ht="14.5">
      <c r="A5" s="193">
        <v>1</v>
      </c>
      <c r="B5" s="249" t="s">
        <v>356</v>
      </c>
      <c r="C5" s="582">
        <f>'7. LI1 '!E21</f>
        <v>508506548.38630003</v>
      </c>
    </row>
    <row r="6" spans="1:6" s="194" customFormat="1" ht="14.5">
      <c r="A6" s="77">
        <v>2.1</v>
      </c>
      <c r="B6" s="190" t="s">
        <v>335</v>
      </c>
      <c r="C6" s="606">
        <v>112277033.0984</v>
      </c>
    </row>
    <row r="7" spans="1:6" s="65" customFormat="1" ht="14.5" outlineLevel="1">
      <c r="A7" s="59">
        <v>2.2000000000000002</v>
      </c>
      <c r="B7" s="60" t="s">
        <v>336</v>
      </c>
      <c r="C7" s="605">
        <v>93863407.089300007</v>
      </c>
    </row>
    <row r="8" spans="1:6" s="65" customFormat="1" ht="14.5">
      <c r="A8" s="59">
        <v>3</v>
      </c>
      <c r="B8" s="191" t="s">
        <v>337</v>
      </c>
      <c r="C8" s="545">
        <f>SUM(C5:C7)</f>
        <v>714646988.574</v>
      </c>
    </row>
    <row r="9" spans="1:6" s="194" customFormat="1" ht="14.5">
      <c r="A9" s="77">
        <v>4</v>
      </c>
      <c r="B9" s="79" t="s">
        <v>88</v>
      </c>
      <c r="C9" s="606">
        <v>6105932.2668999992</v>
      </c>
    </row>
    <row r="10" spans="1:6" s="65" customFormat="1" ht="14.5" outlineLevel="1">
      <c r="A10" s="59">
        <v>5.0999999999999996</v>
      </c>
      <c r="B10" s="60" t="s">
        <v>338</v>
      </c>
      <c r="C10" s="605">
        <v>-74208189.711239994</v>
      </c>
    </row>
    <row r="11" spans="1:6" s="65" customFormat="1" ht="14.5" outlineLevel="1">
      <c r="A11" s="59">
        <v>5.2</v>
      </c>
      <c r="B11" s="60" t="s">
        <v>339</v>
      </c>
      <c r="C11" s="605">
        <v>-91986138.947514012</v>
      </c>
    </row>
    <row r="12" spans="1:6" s="65" customFormat="1" ht="14.5">
      <c r="A12" s="59">
        <v>6</v>
      </c>
      <c r="B12" s="189" t="s">
        <v>483</v>
      </c>
      <c r="C12" s="605"/>
    </row>
    <row r="13" spans="1:6" s="65" customFormat="1" ht="15" thickBot="1">
      <c r="A13" s="61">
        <v>7</v>
      </c>
      <c r="B13" s="192" t="s">
        <v>285</v>
      </c>
      <c r="C13" s="583">
        <f>SUM(C8:C12)</f>
        <v>554558592.18214583</v>
      </c>
    </row>
    <row r="15" spans="1:6" ht="25">
      <c r="A15" s="209"/>
      <c r="B15" s="66" t="s">
        <v>484</v>
      </c>
    </row>
    <row r="16" spans="1:6">
      <c r="A16" s="209"/>
      <c r="B16" s="209"/>
    </row>
    <row r="17" spans="1:5" ht="13.5">
      <c r="A17" s="204"/>
      <c r="B17" s="205"/>
      <c r="C17" s="209"/>
      <c r="D17" s="209"/>
      <c r="E17" s="209"/>
    </row>
    <row r="18" spans="1:5" ht="14.5">
      <c r="A18" s="210"/>
      <c r="B18" s="211"/>
      <c r="C18" s="209"/>
      <c r="D18" s="209"/>
      <c r="E18" s="209"/>
    </row>
    <row r="19" spans="1:5" ht="13">
      <c r="A19" s="212"/>
      <c r="B19" s="206"/>
      <c r="C19" s="209"/>
      <c r="D19" s="209"/>
      <c r="E19" s="209"/>
    </row>
    <row r="20" spans="1:5" ht="13">
      <c r="A20" s="213"/>
      <c r="B20" s="207"/>
      <c r="C20" s="209"/>
      <c r="D20" s="209"/>
      <c r="E20" s="209"/>
    </row>
    <row r="21" spans="1:5" ht="13">
      <c r="A21" s="213"/>
      <c r="B21" s="211"/>
      <c r="C21" s="209"/>
      <c r="D21" s="209"/>
      <c r="E21" s="209"/>
    </row>
    <row r="22" spans="1:5" ht="13">
      <c r="A22" s="212"/>
      <c r="B22" s="208"/>
      <c r="C22" s="209"/>
      <c r="D22" s="209"/>
      <c r="E22" s="209"/>
    </row>
    <row r="23" spans="1:5" ht="13">
      <c r="A23" s="213"/>
      <c r="B23" s="207"/>
      <c r="C23" s="209"/>
      <c r="D23" s="209"/>
      <c r="E23" s="209"/>
    </row>
    <row r="24" spans="1:5" ht="13">
      <c r="A24" s="213"/>
      <c r="B24" s="207"/>
      <c r="C24" s="209"/>
      <c r="D24" s="209"/>
      <c r="E24" s="209"/>
    </row>
    <row r="25" spans="1:5" ht="13">
      <c r="A25" s="213"/>
      <c r="B25" s="214"/>
      <c r="C25" s="209"/>
      <c r="D25" s="209"/>
      <c r="E25" s="209"/>
    </row>
    <row r="26" spans="1:5" ht="13">
      <c r="A26" s="213"/>
      <c r="B26" s="211"/>
      <c r="C26" s="209"/>
      <c r="D26" s="209"/>
      <c r="E26" s="209"/>
    </row>
    <row r="27" spans="1:5">
      <c r="A27" s="209"/>
      <c r="B27" s="215"/>
      <c r="C27" s="209"/>
      <c r="D27" s="209"/>
      <c r="E27" s="209"/>
    </row>
    <row r="28" spans="1:5">
      <c r="A28" s="209"/>
      <c r="B28" s="215"/>
      <c r="C28" s="209"/>
      <c r="D28" s="209"/>
      <c r="E28" s="209"/>
    </row>
    <row r="29" spans="1:5">
      <c r="A29" s="209"/>
      <c r="B29" s="215"/>
      <c r="C29" s="209"/>
      <c r="D29" s="209"/>
      <c r="E29" s="209"/>
    </row>
    <row r="30" spans="1:5">
      <c r="A30" s="209"/>
      <c r="B30" s="215"/>
      <c r="C30" s="209"/>
      <c r="D30" s="209"/>
      <c r="E30" s="209"/>
    </row>
    <row r="31" spans="1:5">
      <c r="A31" s="209"/>
      <c r="B31" s="215"/>
      <c r="C31" s="209"/>
      <c r="D31" s="209"/>
      <c r="E31" s="209"/>
    </row>
    <row r="32" spans="1:5">
      <c r="A32" s="209"/>
      <c r="B32" s="215"/>
      <c r="C32" s="209"/>
      <c r="D32" s="209"/>
      <c r="E32" s="209"/>
    </row>
    <row r="33" spans="1:5">
      <c r="A33" s="209"/>
      <c r="B33" s="215"/>
      <c r="C33" s="209"/>
      <c r="D33" s="209"/>
      <c r="E33" s="209"/>
    </row>
  </sheetData>
  <pageMargins left="0.7" right="0.7" top="0.75" bottom="0.75" header="0.3" footer="0.3"/>
  <pageSetup paperSize="9" scale="61" orientation="portrait" horizontalDpi="4294967295" verticalDpi="4294967295" r:id="rId1"/>
  <headerFooter>
    <oddFooter>&amp;C_x000D_&amp;1#&amp;"Calibri"&amp;10&amp;K000000 C1 - FOR 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To0NC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49437214-8189-4A9B-A254-B806C4FB6C0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3D33C19-3480-4E8D-8D98-F1FA8758B76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Info </vt:lpstr>
      <vt:lpstr>1. key ratios </vt:lpstr>
      <vt:lpstr>2.RC</vt:lpstr>
      <vt:lpstr>3.PL</vt:lpstr>
      <vt:lpstr>4. Off-Balance</vt:lpstr>
      <vt:lpstr>5. RWA </vt:lpstr>
      <vt:lpstr>6. Administrators-shareholders</vt:lpstr>
      <vt:lpstr>7. LI1 </vt:lpstr>
      <vt:lpstr>8. LI2</vt:lpstr>
      <vt:lpstr>9.Capital</vt:lpstr>
      <vt:lpstr>9.1. Capital Requirements</vt:lpstr>
      <vt:lpstr>10. CC2</vt:lpstr>
      <vt:lpstr>11. CRWA </vt:lpstr>
      <vt:lpstr>12. CRM</vt:lpstr>
      <vt:lpstr>13. CRME </vt:lpstr>
      <vt:lpstr>14. LCR</vt:lpstr>
      <vt:lpstr>15. CCR </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2023-02-22T08:59:09Z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63f0db0d-f459-4727-99f0-b1bf654d03fe</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{49437214-8189-4A9B-A254-B806C4FB6C08}</vt:lpwstr>
  </property>
  <property fmtid="{D5CDD505-2E9C-101B-9397-08002B2CF9AE}" pid="7" name="MSIP_Label_706c7ad2-60a5-409e-8203-10f940b19acd_Enabled">
    <vt:lpwstr>true</vt:lpwstr>
  </property>
  <property fmtid="{D5CDD505-2E9C-101B-9397-08002B2CF9AE}" pid="8" name="MSIP_Label_706c7ad2-60a5-409e-8203-10f940b19acd_SetDate">
    <vt:lpwstr>2022-10-25T13:52:26Z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a8baf102-d955-40d3-aa7c-dc0790607f38</vt:lpwstr>
  </property>
  <property fmtid="{D5CDD505-2E9C-101B-9397-08002B2CF9AE}" pid="13" name="MSIP_Label_706c7ad2-60a5-409e-8203-10f940b19acd_ContentBits">
    <vt:lpwstr>2</vt:lpwstr>
  </property>
</Properties>
</file>