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_xmlsignatures/sig2.xml" ContentType="application/vnd.openxmlformats-package.digital-signature-xmlsignature+xml"/>
  <Override PartName="/_xmlsignatures/sig1.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defaultThemeVersion="124226"/>
  <xr:revisionPtr revIDLastSave="0" documentId="8_{E64B8634-4A47-4EE8-A389-231DD09D571B}" xr6:coauthVersionLast="47" xr6:coauthVersionMax="47" xr10:uidLastSave="{00000000-0000-0000-0000-000000000000}"/>
  <bookViews>
    <workbookView xWindow="-110" yWindow="-110" windowWidth="19420" windowHeight="10420" tabRatio="919" activeTab="24" xr2:uid="{00000000-000D-0000-FFFF-FFFF00000000}"/>
  </bookViews>
  <sheets>
    <sheet name="Info " sheetId="82" r:id="rId1"/>
    <sheet name="1. key ratios " sheetId="84" r:id="rId2"/>
    <sheet name="2.RC" sheetId="83" r:id="rId3"/>
    <sheet name="3.PL" sheetId="85" r:id="rId4"/>
    <sheet name="4. Off-Balance" sheetId="75"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98" r:id="rId20"/>
    <sheet name="18. Assets by Exposure classes" sheetId="99" r:id="rId21"/>
    <sheet name="19. Assets by Risk Sectors" sheetId="100" r:id="rId22"/>
    <sheet name="20. Reserves" sheetId="101" r:id="rId23"/>
    <sheet name="21. NPL" sheetId="102" r:id="rId24"/>
    <sheet name="22. Quality" sheetId="103" r:id="rId25"/>
    <sheet name="23. LTV" sheetId="104" r:id="rId26"/>
    <sheet name="24. Risk Sector" sheetId="105" r:id="rId27"/>
    <sheet name="25. Collateral" sheetId="106" r:id="rId28"/>
    <sheet name="26. Retail Products" sheetId="107" r:id="rId29"/>
  </sheets>
  <externalReferences>
    <externalReference r:id="rId30"/>
    <externalReference r:id="rId31"/>
    <externalReference r:id="rId32"/>
    <externalReference r:id="rId33"/>
  </externalReferences>
  <definedNames>
    <definedName name="_cur1">'[1]Appl (2)'!$F$2:$F$7200</definedName>
    <definedName name="_cur2">'[1]Appl (2)'!$H$2:$H$7200</definedName>
    <definedName name="_xlnm._FilterDatabase" localSheetId="4" hidden="1">'4. Off-Balance'!$B$6:$H$53</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28">#REF!</definedName>
    <definedName name="ACC_BALACC" localSheetId="3">#REF!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28">#REF!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28">#REF!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28">#REF!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28">#REF!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28">#REF!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28">#REF!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28">#REF!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28">#REF!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28">#REF!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28">#REF!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28">#REF!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28">#REF!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28">#REF!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07" l="1"/>
  <c r="B2" i="106"/>
  <c r="B2" i="105"/>
  <c r="B2" i="104"/>
  <c r="B2" i="103"/>
  <c r="B2" i="102"/>
  <c r="B2" i="100"/>
  <c r="B2" i="101"/>
  <c r="C17" i="101"/>
  <c r="C14" i="101"/>
  <c r="D12" i="101"/>
  <c r="C12" i="101"/>
  <c r="D7" i="101"/>
  <c r="D19" i="101" s="1"/>
  <c r="C7" i="101"/>
  <c r="C19" i="101" s="1"/>
  <c r="B2" i="99"/>
  <c r="B2" i="98"/>
  <c r="G33" i="97"/>
  <c r="F33" i="97"/>
  <c r="E33" i="97"/>
  <c r="D33" i="97"/>
  <c r="C33" i="97"/>
  <c r="G24" i="97"/>
  <c r="F24" i="97"/>
  <c r="E24" i="97"/>
  <c r="D24" i="97"/>
  <c r="C24" i="97"/>
  <c r="G18" i="97"/>
  <c r="F18" i="97"/>
  <c r="E18" i="97"/>
  <c r="D18" i="97"/>
  <c r="C18" i="97"/>
  <c r="G14" i="97"/>
  <c r="F14" i="97"/>
  <c r="E14" i="97"/>
  <c r="D14" i="97"/>
  <c r="C14" i="97"/>
  <c r="G11" i="97"/>
  <c r="F11" i="97"/>
  <c r="E11" i="97"/>
  <c r="D11" i="97"/>
  <c r="C11" i="97"/>
  <c r="G8" i="97"/>
  <c r="F8" i="97"/>
  <c r="E8" i="97"/>
  <c r="D8" i="97"/>
  <c r="C8" i="97"/>
  <c r="B2" i="97"/>
  <c r="C35" i="95"/>
  <c r="B2" i="95"/>
  <c r="B2" i="92"/>
  <c r="B2" i="93"/>
  <c r="B2" i="64"/>
  <c r="B2" i="69"/>
  <c r="D9" i="94"/>
  <c r="B2" i="73"/>
  <c r="B2" i="88"/>
  <c r="B2" i="52"/>
  <c r="B2" i="86"/>
  <c r="B2" i="75"/>
  <c r="B2" i="85"/>
  <c r="B2" i="83"/>
  <c r="B2" i="90" s="1"/>
  <c r="B2" i="89"/>
  <c r="F13" i="86"/>
  <c r="E13" i="86"/>
  <c r="G6" i="86"/>
  <c r="G13" i="86" s="1"/>
  <c r="F6" i="86"/>
  <c r="E6" i="86"/>
  <c r="D6" i="86"/>
  <c r="D13" i="86" s="1"/>
  <c r="C6" i="86"/>
  <c r="C13" i="86" s="1"/>
  <c r="D8" i="94" s="1"/>
  <c r="B1" i="104"/>
  <c r="B1" i="105"/>
  <c r="B1" i="106"/>
  <c r="H34" i="100"/>
  <c r="G34" i="100"/>
  <c r="F34" i="100"/>
  <c r="E34" i="100"/>
  <c r="C34" i="100"/>
  <c r="I33" i="100"/>
  <c r="I32" i="100"/>
  <c r="I31" i="100"/>
  <c r="I30" i="100"/>
  <c r="I29" i="100"/>
  <c r="I28" i="100"/>
  <c r="I27" i="100"/>
  <c r="I26" i="100"/>
  <c r="I25" i="100"/>
  <c r="I24" i="100"/>
  <c r="I23" i="100"/>
  <c r="I22" i="100"/>
  <c r="I21" i="100"/>
  <c r="I20" i="100"/>
  <c r="I19" i="100"/>
  <c r="I18" i="100"/>
  <c r="I17" i="100"/>
  <c r="I16" i="100"/>
  <c r="I15" i="100"/>
  <c r="I14" i="100"/>
  <c r="I13" i="100"/>
  <c r="I12" i="100"/>
  <c r="I11" i="100"/>
  <c r="I10" i="100"/>
  <c r="I9" i="100"/>
  <c r="I8" i="100"/>
  <c r="I7" i="100"/>
  <c r="I23" i="99"/>
  <c r="I22" i="99"/>
  <c r="H21" i="99"/>
  <c r="G21" i="99"/>
  <c r="F21" i="99"/>
  <c r="E21" i="99"/>
  <c r="D21" i="99"/>
  <c r="C21" i="99"/>
  <c r="I20" i="99"/>
  <c r="I19" i="99"/>
  <c r="I18" i="99"/>
  <c r="I17" i="99"/>
  <c r="I16" i="99"/>
  <c r="I15" i="99"/>
  <c r="I14" i="99"/>
  <c r="I13" i="99"/>
  <c r="I12" i="99"/>
  <c r="I11" i="99"/>
  <c r="I10" i="99"/>
  <c r="I9" i="99"/>
  <c r="I8" i="99"/>
  <c r="I7" i="99"/>
  <c r="G22" i="98"/>
  <c r="F22" i="98"/>
  <c r="E22" i="98"/>
  <c r="D22" i="98"/>
  <c r="H21" i="98"/>
  <c r="H20" i="98"/>
  <c r="H19" i="98"/>
  <c r="H18" i="98"/>
  <c r="H17" i="98"/>
  <c r="H16" i="98"/>
  <c r="H15" i="98"/>
  <c r="H14" i="98"/>
  <c r="H13" i="98"/>
  <c r="H12" i="98"/>
  <c r="H11" i="98"/>
  <c r="H10" i="98"/>
  <c r="H9" i="98"/>
  <c r="C22" i="98"/>
  <c r="C30" i="95"/>
  <c r="C26" i="95"/>
  <c r="C18" i="95"/>
  <c r="C8" i="95"/>
  <c r="N20" i="92"/>
  <c r="N19" i="92"/>
  <c r="E19" i="92"/>
  <c r="N18" i="92"/>
  <c r="E18" i="92"/>
  <c r="N17" i="92"/>
  <c r="E17" i="92"/>
  <c r="N16" i="92"/>
  <c r="E16" i="92"/>
  <c r="N15" i="92"/>
  <c r="E15" i="92"/>
  <c r="M14" i="92"/>
  <c r="L14" i="92"/>
  <c r="K14" i="92"/>
  <c r="J14" i="92"/>
  <c r="I14" i="92"/>
  <c r="H14" i="92"/>
  <c r="G14" i="92"/>
  <c r="F14" i="92"/>
  <c r="C14" i="92"/>
  <c r="N13" i="92"/>
  <c r="N12" i="92"/>
  <c r="E12" i="92"/>
  <c r="N11" i="92"/>
  <c r="E11" i="92"/>
  <c r="N10" i="92"/>
  <c r="E10" i="92"/>
  <c r="N9" i="92"/>
  <c r="E9" i="92"/>
  <c r="N8" i="92"/>
  <c r="E8" i="92"/>
  <c r="M7" i="92"/>
  <c r="L7" i="92"/>
  <c r="L21" i="92" s="1"/>
  <c r="K7" i="92"/>
  <c r="K21" i="92" s="1"/>
  <c r="J7" i="92"/>
  <c r="J21" i="92" s="1"/>
  <c r="I7" i="92"/>
  <c r="H7" i="92"/>
  <c r="G7" i="92"/>
  <c r="F7" i="92"/>
  <c r="F21" i="92" s="1"/>
  <c r="C7" i="92"/>
  <c r="G22" i="91"/>
  <c r="E22" i="91"/>
  <c r="D22" i="91"/>
  <c r="C22" i="91"/>
  <c r="H21" i="91"/>
  <c r="H20" i="91"/>
  <c r="H19" i="91"/>
  <c r="H18" i="91"/>
  <c r="H17" i="91"/>
  <c r="H16" i="91"/>
  <c r="H15" i="91"/>
  <c r="H14" i="91"/>
  <c r="H13" i="91"/>
  <c r="F22" i="91"/>
  <c r="H12" i="91"/>
  <c r="H11" i="91"/>
  <c r="H10" i="91"/>
  <c r="H9" i="91"/>
  <c r="H8" i="91"/>
  <c r="U21" i="64"/>
  <c r="T21" i="64"/>
  <c r="S21" i="64"/>
  <c r="R21" i="64"/>
  <c r="Q21" i="64"/>
  <c r="P21" i="64"/>
  <c r="O21" i="64"/>
  <c r="N21" i="64"/>
  <c r="M21" i="64"/>
  <c r="L21" i="64"/>
  <c r="K21" i="64"/>
  <c r="J21" i="64"/>
  <c r="I21" i="64"/>
  <c r="H21" i="64"/>
  <c r="G21" i="64"/>
  <c r="F21" i="64"/>
  <c r="E21" i="64"/>
  <c r="D21" i="64"/>
  <c r="C21" i="64"/>
  <c r="V20" i="64"/>
  <c r="V19" i="64"/>
  <c r="V18" i="64"/>
  <c r="V17" i="64"/>
  <c r="V16" i="64"/>
  <c r="V15" i="64"/>
  <c r="V14" i="64"/>
  <c r="V13" i="64"/>
  <c r="V12" i="64"/>
  <c r="V11" i="64"/>
  <c r="V10" i="64"/>
  <c r="V9" i="64"/>
  <c r="V8" i="64"/>
  <c r="V7" i="64"/>
  <c r="R22" i="90"/>
  <c r="Q22" i="90"/>
  <c r="P22" i="90"/>
  <c r="O22" i="90"/>
  <c r="N22" i="90"/>
  <c r="M22" i="90"/>
  <c r="L22" i="90"/>
  <c r="K22" i="90"/>
  <c r="J22" i="90"/>
  <c r="I22" i="90"/>
  <c r="H22" i="90"/>
  <c r="G22" i="90"/>
  <c r="F22" i="90"/>
  <c r="E22" i="90"/>
  <c r="D22" i="90"/>
  <c r="C22" i="90"/>
  <c r="S21" i="90"/>
  <c r="S20" i="90"/>
  <c r="S19" i="90"/>
  <c r="S18" i="90"/>
  <c r="S17" i="90"/>
  <c r="S16" i="90"/>
  <c r="S15" i="90"/>
  <c r="S14" i="90"/>
  <c r="S13" i="90"/>
  <c r="S12" i="90"/>
  <c r="S11" i="90"/>
  <c r="S10" i="90"/>
  <c r="S9" i="90"/>
  <c r="S8" i="90"/>
  <c r="C15" i="69"/>
  <c r="C21" i="94"/>
  <c r="D21" i="94" s="1"/>
  <c r="C20" i="94"/>
  <c r="D20" i="94" s="1"/>
  <c r="C19" i="94"/>
  <c r="D19" i="94" s="1"/>
  <c r="D13" i="94"/>
  <c r="C47" i="89"/>
  <c r="C43" i="89"/>
  <c r="C35" i="89"/>
  <c r="C31" i="89"/>
  <c r="C30" i="89"/>
  <c r="C41" i="89" s="1"/>
  <c r="C12" i="89"/>
  <c r="C6" i="89"/>
  <c r="D21" i="88"/>
  <c r="E20" i="88"/>
  <c r="E19" i="88"/>
  <c r="E18" i="88"/>
  <c r="E17" i="88"/>
  <c r="E16" i="88"/>
  <c r="E15" i="88"/>
  <c r="E14" i="88"/>
  <c r="E13" i="88"/>
  <c r="E12" i="88"/>
  <c r="E11" i="88"/>
  <c r="E10" i="88"/>
  <c r="E9" i="88"/>
  <c r="E8" i="88"/>
  <c r="H52" i="75"/>
  <c r="E52" i="75"/>
  <c r="H51" i="75"/>
  <c r="E51" i="75"/>
  <c r="H50" i="75"/>
  <c r="E50" i="75"/>
  <c r="H49" i="75"/>
  <c r="E49" i="75"/>
  <c r="H48" i="75"/>
  <c r="E48" i="75"/>
  <c r="H47" i="75"/>
  <c r="E47" i="75"/>
  <c r="H46" i="75"/>
  <c r="E46" i="75"/>
  <c r="H45" i="75"/>
  <c r="E45" i="75"/>
  <c r="H44" i="75"/>
  <c r="E44" i="75"/>
  <c r="H43" i="75"/>
  <c r="E43" i="75"/>
  <c r="H42" i="75"/>
  <c r="E42" i="75"/>
  <c r="H41" i="75"/>
  <c r="E41" i="75"/>
  <c r="H40" i="75"/>
  <c r="E40" i="75"/>
  <c r="H39" i="75"/>
  <c r="E39" i="75"/>
  <c r="H38" i="75"/>
  <c r="E38" i="75"/>
  <c r="H37" i="75"/>
  <c r="E37" i="75"/>
  <c r="H36" i="75"/>
  <c r="E36" i="75"/>
  <c r="H35" i="75"/>
  <c r="E35" i="75"/>
  <c r="H34" i="75"/>
  <c r="E34" i="75"/>
  <c r="H33" i="75"/>
  <c r="E33" i="75"/>
  <c r="H32" i="75"/>
  <c r="E32" i="75"/>
  <c r="H31" i="75"/>
  <c r="E31" i="75"/>
  <c r="H30" i="75"/>
  <c r="E30" i="75"/>
  <c r="H29" i="75"/>
  <c r="E29" i="75"/>
  <c r="H28" i="75"/>
  <c r="E28" i="75"/>
  <c r="H27" i="75"/>
  <c r="E27" i="75"/>
  <c r="H26" i="75"/>
  <c r="E26" i="75"/>
  <c r="H25" i="75"/>
  <c r="E25" i="75"/>
  <c r="H24" i="75"/>
  <c r="E24" i="75"/>
  <c r="H23" i="75"/>
  <c r="E23" i="75"/>
  <c r="H22" i="75"/>
  <c r="E22" i="75"/>
  <c r="H21" i="75"/>
  <c r="E21" i="75"/>
  <c r="H20" i="75"/>
  <c r="E20" i="75"/>
  <c r="H19" i="75"/>
  <c r="E19" i="75"/>
  <c r="H18" i="75"/>
  <c r="E18" i="75"/>
  <c r="H17" i="75"/>
  <c r="E17" i="75"/>
  <c r="H16" i="75"/>
  <c r="E16" i="75"/>
  <c r="H15" i="75"/>
  <c r="E15" i="75"/>
  <c r="H14" i="75"/>
  <c r="E14" i="75"/>
  <c r="H13" i="75"/>
  <c r="E13" i="75"/>
  <c r="H12" i="75"/>
  <c r="E12" i="75"/>
  <c r="H11" i="75"/>
  <c r="E11" i="75"/>
  <c r="H10" i="75"/>
  <c r="E10" i="75"/>
  <c r="H9" i="75"/>
  <c r="E9" i="75"/>
  <c r="H8" i="75"/>
  <c r="E8" i="75"/>
  <c r="H7" i="75"/>
  <c r="E7" i="75"/>
  <c r="H66" i="85"/>
  <c r="E66" i="85"/>
  <c r="H64" i="85"/>
  <c r="E64" i="85"/>
  <c r="G61" i="85"/>
  <c r="F61" i="85"/>
  <c r="D61" i="85"/>
  <c r="C61" i="85"/>
  <c r="H60" i="85"/>
  <c r="E60" i="85"/>
  <c r="H59" i="85"/>
  <c r="E59" i="85"/>
  <c r="H58" i="85"/>
  <c r="E58" i="85"/>
  <c r="G53" i="85"/>
  <c r="F53" i="85"/>
  <c r="D53" i="85"/>
  <c r="C53" i="85"/>
  <c r="E53" i="85" s="1"/>
  <c r="H52" i="85"/>
  <c r="E52" i="85"/>
  <c r="H51" i="85"/>
  <c r="E51" i="85"/>
  <c r="H50" i="85"/>
  <c r="E50" i="85"/>
  <c r="H49" i="85"/>
  <c r="E49" i="85"/>
  <c r="H48" i="85"/>
  <c r="E48" i="85"/>
  <c r="H47" i="85"/>
  <c r="E47" i="85"/>
  <c r="H44" i="85"/>
  <c r="E44" i="85"/>
  <c r="H43" i="85"/>
  <c r="E43" i="85"/>
  <c r="H42" i="85"/>
  <c r="E42" i="85"/>
  <c r="H41" i="85"/>
  <c r="E41" i="85"/>
  <c r="H40" i="85"/>
  <c r="E40" i="85"/>
  <c r="H39" i="85"/>
  <c r="E39" i="85"/>
  <c r="H38" i="85"/>
  <c r="E38" i="85"/>
  <c r="H37" i="85"/>
  <c r="E37" i="85"/>
  <c r="H36" i="85"/>
  <c r="E36" i="85"/>
  <c r="H35" i="85"/>
  <c r="E35" i="85"/>
  <c r="G34" i="85"/>
  <c r="G45" i="85" s="1"/>
  <c r="G54" i="85" s="1"/>
  <c r="F34" i="85"/>
  <c r="F45" i="85" s="1"/>
  <c r="D34" i="85"/>
  <c r="D45" i="85" s="1"/>
  <c r="D54" i="85" s="1"/>
  <c r="C34" i="85"/>
  <c r="C45" i="85" s="1"/>
  <c r="G30" i="85"/>
  <c r="F30" i="85"/>
  <c r="D30" i="85"/>
  <c r="C30" i="85"/>
  <c r="H29" i="85"/>
  <c r="E29" i="85"/>
  <c r="H28" i="85"/>
  <c r="E28" i="85"/>
  <c r="H27" i="85"/>
  <c r="E27" i="85"/>
  <c r="H26" i="85"/>
  <c r="E26" i="85"/>
  <c r="H25" i="85"/>
  <c r="E25" i="85"/>
  <c r="H24" i="85"/>
  <c r="E24" i="85"/>
  <c r="H21" i="85"/>
  <c r="E21" i="85"/>
  <c r="H20" i="85"/>
  <c r="E20" i="85"/>
  <c r="H19" i="85"/>
  <c r="E19" i="85"/>
  <c r="H18" i="85"/>
  <c r="E18" i="85"/>
  <c r="H17" i="85"/>
  <c r="E17" i="85"/>
  <c r="H16" i="85"/>
  <c r="E16" i="85"/>
  <c r="H15" i="85"/>
  <c r="E15" i="85"/>
  <c r="H14" i="85"/>
  <c r="E14" i="85"/>
  <c r="H13" i="85"/>
  <c r="E13" i="85"/>
  <c r="H12" i="85"/>
  <c r="E12" i="85"/>
  <c r="H11" i="85"/>
  <c r="E11" i="85"/>
  <c r="H10" i="85"/>
  <c r="E10" i="85"/>
  <c r="G9" i="85"/>
  <c r="G22" i="85" s="1"/>
  <c r="F9" i="85"/>
  <c r="F22" i="85" s="1"/>
  <c r="D9" i="85"/>
  <c r="D22" i="85" s="1"/>
  <c r="C9" i="85"/>
  <c r="C22" i="85" s="1"/>
  <c r="H8" i="85"/>
  <c r="E8" i="85"/>
  <c r="H40" i="83"/>
  <c r="E40" i="83"/>
  <c r="H39" i="83"/>
  <c r="E39" i="83"/>
  <c r="H38" i="83"/>
  <c r="E38" i="83"/>
  <c r="H37" i="83"/>
  <c r="E37" i="83"/>
  <c r="H36" i="83"/>
  <c r="E36" i="83"/>
  <c r="H35" i="83"/>
  <c r="E35" i="83"/>
  <c r="H34" i="83"/>
  <c r="E34" i="83"/>
  <c r="H33" i="83"/>
  <c r="E33" i="83"/>
  <c r="G31" i="83"/>
  <c r="G41" i="83" s="1"/>
  <c r="F31" i="83"/>
  <c r="F41" i="83" s="1"/>
  <c r="D31" i="83"/>
  <c r="D41" i="83" s="1"/>
  <c r="C31" i="83"/>
  <c r="C41" i="83" s="1"/>
  <c r="H30" i="83"/>
  <c r="E30" i="83"/>
  <c r="H29" i="83"/>
  <c r="E29" i="83"/>
  <c r="H28" i="83"/>
  <c r="E28" i="83"/>
  <c r="H27" i="83"/>
  <c r="E27" i="83"/>
  <c r="H26" i="83"/>
  <c r="E26" i="83"/>
  <c r="H25" i="83"/>
  <c r="E25" i="83"/>
  <c r="H24" i="83"/>
  <c r="E24" i="83"/>
  <c r="H23" i="83"/>
  <c r="E23" i="83"/>
  <c r="H22" i="83"/>
  <c r="E22" i="83"/>
  <c r="H19" i="83"/>
  <c r="E19" i="83"/>
  <c r="H18" i="83"/>
  <c r="E18" i="83"/>
  <c r="H17" i="83"/>
  <c r="E17" i="83"/>
  <c r="H16" i="83"/>
  <c r="E16" i="83"/>
  <c r="H15" i="83"/>
  <c r="E15" i="83"/>
  <c r="G14" i="83"/>
  <c r="G20" i="83" s="1"/>
  <c r="F14" i="83"/>
  <c r="H14" i="83" s="1"/>
  <c r="D14" i="83"/>
  <c r="D20" i="83" s="1"/>
  <c r="C14" i="83"/>
  <c r="C20" i="83" s="1"/>
  <c r="H13" i="83"/>
  <c r="E13" i="83"/>
  <c r="H12" i="83"/>
  <c r="E12" i="83"/>
  <c r="H11" i="83"/>
  <c r="E11" i="83"/>
  <c r="H10" i="83"/>
  <c r="E10" i="83"/>
  <c r="H9" i="83"/>
  <c r="E9" i="83"/>
  <c r="H8" i="83"/>
  <c r="E8" i="83"/>
  <c r="H7" i="83"/>
  <c r="E7" i="83"/>
  <c r="D11" i="94" l="1"/>
  <c r="D12" i="94"/>
  <c r="C52" i="89"/>
  <c r="D15" i="94"/>
  <c r="D16" i="94"/>
  <c r="G21" i="97"/>
  <c r="C36" i="95"/>
  <c r="C38" i="95" s="1"/>
  <c r="D17" i="94"/>
  <c r="D7" i="94"/>
  <c r="C21" i="92"/>
  <c r="E61" i="85"/>
  <c r="D31" i="85"/>
  <c r="E20" i="83"/>
  <c r="H30" i="85"/>
  <c r="C28" i="89"/>
  <c r="I21" i="92"/>
  <c r="I21" i="99"/>
  <c r="E41" i="83"/>
  <c r="H41" i="83"/>
  <c r="G31" i="85"/>
  <c r="G56" i="85" s="1"/>
  <c r="G63" i="85" s="1"/>
  <c r="G65" i="85" s="1"/>
  <c r="G67" i="85" s="1"/>
  <c r="V21" i="64"/>
  <c r="E30" i="85"/>
  <c r="E14" i="92"/>
  <c r="N7" i="92"/>
  <c r="N21" i="92" s="1"/>
  <c r="H61" i="85"/>
  <c r="H53" i="85"/>
  <c r="E7" i="92"/>
  <c r="M21" i="92"/>
  <c r="H22" i="91"/>
  <c r="G37" i="97"/>
  <c r="G39" i="97" s="1"/>
  <c r="S22" i="90"/>
  <c r="F20" i="83"/>
  <c r="H20" i="83" s="1"/>
  <c r="G21" i="92"/>
  <c r="E31" i="83"/>
  <c r="H21" i="92"/>
  <c r="N14" i="92"/>
  <c r="E21" i="88"/>
  <c r="C5" i="73" s="1"/>
  <c r="C8" i="73" s="1"/>
  <c r="C13" i="73" s="1"/>
  <c r="C21" i="88"/>
  <c r="D34" i="100"/>
  <c r="I34" i="100" s="1"/>
  <c r="H8" i="98"/>
  <c r="H22" i="98" s="1"/>
  <c r="E22" i="85"/>
  <c r="C31" i="85"/>
  <c r="F54" i="85"/>
  <c r="H54" i="85" s="1"/>
  <c r="H45" i="85"/>
  <c r="C54" i="85"/>
  <c r="E54" i="85" s="1"/>
  <c r="E45" i="85"/>
  <c r="D56" i="85"/>
  <c r="D63" i="85" s="1"/>
  <c r="D65" i="85" s="1"/>
  <c r="D67" i="85" s="1"/>
  <c r="H22" i="85"/>
  <c r="F31" i="85"/>
  <c r="E34" i="85"/>
  <c r="E9" i="85"/>
  <c r="H9" i="85"/>
  <c r="H34" i="85"/>
  <c r="H31" i="83"/>
  <c r="E14" i="83"/>
  <c r="E21" i="92" l="1"/>
  <c r="F56" i="85"/>
  <c r="H31" i="85"/>
  <c r="E31" i="85"/>
  <c r="C56" i="85"/>
  <c r="E56" i="85" l="1"/>
  <c r="C63" i="85"/>
  <c r="F63" i="85"/>
  <c r="H56" i="85"/>
  <c r="H63" i="85" l="1"/>
  <c r="F65" i="85"/>
  <c r="C65" i="85"/>
  <c r="E63" i="85"/>
  <c r="F67" i="85" l="1"/>
  <c r="H67" i="85" s="1"/>
  <c r="H65" i="85"/>
  <c r="E65" i="85"/>
  <c r="C67" i="85"/>
  <c r="E67" i="85" s="1"/>
  <c r="C45" i="69" l="1"/>
  <c r="C37" i="69"/>
  <c r="C25" i="69"/>
  <c r="H53" i="75"/>
  <c r="E53" i="75"/>
  <c r="B1" i="107" l="1"/>
  <c r="B1" i="103"/>
  <c r="B1" i="102"/>
  <c r="B1" i="101"/>
  <c r="B1" i="100"/>
  <c r="B1" i="99"/>
  <c r="B1" i="98"/>
  <c r="B1" i="97"/>
  <c r="B1" i="95"/>
  <c r="B1" i="92"/>
  <c r="B1" i="93"/>
  <c r="B1" i="91"/>
  <c r="B1" i="64"/>
  <c r="B1" i="90"/>
  <c r="B1" i="69"/>
  <c r="B1" i="94"/>
  <c r="B1" i="89"/>
  <c r="B1" i="73"/>
  <c r="B1" i="88"/>
  <c r="B1" i="52"/>
  <c r="B1" i="86"/>
  <c r="B1" i="75"/>
  <c r="B1" i="85"/>
  <c r="B1" i="83"/>
  <c r="B1" i="84" l="1"/>
</calcChain>
</file>

<file path=xl/sharedStrings.xml><?xml version="1.0" encoding="utf-8"?>
<sst xmlns="http://schemas.openxmlformats.org/spreadsheetml/2006/main" count="1182" uniqueCount="772">
  <si>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</si>
  <si>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</si>
  <si>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</si>
  <si>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</si>
  <si>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</si>
  <si>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</si>
  <si>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</si>
  <si>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</si>
  <si>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</si>
  <si>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</si>
  <si>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</si>
  <si>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</si>
  <si>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</si>
  <si>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</si>
  <si>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</si>
  <si>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</si>
  <si>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</si>
  <si>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</si>
  <si>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</si>
  <si>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</si>
  <si>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</si>
  <si>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</si>
  <si>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</si>
  <si>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</si>
  <si>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</si>
  <si>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</si>
  <si>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</si>
  <si>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</si>
  <si>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</si>
  <si>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</si>
  <si>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</si>
  <si>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</si>
  <si>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</si>
  <si>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Table 2</t>
  </si>
  <si>
    <t xml:space="preserve"> Balance Sheet</t>
  </si>
  <si>
    <t>Assets</t>
  </si>
  <si>
    <t>Cash</t>
  </si>
  <si>
    <t>Due from NBG</t>
  </si>
  <si>
    <t>Due from Banks</t>
  </si>
  <si>
    <t>Dealing Securities</t>
  </si>
  <si>
    <t>Investment Securities</t>
  </si>
  <si>
    <t xml:space="preserve">Loans </t>
  </si>
  <si>
    <t>Less: Loan Loss Reserves</t>
  </si>
  <si>
    <t xml:space="preserve">Net Loans </t>
  </si>
  <si>
    <t>Accrued Interest and Dividends Receivable</t>
  </si>
  <si>
    <t>Equity Investments</t>
  </si>
  <si>
    <t>Fixed Assets and Intangible Assets</t>
  </si>
  <si>
    <t>Other Assets</t>
  </si>
  <si>
    <t>Total assets</t>
  </si>
  <si>
    <t>Liabilities</t>
  </si>
  <si>
    <t>Due to Banks</t>
  </si>
  <si>
    <t>Current (Accounts) Deposits</t>
  </si>
  <si>
    <t>Demand Deposits</t>
  </si>
  <si>
    <t>Time Deposits</t>
  </si>
  <si>
    <t>Own Debt Securities</t>
  </si>
  <si>
    <t>Borrowings</t>
  </si>
  <si>
    <t>Accrued Interest and Dividends Payable</t>
  </si>
  <si>
    <t>Other Liabilities</t>
  </si>
  <si>
    <t>Subordinated Debentures</t>
  </si>
  <si>
    <t>Total liabilities</t>
  </si>
  <si>
    <t>Equity Capital</t>
  </si>
  <si>
    <t xml:space="preserve">Common Stock </t>
  </si>
  <si>
    <t>Preferred Stock</t>
  </si>
  <si>
    <t>Less: Repurchased Shares</t>
  </si>
  <si>
    <t>Share Premium</t>
  </si>
  <si>
    <t>General Reserves</t>
  </si>
  <si>
    <t>Retained Earnings</t>
  </si>
  <si>
    <t>Asset Revaluation Reserves</t>
  </si>
  <si>
    <t>Total liabilities and Equity Capital</t>
  </si>
  <si>
    <t>Reporting Period</t>
  </si>
  <si>
    <t xml:space="preserve">GEL </t>
  </si>
  <si>
    <t xml:space="preserve">FX  </t>
  </si>
  <si>
    <t xml:space="preserve">Total </t>
  </si>
  <si>
    <t>Respective period of the previous year</t>
  </si>
  <si>
    <t>in Lari</t>
  </si>
  <si>
    <t>Table 4</t>
  </si>
  <si>
    <t>Residential Property</t>
  </si>
  <si>
    <t>Commercial Property</t>
  </si>
  <si>
    <t>Complex Real Estate</t>
  </si>
  <si>
    <t>Land Parcel</t>
  </si>
  <si>
    <t>Other</t>
  </si>
  <si>
    <t>Table 6</t>
  </si>
  <si>
    <t>Members of Supervisory Board</t>
  </si>
  <si>
    <t>Members of Board of Directors</t>
  </si>
  <si>
    <t xml:space="preserve">List of Shareholders owning 1% and more of issued capital, indicating Shares </t>
  </si>
  <si>
    <t>List of bank beneficiaries indicating names of direct or indirect holders of 5% or more of shares</t>
  </si>
  <si>
    <t>Table 8</t>
  </si>
  <si>
    <t>Table 10</t>
  </si>
  <si>
    <t>Effect of provisioning rules used for capital adequacy purposes</t>
  </si>
  <si>
    <t>Of which above 10% equity holdings in financial institutions</t>
  </si>
  <si>
    <t>Of which significant investments subject to limited recognition</t>
  </si>
  <si>
    <t>Of which intangible assets</t>
  </si>
  <si>
    <t>table 9 (Capital), N10</t>
  </si>
  <si>
    <t>Carrying values as reported in published stand-alone financial statements per local accounting rules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</si>
  <si>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</si>
  <si>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</si>
  <si>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</si>
  <si>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</si>
  <si>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</si>
  <si>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</si>
  <si>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</si>
  <si>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</si>
  <si>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</si>
  <si>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</si>
  <si>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</si>
  <si>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</si>
  <si>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</si>
  <si>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</si>
  <si>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</si>
  <si>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</si>
  <si>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</si>
  <si>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</si>
  <si>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</si>
  <si>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</si>
  <si>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</si>
  <si>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</si>
  <si>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</si>
  <si>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</si>
  <si>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</si>
  <si>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</si>
  <si>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</si>
  <si>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</si>
  <si>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FX</t>
  </si>
  <si>
    <t>Current &amp; Demand Deposits/Total Assets</t>
  </si>
  <si>
    <t xml:space="preserve">FX Liabilities/Total Liabilities </t>
  </si>
  <si>
    <t>Liquid Assets/Total Assets</t>
  </si>
  <si>
    <t>Loan Growth-YTD</t>
  </si>
  <si>
    <t>FX Assets/Total Assets</t>
  </si>
  <si>
    <t>FX Loans/Total Loans</t>
  </si>
  <si>
    <t>LLR/Total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</si>
  <si>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</si>
  <si>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</si>
  <si>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</si>
  <si>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</si>
  <si>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</si>
  <si>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</si>
  <si>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</si>
  <si>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</si>
  <si>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</si>
  <si>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</si>
  <si>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</si>
  <si>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Net Income</t>
  </si>
  <si>
    <t>Extraordinary Items</t>
  </si>
  <si>
    <t>Net Income after Taxation</t>
  </si>
  <si>
    <t>Taxation</t>
  </si>
  <si>
    <t>Net Income before Taxes and Extraordinary Items</t>
  </si>
  <si>
    <t>Total Provisions for Possible Losses</t>
  </si>
  <si>
    <t>Provision for Possible Losses on Other Assets</t>
  </si>
  <si>
    <t>Provision for Possible Losses on Investments and Securities</t>
  </si>
  <si>
    <t>Loan Loss Reserve</t>
  </si>
  <si>
    <t>Net Income before Provisions</t>
  </si>
  <si>
    <t>Other Non-Interest Expenses</t>
  </si>
  <si>
    <t xml:space="preserve">Depreciation Expense </t>
  </si>
  <si>
    <t>Operating Costs of Fixed Assets</t>
  </si>
  <si>
    <t>Personnel Expenses</t>
  </si>
  <si>
    <t>Bank Development, Consultation and Marketing Expenses</t>
  </si>
  <si>
    <t>Non-Interest Expenses from other Banking Operations</t>
  </si>
  <si>
    <t xml:space="preserve"> Non-Interest Expenses</t>
  </si>
  <si>
    <t>Other Non-Interest Income</t>
  </si>
  <si>
    <t>Non-Interest Income from other Banking Operations</t>
  </si>
  <si>
    <t>Gain (Loss) on Sales of Fixed Assets</t>
  </si>
  <si>
    <t>Gain (Loss) from Foreign Exchange Translation</t>
  </si>
  <si>
    <t>Gain (Loss) from Foreign Exchange Trading</t>
  </si>
  <si>
    <t>Gain (Loss) from Investment Securities</t>
  </si>
  <si>
    <t>Gain (Loss) from Dealing Securities</t>
  </si>
  <si>
    <t>Dividend Income</t>
  </si>
  <si>
    <t>Fee and Commission Expense</t>
  </si>
  <si>
    <t>Fee and Commission Income</t>
  </si>
  <si>
    <t>Net Fee and Commission Income</t>
  </si>
  <si>
    <t xml:space="preserve"> Non-Interest Income</t>
  </si>
  <si>
    <t>Net Interest Income</t>
  </si>
  <si>
    <t>Total Interest Expense</t>
  </si>
  <si>
    <t>Other Interest Expenses</t>
  </si>
  <si>
    <t>Interest Paid on Other Borrowings</t>
  </si>
  <si>
    <t>Interest Paid on Own Debt Securities</t>
  </si>
  <si>
    <t>Interest Paid on Banks Deposits</t>
  </si>
  <si>
    <t>Interest Paid on Time Deposits</t>
  </si>
  <si>
    <t>Interest Paid on Demand Deposits</t>
  </si>
  <si>
    <t>Interest Expense</t>
  </si>
  <si>
    <t>Total Interest Income</t>
  </si>
  <si>
    <t>Other Interest Income</t>
  </si>
  <si>
    <t>Interest and Discount Income from Securities</t>
  </si>
  <si>
    <t>Fees/penalties income from loans to customers</t>
  </si>
  <si>
    <t>from Other Sectors Loans</t>
  </si>
  <si>
    <t>from Individuals Loans</t>
  </si>
  <si>
    <t>from the Transportation or Communications Sector Loans</t>
  </si>
  <si>
    <t>from the Mining and Mineral Processing Sector Loans</t>
  </si>
  <si>
    <t>from the Construction Sector Loans</t>
  </si>
  <si>
    <t>from the Agriculture and Forestry Sector Loans</t>
  </si>
  <si>
    <t>from the Energy Sector Loans</t>
  </si>
  <si>
    <t>from the Retail or Service Sector Loans</t>
  </si>
  <si>
    <t>from the Interbank Loans</t>
  </si>
  <si>
    <t>Interest Income from Loans</t>
  </si>
  <si>
    <t>Interest Income from Bank's "Nostro" and Deposit Accounts</t>
  </si>
  <si>
    <t>Interest Income</t>
  </si>
  <si>
    <t>Table 3</t>
  </si>
  <si>
    <t>Off-balance sheet items</t>
  </si>
  <si>
    <t xml:space="preserve">       Including: amounts below the thresholds for deduction (subject to 250% risk weight)</t>
  </si>
  <si>
    <t>Table 5</t>
  </si>
  <si>
    <t>Other Real Estate Owned &amp; Repossessed Assets</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</si>
  <si>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</si>
  <si>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</si>
  <si>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</si>
  <si>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</si>
  <si>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</si>
  <si>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</si>
  <si>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</si>
  <si>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</si>
  <si>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</si>
  <si>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</si>
  <si>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</si>
  <si>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</si>
  <si>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</si>
  <si>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</si>
  <si>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</si>
  <si>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</si>
  <si>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</si>
  <si>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</si>
  <si>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</si>
  <si>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</si>
  <si>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</si>
  <si>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</si>
  <si>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</si>
  <si>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</si>
  <si>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</si>
  <si>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</si>
  <si>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</si>
  <si>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</si>
  <si>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</si>
  <si>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</si>
  <si>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</si>
  <si>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</si>
  <si>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</si>
  <si>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</si>
  <si>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</si>
  <si>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</si>
  <si>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</si>
  <si>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</si>
  <si>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</si>
  <si>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</si>
  <si>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</si>
  <si>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</si>
  <si>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</si>
  <si>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</si>
  <si>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</si>
  <si>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</si>
  <si>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</si>
  <si>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</si>
  <si>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</si>
  <si>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</si>
  <si>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</si>
  <si>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</si>
  <si>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</si>
  <si>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</si>
  <si>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</si>
  <si>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</si>
  <si>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</si>
  <si>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</si>
  <si>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</si>
  <si>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</si>
  <si>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</si>
  <si>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</si>
  <si>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</si>
  <si>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</si>
  <si>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</si>
  <si>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</si>
  <si>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Total Equity Capital</t>
  </si>
  <si>
    <t>Information about supervisory board, directorate, beneficiary owners and shareholders</t>
  </si>
  <si>
    <t>Of which below 10% equity holdings subject to limited recognition</t>
  </si>
  <si>
    <t>Claims or contingent claims on public sector entities</t>
  </si>
  <si>
    <t>Claims or contingent claims on  public sector entities</t>
  </si>
  <si>
    <t xml:space="preserve">Return on Average Assets (ROAA) </t>
  </si>
  <si>
    <t xml:space="preserve">Return on Average Equity (ROAE) </t>
  </si>
  <si>
    <t>Total Non-Interest Income</t>
  </si>
  <si>
    <t>Total Non-Interest Expenses</t>
  </si>
  <si>
    <t>Net Non-Interest Income</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</si>
  <si>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</si>
  <si>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</si>
  <si>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</si>
  <si>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</si>
  <si>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</si>
  <si>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</si>
  <si>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</si>
  <si>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</si>
  <si>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</si>
  <si>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</si>
  <si>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</si>
  <si>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GEL</t>
  </si>
  <si>
    <t>Other Contingent Liabilities</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</si>
  <si>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</si>
  <si>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</si>
  <si>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</si>
  <si>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</si>
  <si>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</si>
  <si>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</si>
  <si>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</si>
  <si>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</si>
  <si>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</si>
  <si>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</si>
  <si>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</si>
  <si>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</si>
  <si>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</si>
  <si>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</si>
  <si>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Non-cancelable operating lease</t>
  </si>
  <si>
    <t>Guarantees</t>
  </si>
  <si>
    <t>Guarantees Issued</t>
  </si>
  <si>
    <t>Letters of credit Issued</t>
  </si>
  <si>
    <t>Undrawn loan commitments</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</si>
  <si>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</si>
  <si>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</si>
  <si>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</si>
  <si>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</si>
  <si>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</si>
  <si>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</si>
  <si>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</si>
  <si>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</si>
  <si>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</si>
  <si>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</si>
  <si>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</si>
  <si>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</si>
  <si>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</si>
  <si>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</si>
  <si>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</si>
  <si>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</si>
  <si>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</si>
  <si>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</si>
  <si>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</si>
  <si>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Through indefinit term agreement</t>
  </si>
  <si>
    <t>Within one year</t>
  </si>
  <si>
    <t>From 1 to 2 years</t>
  </si>
  <si>
    <t>From 2 to 3 years</t>
  </si>
  <si>
    <t>From 3 to 4 years</t>
  </si>
  <si>
    <t>From 4 to 5 years</t>
  </si>
  <si>
    <t>More than 5 years</t>
  </si>
  <si>
    <t>Differences between carrying values per standardized balance sheet used for regulatory reporting purposes and the exposure amounts used for capital adequacy calculation purposes</t>
  </si>
  <si>
    <t>Nominal values of off-balance sheet items subject to credit risk weighting</t>
  </si>
  <si>
    <t>Nominal values of off-balance sheet items subject to counterparty credit risk weighting</t>
  </si>
  <si>
    <t>Total nominal values of on-balance and off-balance sheet items before any adjustments used for credit risk weighting purposes</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</si>
  <si>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</si>
  <si>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</si>
  <si>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</si>
  <si>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</si>
  <si>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</si>
  <si>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</si>
  <si>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</si>
  <si>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</si>
  <si>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</si>
  <si>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</si>
  <si>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</si>
  <si>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</si>
  <si>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</si>
  <si>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</si>
  <si>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</si>
  <si>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</si>
  <si>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</si>
  <si>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</si>
  <si>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carrying value of balance sheet items subject to credit risk weighting before adjustments</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</si>
  <si>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</si>
  <si>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</si>
  <si>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</si>
  <si>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</si>
  <si>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</si>
  <si>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</si>
  <si>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</si>
  <si>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</si>
  <si>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</si>
  <si>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</si>
  <si>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</si>
  <si>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</si>
  <si>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</si>
  <si>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</si>
  <si>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</si>
  <si>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</si>
  <si>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</si>
  <si>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Contingent Liabilities and Commitments</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</si>
  <si>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</si>
  <si>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</si>
  <si>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</si>
  <si>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</si>
  <si>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</si>
  <si>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</si>
  <si>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</si>
  <si>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</si>
  <si>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</si>
  <si>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</si>
  <si>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</si>
  <si>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</si>
  <si>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</si>
  <si>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</si>
  <si>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</si>
  <si>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</si>
  <si>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</si>
  <si>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</si>
  <si>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Total value according to Basel methodology (with limits)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</si>
  <si>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</si>
  <si>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</si>
  <si>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</si>
  <si>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</si>
  <si>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</si>
  <si>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</si>
  <si>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</si>
  <si>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</si>
  <si>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</si>
  <si>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</si>
  <si>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</si>
  <si>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</si>
  <si>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</si>
  <si>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</si>
  <si>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</si>
  <si>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</si>
  <si>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</si>
  <si>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</si>
  <si>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</si>
  <si>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</si>
  <si>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</si>
  <si>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</si>
  <si>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</si>
  <si>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</si>
  <si>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</si>
  <si>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</si>
  <si>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</si>
  <si>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</si>
  <si>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</si>
  <si>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</si>
  <si>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</si>
  <si>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</si>
  <si>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</si>
  <si>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</si>
  <si>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value according to NBG's methodology* (with limits)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</si>
  <si>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</si>
  <si>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</si>
  <si>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</si>
  <si>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</si>
  <si>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</si>
  <si>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</si>
  <si>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</si>
  <si>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</si>
  <si>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</si>
  <si>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</si>
  <si>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</si>
  <si>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</si>
  <si>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</si>
  <si>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</si>
  <si>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</si>
  <si>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</si>
  <si>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</si>
  <si>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</si>
  <si>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</si>
  <si>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</si>
  <si>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</si>
  <si>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</si>
  <si>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</si>
  <si>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</si>
  <si>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</si>
  <si>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</si>
  <si>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</si>
  <si>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</si>
  <si>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</si>
  <si>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</si>
  <si>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</si>
  <si>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</si>
  <si>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</si>
  <si>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</si>
  <si>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</si>
  <si>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</si>
  <si>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</si>
  <si>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</si>
  <si>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</si>
  <si>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</si>
  <si>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</si>
  <si>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</si>
  <si>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</si>
  <si>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</si>
  <si>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</si>
  <si>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</si>
  <si>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</si>
  <si>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</si>
  <si>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</si>
  <si>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</si>
  <si>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</si>
  <si>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</si>
  <si>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</si>
  <si>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</si>
  <si>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</si>
  <si>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</si>
  <si>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</si>
  <si>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</si>
  <si>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</si>
  <si>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</si>
  <si>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</si>
  <si>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</si>
  <si>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</si>
  <si>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</si>
  <si>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</si>
  <si>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</si>
  <si>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Independence status</t>
  </si>
  <si>
    <t>Position/Subordinated business units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</si>
  <si>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</si>
  <si>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</si>
  <si>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</si>
  <si>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</si>
  <si>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</si>
  <si>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</si>
  <si>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</si>
  <si>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</si>
  <si>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</si>
  <si>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</si>
  <si>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</si>
  <si>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</si>
  <si>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</si>
  <si>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</si>
  <si>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</si>
  <si>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</si>
  <si>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</si>
  <si>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</si>
  <si>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</si>
  <si>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</si>
  <si>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</si>
  <si>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</si>
  <si>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</si>
  <si>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</si>
  <si>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</si>
  <si>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</si>
  <si>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</si>
  <si>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</si>
  <si>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</si>
  <si>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</si>
  <si>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</si>
  <si>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</si>
  <si>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</si>
  <si>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</si>
  <si>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</si>
  <si>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</si>
  <si>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</si>
  <si>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</si>
  <si>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</si>
  <si>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</si>
  <si>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</si>
  <si>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</si>
  <si>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Change in reserve for loans and Corporate debt securities</t>
  </si>
  <si>
    <t>Distribution of loans, Debt securities  and Off-balance-sheet items according to  Risk classification and Past due days</t>
  </si>
  <si>
    <t>Loans Distributed according to LTV ratio, Loan reserves, Value of collateral for loans and loans secured by guarantees according to Risk classification and past due days</t>
  </si>
  <si>
    <t>Loans and reserves on loans distributed according to Sectors of income source and risk classification</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</si>
  <si>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</si>
  <si>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</si>
  <si>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</si>
  <si>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</si>
  <si>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</si>
  <si>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</si>
  <si>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</si>
  <si>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</si>
  <si>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</si>
  <si>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</si>
  <si>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</si>
  <si>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</si>
  <si>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Special Reserve</t>
  </si>
  <si>
    <t>General Reserve</t>
  </si>
  <si>
    <t>Additional General Reserve</t>
  </si>
  <si>
    <t>Accumulated write-off, during the reporting period</t>
  </si>
  <si>
    <t>Book value</t>
  </si>
  <si>
    <t>Of which: Loans and other Assets - Non-Performing</t>
  </si>
  <si>
    <t>Of which: Loans and other Assets - other than Non-Performing</t>
  </si>
  <si>
    <t>(a+b-c-d-e)</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</si>
  <si>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</si>
  <si>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</si>
  <si>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</si>
  <si>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</si>
  <si>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</si>
  <si>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</si>
  <si>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</si>
  <si>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</si>
  <si>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</si>
  <si>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</si>
  <si>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</si>
  <si>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</si>
  <si>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</si>
  <si>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</si>
  <si>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</si>
  <si>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</si>
  <si>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</si>
  <si>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</si>
  <si>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</si>
  <si>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</si>
  <si>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</si>
  <si>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</si>
  <si>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</si>
  <si>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</si>
  <si>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</si>
  <si>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</si>
  <si>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Changes in reserve for loans and Corporate debt securities</t>
  </si>
  <si>
    <t>Change in reserves for loans during the reporting period</t>
  </si>
  <si>
    <t>Change in reserves for Corporate debt securities during the reporting period</t>
  </si>
  <si>
    <t>Opening balance</t>
  </si>
  <si>
    <t>An increase in the reserve for possible losses on assets</t>
  </si>
  <si>
    <t>Increase reserve of foreign currency assets as a result of currency exchange rate changes</t>
  </si>
  <si>
    <t>As a result of an increase in "additional general reserves"</t>
  </si>
  <si>
    <t>Decrease in reserve for possible losses on assets</t>
  </si>
  <si>
    <t>As a result of write-off of assets</t>
  </si>
  <si>
    <t>As a result of partial or total payment of standard assets</t>
  </si>
  <si>
    <t>Decrease reserve of foreign currency assets as a result of currency exchange rate changes</t>
  </si>
  <si>
    <t>As a result of an decrease in "additional general reserves"</t>
  </si>
  <si>
    <t>Closing balance</t>
  </si>
  <si>
    <t>Table 21</t>
  </si>
  <si>
    <t>Gross carrying value of Non-performing Loans</t>
  </si>
  <si>
    <t>Net accumulated recoveries related to decrease of Non-performing loans</t>
  </si>
  <si>
    <t>Inflows to non-performing portfolios</t>
  </si>
  <si>
    <t>Inflows to non-performing portfolios, as e result of currency exchange rate changes</t>
  </si>
  <si>
    <t>Outflows from non-performing portfolios</t>
  </si>
  <si>
    <t>Outflow to stadrat loan portfolio</t>
  </si>
  <si>
    <t>Outflow to watch loan portfolio</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</si>
  <si>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</si>
  <si>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</si>
  <si>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</si>
  <si>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</si>
  <si>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</si>
  <si>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</si>
  <si>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</si>
  <si>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Classified in standard category</t>
  </si>
  <si>
    <t>Classified in watch category</t>
  </si>
  <si>
    <t>Classified in Non-Performing category</t>
  </si>
  <si>
    <t>Past due ≤ 30 days</t>
  </si>
  <si>
    <t>Past due &gt; 30 days</t>
  </si>
  <si>
    <t xml:space="preserve"> Past due &gt; 30 days &lt; 60 days </t>
  </si>
  <si>
    <t xml:space="preserve">Past due ≥ 60 days &lt; 90 days </t>
  </si>
  <si>
    <t xml:space="preserve">Past due ≥ 90 days </t>
  </si>
  <si>
    <t>Past due &lt; 60 days</t>
  </si>
  <si>
    <t xml:space="preserve">Past due ≥ 90 days &lt; 180 days </t>
  </si>
  <si>
    <t>Past due ≥ 180 days &lt; 1 year</t>
  </si>
  <si>
    <t>Past due ≥ 1 year &lt;2 year</t>
  </si>
  <si>
    <t>Past due ≥ 2 year &lt;5 year</t>
  </si>
  <si>
    <t>Past due ≥ 5 year &lt;7 year</t>
  </si>
  <si>
    <t>Past due ≥ 7 year</t>
  </si>
  <si>
    <t>Of which: Classified in Loss category</t>
  </si>
  <si>
    <t>Loans</t>
  </si>
  <si>
    <t>Central banks</t>
  </si>
  <si>
    <t>General governments</t>
  </si>
  <si>
    <t>Credit institutions</t>
  </si>
  <si>
    <t>Other financial corporations</t>
  </si>
  <si>
    <t>Non-financial corporations</t>
  </si>
  <si>
    <t>Households</t>
  </si>
  <si>
    <t>Debt Securities</t>
  </si>
  <si>
    <t>Off-balance-sheet itmes</t>
  </si>
  <si>
    <t>Table 23</t>
  </si>
  <si>
    <t xml:space="preserve">Loans Distributed according to LTV ratio, Loan reserves, Value of collateral for loans and loans secured by guarantees according to Risk classification and past due days
  </t>
  </si>
  <si>
    <t xml:space="preserve"> Gross carrying value of Loans</t>
  </si>
  <si>
    <t>Loans Classified in standard category</t>
  </si>
  <si>
    <t>Loans Classified in watch category</t>
  </si>
  <si>
    <t>Loans Classified in Non-Performing category</t>
  </si>
  <si>
    <t>Secured Loans</t>
  </si>
  <si>
    <t>Loans Secured by Immovable property</t>
  </si>
  <si>
    <t>1.1.1.1</t>
  </si>
  <si>
    <t>LTV ≤70%</t>
  </si>
  <si>
    <t>1.1.1.2</t>
  </si>
  <si>
    <t>LTV &gt;70% ≤85%</t>
  </si>
  <si>
    <t>1.1.1.3</t>
  </si>
  <si>
    <t>LTV &gt;85% ≤100%</t>
  </si>
  <si>
    <t>1.1.1.4</t>
  </si>
  <si>
    <t>LTV &gt;100%</t>
  </si>
  <si>
    <t>Reserves on Secured Loans</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</si>
  <si>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</si>
  <si>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</si>
  <si>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</si>
  <si>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</si>
  <si>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</si>
  <si>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</si>
  <si>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</si>
  <si>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</si>
  <si>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</si>
  <si>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</si>
  <si>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</si>
  <si>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General and Special Reserves</t>
  </si>
  <si>
    <t>Additional General  Reserve</t>
  </si>
  <si>
    <t>Standard</t>
  </si>
  <si>
    <t>Watch</t>
  </si>
  <si>
    <t>Sub-Standard</t>
  </si>
  <si>
    <t>Doubtful</t>
  </si>
  <si>
    <t>Loss</t>
  </si>
  <si>
    <t>Table 25</t>
  </si>
  <si>
    <t xml:space="preserve">                               Gross carrying value/nominal value - distribution according to Collateral type
Loans, corporate debt securities and Off-balance-sheet items</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</si>
  <si>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</si>
  <si>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</si>
  <si>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</si>
  <si>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</si>
  <si>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</si>
  <si>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</si>
  <si>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</si>
  <si>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</si>
  <si>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</si>
  <si>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</si>
  <si>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</si>
  <si>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</si>
  <si>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</si>
  <si>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</si>
  <si>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As a result of partial or total payment of adversely classified assets</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</si>
  <si>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</si>
  <si>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</si>
  <si>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</si>
  <si>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</si>
  <si>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</si>
  <si>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</si>
  <si>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</si>
  <si>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</si>
  <si>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</si>
  <si>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</si>
  <si>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</si>
  <si>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</si>
  <si>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</si>
  <si>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 xml:space="preserve">                                                                                                                                      On Balance Assets                                                                                                                   
                                                                                                                                                                                                                                                                                                            Sector of repayment source / counterparty type</t>
  </si>
  <si>
    <t>Gross carrying value, book value, reserves and write-offs by risk classes</t>
  </si>
  <si>
    <t>Gross carrying value, book value, reserves and write-offs by Sectors of income source</t>
  </si>
  <si>
    <t>Outflows from non-performing portfolios, as a result of currency exchange rate changes</t>
  </si>
  <si>
    <t>6.2.1</t>
  </si>
  <si>
    <t>6.2.2</t>
  </si>
  <si>
    <t>Of which: General Reserves</t>
  </si>
  <si>
    <t>Of which: COVID-19 Related Reserves</t>
  </si>
  <si>
    <t>Of which tier 2 capital qualifying instruments</t>
  </si>
  <si>
    <t>Of which general reserves on other liabilities</t>
  </si>
  <si>
    <t>Table 26</t>
  </si>
  <si>
    <t>Retail Products</t>
  </si>
  <si>
    <t>Number of Loans</t>
  </si>
  <si>
    <t>Student loans</t>
  </si>
  <si>
    <t>Mortgages</t>
  </si>
  <si>
    <t>Credit Cards</t>
  </si>
  <si>
    <t>Overdrafts</t>
  </si>
  <si>
    <t>Momental Installments</t>
  </si>
  <si>
    <t>Pay Day Loans</t>
  </si>
  <si>
    <t>Consumer Loans</t>
  </si>
  <si>
    <t>Auto loans</t>
  </si>
  <si>
    <t>Retail Pawnshop loans</t>
  </si>
  <si>
    <t>Mortgages - For Real Estate Renovation</t>
  </si>
  <si>
    <t>Mortgages - Purchase of completed real estate</t>
  </si>
  <si>
    <t>Total Retail Products</t>
  </si>
  <si>
    <t>Mortgages - Construction, the purchase of real estate under construction</t>
  </si>
  <si>
    <t>Weighted average nominal interest rate on quarterly disbursed loans</t>
  </si>
  <si>
    <t>Weighted average effective interest rate on quarterly disbursed loans</t>
  </si>
  <si>
    <t>Weighted average maturity of loans according to the remaining maturity (months)</t>
  </si>
  <si>
    <t>Between them: Loans issued on the basis of income from a pension or other state social disbursement</t>
  </si>
  <si>
    <t>Gross carrying value of Loans</t>
  </si>
  <si>
    <t>Weighted average nominal interest rate (on Gross carrying value of Loans)</t>
  </si>
  <si>
    <t>Reserves</t>
  </si>
  <si>
    <t>General and Qualitative information on Retail Products</t>
  </si>
  <si>
    <t>JSC PASHA Bank Georgia</t>
  </si>
  <si>
    <t>Farid Mammadov</t>
  </si>
  <si>
    <t>Nikoloz Shurghaia</t>
  </si>
  <si>
    <t>www.pashabank.ge</t>
  </si>
  <si>
    <t>Shahin Mammadov</t>
  </si>
  <si>
    <t>Member of PASHA Bank Supervisory Board</t>
  </si>
  <si>
    <t>George Glonti</t>
  </si>
  <si>
    <t>Senior Independent Member of PASHA Bank Supervisory Board</t>
  </si>
  <si>
    <t>Ebru Ogan Knottnerus</t>
  </si>
  <si>
    <t>Independent Member of PASHA Bank Supervisory Board</t>
  </si>
  <si>
    <t>Jalal Gasımov</t>
  </si>
  <si>
    <t>Chairman of PASHA Bank Supervisory Board</t>
  </si>
  <si>
    <t>Chairman of Board of Directors​, CEO</t>
  </si>
  <si>
    <t>Selim Berent</t>
  </si>
  <si>
    <t>Member of the Board of Directors, CFO</t>
  </si>
  <si>
    <t>Levan Aladashvili</t>
  </si>
  <si>
    <t>Member of the Board of Directors, Chief Risk Officer</t>
  </si>
  <si>
    <t>George Chanadiri</t>
  </si>
  <si>
    <t>Member of the Board of Directors - Chief Information Officer/Chief Operating Officer</t>
  </si>
  <si>
    <t>PASHA Bank OJSC</t>
  </si>
  <si>
    <t xml:space="preserve">Mr. Arif Pashayev </t>
  </si>
  <si>
    <t>Mrs. Arzu Aliyeva</t>
  </si>
  <si>
    <t>Mrs. Leyla Aliyeva</t>
  </si>
  <si>
    <t>Mr. Mir Jamal Pashayev</t>
  </si>
  <si>
    <t>1Q-2022</t>
  </si>
  <si>
    <t>4Q-2021</t>
  </si>
  <si>
    <t>3Q-2021</t>
  </si>
  <si>
    <t>2Q-2021</t>
  </si>
  <si>
    <t>2Q-2022</t>
  </si>
  <si>
    <t>ცხრილი 9 (Capital), N39</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</si>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</sst>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409]mmmm\ d\,\ yyyy;@"/>
    <numFmt numFmtId="195" formatCode="_-* #,##0_р_._-;\-* #,##0_р_._-;_-* &quot;-&quot;??_р_._-;_-@_-"/>
    <numFmt numFmtId="196" formatCode="_(* #,##0.00_);_(* \(#,##0.00\);_(* \-??_);_(@_)"/>
    <numFmt numFmtId="197" formatCode="_([$€-2]* #,##0.00_);_([$€-2]* \(#,##0.00\);_([$€-2]* &quot;-&quot;??_)"/>
    <numFmt numFmtId="198" formatCode="_(* #,##0_);_(* \(#,##0\);_(* \-??_);_(@_)"/>
    <numFmt numFmtId="199" formatCode="0.000%"/>
  </numFmts>
  <fonts count="148">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i/>
      <sz val="10"/>
      <color theme="1"/>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9"/>
      <color theme="1"/>
      <name val="Calibri"/>
      <family val="2"/>
      <scheme val="minor"/>
    </font>
    <font>
      <sz val="9"/>
      <color rgb="FF000000"/>
      <name val="Sylfaen"/>
      <family val="1"/>
    </font>
    <font>
      <b/>
      <sz val="9"/>
      <color rgb="FF000000"/>
      <name val="Sylfaen"/>
      <family val="1"/>
    </font>
    <font>
      <b/>
      <sz val="9"/>
      <color theme="1"/>
      <name val="Calibri"/>
      <family val="1"/>
      <scheme val="minor"/>
    </font>
    <font>
      <b/>
      <sz val="10"/>
      <name val="Sylfaen"/>
      <family val="1"/>
    </font>
    <font>
      <sz val="10"/>
      <color rgb="FF333333"/>
      <name val="Sylfaen"/>
      <family val="1"/>
    </font>
    <font>
      <i/>
      <sz val="10"/>
      <color theme="1"/>
      <name val="Sylfaen"/>
      <family val="1"/>
    </font>
    <font>
      <sz val="10"/>
      <name val="Calibri"/>
      <family val="2"/>
      <charset val="204"/>
      <scheme val="minor"/>
    </font>
    <font>
      <b/>
      <sz val="10"/>
      <name val="Calibri"/>
      <family val="2"/>
      <charset val="204"/>
      <scheme val="minor"/>
    </font>
    <font>
      <b/>
      <sz val="10"/>
      <color theme="1"/>
      <name val="Sylfaen"/>
      <family val="1"/>
    </font>
    <font>
      <sz val="10"/>
      <color theme="1"/>
      <name val="Sylfaen"/>
      <family val="1"/>
    </font>
    <font>
      <sz val="10"/>
      <name val="Times New Roman"/>
      <family val="1"/>
    </font>
    <font>
      <sz val="10"/>
      <name val="Tahoma"/>
      <family val="2"/>
    </font>
    <font>
      <sz val="10"/>
      <name val="MS Sans Serif"/>
      <family val="2"/>
      <charset val="204"/>
    </font>
    <font>
      <b/>
      <sz val="14"/>
      <name val="Arial"/>
      <family val="2"/>
      <charset val="204"/>
    </font>
    <font>
      <b/>
      <sz val="12"/>
      <name val="Arial"/>
      <family val="2"/>
      <charset val="204"/>
    </font>
    <font>
      <i/>
      <sz val="12"/>
      <name val="Arial"/>
      <family val="2"/>
      <charset val="204"/>
    </font>
    <font>
      <sz val="12"/>
      <name val="Arial"/>
      <family val="2"/>
      <charset val="204"/>
    </font>
    <font>
      <b/>
      <sz val="10"/>
      <name val="Arial"/>
      <family val="2"/>
      <charset val="204"/>
    </font>
    <font>
      <i/>
      <sz val="10"/>
      <name val="Arial"/>
      <family val="2"/>
      <charset val="204"/>
    </font>
    <font>
      <b/>
      <i/>
      <sz val="10"/>
      <name val="Arial"/>
      <family val="2"/>
      <charset val="204"/>
    </font>
    <font>
      <sz val="11"/>
      <color rgb="FF000000"/>
      <name val="Calibri"/>
      <family val="2"/>
      <charset val="1"/>
    </font>
    <font>
      <sz val="10"/>
      <color indexed="8"/>
      <name val="Calibri"/>
      <family val="2"/>
      <charset val="1"/>
    </font>
    <font>
      <b/>
      <sz val="9"/>
      <color theme="1"/>
      <name val="Calibri"/>
      <family val="2"/>
      <scheme val="minor"/>
    </font>
    <font>
      <sz val="9"/>
      <name val="Calibri"/>
      <family val="2"/>
      <charset val="1"/>
    </font>
    <font>
      <i/>
      <sz val="10"/>
      <name val="Sylfaen"/>
      <family val="1"/>
    </font>
  </fonts>
  <fills count="8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theme="0"/>
      </patternFill>
    </fill>
  </fills>
  <borders count="172">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right/>
      <top style="thin">
        <color indexed="64"/>
      </top>
      <bottom style="medium">
        <color indexed="64"/>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indexed="64"/>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6" tint="-0.499984740745262"/>
      </left>
      <right/>
      <top style="thin">
        <color theme="6" tint="-0.499984740745262"/>
      </top>
      <bottom/>
      <diagonal/>
    </border>
    <border>
      <left/>
      <right style="medium">
        <color indexed="64"/>
      </right>
      <top style="thin">
        <color indexed="64"/>
      </top>
      <bottom style="thin">
        <color indexed="64"/>
      </bottom>
      <diagonal/>
    </border>
    <border>
      <left style="thin">
        <color auto="1"/>
      </left>
      <right/>
      <top style="thin">
        <color auto="1"/>
      </top>
      <bottom style="thin">
        <color auto="1"/>
      </bottom>
      <diagonal/>
    </border>
    <border>
      <left style="thin">
        <color indexed="8"/>
      </left>
      <right style="medium">
        <color indexed="8"/>
      </right>
      <top style="thin">
        <color indexed="8"/>
      </top>
      <bottom style="thin">
        <color indexed="8"/>
      </bottom>
      <diagonal/>
    </border>
    <border>
      <left style="thin">
        <color auto="1"/>
      </left>
      <right style="medium">
        <color indexed="64"/>
      </right>
      <top style="thin">
        <color auto="1"/>
      </top>
      <bottom style="thin">
        <color auto="1"/>
      </bottom>
      <diagonal/>
    </border>
  </borders>
  <cellStyleXfs count="3825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9" fontId="23"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2" fillId="9" borderId="34"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0" fontId="21"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168" fontId="23" fillId="64" borderId="40" applyNumberFormat="0" applyAlignment="0" applyProtection="0"/>
    <xf numFmtId="169" fontId="23" fillId="64" borderId="40" applyNumberFormat="0" applyAlignment="0" applyProtection="0"/>
    <xf numFmtId="168" fontId="23" fillId="64" borderId="40" applyNumberFormat="0" applyAlignment="0" applyProtection="0"/>
    <xf numFmtId="0" fontId="21" fillId="64" borderId="40" applyNumberFormat="0" applyAlignment="0" applyProtection="0"/>
    <xf numFmtId="0" fontId="24"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0" fontId="25" fillId="10" borderId="37"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169" fontId="26" fillId="65" borderId="41" applyNumberFormat="0" applyAlignment="0" applyProtection="0"/>
    <xf numFmtId="168" fontId="26" fillId="65" borderId="41" applyNumberFormat="0" applyAlignment="0" applyProtection="0"/>
    <xf numFmtId="0" fontId="24" fillId="65" borderId="41"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42">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31" applyNumberFormat="0" applyAlignment="0" applyProtection="0">
      <alignment horizontal="left" vertical="center"/>
    </xf>
    <xf numFmtId="0" fontId="37" fillId="0" borderId="31" applyNumberFormat="0" applyAlignment="0" applyProtection="0">
      <alignment horizontal="left" vertical="center"/>
    </xf>
    <xf numFmtId="168" fontId="37" fillId="0" borderId="31"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3" applyNumberFormat="0" applyFill="0" applyAlignment="0" applyProtection="0"/>
    <xf numFmtId="169" fontId="38" fillId="0" borderId="43" applyNumberFormat="0" applyFill="0" applyAlignment="0" applyProtection="0"/>
    <xf numFmtId="0"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168" fontId="38" fillId="0" borderId="43" applyNumberFormat="0" applyFill="0" applyAlignment="0" applyProtection="0"/>
    <xf numFmtId="169" fontId="38" fillId="0" borderId="43" applyNumberFormat="0" applyFill="0" applyAlignment="0" applyProtection="0"/>
    <xf numFmtId="168" fontId="38" fillId="0" borderId="43" applyNumberFormat="0" applyFill="0" applyAlignment="0" applyProtection="0"/>
    <xf numFmtId="0" fontId="38" fillId="0" borderId="43" applyNumberFormat="0" applyFill="0" applyAlignment="0" applyProtection="0"/>
    <xf numFmtId="0" fontId="39" fillId="0" borderId="44" applyNumberFormat="0" applyFill="0" applyAlignment="0" applyProtection="0"/>
    <xf numFmtId="169" fontId="39" fillId="0" borderId="44" applyNumberFormat="0" applyFill="0" applyAlignment="0" applyProtection="0"/>
    <xf numFmtId="0"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168" fontId="39" fillId="0" borderId="44" applyNumberFormat="0" applyFill="0" applyAlignment="0" applyProtection="0"/>
    <xf numFmtId="169" fontId="39" fillId="0" borderId="44" applyNumberFormat="0" applyFill="0" applyAlignment="0" applyProtection="0"/>
    <xf numFmtId="168" fontId="39" fillId="0" borderId="44" applyNumberFormat="0" applyFill="0" applyAlignment="0" applyProtection="0"/>
    <xf numFmtId="0" fontId="39" fillId="0" borderId="44" applyNumberFormat="0" applyFill="0" applyAlignment="0" applyProtection="0"/>
    <xf numFmtId="0" fontId="40" fillId="0" borderId="45" applyNumberFormat="0" applyFill="0" applyAlignment="0" applyProtection="0"/>
    <xf numFmtId="169"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168" fontId="40" fillId="0" borderId="45" applyNumberFormat="0" applyFill="0" applyAlignment="0" applyProtection="0"/>
    <xf numFmtId="169" fontId="40" fillId="0" borderId="45" applyNumberFormat="0" applyFill="0" applyAlignment="0" applyProtection="0"/>
    <xf numFmtId="168" fontId="40" fillId="0" borderId="45" applyNumberFormat="0" applyFill="0" applyAlignment="0" applyProtection="0"/>
    <xf numFmtId="0" fontId="40" fillId="0" borderId="45"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9" fontId="51"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50" fillId="8" borderId="34"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0" fontId="49"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168" fontId="51" fillId="43" borderId="40" applyNumberFormat="0" applyAlignment="0" applyProtection="0"/>
    <xf numFmtId="169" fontId="51" fillId="43" borderId="40" applyNumberFormat="0" applyAlignment="0" applyProtection="0"/>
    <xf numFmtId="168" fontId="51" fillId="43" borderId="40" applyNumberFormat="0" applyAlignment="0" applyProtection="0"/>
    <xf numFmtId="0" fontId="49" fillId="43" borderId="40"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0" fontId="52" fillId="0" borderId="4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168" fontId="54" fillId="0" borderId="46" applyNumberFormat="0" applyFill="0" applyAlignment="0" applyProtection="0"/>
    <xf numFmtId="169" fontId="54" fillId="0" borderId="46" applyNumberFormat="0" applyFill="0" applyAlignment="0" applyProtection="0"/>
    <xf numFmtId="168" fontId="54" fillId="0" borderId="46" applyNumberFormat="0" applyFill="0" applyAlignment="0" applyProtection="0"/>
    <xf numFmtId="0" fontId="52" fillId="0" borderId="46"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47"/>
    <xf numFmtId="169" fontId="9" fillId="0" borderId="47"/>
    <xf numFmtId="168" fontId="9" fillId="0" borderId="47"/>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168" fontId="2" fillId="0" borderId="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169"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0" borderId="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1" fillId="11" borderId="3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10"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168" fontId="2" fillId="0" borderId="0"/>
    <xf numFmtId="0" fontId="2" fillId="74" borderId="48" applyNumberFormat="0" applyFont="0" applyAlignment="0" applyProtection="0"/>
    <xf numFmtId="0" fontId="2" fillId="74" borderId="48" applyNumberFormat="0" applyFont="0" applyAlignment="0" applyProtection="0"/>
    <xf numFmtId="169" fontId="2" fillId="0" borderId="0"/>
    <xf numFmtId="168" fontId="2" fillId="0" borderId="0"/>
    <xf numFmtId="168" fontId="2" fillId="0" borderId="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0" fontId="2" fillId="74" borderId="48"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9" fontId="68"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7" fillId="9" borderId="35"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0" fontId="66"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168" fontId="68" fillId="64" borderId="49" applyNumberFormat="0" applyAlignment="0" applyProtection="0"/>
    <xf numFmtId="169" fontId="68" fillId="64" borderId="49" applyNumberFormat="0" applyAlignment="0" applyProtection="0"/>
    <xf numFmtId="168" fontId="68" fillId="64" borderId="49" applyNumberFormat="0" applyAlignment="0" applyProtection="0"/>
    <xf numFmtId="0" fontId="66" fillId="64" borderId="49"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9" fontId="77"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4" fillId="0" borderId="39"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0" fontId="30"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168" fontId="77" fillId="0" borderId="50" applyNumberFormat="0" applyFill="0" applyAlignment="0" applyProtection="0"/>
    <xf numFmtId="169" fontId="77" fillId="0" borderId="50" applyNumberFormat="0" applyFill="0" applyAlignment="0" applyProtection="0"/>
    <xf numFmtId="168" fontId="77" fillId="0" borderId="50" applyNumberFormat="0" applyFill="0" applyAlignment="0" applyProtection="0"/>
    <xf numFmtId="0" fontId="30" fillId="0" borderId="50" applyNumberFormat="0" applyFill="0" applyAlignment="0" applyProtection="0"/>
    <xf numFmtId="0" fontId="8" fillId="0" borderId="51"/>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19" fillId="0" borderId="112" applyNumberFormat="0" applyAlignment="0">
      <alignment horizontal="right"/>
      <protection locked="0"/>
    </xf>
    <xf numFmtId="0" fontId="2" fillId="69" borderId="112" applyNumberFormat="0" applyFont="0" applyBorder="0" applyProtection="0">
      <alignment horizontal="center" vertical="center"/>
    </xf>
    <xf numFmtId="0" fontId="37" fillId="0" borderId="115">
      <alignment horizontal="left" vertical="center"/>
    </xf>
    <xf numFmtId="0" fontId="37" fillId="0" borderId="115">
      <alignment horizontal="left" vertical="center"/>
    </xf>
    <xf numFmtId="168" fontId="37" fillId="0" borderId="115">
      <alignment horizontal="left" vertical="center"/>
    </xf>
    <xf numFmtId="0" fontId="45" fillId="70" borderId="114" applyFont="0" applyBorder="0">
      <alignment horizontal="center" wrapText="1"/>
    </xf>
    <xf numFmtId="3" fontId="2" fillId="71" borderId="112" applyFont="0" applyProtection="0">
      <alignment horizontal="right" vertical="center"/>
    </xf>
    <xf numFmtId="9" fontId="2" fillId="71" borderId="112" applyFont="0" applyProtection="0">
      <alignment horizontal="right" vertical="center"/>
    </xf>
    <xf numFmtId="0" fontId="2" fillId="71" borderId="114" applyNumberFormat="0" applyFont="0" applyBorder="0" applyProtection="0">
      <alignment horizontal="left" vertical="center"/>
    </xf>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3" fontId="2" fillId="72" borderId="112" applyFont="0">
      <alignment horizontal="right" vertical="center"/>
      <protection locked="0"/>
    </xf>
    <xf numFmtId="3" fontId="2" fillId="72" borderId="141"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42" applyNumberFormat="0" applyFont="0" applyBorder="0" applyProtection="0">
      <alignment horizontal="left" vertical="center"/>
    </xf>
    <xf numFmtId="9" fontId="2" fillId="71" borderId="141" applyFont="0" applyProtection="0">
      <alignment horizontal="right" vertical="center"/>
    </xf>
    <xf numFmtId="3" fontId="2" fillId="71" borderId="141" applyFont="0" applyProtection="0">
      <alignment horizontal="right" vertical="center"/>
    </xf>
    <xf numFmtId="0" fontId="45" fillId="70" borderId="142" applyFont="0" applyBorder="0">
      <alignment horizontal="center" wrapText="1"/>
    </xf>
    <xf numFmtId="0" fontId="2" fillId="69" borderId="141" applyNumberFormat="0" applyFont="0" applyBorder="0" applyProtection="0">
      <alignment horizontal="center" vertical="center"/>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19" fillId="0" borderId="141"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3" fontId="2" fillId="75" borderId="112" applyFont="0">
      <alignment horizontal="right" vertical="center"/>
      <protection locked="0"/>
    </xf>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3" fontId="2" fillId="70" borderId="112" applyFont="0">
      <alignment horizontal="right" vertical="center"/>
    </xf>
    <xf numFmtId="188" fontId="2" fillId="70" borderId="112" applyFont="0">
      <alignment horizontal="right" vertical="center"/>
    </xf>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168" fontId="77" fillId="0" borderId="125" applyNumberFormat="0" applyFill="0" applyAlignment="0" applyProtection="0"/>
    <xf numFmtId="169" fontId="77"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9"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68" fontId="77"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0" fontId="30" fillId="0" borderId="125" applyNumberFormat="0" applyFill="0" applyAlignment="0" applyProtection="0"/>
    <xf numFmtId="188" fontId="2" fillId="70" borderId="127" applyFont="0">
      <alignment horizontal="right" vertical="center"/>
    </xf>
    <xf numFmtId="3" fontId="2" fillId="70" borderId="127" applyFont="0">
      <alignment horizontal="right" vertical="center"/>
    </xf>
    <xf numFmtId="0" fontId="66"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168" fontId="68" fillId="64" borderId="124" applyNumberFormat="0" applyAlignment="0" applyProtection="0"/>
    <xf numFmtId="169" fontId="68"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9"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168" fontId="68"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0" fontId="66" fillId="64" borderId="124" applyNumberFormat="0" applyAlignment="0" applyProtection="0"/>
    <xf numFmtId="3" fontId="2" fillId="75" borderId="127" applyFont="0">
      <alignment horizontal="right" vertical="center"/>
      <protection locked="0"/>
    </xf>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2"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0" fontId="10" fillId="74" borderId="123" applyNumberFormat="0" applyFont="0" applyAlignment="0" applyProtection="0"/>
    <xf numFmtId="3" fontId="2" fillId="72" borderId="127" applyFont="0">
      <alignment horizontal="right" vertical="center"/>
      <protection locked="0"/>
    </xf>
    <xf numFmtId="0" fontId="49"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168" fontId="51" fillId="43" borderId="122" applyNumberFormat="0" applyAlignment="0" applyProtection="0"/>
    <xf numFmtId="169" fontId="51"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9"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168" fontId="51"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49" fillId="43" borderId="122" applyNumberFormat="0" applyAlignment="0" applyProtection="0"/>
    <xf numFmtId="0" fontId="2" fillId="71" borderId="128" applyNumberFormat="0" applyFont="0" applyBorder="0" applyProtection="0">
      <alignment horizontal="left" vertical="center"/>
    </xf>
    <xf numFmtId="9" fontId="2" fillId="71" borderId="127" applyFont="0" applyProtection="0">
      <alignment horizontal="right" vertical="center"/>
    </xf>
    <xf numFmtId="3" fontId="2" fillId="71" borderId="127" applyFont="0" applyProtection="0">
      <alignment horizontal="right" vertical="center"/>
    </xf>
    <xf numFmtId="0" fontId="45" fillId="70" borderId="128" applyFont="0" applyBorder="0">
      <alignment horizontal="center" wrapText="1"/>
    </xf>
    <xf numFmtId="168" fontId="37" fillId="0" borderId="126">
      <alignment horizontal="left" vertical="center"/>
    </xf>
    <xf numFmtId="0" fontId="37" fillId="0" borderId="126">
      <alignment horizontal="left" vertical="center"/>
    </xf>
    <xf numFmtId="0" fontId="37" fillId="0" borderId="126">
      <alignment horizontal="left" vertical="center"/>
    </xf>
    <xf numFmtId="0" fontId="2" fillId="69" borderId="127" applyNumberFormat="0" applyFont="0" applyBorder="0" applyProtection="0">
      <alignment horizontal="center" vertical="center"/>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19" fillId="0" borderId="127" applyNumberFormat="0" applyAlignment="0">
      <alignment horizontal="right"/>
      <protection locked="0"/>
    </xf>
    <xf numFmtId="0" fontId="21"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168" fontId="23" fillId="64" borderId="122" applyNumberFormat="0" applyAlignment="0" applyProtection="0"/>
    <xf numFmtId="169" fontId="23"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8" fontId="23"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0" fontId="21" fillId="64" borderId="122" applyNumberFormat="0" applyAlignment="0" applyProtection="0"/>
    <xf numFmtId="169" fontId="9" fillId="37" borderId="0"/>
    <xf numFmtId="0" fontId="2" fillId="74" borderId="144" applyNumberFormat="0" applyFon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 fillId="0" borderId="0"/>
    <xf numFmtId="43" fontId="1" fillId="0" borderId="0"/>
    <xf numFmtId="9" fontId="1" fillId="0" borderId="0"/>
    <xf numFmtId="166" fontId="1" fillId="0" borderId="0"/>
    <xf numFmtId="166" fontId="1" fillId="0" borderId="0" applyFont="0" applyFill="0" applyBorder="0" applyAlignment="0" applyProtection="0"/>
    <xf numFmtId="197" fontId="2" fillId="0" borderId="0" applyFont="0" applyFill="0" applyBorder="0" applyAlignment="0" applyProtection="0"/>
    <xf numFmtId="19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4" fillId="0" borderId="0" applyFont="0" applyFill="0" applyBorder="0" applyAlignment="0" applyProtection="0"/>
    <xf numFmtId="43" fontId="5" fillId="0" borderId="0" applyFont="0" applyFill="0" applyBorder="0" applyAlignment="0" applyProtection="0"/>
    <xf numFmtId="194" fontId="8" fillId="0" borderId="0"/>
    <xf numFmtId="44" fontId="5" fillId="0" borderId="0" applyFont="0" applyFill="0" applyBorder="0" applyAlignment="0" applyProtection="0"/>
    <xf numFmtId="38" fontId="135" fillId="0" borderId="42">
      <alignment vertical="center"/>
    </xf>
    <xf numFmtId="194" fontId="2" fillId="0" borderId="0" applyFont="0" applyFill="0" applyBorder="0" applyAlignment="0" applyProtection="0"/>
    <xf numFmtId="194" fontId="5" fillId="0" borderId="0" applyFont="0" applyFill="0" applyBorder="0" applyAlignment="0" applyProtection="0"/>
    <xf numFmtId="194" fontId="2" fillId="0" borderId="0"/>
    <xf numFmtId="194" fontId="5" fillId="0" borderId="0"/>
    <xf numFmtId="194" fontId="19" fillId="0" borderId="127" applyNumberFormat="0" applyAlignment="0">
      <alignment horizontal="right"/>
      <protection locked="0"/>
    </xf>
    <xf numFmtId="194" fontId="2" fillId="69" borderId="127" applyNumberFormat="0" applyFont="0" applyBorder="0" applyProtection="0">
      <alignment horizontal="center" vertical="center"/>
    </xf>
    <xf numFmtId="194" fontId="37" fillId="0" borderId="31" applyNumberFormat="0" applyAlignment="0" applyProtection="0">
      <alignment horizontal="left" vertical="center"/>
    </xf>
    <xf numFmtId="194" fontId="37" fillId="0" borderId="135">
      <alignment horizontal="left" vertical="center"/>
    </xf>
    <xf numFmtId="194" fontId="136" fillId="0" borderId="0"/>
    <xf numFmtId="194" fontId="137" fillId="0" borderId="0"/>
    <xf numFmtId="194" fontId="138" fillId="0" borderId="0"/>
    <xf numFmtId="194" fontId="139" fillId="0" borderId="0"/>
    <xf numFmtId="194" fontId="140" fillId="0" borderId="0"/>
    <xf numFmtId="194" fontId="141" fillId="0" borderId="0"/>
    <xf numFmtId="194" fontId="45" fillId="70" borderId="128" applyFont="0" applyBorder="0">
      <alignment horizontal="center" wrapText="1"/>
    </xf>
    <xf numFmtId="3" fontId="2" fillId="71" borderId="127" applyFont="0" applyProtection="0">
      <alignment horizontal="right" vertical="center"/>
    </xf>
    <xf numFmtId="9" fontId="2" fillId="71" borderId="127" applyFont="0" applyProtection="0">
      <alignment horizontal="right" vertical="center"/>
    </xf>
    <xf numFmtId="194" fontId="2" fillId="71" borderId="128" applyNumberFormat="0" applyFont="0" applyBorder="0" applyProtection="0">
      <alignment horizontal="left" vertical="center"/>
    </xf>
    <xf numFmtId="194" fontId="2" fillId="0" borderId="0">
      <alignment horizontal="center"/>
    </xf>
    <xf numFmtId="194" fontId="5" fillId="0" borderId="0">
      <alignment horizontal="center"/>
    </xf>
    <xf numFmtId="3" fontId="2" fillId="72" borderId="127" applyFont="0">
      <alignment horizontal="right" vertical="center"/>
      <protection locked="0"/>
    </xf>
    <xf numFmtId="194" fontId="2" fillId="0" borderId="0">
      <alignment horizontal="center"/>
    </xf>
    <xf numFmtId="194" fontId="5" fillId="0" borderId="0">
      <alignment horizontal="center"/>
    </xf>
    <xf numFmtId="194" fontId="5" fillId="0" borderId="0"/>
    <xf numFmtId="194" fontId="5" fillId="0" borderId="0"/>
    <xf numFmtId="194" fontId="5" fillId="0" borderId="0"/>
    <xf numFmtId="194" fontId="5" fillId="0" borderId="0"/>
    <xf numFmtId="194" fontId="5" fillId="0" borderId="0"/>
    <xf numFmtId="194" fontId="8" fillId="0" borderId="0"/>
    <xf numFmtId="194" fontId="5" fillId="0" borderId="0"/>
    <xf numFmtId="194" fontId="133" fillId="0" borderId="0"/>
    <xf numFmtId="194" fontId="5" fillId="0" borderId="0"/>
    <xf numFmtId="194" fontId="2" fillId="0" borderId="0"/>
    <xf numFmtId="194" fontId="10" fillId="0" borderId="0"/>
    <xf numFmtId="194" fontId="5" fillId="0" borderId="0"/>
    <xf numFmtId="194" fontId="5" fillId="0" borderId="0"/>
    <xf numFmtId="194" fontId="5" fillId="0" borderId="0"/>
    <xf numFmtId="3" fontId="2" fillId="75" borderId="127" applyFont="0">
      <alignment horizontal="right" vertical="center"/>
      <protection locked="0"/>
    </xf>
    <xf numFmtId="194" fontId="142" fillId="0" borderId="0"/>
    <xf numFmtId="0" fontId="2" fillId="71" borderId="128" applyNumberFormat="0" applyFont="0" applyBorder="0" applyProtection="0">
      <alignment horizontal="left" vertical="center"/>
    </xf>
    <xf numFmtId="9" fontId="133" fillId="0" borderId="0" applyFont="0" applyFill="0" applyBorder="0" applyAlignment="0" applyProtection="0"/>
    <xf numFmtId="0" fontId="2" fillId="69" borderId="127" applyNumberFormat="0" applyFont="0" applyBorder="0" applyProtection="0">
      <alignment horizontal="center" vertical="center"/>
    </xf>
    <xf numFmtId="0" fontId="45" fillId="70" borderId="128" applyFont="0" applyBorder="0">
      <alignment horizontal="center" wrapText="1"/>
    </xf>
    <xf numFmtId="194" fontId="2" fillId="0" borderId="0"/>
    <xf numFmtId="194" fontId="5" fillId="0" borderId="0"/>
    <xf numFmtId="3" fontId="2" fillId="70" borderId="127" applyFont="0">
      <alignment horizontal="right" vertical="center"/>
    </xf>
    <xf numFmtId="188" fontId="2" fillId="70" borderId="127" applyFont="0">
      <alignment horizontal="right" vertical="center"/>
    </xf>
    <xf numFmtId="194" fontId="8" fillId="0" borderId="0"/>
    <xf numFmtId="194" fontId="73" fillId="0" borderId="0"/>
    <xf numFmtId="194" fontId="2" fillId="0" borderId="0">
      <alignment horizontal="center" textRotation="90"/>
    </xf>
    <xf numFmtId="194" fontId="5" fillId="0" borderId="0">
      <alignment horizontal="center" textRotation="90"/>
    </xf>
    <xf numFmtId="197" fontId="5" fillId="0" borderId="0" applyFont="0" applyFill="0" applyBorder="0" applyAlignment="0" applyProtection="0"/>
    <xf numFmtId="196" fontId="143" fillId="0" borderId="0" applyBorder="0" applyProtection="0"/>
    <xf numFmtId="0" fontId="143" fillId="0" borderId="0"/>
    <xf numFmtId="196" fontId="143" fillId="0" borderId="0" applyBorder="0" applyProtection="0"/>
    <xf numFmtId="9" fontId="143" fillId="0" borderId="0" applyBorder="0" applyProtection="0"/>
    <xf numFmtId="0" fontId="2" fillId="0" borderId="0"/>
    <xf numFmtId="196" fontId="143" fillId="0" borderId="0" applyBorder="0" applyProtection="0"/>
    <xf numFmtId="0" fontId="5" fillId="0" borderId="0"/>
    <xf numFmtId="0" fontId="19" fillId="0" borderId="127" applyNumberFormat="0" applyAlignment="0">
      <alignment horizontal="right"/>
      <protection locked="0"/>
    </xf>
    <xf numFmtId="0" fontId="37" fillId="0" borderId="135">
      <alignment horizontal="left" vertical="center"/>
    </xf>
    <xf numFmtId="0" fontId="136" fillId="0" borderId="0"/>
    <xf numFmtId="0" fontId="137" fillId="0" borderId="0"/>
    <xf numFmtId="0" fontId="138" fillId="0" borderId="0"/>
    <xf numFmtId="0" fontId="139" fillId="0" borderId="0"/>
    <xf numFmtId="0" fontId="140" fillId="0" borderId="0"/>
    <xf numFmtId="0" fontId="141" fillId="0" borderId="0"/>
    <xf numFmtId="0" fontId="5" fillId="0" borderId="0">
      <alignment horizontal="center"/>
    </xf>
    <xf numFmtId="0" fontId="5" fillId="0" borderId="0">
      <alignment horizontal="center"/>
    </xf>
    <xf numFmtId="0" fontId="5" fillId="0" borderId="0"/>
    <xf numFmtId="0" fontId="5" fillId="0" borderId="0"/>
    <xf numFmtId="0" fontId="5" fillId="0" borderId="0"/>
    <xf numFmtId="0" fontId="5" fillId="0" borderId="0"/>
    <xf numFmtId="0" fontId="8" fillId="0" borderId="0"/>
    <xf numFmtId="0" fontId="133" fillId="0" borderId="0"/>
    <xf numFmtId="0" fontId="5" fillId="0" borderId="0"/>
    <xf numFmtId="0" fontId="10" fillId="0" borderId="0"/>
    <xf numFmtId="0" fontId="5" fillId="0" borderId="0"/>
    <xf numFmtId="0" fontId="5" fillId="0" borderId="0"/>
    <xf numFmtId="0" fontId="5" fillId="0" borderId="0"/>
    <xf numFmtId="0" fontId="142" fillId="0" borderId="0"/>
    <xf numFmtId="0" fontId="5" fillId="0" borderId="0"/>
    <xf numFmtId="0" fontId="5" fillId="0" borderId="0">
      <alignment horizontal="center" textRotation="90"/>
    </xf>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194" fontId="1" fillId="0" borderId="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37" fillId="0" borderId="135">
      <alignment horizontal="left" vertical="center"/>
    </xf>
    <xf numFmtId="0" fontId="37" fillId="0" borderId="135">
      <alignment horizontal="left" vertical="center"/>
    </xf>
    <xf numFmtId="168" fontId="37" fillId="0" borderId="135">
      <alignment horizontal="left"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168" fontId="37" fillId="0" borderId="135">
      <alignment horizontal="left" vertical="center"/>
    </xf>
    <xf numFmtId="0" fontId="37" fillId="0" borderId="135">
      <alignment horizontal="left" vertical="center"/>
    </xf>
    <xf numFmtId="0" fontId="37" fillId="0" borderId="135">
      <alignment horizontal="left" vertical="center"/>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37" fillId="0" borderId="135">
      <alignment horizontal="left"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37" fillId="0" borderId="135">
      <alignment horizontal="left" vertical="center"/>
    </xf>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8">
      <alignment horizontal="left" vertical="center"/>
    </xf>
    <xf numFmtId="0" fontId="37" fillId="0" borderId="138">
      <alignment horizontal="left" vertical="center"/>
    </xf>
    <xf numFmtId="0" fontId="37" fillId="0" borderId="138">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37" fillId="0" borderId="138">
      <alignment horizontal="left" vertical="center"/>
    </xf>
    <xf numFmtId="0" fontId="37" fillId="0" borderId="138">
      <alignment horizontal="left" vertical="center"/>
    </xf>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0" fontId="2" fillId="71" borderId="137"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6" applyFont="0">
      <alignment horizontal="right" vertical="center"/>
      <protection locked="0"/>
    </xf>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3" fontId="2" fillId="75" borderId="136" applyFont="0">
      <alignment horizontal="right" vertical="center"/>
      <protection locked="0"/>
    </xf>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3" fontId="2" fillId="70" borderId="136" applyFont="0">
      <alignment horizontal="right" vertical="center"/>
    </xf>
    <xf numFmtId="188" fontId="2" fillId="70" borderId="136" applyFont="0">
      <alignment horizontal="right" vertical="center"/>
    </xf>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168" fontId="77" fillId="0" borderId="134" applyNumberFormat="0" applyFill="0" applyAlignment="0" applyProtection="0"/>
    <xf numFmtId="169" fontId="77"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9"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68" fontId="77"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0" fontId="30" fillId="0" borderId="134" applyNumberFormat="0" applyFill="0" applyAlignment="0" applyProtection="0"/>
    <xf numFmtId="188" fontId="2" fillId="70" borderId="136" applyFont="0">
      <alignment horizontal="right" vertical="center"/>
    </xf>
    <xf numFmtId="3" fontId="2" fillId="70" borderId="136" applyFont="0">
      <alignment horizontal="right" vertical="center"/>
    </xf>
    <xf numFmtId="0" fontId="66"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168" fontId="68" fillId="64" borderId="133" applyNumberFormat="0" applyAlignment="0" applyProtection="0"/>
    <xf numFmtId="169" fontId="68"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9"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168" fontId="68"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0" fontId="66" fillId="64" borderId="133" applyNumberFormat="0" applyAlignment="0" applyProtection="0"/>
    <xf numFmtId="3" fontId="2" fillId="75" borderId="136" applyFont="0">
      <alignment horizontal="right" vertical="center"/>
      <protection locked="0"/>
    </xf>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2"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0" fontId="10" fillId="74" borderId="132" applyNumberFormat="0" applyFont="0" applyAlignment="0" applyProtection="0"/>
    <xf numFmtId="3" fontId="2" fillId="72" borderId="136" applyFont="0">
      <alignment horizontal="right" vertical="center"/>
      <protection locked="0"/>
    </xf>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2" fillId="71" borderId="137" applyNumberFormat="0" applyFont="0" applyBorder="0" applyProtection="0">
      <alignment horizontal="left" vertical="center"/>
    </xf>
    <xf numFmtId="9" fontId="2" fillId="71" borderId="136" applyFont="0" applyProtection="0">
      <alignment horizontal="right" vertical="center"/>
    </xf>
    <xf numFmtId="3" fontId="2" fillId="71" borderId="136" applyFont="0" applyProtection="0">
      <alignment horizontal="right" vertical="center"/>
    </xf>
    <xf numFmtId="0" fontId="45" fillId="70" borderId="137" applyFont="0" applyBorder="0">
      <alignment horizontal="center" wrapText="1"/>
    </xf>
    <xf numFmtId="0" fontId="2" fillId="69" borderId="136" applyNumberFormat="0" applyFont="0" applyBorder="0" applyProtection="0">
      <alignment horizontal="center" vertical="center"/>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19" fillId="0" borderId="136" applyNumberFormat="0" applyAlignment="0">
      <alignment horizontal="right"/>
      <protection locked="0"/>
    </xf>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94" fontId="19" fillId="0" borderId="136" applyNumberFormat="0" applyAlignment="0">
      <alignment horizontal="right"/>
      <protection locked="0"/>
    </xf>
    <xf numFmtId="194" fontId="2" fillId="69" borderId="136" applyNumberFormat="0" applyFont="0" applyBorder="0" applyProtection="0">
      <alignment horizontal="center" vertical="center"/>
    </xf>
    <xf numFmtId="194" fontId="45" fillId="70" borderId="137" applyFont="0" applyBorder="0">
      <alignment horizontal="center" wrapText="1"/>
    </xf>
    <xf numFmtId="3" fontId="2" fillId="71" borderId="136" applyFont="0" applyProtection="0">
      <alignment horizontal="right" vertical="center"/>
    </xf>
    <xf numFmtId="9" fontId="2" fillId="71" borderId="136" applyFont="0" applyProtection="0">
      <alignment horizontal="right" vertical="center"/>
    </xf>
    <xf numFmtId="194" fontId="2" fillId="71" borderId="137" applyNumberFormat="0" applyFont="0" applyBorder="0" applyProtection="0">
      <alignment horizontal="left" vertical="center"/>
    </xf>
    <xf numFmtId="3" fontId="2" fillId="72" borderId="136" applyFont="0">
      <alignment horizontal="right" vertical="center"/>
      <protection locked="0"/>
    </xf>
    <xf numFmtId="3" fontId="2" fillId="75" borderId="136" applyFont="0">
      <alignment horizontal="right" vertical="center"/>
      <protection locked="0"/>
    </xf>
    <xf numFmtId="0" fontId="2" fillId="71" borderId="137" applyNumberFormat="0" applyFont="0" applyBorder="0" applyProtection="0">
      <alignment horizontal="left" vertical="center"/>
    </xf>
    <xf numFmtId="0" fontId="2" fillId="69" borderId="136" applyNumberFormat="0" applyFont="0" applyBorder="0" applyProtection="0">
      <alignment horizontal="center" vertical="center"/>
    </xf>
    <xf numFmtId="0" fontId="45" fillId="70" borderId="137" applyFont="0" applyBorder="0">
      <alignment horizontal="center" wrapText="1"/>
    </xf>
    <xf numFmtId="3" fontId="2" fillId="70" borderId="136" applyFont="0">
      <alignment horizontal="right" vertical="center"/>
    </xf>
    <xf numFmtId="188" fontId="2" fillId="70" borderId="136" applyFont="0">
      <alignment horizontal="right" vertical="center"/>
    </xf>
    <xf numFmtId="0" fontId="19" fillId="0" borderId="136" applyNumberFormat="0" applyAlignment="0">
      <alignment horizontal="right"/>
      <protection locked="0"/>
    </xf>
    <xf numFmtId="0" fontId="2" fillId="74" borderId="144" applyNumberFormat="0" applyFont="0" applyAlignment="0" applyProtection="0"/>
    <xf numFmtId="0" fontId="2" fillId="74" borderId="144" applyNumberFormat="0" applyFont="0" applyAlignment="0" applyProtection="0"/>
    <xf numFmtId="3" fontId="2" fillId="75" borderId="141"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1" applyFont="0">
      <alignment horizontal="right" vertical="center"/>
    </xf>
    <xf numFmtId="188" fontId="2" fillId="70" borderId="141"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37" fillId="0" borderId="148">
      <alignment horizontal="left" vertical="center"/>
    </xf>
    <xf numFmtId="0" fontId="37" fillId="0" borderId="148">
      <alignment horizontal="left" vertical="center"/>
    </xf>
    <xf numFmtId="168" fontId="37" fillId="0" borderId="148">
      <alignment horizontal="left"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168" fontId="37" fillId="0" borderId="148">
      <alignment horizontal="left" vertical="center"/>
    </xf>
    <xf numFmtId="0" fontId="37" fillId="0" borderId="148">
      <alignment horizontal="left" vertical="center"/>
    </xf>
    <xf numFmtId="0" fontId="37" fillId="0" borderId="148">
      <alignment horizontal="left" vertical="center"/>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37" fillId="0" borderId="148">
      <alignment horizontal="left"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37" fillId="0" borderId="148">
      <alignment horizontal="left" vertical="center"/>
    </xf>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35">
      <alignment horizontal="left" vertical="center"/>
    </xf>
    <xf numFmtId="0" fontId="37" fillId="0" borderId="135">
      <alignment horizontal="left" vertical="center"/>
    </xf>
    <xf numFmtId="0" fontId="37" fillId="0" borderId="135">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37" fillId="0" borderId="148">
      <alignment horizontal="left" vertical="center"/>
    </xf>
    <xf numFmtId="0" fontId="37" fillId="0" borderId="148">
      <alignment horizontal="left" vertical="center"/>
    </xf>
    <xf numFmtId="0" fontId="37" fillId="0" borderId="148">
      <alignment horizontal="left" vertical="center"/>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37" fillId="0" borderId="135">
      <alignment horizontal="left" vertical="center"/>
    </xf>
    <xf numFmtId="0" fontId="37" fillId="0" borderId="135">
      <alignment horizontal="left" vertical="center"/>
    </xf>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0" fontId="2" fillId="71" borderId="150" applyNumberFormat="0" applyFont="0" applyBorder="0" applyProtection="0">
      <alignment horizontal="left" vertical="center"/>
    </xf>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3" fontId="2" fillId="72" borderId="149" applyFont="0">
      <alignment horizontal="right" vertical="center"/>
      <protection locked="0"/>
    </xf>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3" fontId="2" fillId="75" borderId="149" applyFont="0">
      <alignment horizontal="right" vertical="center"/>
      <protection locked="0"/>
    </xf>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3" fontId="2" fillId="70" borderId="149" applyFont="0">
      <alignment horizontal="right" vertical="center"/>
    </xf>
    <xf numFmtId="188" fontId="2" fillId="70" borderId="149" applyFont="0">
      <alignment horizontal="right" vertical="center"/>
    </xf>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168" fontId="77" fillId="0" borderId="146" applyNumberFormat="0" applyFill="0" applyAlignment="0" applyProtection="0"/>
    <xf numFmtId="169" fontId="77"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9"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68" fontId="77"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0" fontId="30" fillId="0" borderId="146" applyNumberFormat="0" applyFill="0" applyAlignment="0" applyProtection="0"/>
    <xf numFmtId="188" fontId="2" fillId="70" borderId="149" applyFont="0">
      <alignment horizontal="right" vertical="center"/>
    </xf>
    <xf numFmtId="3" fontId="2" fillId="70" borderId="149" applyFont="0">
      <alignment horizontal="right" vertical="center"/>
    </xf>
    <xf numFmtId="0" fontId="66"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168" fontId="68" fillId="64" borderId="145" applyNumberFormat="0" applyAlignment="0" applyProtection="0"/>
    <xf numFmtId="169" fontId="68"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9"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168" fontId="68"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0" fontId="66" fillId="64" borderId="145" applyNumberFormat="0" applyAlignment="0" applyProtection="0"/>
    <xf numFmtId="3" fontId="2" fillId="75" borderId="149" applyFont="0">
      <alignment horizontal="right" vertical="center"/>
      <protection locked="0"/>
    </xf>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2"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0" fontId="10" fillId="74" borderId="144" applyNumberFormat="0" applyFont="0" applyAlignment="0" applyProtection="0"/>
    <xf numFmtId="3" fontId="2" fillId="72" borderId="149" applyFont="0">
      <alignment horizontal="right" vertical="center"/>
      <protection locked="0"/>
    </xf>
    <xf numFmtId="0" fontId="49"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168" fontId="51" fillId="43" borderId="143" applyNumberFormat="0" applyAlignment="0" applyProtection="0"/>
    <xf numFmtId="169" fontId="51"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9"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168" fontId="51"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49" fillId="43" borderId="143" applyNumberFormat="0" applyAlignment="0" applyProtection="0"/>
    <xf numFmtId="0" fontId="2" fillId="71" borderId="150" applyNumberFormat="0" applyFont="0" applyBorder="0" applyProtection="0">
      <alignment horizontal="left" vertical="center"/>
    </xf>
    <xf numFmtId="9" fontId="2" fillId="71" borderId="149" applyFont="0" applyProtection="0">
      <alignment horizontal="right" vertical="center"/>
    </xf>
    <xf numFmtId="3" fontId="2" fillId="71" borderId="149" applyFont="0" applyProtection="0">
      <alignment horizontal="right" vertical="center"/>
    </xf>
    <xf numFmtId="0" fontId="45" fillId="70" borderId="150" applyFont="0" applyBorder="0">
      <alignment horizontal="center" wrapText="1"/>
    </xf>
    <xf numFmtId="0" fontId="2" fillId="69" borderId="149" applyNumberFormat="0" applyFont="0" applyBorder="0" applyProtection="0">
      <alignment horizontal="center" vertical="center"/>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19" fillId="0" borderId="149" applyNumberFormat="0" applyAlignment="0">
      <alignment horizontal="right"/>
      <protection locked="0"/>
    </xf>
    <xf numFmtId="0" fontId="21"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168" fontId="23" fillId="64" borderId="143" applyNumberFormat="0" applyAlignment="0" applyProtection="0"/>
    <xf numFmtId="169" fontId="23"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9"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68" fontId="23"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0" fontId="21" fillId="64" borderId="143" applyNumberFormat="0" applyAlignment="0" applyProtection="0"/>
    <xf numFmtId="194" fontId="19" fillId="0" borderId="149" applyNumberFormat="0" applyAlignment="0">
      <alignment horizontal="right"/>
      <protection locked="0"/>
    </xf>
    <xf numFmtId="194" fontId="2" fillId="69" borderId="149" applyNumberFormat="0" applyFont="0" applyBorder="0" applyProtection="0">
      <alignment horizontal="center" vertical="center"/>
    </xf>
    <xf numFmtId="194" fontId="45" fillId="70" borderId="150" applyFont="0" applyBorder="0">
      <alignment horizontal="center" wrapText="1"/>
    </xf>
    <xf numFmtId="3" fontId="2" fillId="71" borderId="149" applyFont="0" applyProtection="0">
      <alignment horizontal="right" vertical="center"/>
    </xf>
    <xf numFmtId="9" fontId="2" fillId="71" borderId="149" applyFont="0" applyProtection="0">
      <alignment horizontal="right" vertical="center"/>
    </xf>
    <xf numFmtId="194" fontId="2" fillId="71" borderId="150" applyNumberFormat="0" applyFont="0" applyBorder="0" applyProtection="0">
      <alignment horizontal="left" vertical="center"/>
    </xf>
    <xf numFmtId="3" fontId="2" fillId="72" borderId="149" applyFont="0">
      <alignment horizontal="right" vertical="center"/>
      <protection locked="0"/>
    </xf>
    <xf numFmtId="3" fontId="2" fillId="75" borderId="149" applyFont="0">
      <alignment horizontal="right" vertical="center"/>
      <protection locked="0"/>
    </xf>
    <xf numFmtId="0" fontId="2" fillId="71" borderId="150" applyNumberFormat="0" applyFont="0" applyBorder="0" applyProtection="0">
      <alignment horizontal="left" vertical="center"/>
    </xf>
    <xf numFmtId="0" fontId="2" fillId="69" borderId="149" applyNumberFormat="0" applyFont="0" applyBorder="0" applyProtection="0">
      <alignment horizontal="center" vertical="center"/>
    </xf>
    <xf numFmtId="0" fontId="45" fillId="70" borderId="150" applyFont="0" applyBorder="0">
      <alignment horizontal="center" wrapText="1"/>
    </xf>
    <xf numFmtId="3" fontId="2" fillId="70" borderId="149" applyFont="0">
      <alignment horizontal="right" vertical="center"/>
    </xf>
    <xf numFmtId="188" fontId="2" fillId="70" borderId="149" applyFont="0">
      <alignment horizontal="right" vertical="center"/>
    </xf>
    <xf numFmtId="0" fontId="19" fillId="0" borderId="149"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 fillId="69" borderId="156" applyNumberFormat="0" applyFont="0" applyBorder="0" applyProtection="0">
      <alignment horizontal="center" vertical="center"/>
    </xf>
    <xf numFmtId="0" fontId="37" fillId="0" borderId="158">
      <alignment horizontal="left" vertical="center"/>
    </xf>
    <xf numFmtId="0" fontId="37" fillId="0" borderId="158">
      <alignment horizontal="left" vertical="center"/>
    </xf>
    <xf numFmtId="168" fontId="37" fillId="0" borderId="158">
      <alignment horizontal="left" vertical="center"/>
    </xf>
    <xf numFmtId="0"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0" fontId="2" fillId="71" borderId="157" applyNumberFormat="0" applyFont="0" applyBorder="0" applyProtection="0">
      <alignment horizontal="left" vertical="center"/>
    </xf>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3" fontId="2" fillId="72" borderId="156" applyFont="0">
      <alignment horizontal="right" vertical="center"/>
      <protection locked="0"/>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3" fontId="2" fillId="75" borderId="156" applyFont="0">
      <alignment horizontal="right" vertical="center"/>
      <protection locked="0"/>
    </xf>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3" fontId="2" fillId="70" borderId="156" applyFont="0">
      <alignment horizontal="right" vertical="center"/>
    </xf>
    <xf numFmtId="188" fontId="2" fillId="70" borderId="156" applyFont="0">
      <alignment horizontal="right" vertical="center"/>
    </xf>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88" fontId="2" fillId="70" borderId="156" applyFont="0">
      <alignment horizontal="right" vertical="center"/>
    </xf>
    <xf numFmtId="3" fontId="2" fillId="70" borderId="156" applyFont="0">
      <alignment horizontal="right" vertical="center"/>
    </xf>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3" fontId="2" fillId="75" borderId="156" applyFont="0">
      <alignment horizontal="right" vertical="center"/>
      <protection locked="0"/>
    </xf>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3" fontId="2" fillId="72" borderId="156" applyFont="0">
      <alignment horizontal="right" vertical="center"/>
      <protection locked="0"/>
    </xf>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 fillId="71" borderId="157" applyNumberFormat="0" applyFont="0" applyBorder="0" applyProtection="0">
      <alignment horizontal="left" vertical="center"/>
    </xf>
    <xf numFmtId="9" fontId="2" fillId="71" borderId="156" applyFont="0" applyProtection="0">
      <alignment horizontal="right" vertical="center"/>
    </xf>
    <xf numFmtId="3" fontId="2" fillId="71" borderId="156" applyFont="0" applyProtection="0">
      <alignment horizontal="right" vertical="center"/>
    </xf>
    <xf numFmtId="0" fontId="45" fillId="70" borderId="157" applyFont="0" applyBorder="0">
      <alignment horizontal="center" wrapText="1"/>
    </xf>
    <xf numFmtId="168" fontId="37" fillId="0" borderId="158">
      <alignment horizontal="left" vertical="center"/>
    </xf>
    <xf numFmtId="0" fontId="37" fillId="0" borderId="158">
      <alignment horizontal="left" vertical="center"/>
    </xf>
    <xf numFmtId="0" fontId="37" fillId="0" borderId="158">
      <alignment horizontal="left" vertical="center"/>
    </xf>
    <xf numFmtId="0" fontId="2" fillId="69" borderId="156" applyNumberFormat="0" applyFont="0" applyBorder="0" applyProtection="0">
      <alignment horizontal="center" vertical="center"/>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19" fillId="0" borderId="156" applyNumberFormat="0" applyAlignment="0">
      <alignment horizontal="right"/>
      <protection locked="0"/>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19" fillId="0" borderId="156" applyNumberFormat="0" applyAlignment="0">
      <alignment horizontal="right"/>
      <protection locked="0"/>
    </xf>
    <xf numFmtId="194" fontId="2" fillId="69" borderId="156" applyNumberFormat="0" applyFont="0" applyBorder="0" applyProtection="0">
      <alignment horizontal="center" vertical="center"/>
    </xf>
    <xf numFmtId="194" fontId="45" fillId="70" borderId="157" applyFont="0" applyBorder="0">
      <alignment horizontal="center" wrapText="1"/>
    </xf>
    <xf numFmtId="3" fontId="2" fillId="71" borderId="156" applyFont="0" applyProtection="0">
      <alignment horizontal="right" vertical="center"/>
    </xf>
    <xf numFmtId="9" fontId="2" fillId="71" borderId="156" applyFont="0" applyProtection="0">
      <alignment horizontal="right" vertical="center"/>
    </xf>
    <xf numFmtId="194" fontId="2" fillId="71" borderId="157" applyNumberFormat="0" applyFont="0" applyBorder="0" applyProtection="0">
      <alignment horizontal="left" vertical="center"/>
    </xf>
    <xf numFmtId="3" fontId="2" fillId="72" borderId="156" applyFont="0">
      <alignment horizontal="right" vertical="center"/>
      <protection locked="0"/>
    </xf>
    <xf numFmtId="3" fontId="2" fillId="75" borderId="156" applyFont="0">
      <alignment horizontal="right" vertical="center"/>
      <protection locked="0"/>
    </xf>
    <xf numFmtId="0" fontId="2" fillId="71" borderId="157" applyNumberFormat="0" applyFont="0" applyBorder="0" applyProtection="0">
      <alignment horizontal="left" vertical="center"/>
    </xf>
    <xf numFmtId="0" fontId="2" fillId="69" borderId="156" applyNumberFormat="0" applyFont="0" applyBorder="0" applyProtection="0">
      <alignment horizontal="center" vertical="center"/>
    </xf>
    <xf numFmtId="0" fontId="45" fillId="70" borderId="157" applyFont="0" applyBorder="0">
      <alignment horizontal="center" wrapText="1"/>
    </xf>
    <xf numFmtId="3" fontId="2" fillId="70" borderId="156" applyFont="0">
      <alignment horizontal="right" vertical="center"/>
    </xf>
    <xf numFmtId="188" fontId="2" fillId="70" borderId="156" applyFont="0">
      <alignment horizontal="right" vertical="center"/>
    </xf>
    <xf numFmtId="0" fontId="19" fillId="0" borderId="156" applyNumberFormat="0" applyAlignment="0">
      <alignment horizontal="right"/>
      <protection locked="0"/>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37" fillId="0" borderId="158">
      <alignment horizontal="left" vertical="center"/>
    </xf>
    <xf numFmtId="0" fontId="37" fillId="0" borderId="158">
      <alignment horizontal="left" vertical="center"/>
    </xf>
    <xf numFmtId="0" fontId="37" fillId="0" borderId="158">
      <alignment horizontal="left" vertical="center"/>
    </xf>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66"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168" fontId="68" fillId="64" borderId="161" applyNumberFormat="0" applyAlignment="0" applyProtection="0"/>
    <xf numFmtId="169" fontId="68"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9"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168" fontId="68"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66" fillId="64" borderId="161" applyNumberForma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94" fontId="37" fillId="0" borderId="158">
      <alignment horizontal="left" vertical="center"/>
    </xf>
    <xf numFmtId="0" fontId="37" fillId="0" borderId="158">
      <alignment horizontal="left" vertical="center"/>
    </xf>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168" fontId="77" fillId="0" borderId="162" applyNumberFormat="0" applyFill="0" applyAlignment="0" applyProtection="0"/>
    <xf numFmtId="169" fontId="77"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9"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168" fontId="77"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30" fillId="0" borderId="162" applyNumberFormat="0" applyFill="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2"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10" fillId="74" borderId="160" applyNumberFormat="0" applyFont="0" applyAlignment="0" applyProtection="0"/>
    <xf numFmtId="0" fontId="49"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168" fontId="51" fillId="43" borderId="159" applyNumberFormat="0" applyAlignment="0" applyProtection="0"/>
    <xf numFmtId="169" fontId="51"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9"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168" fontId="51"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49" fillId="43" borderId="159" applyNumberFormat="0" applyAlignment="0" applyProtection="0"/>
    <xf numFmtId="0" fontId="21"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168" fontId="23" fillId="64" borderId="159" applyNumberFormat="0" applyAlignment="0" applyProtection="0"/>
    <xf numFmtId="169" fontId="23"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9"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168" fontId="23"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xf numFmtId="0" fontId="21" fillId="64" borderId="159" applyNumberFormat="0" applyAlignment="0" applyProtection="0"/>
  </cellStyleXfs>
  <cellXfs count="804">
    <xf numFmtId="0" fontId="0" fillId="0" borderId="0" xfId="0"/>
    <xf numFmtId="0" fontId="2" fillId="3" borderId="3" xfId="11" applyFont="1" applyFill="1" applyBorder="1" applyAlignment="1">
      <alignment horizontal="left" vertical="center" wrapText="1"/>
    </xf>
    <xf numFmtId="0" fontId="2" fillId="0" borderId="0" xfId="11" applyFont="1" applyFill="1" applyBorder="1" applyProtection="1"/>
    <xf numFmtId="0" fontId="2" fillId="0" borderId="0" xfId="0" applyFont="1"/>
    <xf numFmtId="0" fontId="84" fillId="0" borderId="0" xfId="0" applyFont="1"/>
    <xf numFmtId="0" fontId="85" fillId="0" borderId="0" xfId="0" applyFont="1"/>
    <xf numFmtId="0" fontId="2" fillId="0" borderId="0" xfId="0" applyFont="1" applyBorder="1"/>
    <xf numFmtId="0" fontId="84" fillId="0" borderId="0" xfId="0" applyFont="1" applyBorder="1"/>
    <xf numFmtId="0" fontId="85" fillId="0" borderId="0" xfId="0" applyFont="1" applyBorder="1"/>
    <xf numFmtId="0" fontId="2" fillId="0" borderId="1" xfId="0" applyFont="1" applyBorder="1"/>
    <xf numFmtId="0" fontId="86" fillId="0" borderId="1" xfId="0" applyFont="1" applyBorder="1" applyAlignment="1">
      <alignment horizontal="center" vertical="center"/>
    </xf>
    <xf numFmtId="0" fontId="2" fillId="0" borderId="20" xfId="0" applyFont="1" applyBorder="1" applyAlignment="1">
      <alignment horizontal="right" vertical="center" wrapText="1"/>
    </xf>
    <xf numFmtId="0" fontId="2" fillId="0" borderId="18" xfId="0" applyFont="1" applyBorder="1" applyAlignment="1">
      <alignment vertical="center" wrapText="1"/>
    </xf>
    <xf numFmtId="0" fontId="2" fillId="0" borderId="20" xfId="0" applyFont="1" applyFill="1" applyBorder="1" applyAlignment="1">
      <alignment horizontal="center" vertical="center" wrapText="1"/>
    </xf>
    <xf numFmtId="0" fontId="2" fillId="0" borderId="3" xfId="0" applyFont="1" applyBorder="1" applyAlignment="1">
      <alignment vertical="center" wrapText="1"/>
    </xf>
    <xf numFmtId="0" fontId="85" fillId="0" borderId="0" xfId="0" applyFont="1" applyFill="1"/>
    <xf numFmtId="0" fontId="2" fillId="0" borderId="0" xfId="0" applyFont="1" applyAlignment="1">
      <alignment horizontal="right"/>
    </xf>
    <xf numFmtId="0" fontId="2" fillId="0" borderId="0" xfId="0" applyFont="1" applyFill="1" applyBorder="1" applyProtection="1"/>
    <xf numFmtId="0" fontId="45" fillId="0" borderId="0" xfId="0" applyFont="1" applyFill="1" applyBorder="1" applyAlignment="1" applyProtection="1">
      <alignment horizontal="center" vertical="center"/>
    </xf>
    <xf numFmtId="10" fontId="2" fillId="0" borderId="0" xfId="6" applyNumberFormat="1" applyFont="1" applyFill="1" applyBorder="1" applyProtection="1">
      <protection locked="0"/>
    </xf>
    <xf numFmtId="0" fontId="2" fillId="0" borderId="0" xfId="0" applyFont="1" applyFill="1" applyBorder="1" applyProtection="1">
      <protection locked="0"/>
    </xf>
    <xf numFmtId="0" fontId="46" fillId="0" borderId="0" xfId="0" applyFont="1" applyFill="1" applyBorder="1" applyProtection="1">
      <protection locked="0"/>
    </xf>
    <xf numFmtId="0" fontId="45" fillId="0" borderId="17" xfId="0" applyFont="1" applyFill="1" applyBorder="1" applyAlignment="1" applyProtection="1">
      <alignment horizontal="center" vertical="center"/>
    </xf>
    <xf numFmtId="0" fontId="2" fillId="0" borderId="18" xfId="0" applyFont="1" applyFill="1" applyBorder="1" applyProtection="1"/>
    <xf numFmtId="0" fontId="2" fillId="0" borderId="20" xfId="0" applyFont="1" applyFill="1" applyBorder="1" applyAlignment="1" applyProtection="1">
      <alignment horizontal="left" indent="1"/>
    </xf>
    <xf numFmtId="0" fontId="45" fillId="0" borderId="8" xfId="0" applyFont="1" applyFill="1" applyBorder="1" applyAlignment="1" applyProtection="1">
      <alignment horizontal="center"/>
    </xf>
    <xf numFmtId="0" fontId="2" fillId="0" borderId="3"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0" fontId="2" fillId="0" borderId="8" xfId="0" applyFont="1" applyFill="1" applyBorder="1" applyAlignment="1" applyProtection="1">
      <alignment horizontal="left"/>
    </xf>
    <xf numFmtId="0" fontId="2" fillId="0" borderId="8" xfId="0" applyFont="1" applyFill="1" applyBorder="1" applyAlignment="1" applyProtection="1">
      <alignment horizontal="left" indent="2"/>
    </xf>
    <xf numFmtId="0" fontId="2" fillId="0" borderId="8" xfId="0" applyFont="1" applyFill="1" applyBorder="1" applyAlignment="1" applyProtection="1">
      <alignment horizontal="left" indent="1"/>
    </xf>
    <xf numFmtId="0" fontId="45" fillId="0" borderId="8" xfId="0" applyFont="1" applyFill="1" applyBorder="1" applyAlignment="1" applyProtection="1"/>
    <xf numFmtId="0" fontId="2" fillId="0" borderId="22" xfId="0" applyFont="1" applyFill="1" applyBorder="1" applyAlignment="1" applyProtection="1">
      <alignment horizontal="left" indent="1"/>
    </xf>
    <xf numFmtId="0" fontId="45" fillId="0" borderId="72" xfId="0" applyFont="1" applyFill="1" applyBorder="1" applyAlignment="1" applyProtection="1"/>
    <xf numFmtId="0" fontId="87" fillId="0" borderId="0" xfId="0" applyFont="1" applyAlignment="1">
      <alignment vertical="center"/>
    </xf>
    <xf numFmtId="0" fontId="88" fillId="0" borderId="0" xfId="0" applyFont="1"/>
    <xf numFmtId="0" fontId="2" fillId="0" borderId="0" xfId="0" applyFont="1" applyFill="1" applyBorder="1"/>
    <xf numFmtId="0" fontId="46" fillId="0" borderId="0" xfId="0" applyFont="1" applyFill="1" applyBorder="1" applyAlignment="1" applyProtection="1">
      <alignment horizontal="right"/>
      <protection locked="0"/>
    </xf>
    <xf numFmtId="0" fontId="2" fillId="0" borderId="17" xfId="0" applyFont="1" applyFill="1" applyBorder="1" applyAlignment="1">
      <alignment horizontal="left" vertical="center" indent="1"/>
    </xf>
    <xf numFmtId="0" fontId="2" fillId="0" borderId="18" xfId="0" applyFont="1" applyFill="1" applyBorder="1" applyAlignment="1">
      <alignment horizontal="left" vertical="center"/>
    </xf>
    <xf numFmtId="0" fontId="2" fillId="0" borderId="20" xfId="0" applyFont="1" applyFill="1" applyBorder="1" applyAlignment="1">
      <alignment horizontal="left" vertical="center" indent="1"/>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20" xfId="0" applyFont="1" applyFill="1" applyBorder="1" applyAlignment="1">
      <alignment horizontal="left" indent="1"/>
    </xf>
    <xf numFmtId="38" fontId="2" fillId="0" borderId="3" xfId="0" applyNumberFormat="1" applyFont="1" applyFill="1" applyBorder="1" applyAlignment="1" applyProtection="1">
      <alignment horizontal="right"/>
      <protection locked="0"/>
    </xf>
    <xf numFmtId="38" fontId="2" fillId="0" borderId="21" xfId="0" applyNumberFormat="1" applyFont="1" applyFill="1" applyBorder="1" applyAlignment="1" applyProtection="1">
      <alignment horizontal="right"/>
      <protection locked="0"/>
    </xf>
    <xf numFmtId="0" fontId="2" fillId="0" borderId="3" xfId="0" applyFont="1" applyFill="1" applyBorder="1" applyAlignment="1">
      <alignment horizontal="left" wrapText="1" indent="1"/>
    </xf>
    <xf numFmtId="0" fontId="2" fillId="0" borderId="3" xfId="0" applyFont="1" applyFill="1" applyBorder="1" applyAlignment="1">
      <alignment horizontal="left" wrapText="1" indent="2"/>
    </xf>
    <xf numFmtId="0" fontId="45" fillId="0" borderId="3" xfId="0" applyFont="1" applyFill="1" applyBorder="1" applyAlignment="1"/>
    <xf numFmtId="0" fontId="45" fillId="0" borderId="3" xfId="0" applyFont="1" applyFill="1" applyBorder="1" applyAlignment="1">
      <alignment horizontal="left"/>
    </xf>
    <xf numFmtId="0" fontId="45" fillId="0" borderId="3" xfId="0" applyFont="1" applyFill="1" applyBorder="1" applyAlignment="1">
      <alignment horizontal="center"/>
    </xf>
    <xf numFmtId="0" fontId="2" fillId="0" borderId="3" xfId="0" applyFont="1" applyFill="1" applyBorder="1" applyAlignment="1">
      <alignment horizontal="left" indent="1"/>
    </xf>
    <xf numFmtId="0" fontId="45" fillId="0" borderId="3" xfId="0" applyFont="1" applyFill="1" applyBorder="1" applyAlignment="1">
      <alignment horizontal="left" indent="1"/>
    </xf>
    <xf numFmtId="0" fontId="45" fillId="0" borderId="3" xfId="0" applyFont="1" applyFill="1" applyBorder="1" applyAlignment="1">
      <alignment horizontal="left" vertical="center" wrapText="1"/>
    </xf>
    <xf numFmtId="0" fontId="2" fillId="0" borderId="22" xfId="0" applyFont="1" applyFill="1" applyBorder="1" applyAlignment="1">
      <alignment horizontal="left" vertical="center" indent="1"/>
    </xf>
    <xf numFmtId="0" fontId="45" fillId="0" borderId="23" xfId="0" applyFont="1" applyFill="1" applyBorder="1" applyAlignment="1"/>
    <xf numFmtId="0" fontId="88" fillId="0" borderId="0" xfId="0" applyFont="1" applyBorder="1"/>
    <xf numFmtId="0" fontId="46" fillId="0" borderId="0" xfId="0" applyFont="1" applyFill="1" applyAlignment="1">
      <alignment horizontal="center"/>
    </xf>
    <xf numFmtId="0" fontId="84" fillId="0" borderId="20" xfId="0" applyFont="1" applyBorder="1" applyAlignment="1">
      <alignment horizontal="center" vertical="center" wrapText="1"/>
    </xf>
    <xf numFmtId="0" fontId="84" fillId="0" borderId="3" xfId="0" applyFont="1" applyFill="1" applyBorder="1" applyAlignment="1">
      <alignment vertical="center" wrapText="1"/>
    </xf>
    <xf numFmtId="0" fontId="84" fillId="0" borderId="22" xfId="0" applyFont="1" applyBorder="1" applyAlignment="1">
      <alignment horizontal="center" vertical="center" wrapText="1"/>
    </xf>
    <xf numFmtId="0" fontId="86" fillId="0" borderId="23"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vertical="center" wrapText="1"/>
    </xf>
    <xf numFmtId="0" fontId="84" fillId="0" borderId="0" xfId="0" applyFont="1" applyAlignment="1">
      <alignment wrapText="1"/>
    </xf>
    <xf numFmtId="0" fontId="84" fillId="0" borderId="0" xfId="0" applyFont="1" applyFill="1" applyBorder="1" applyAlignment="1">
      <alignment wrapText="1"/>
    </xf>
    <xf numFmtId="0" fontId="2" fillId="0" borderId="17" xfId="0" applyFont="1" applyBorder="1"/>
    <xf numFmtId="0" fontId="2" fillId="0" borderId="25" xfId="0" applyFont="1" applyBorder="1" applyAlignment="1">
      <alignment wrapText="1"/>
    </xf>
    <xf numFmtId="0" fontId="2" fillId="0" borderId="0" xfId="11" applyFont="1" applyFill="1" applyBorder="1" applyAlignment="1" applyProtection="1"/>
    <xf numFmtId="0" fontId="46" fillId="0" borderId="0" xfId="11" applyFont="1" applyFill="1" applyBorder="1" applyAlignment="1" applyProtection="1">
      <alignment horizontal="right"/>
    </xf>
    <xf numFmtId="0" fontId="45" fillId="0" borderId="18" xfId="11" applyFont="1" applyFill="1" applyBorder="1" applyAlignment="1" applyProtection="1">
      <alignment horizontal="center" vertical="center"/>
    </xf>
    <xf numFmtId="0" fontId="45" fillId="0" borderId="19" xfId="11" applyFont="1" applyFill="1" applyBorder="1" applyAlignment="1" applyProtection="1">
      <alignment horizontal="center" vertical="center"/>
    </xf>
    <xf numFmtId="0" fontId="2" fillId="0" borderId="0" xfId="11" applyFont="1" applyFill="1" applyBorder="1" applyAlignment="1" applyProtection="1">
      <alignment vertical="center"/>
    </xf>
    <xf numFmtId="0" fontId="84" fillId="0" borderId="20" xfId="0" applyFont="1" applyBorder="1" applyAlignment="1">
      <alignment horizontal="center"/>
    </xf>
    <xf numFmtId="167" fontId="85" fillId="0" borderId="0" xfId="0" applyNumberFormat="1" applyFont="1"/>
    <xf numFmtId="0" fontId="84" fillId="0" borderId="0" xfId="0" applyFont="1" applyAlignment="1">
      <alignment vertical="center"/>
    </xf>
    <xf numFmtId="0" fontId="84" fillId="0" borderId="20" xfId="0" applyFont="1" applyBorder="1" applyAlignment="1">
      <alignment horizontal="center" vertical="center"/>
    </xf>
    <xf numFmtId="0" fontId="85" fillId="0" borderId="0" xfId="0" applyFont="1" applyAlignment="1"/>
    <xf numFmtId="0" fontId="84" fillId="0" borderId="13" xfId="0" applyFont="1" applyBorder="1" applyAlignment="1">
      <alignment wrapText="1"/>
    </xf>
    <xf numFmtId="0" fontId="84" fillId="0" borderId="0" xfId="0" applyFont="1" applyAlignment="1">
      <alignment horizontal="center" vertical="center"/>
    </xf>
    <xf numFmtId="0" fontId="84" fillId="0" borderId="0" xfId="0" applyFont="1" applyFill="1"/>
    <xf numFmtId="0" fontId="2" fillId="0" borderId="17" xfId="9" applyFont="1" applyFill="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19" xfId="2" applyNumberFormat="1" applyFont="1" applyFill="1" applyBorder="1" applyAlignment="1" applyProtection="1">
      <alignment horizontal="center" vertical="center"/>
      <protection locked="0"/>
    </xf>
    <xf numFmtId="0" fontId="2" fillId="0" borderId="20" xfId="9" applyFont="1" applyFill="1" applyBorder="1" applyAlignment="1" applyProtection="1">
      <alignment horizontal="center" vertical="center"/>
      <protection locked="0"/>
    </xf>
    <xf numFmtId="0" fontId="86" fillId="36" borderId="3" xfId="0" applyFont="1" applyFill="1" applyBorder="1" applyAlignment="1">
      <alignment horizontal="left" vertical="top" wrapText="1"/>
    </xf>
    <xf numFmtId="0" fontId="2" fillId="3" borderId="7" xfId="13" applyFont="1" applyFill="1" applyBorder="1" applyAlignment="1" applyProtection="1">
      <alignment vertical="center" wrapText="1"/>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0" fontId="2" fillId="3" borderId="7" xfId="13" applyFont="1" applyFill="1" applyBorder="1" applyAlignment="1" applyProtection="1">
      <alignment horizontal="left" vertical="center"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Border="1" applyAlignment="1" applyProtection="1">
      <alignment wrapText="1"/>
      <protection locked="0"/>
    </xf>
    <xf numFmtId="0" fontId="2" fillId="0" borderId="3" xfId="13" applyFont="1" applyFill="1" applyBorder="1" applyAlignment="1" applyProtection="1">
      <alignment horizontal="left" vertical="center" wrapText="1"/>
      <protection locked="0"/>
    </xf>
    <xf numFmtId="1" fontId="45" fillId="36" borderId="3" xfId="2" applyNumberFormat="1" applyFont="1" applyFill="1" applyBorder="1" applyAlignment="1" applyProtection="1">
      <alignment horizontal="left" vertical="top" wrapText="1"/>
    </xf>
    <xf numFmtId="0" fontId="2" fillId="0" borderId="20" xfId="9" applyFont="1" applyFill="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2" fillId="0" borderId="22" xfId="9" applyFont="1" applyFill="1" applyBorder="1" applyAlignment="1" applyProtection="1">
      <alignment horizontal="center" vertical="center" wrapText="1"/>
      <protection locked="0"/>
    </xf>
    <xf numFmtId="0" fontId="45" fillId="36" borderId="23" xfId="13" applyFont="1" applyFill="1" applyBorder="1" applyAlignment="1" applyProtection="1">
      <alignment vertical="center" wrapText="1"/>
      <protection locked="0"/>
    </xf>
    <xf numFmtId="0" fontId="45" fillId="0" borderId="0" xfId="11" applyFont="1" applyFill="1" applyBorder="1" applyAlignment="1" applyProtection="1"/>
    <xf numFmtId="0" fontId="84" fillId="0" borderId="4"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33" xfId="0" applyFont="1" applyBorder="1" applyAlignment="1">
      <alignment wrapText="1"/>
    </xf>
    <xf numFmtId="167" fontId="84" fillId="0" borderId="64" xfId="0" applyNumberFormat="1" applyFont="1" applyBorder="1" applyAlignment="1">
      <alignment horizontal="center"/>
    </xf>
    <xf numFmtId="167" fontId="85" fillId="0" borderId="0" xfId="0" applyNumberFormat="1" applyFont="1" applyBorder="1" applyAlignment="1">
      <alignment horizontal="center"/>
    </xf>
    <xf numFmtId="0" fontId="84" fillId="0" borderId="11" xfId="0" applyFont="1" applyBorder="1" applyAlignment="1">
      <alignment wrapText="1"/>
    </xf>
    <xf numFmtId="167" fontId="84" fillId="0" borderId="62" xfId="0" applyNumberFormat="1" applyFont="1" applyBorder="1" applyAlignment="1">
      <alignment horizontal="center"/>
    </xf>
    <xf numFmtId="167" fontId="87" fillId="0" borderId="62" xfId="0" applyNumberFormat="1" applyFont="1" applyBorder="1" applyAlignment="1">
      <alignment horizontal="center"/>
    </xf>
    <xf numFmtId="167" fontId="91" fillId="0" borderId="0" xfId="0" applyNumberFormat="1" applyFont="1" applyBorder="1" applyAlignment="1">
      <alignment horizontal="center"/>
    </xf>
    <xf numFmtId="0" fontId="87" fillId="0" borderId="11" xfId="0" applyFont="1" applyBorder="1" applyAlignment="1">
      <alignment horizontal="right" wrapText="1"/>
    </xf>
    <xf numFmtId="167" fontId="46" fillId="76" borderId="62" xfId="0" applyNumberFormat="1" applyFont="1" applyFill="1" applyBorder="1" applyAlignment="1">
      <alignment horizontal="center"/>
    </xf>
    <xf numFmtId="0" fontId="84" fillId="0" borderId="12" xfId="0" applyFont="1" applyBorder="1" applyAlignment="1">
      <alignment wrapText="1"/>
    </xf>
    <xf numFmtId="167" fontId="84" fillId="0" borderId="65" xfId="0" applyNumberFormat="1" applyFont="1" applyBorder="1" applyAlignment="1">
      <alignment horizontal="center"/>
    </xf>
    <xf numFmtId="0" fontId="86" fillId="36" borderId="15" xfId="0" applyFont="1" applyFill="1" applyBorder="1" applyAlignment="1">
      <alignment wrapText="1"/>
    </xf>
    <xf numFmtId="167" fontId="86" fillId="36" borderId="57" xfId="0" applyNumberFormat="1" applyFont="1" applyFill="1" applyBorder="1" applyAlignment="1">
      <alignment horizontal="center"/>
    </xf>
    <xf numFmtId="167" fontId="89" fillId="0" borderId="0" xfId="0" applyNumberFormat="1" applyFont="1" applyFill="1" applyBorder="1" applyAlignment="1">
      <alignment horizontal="center"/>
    </xf>
    <xf numFmtId="167" fontId="84" fillId="0" borderId="61" xfId="0" applyNumberFormat="1" applyFont="1" applyBorder="1" applyAlignment="1">
      <alignment horizontal="center"/>
    </xf>
    <xf numFmtId="0" fontId="87" fillId="0" borderId="12" xfId="0" applyFont="1" applyBorder="1" applyAlignment="1">
      <alignment horizontal="right" wrapText="1"/>
    </xf>
    <xf numFmtId="167" fontId="84" fillId="0" borderId="66" xfId="0" applyNumberFormat="1" applyFont="1" applyBorder="1" applyAlignment="1">
      <alignment horizontal="center"/>
    </xf>
    <xf numFmtId="0" fontId="84" fillId="0" borderId="22" xfId="0" applyFont="1" applyBorder="1" applyAlignment="1">
      <alignment horizontal="center"/>
    </xf>
    <xf numFmtId="0" fontId="86" fillId="36" borderId="58" xfId="0" applyFont="1" applyFill="1" applyBorder="1" applyAlignment="1">
      <alignment wrapText="1"/>
    </xf>
    <xf numFmtId="167" fontId="86" fillId="36" borderId="60" xfId="0" applyNumberFormat="1" applyFont="1" applyFill="1" applyBorder="1" applyAlignment="1">
      <alignment horizontal="center"/>
    </xf>
    <xf numFmtId="0" fontId="84" fillId="0" borderId="20" xfId="0" applyFont="1" applyBorder="1" applyAlignment="1">
      <alignment vertical="center"/>
    </xf>
    <xf numFmtId="0" fontId="88" fillId="0" borderId="0" xfId="0" applyFont="1" applyAlignment="1"/>
    <xf numFmtId="0" fontId="2" fillId="3" borderId="22" xfId="9" applyFont="1" applyFill="1" applyBorder="1" applyAlignment="1" applyProtection="1">
      <alignment horizontal="left" vertical="center"/>
      <protection locked="0"/>
    </xf>
    <xf numFmtId="0" fontId="45" fillId="3" borderId="23" xfId="16" applyFont="1" applyFill="1" applyBorder="1" applyAlignment="1" applyProtection="1">
      <protection locked="0"/>
    </xf>
    <xf numFmtId="0" fontId="86" fillId="0" borderId="0" xfId="0" applyFont="1" applyAlignment="1">
      <alignment horizontal="center"/>
    </xf>
    <xf numFmtId="0" fontId="84" fillId="0" borderId="17" xfId="0" applyFont="1" applyBorder="1"/>
    <xf numFmtId="0" fontId="84" fillId="0" borderId="19" xfId="0" applyFont="1" applyBorder="1"/>
    <xf numFmtId="0" fontId="84" fillId="0" borderId="21" xfId="0" applyFont="1" applyBorder="1" applyAlignment="1">
      <alignment horizontal="center" vertical="center"/>
    </xf>
    <xf numFmtId="164" fontId="2" fillId="3" borderId="20"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21" xfId="1" applyNumberFormat="1" applyFont="1" applyFill="1" applyBorder="1" applyAlignment="1" applyProtection="1">
      <alignment horizontal="center" vertical="center" wrapText="1"/>
      <protection locked="0"/>
    </xf>
    <xf numFmtId="0" fontId="2" fillId="3" borderId="20" xfId="5" applyFont="1" applyFill="1" applyBorder="1" applyAlignment="1" applyProtection="1">
      <alignment horizontal="right" vertical="center"/>
      <protection locked="0"/>
    </xf>
    <xf numFmtId="0" fontId="45" fillId="3" borderId="24" xfId="16" applyFont="1" applyFill="1" applyBorder="1" applyAlignment="1" applyProtection="1">
      <protection locked="0"/>
    </xf>
    <xf numFmtId="0" fontId="84" fillId="0" borderId="0" xfId="0" applyFont="1" applyBorder="1" applyAlignment="1">
      <alignment vertical="center"/>
    </xf>
    <xf numFmtId="0" fontId="84" fillId="0" borderId="18" xfId="0" applyFont="1" applyBorder="1"/>
    <xf numFmtId="0" fontId="88" fillId="0" borderId="0" xfId="0" applyFont="1" applyAlignment="1">
      <alignment wrapText="1"/>
    </xf>
    <xf numFmtId="0" fontId="84" fillId="0" borderId="20" xfId="0" applyFont="1" applyBorder="1"/>
    <xf numFmtId="0" fontId="84" fillId="0" borderId="3" xfId="0" applyFont="1" applyBorder="1"/>
    <xf numFmtId="0" fontId="84" fillId="0" borderId="67" xfId="0" applyFont="1" applyBorder="1" applyAlignment="1">
      <alignment wrapText="1"/>
    </xf>
    <xf numFmtId="0" fontId="84" fillId="0" borderId="22" xfId="0" applyFont="1" applyBorder="1"/>
    <xf numFmtId="0" fontId="86" fillId="0" borderId="23" xfId="0" applyFont="1" applyBorder="1"/>
    <xf numFmtId="0" fontId="84" fillId="0" borderId="55" xfId="0" applyFont="1" applyBorder="1" applyAlignment="1">
      <alignment horizontal="center"/>
    </xf>
    <xf numFmtId="0" fontId="84" fillId="0" borderId="56" xfId="0" applyFont="1" applyBorder="1" applyAlignment="1">
      <alignment horizontal="center"/>
    </xf>
    <xf numFmtId="0" fontId="84" fillId="0" borderId="18" xfId="0" applyFont="1" applyBorder="1" applyAlignment="1">
      <alignment horizontal="center"/>
    </xf>
    <xf numFmtId="0" fontId="84" fillId="0" borderId="19" xfId="0" applyFont="1" applyBorder="1" applyAlignment="1">
      <alignment horizontal="center"/>
    </xf>
    <xf numFmtId="0" fontId="88" fillId="0" borderId="0" xfId="0" applyFont="1" applyAlignment="1">
      <alignment horizontal="center"/>
    </xf>
    <xf numFmtId="0" fontId="2" fillId="3" borderId="20" xfId="5" applyFont="1" applyFill="1" applyBorder="1" applyAlignment="1" applyProtection="1">
      <alignment horizontal="left" vertical="center"/>
      <protection locked="0"/>
    </xf>
    <xf numFmtId="0" fontId="2" fillId="3" borderId="3" xfId="5" applyFont="1" applyFill="1" applyBorder="1" applyProtection="1">
      <protection locked="0"/>
    </xf>
    <xf numFmtId="0" fontId="2" fillId="0" borderId="3" xfId="13" applyFont="1" applyFill="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on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0" fontId="92" fillId="3" borderId="3" xfId="11" applyFont="1" applyFill="1" applyBorder="1" applyAlignment="1">
      <alignment horizontal="left" vertical="center" wrapText="1"/>
    </xf>
    <xf numFmtId="0" fontId="92" fillId="0" borderId="3" xfId="11" applyFont="1" applyFill="1" applyBorder="1" applyAlignment="1">
      <alignment horizontal="left" vertical="center" wrapText="1"/>
    </xf>
    <xf numFmtId="0" fontId="90" fillId="0" borderId="3" xfId="11" applyFont="1" applyFill="1" applyBorder="1" applyAlignment="1">
      <alignment wrapText="1"/>
    </xf>
    <xf numFmtId="0" fontId="92" fillId="3" borderId="3" xfId="9" applyFont="1" applyFill="1" applyBorder="1" applyAlignment="1" applyProtection="1">
      <alignment horizontal="left" vertical="center"/>
      <protection locked="0"/>
    </xf>
    <xf numFmtId="0" fontId="90" fillId="3" borderId="3" xfId="20961" applyFont="1" applyFill="1" applyBorder="1" applyAlignment="1" applyProtection="1"/>
    <xf numFmtId="193" fontId="84" fillId="0" borderId="0" xfId="0" applyNumberFormat="1" applyFont="1"/>
    <xf numFmtId="0" fontId="2" fillId="0" borderId="0" xfId="0" applyFont="1" applyFill="1" applyBorder="1" applyAlignment="1">
      <alignment horizontal="center"/>
    </xf>
    <xf numFmtId="0" fontId="2" fillId="0" borderId="0" xfId="0" applyFont="1" applyFill="1" applyAlignment="1">
      <alignment horizontal="center"/>
    </xf>
    <xf numFmtId="0" fontId="46" fillId="0" borderId="0" xfId="0" applyFont="1" applyFill="1" applyAlignment="1">
      <alignment horizontal="right"/>
    </xf>
    <xf numFmtId="0" fontId="84" fillId="0" borderId="20" xfId="0" applyFont="1" applyFill="1" applyBorder="1" applyAlignment="1">
      <alignment horizontal="center" vertical="center"/>
    </xf>
    <xf numFmtId="0" fontId="45" fillId="0" borderId="3" xfId="0" applyFont="1" applyFill="1" applyBorder="1" applyAlignment="1" applyProtection="1">
      <alignment horizontal="left"/>
      <protection locked="0"/>
    </xf>
    <xf numFmtId="0" fontId="2" fillId="0" borderId="10" xfId="0" applyNumberFormat="1" applyFont="1" applyFill="1" applyBorder="1" applyAlignment="1">
      <alignment horizontal="left" vertical="center" wrapText="1"/>
    </xf>
    <xf numFmtId="0" fontId="45" fillId="0" borderId="10" xfId="0" applyNumberFormat="1" applyFont="1" applyFill="1" applyBorder="1" applyAlignment="1">
      <alignment vertical="center" wrapText="1"/>
    </xf>
    <xf numFmtId="0" fontId="46" fillId="0" borderId="3" xfId="0" applyFont="1" applyFill="1" applyBorder="1" applyAlignment="1" applyProtection="1">
      <alignment horizontal="left" vertical="center" indent="17"/>
      <protection locked="0"/>
    </xf>
    <xf numFmtId="0" fontId="84" fillId="0" borderId="22" xfId="0" applyFont="1" applyFill="1" applyBorder="1" applyAlignment="1">
      <alignment horizontal="center" vertical="center"/>
    </xf>
    <xf numFmtId="0" fontId="45" fillId="0" borderId="26" xfId="0" applyNumberFormat="1" applyFont="1" applyFill="1" applyBorder="1" applyAlignment="1">
      <alignment vertical="center" wrapText="1"/>
    </xf>
    <xf numFmtId="0" fontId="90" fillId="0" borderId="3" xfId="20960" applyFont="1" applyFill="1" applyBorder="1" applyAlignment="1" applyProtection="1">
      <alignment horizontal="center" vertical="center"/>
    </xf>
    <xf numFmtId="0" fontId="2" fillId="3" borderId="3" xfId="20960" applyFont="1" applyFill="1" applyBorder="1" applyAlignment="1" applyProtection="1">
      <alignment horizontal="right" indent="1"/>
    </xf>
    <xf numFmtId="0" fontId="2" fillId="3" borderId="2" xfId="20960" applyFont="1" applyFill="1" applyBorder="1" applyAlignment="1" applyProtection="1">
      <alignment horizontal="right" indent="1"/>
    </xf>
    <xf numFmtId="0" fontId="93" fillId="0" borderId="0" xfId="0" applyFont="1" applyBorder="1" applyAlignment="1">
      <alignment wrapText="1"/>
    </xf>
    <xf numFmtId="0" fontId="2" fillId="3" borderId="3" xfId="20960" applyFont="1" applyFill="1" applyBorder="1" applyAlignment="1" applyProtection="1"/>
    <xf numFmtId="0" fontId="4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0" fontId="2" fillId="0" borderId="23" xfId="0" applyFont="1" applyBorder="1" applyAlignment="1">
      <alignment vertical="center" wrapText="1"/>
    </xf>
    <xf numFmtId="0" fontId="45" fillId="0" borderId="0" xfId="0" applyFont="1" applyAlignment="1">
      <alignment horizontal="center"/>
    </xf>
    <xf numFmtId="0" fontId="84" fillId="0" borderId="0" xfId="0" applyFont="1" applyAlignment="1">
      <alignment horizontal="left" indent="1"/>
    </xf>
    <xf numFmtId="0" fontId="2" fillId="0" borderId="17" xfId="11" applyFont="1" applyFill="1" applyBorder="1" applyAlignment="1" applyProtection="1">
      <alignment vertical="center"/>
    </xf>
    <xf numFmtId="0" fontId="2" fillId="0" borderId="18" xfId="11" applyFont="1" applyFill="1" applyBorder="1" applyAlignment="1" applyProtection="1">
      <alignment vertical="center"/>
    </xf>
    <xf numFmtId="0" fontId="84" fillId="0" borderId="3" xfId="0" applyFont="1" applyBorder="1" applyAlignment="1">
      <alignment wrapText="1"/>
    </xf>
    <xf numFmtId="0" fontId="84" fillId="0" borderId="3" xfId="0" applyFont="1" applyFill="1" applyBorder="1" applyAlignment="1"/>
    <xf numFmtId="0" fontId="86" fillId="36" borderId="3" xfId="0" applyFont="1" applyFill="1" applyBorder="1" applyAlignment="1">
      <alignment wrapText="1"/>
    </xf>
    <xf numFmtId="0" fontId="86" fillId="36" borderId="23" xfId="0" applyFont="1" applyFill="1" applyBorder="1" applyAlignment="1">
      <alignment wrapText="1"/>
    </xf>
    <xf numFmtId="0" fontId="84" fillId="0" borderId="17" xfId="0" applyFont="1" applyBorder="1" applyAlignment="1">
      <alignment horizontal="center" vertical="center"/>
    </xf>
    <xf numFmtId="0" fontId="84" fillId="0" borderId="0" xfId="0" applyFont="1" applyAlignment="1"/>
    <xf numFmtId="0" fontId="45" fillId="0" borderId="0" xfId="11" applyFont="1" applyFill="1" applyBorder="1" applyAlignment="1" applyProtection="1">
      <alignment horizontal="center"/>
    </xf>
    <xf numFmtId="0" fontId="84" fillId="0" borderId="11" xfId="0" applyFont="1" applyBorder="1" applyAlignment="1">
      <alignment horizontal="left" wrapText="1" indent="1"/>
    </xf>
    <xf numFmtId="0" fontId="87" fillId="0" borderId="11" xfId="0" applyFont="1" applyBorder="1" applyAlignment="1">
      <alignment horizontal="left" wrapText="1" indent="1"/>
    </xf>
    <xf numFmtId="0" fontId="87" fillId="0" borderId="11" xfId="0" applyFont="1" applyFill="1" applyBorder="1" applyAlignment="1">
      <alignment horizontal="right" wrapText="1"/>
    </xf>
    <xf numFmtId="0" fontId="2" fillId="3" borderId="3" xfId="11" applyFont="1" applyFill="1" applyBorder="1" applyAlignment="1">
      <alignment horizontal="center" vertical="center" wrapText="1"/>
    </xf>
    <xf numFmtId="0" fontId="45" fillId="0" borderId="0" xfId="8" applyFont="1" applyFill="1" applyBorder="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7" xfId="0" applyFont="1" applyBorder="1" applyAlignment="1">
      <alignment horizontal="center" vertical="center" wrapText="1"/>
    </xf>
    <xf numFmtId="0" fontId="84" fillId="0" borderId="18" xfId="0" applyFont="1" applyFill="1" applyBorder="1" applyAlignment="1">
      <alignment horizontal="left" vertical="center" wrapText="1" indent="2"/>
    </xf>
    <xf numFmtId="0" fontId="94" fillId="0" borderId="0" xfId="11" applyFont="1" applyFill="1" applyBorder="1" applyAlignment="1" applyProtection="1"/>
    <xf numFmtId="0" fontId="95" fillId="0" borderId="0" xfId="1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vertical="center" wrapText="1"/>
    </xf>
    <xf numFmtId="0" fontId="3" fillId="0" borderId="0" xfId="0" applyFont="1" applyFill="1" applyBorder="1" applyAlignment="1">
      <alignment vertical="center"/>
    </xf>
    <xf numFmtId="0" fontId="84" fillId="0" borderId="0" xfId="0" applyFont="1" applyFill="1" applyBorder="1"/>
    <xf numFmtId="0" fontId="0" fillId="0" borderId="0" xfId="0" applyFill="1" applyBorder="1" applyAlignment="1">
      <alignment horizontal="center" vertical="center"/>
    </xf>
    <xf numFmtId="0" fontId="4" fillId="0" borderId="0" xfId="0" applyFont="1" applyFill="1" applyBorder="1" applyAlignment="1">
      <alignment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84" fillId="0" borderId="0" xfId="0" applyFont="1" applyFill="1" applyBorder="1" applyAlignment="1">
      <alignment vertical="center"/>
    </xf>
    <xf numFmtId="0" fontId="2" fillId="0" borderId="3" xfId="0" applyFont="1" applyFill="1" applyBorder="1" applyAlignment="1" applyProtection="1">
      <alignment horizontal="left" indent="4"/>
      <protection locked="0"/>
    </xf>
    <xf numFmtId="0" fontId="2" fillId="0" borderId="10" xfId="0" applyNumberFormat="1" applyFont="1" applyFill="1" applyBorder="1" applyAlignment="1">
      <alignment horizontal="left" vertical="center" wrapText="1" indent="4"/>
    </xf>
    <xf numFmtId="0" fontId="2" fillId="0" borderId="3" xfId="0" applyFont="1" applyFill="1" applyBorder="1" applyAlignment="1" applyProtection="1">
      <alignment horizontal="left" vertical="center" indent="11"/>
      <protection locked="0"/>
    </xf>
    <xf numFmtId="0" fontId="96" fillId="0" borderId="10" xfId="0" applyNumberFormat="1" applyFont="1" applyFill="1" applyBorder="1" applyAlignment="1">
      <alignment horizontal="left" vertical="center" wrapText="1"/>
    </xf>
    <xf numFmtId="0" fontId="95" fillId="0" borderId="10" xfId="0" applyNumberFormat="1" applyFont="1" applyFill="1" applyBorder="1" applyAlignment="1">
      <alignment vertical="center"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11" xfId="0" applyFont="1" applyFill="1" applyBorder="1" applyAlignment="1">
      <alignment wrapText="1"/>
    </xf>
    <xf numFmtId="0" fontId="84" fillId="0" borderId="3" xfId="0" applyFont="1" applyBorder="1" applyAlignment="1">
      <alignment horizontal="center" vertical="center" wrapText="1"/>
    </xf>
    <xf numFmtId="0" fontId="86" fillId="0" borderId="5" xfId="0" applyFont="1" applyFill="1" applyBorder="1" applyAlignment="1">
      <alignment horizontal="center" vertical="center" wrapText="1"/>
    </xf>
    <xf numFmtId="0" fontId="2" fillId="0" borderId="21" xfId="1" applyNumberFormat="1" applyFont="1" applyFill="1" applyBorder="1" applyAlignment="1" applyProtection="1">
      <alignment horizontal="center" vertical="center" wrapText="1"/>
      <protection locked="0"/>
    </xf>
    <xf numFmtId="0" fontId="45" fillId="0" borderId="8" xfId="0" applyFont="1" applyFill="1" applyBorder="1" applyAlignment="1" applyProtection="1">
      <alignment horizontal="left"/>
    </xf>
    <xf numFmtId="0" fontId="3" fillId="0" borderId="55" xfId="0" applyFont="1" applyBorder="1"/>
    <xf numFmtId="0" fontId="3" fillId="0" borderId="56" xfId="0" applyFont="1" applyBorder="1"/>
    <xf numFmtId="0" fontId="3" fillId="0" borderId="18" xfId="0" applyFont="1" applyBorder="1" applyAlignment="1">
      <alignment horizontal="center" vertical="center"/>
    </xf>
    <xf numFmtId="0" fontId="3" fillId="0" borderId="27" xfId="0" applyFont="1" applyBorder="1" applyAlignment="1">
      <alignment horizontal="center" vertical="center"/>
    </xf>
    <xf numFmtId="0" fontId="3" fillId="0" borderId="19" xfId="0" applyFont="1" applyBorder="1" applyAlignment="1">
      <alignment horizontal="center" vertical="center"/>
    </xf>
    <xf numFmtId="0" fontId="97" fillId="0" borderId="0" xfId="0" applyFont="1"/>
    <xf numFmtId="0" fontId="3" fillId="0" borderId="67" xfId="0" applyFont="1" applyBorder="1"/>
    <xf numFmtId="0" fontId="3" fillId="0" borderId="0" xfId="0" applyFont="1"/>
    <xf numFmtId="0" fontId="3" fillId="0" borderId="18" xfId="0" applyFont="1" applyBorder="1" applyAlignment="1">
      <alignment wrapText="1"/>
    </xf>
    <xf numFmtId="0" fontId="3" fillId="0" borderId="27" xfId="0" applyFont="1" applyBorder="1" applyAlignment="1">
      <alignment wrapText="1"/>
    </xf>
    <xf numFmtId="0" fontId="3" fillId="0" borderId="19" xfId="0" applyFont="1" applyBorder="1" applyAlignment="1">
      <alignment wrapText="1"/>
    </xf>
    <xf numFmtId="0" fontId="3" fillId="0" borderId="3" xfId="0" applyFont="1" applyFill="1" applyBorder="1" applyAlignment="1">
      <alignment horizontal="center" vertical="center" wrapText="1"/>
    </xf>
    <xf numFmtId="0" fontId="86" fillId="0" borderId="0" xfId="0" applyFont="1" applyFill="1" applyBorder="1" applyAlignment="1">
      <alignment horizontal="center" wrapText="1"/>
    </xf>
    <xf numFmtId="0" fontId="84" fillId="0" borderId="0" xfId="0" applyFont="1" applyFill="1" applyBorder="1" applyAlignment="1">
      <alignment vertical="center" wrapText="1"/>
    </xf>
    <xf numFmtId="0" fontId="84" fillId="0" borderId="73" xfId="0" applyFont="1" applyFill="1" applyBorder="1" applyAlignment="1">
      <alignment vertical="center" wrapText="1"/>
    </xf>
    <xf numFmtId="0" fontId="84" fillId="0" borderId="20" xfId="0" applyFont="1" applyFill="1" applyBorder="1"/>
    <xf numFmtId="0" fontId="84" fillId="0" borderId="20" xfId="0" applyFont="1" applyFill="1" applyBorder="1" applyAlignment="1">
      <alignment horizontal="center"/>
    </xf>
    <xf numFmtId="167" fontId="85" fillId="0" borderId="0" xfId="0" applyNumberFormat="1" applyFont="1" applyFill="1"/>
    <xf numFmtId="193" fontId="86" fillId="36" borderId="23" xfId="0" applyNumberFormat="1" applyFont="1" applyFill="1" applyBorder="1" applyAlignment="1">
      <alignment horizontal="left" vertical="center" wrapText="1"/>
    </xf>
    <xf numFmtId="0" fontId="86" fillId="0" borderId="1" xfId="0" applyFont="1" applyBorder="1" applyAlignment="1">
      <alignment horizontal="left"/>
    </xf>
    <xf numFmtId="0" fontId="86" fillId="36" borderId="81" xfId="0" applyFont="1" applyFill="1" applyBorder="1" applyAlignment="1">
      <alignment wrapText="1"/>
    </xf>
    <xf numFmtId="0" fontId="96" fillId="0" borderId="0" xfId="0" applyFont="1" applyAlignment="1">
      <alignment wrapText="1"/>
    </xf>
    <xf numFmtId="0" fontId="2" fillId="0" borderId="0" xfId="0" applyFont="1" applyAlignment="1">
      <alignment wrapText="1"/>
    </xf>
    <xf numFmtId="0" fontId="3" fillId="0" borderId="0" xfId="0" applyFont="1" applyFill="1"/>
    <xf numFmtId="0" fontId="3" fillId="0" borderId="71" xfId="0" applyFont="1" applyFill="1" applyBorder="1" applyAlignment="1">
      <alignment horizontal="center" vertical="center"/>
    </xf>
    <xf numFmtId="0" fontId="3" fillId="0" borderId="7" xfId="0" applyFont="1" applyFill="1" applyBorder="1" applyAlignment="1">
      <alignment vertical="center"/>
    </xf>
    <xf numFmtId="0" fontId="4" fillId="0" borderId="23" xfId="0" applyFont="1" applyFill="1" applyBorder="1" applyAlignment="1">
      <alignment vertical="center"/>
    </xf>
    <xf numFmtId="0" fontId="3" fillId="0" borderId="17" xfId="0" applyFont="1" applyFill="1" applyBorder="1" applyAlignment="1">
      <alignment horizontal="center" vertical="center"/>
    </xf>
    <xf numFmtId="0" fontId="3" fillId="0" borderId="18" xfId="0" applyFont="1" applyFill="1" applyBorder="1" applyAlignment="1">
      <alignment vertical="center"/>
    </xf>
    <xf numFmtId="0" fontId="3" fillId="0" borderId="90" xfId="0" applyFont="1" applyFill="1" applyBorder="1" applyAlignment="1">
      <alignment horizontal="center" vertical="center"/>
    </xf>
    <xf numFmtId="0" fontId="3" fillId="0" borderId="91" xfId="0" applyFont="1" applyFill="1" applyBorder="1" applyAlignment="1">
      <alignment vertical="center"/>
    </xf>
    <xf numFmtId="0" fontId="4" fillId="0" borderId="0" xfId="0" applyFont="1" applyFill="1" applyAlignment="1">
      <alignment horizontal="center"/>
    </xf>
    <xf numFmtId="0" fontId="86" fillId="0" borderId="83" xfId="0" applyFont="1" applyFill="1" applyBorder="1" applyAlignment="1">
      <alignment horizontal="center" vertical="center" wrapText="1"/>
    </xf>
    <xf numFmtId="0" fontId="86" fillId="0" borderId="84" xfId="0" applyFont="1" applyFill="1" applyBorder="1" applyAlignment="1">
      <alignment horizontal="center" vertical="center" wrapText="1"/>
    </xf>
    <xf numFmtId="0" fontId="84" fillId="0" borderId="83" xfId="0" applyFont="1" applyFill="1" applyBorder="1"/>
    <xf numFmtId="0" fontId="84" fillId="0" borderId="83" xfId="0" applyFont="1" applyFill="1" applyBorder="1" applyAlignment="1">
      <alignment horizontal="left" indent="1"/>
    </xf>
    <xf numFmtId="0" fontId="87" fillId="0" borderId="83" xfId="0" applyFont="1" applyFill="1" applyBorder="1" applyAlignment="1">
      <alignment horizontal="left" indent="1"/>
    </xf>
    <xf numFmtId="0" fontId="4" fillId="36" borderId="18" xfId="0" applyFont="1" applyFill="1" applyBorder="1" applyAlignment="1">
      <alignment horizontal="center" vertical="center" wrapText="1"/>
    </xf>
    <xf numFmtId="0" fontId="4" fillId="36" borderId="19" xfId="0" applyFont="1" applyFill="1" applyBorder="1" applyAlignment="1">
      <alignment horizontal="center" vertical="center" wrapText="1"/>
    </xf>
    <xf numFmtId="0" fontId="4" fillId="36" borderId="20" xfId="0" applyFont="1" applyFill="1" applyBorder="1" applyAlignment="1">
      <alignment horizontal="left" vertical="center" wrapText="1"/>
    </xf>
    <xf numFmtId="0" fontId="4" fillId="36" borderId="84" xfId="0" applyFont="1" applyFill="1" applyBorder="1" applyAlignment="1">
      <alignment horizontal="left" vertical="center" wrapText="1"/>
    </xf>
    <xf numFmtId="0" fontId="3" fillId="0" borderId="20" xfId="0" applyFont="1" applyFill="1" applyBorder="1" applyAlignment="1">
      <alignment horizontal="right" vertical="center" wrapText="1"/>
    </xf>
    <xf numFmtId="0" fontId="100" fillId="0" borderId="20" xfId="0" applyFont="1" applyFill="1" applyBorder="1" applyAlignment="1">
      <alignment horizontal="right" vertical="center" wrapText="1"/>
    </xf>
    <xf numFmtId="0" fontId="4" fillId="0" borderId="20" xfId="0" applyFont="1" applyFill="1" applyBorder="1" applyAlignment="1">
      <alignment horizontal="left" vertical="center" wrapText="1"/>
    </xf>
    <xf numFmtId="0" fontId="4" fillId="0" borderId="0" xfId="20963" applyFont="1" applyFill="1" applyAlignment="1" applyProtection="1">
      <alignment horizontal="left" vertical="center"/>
      <protection locked="0"/>
    </xf>
    <xf numFmtId="0" fontId="3" fillId="0" borderId="0" xfId="0" applyFont="1" applyFill="1" applyAlignment="1">
      <alignment horizontal="center" vertical="center"/>
    </xf>
    <xf numFmtId="0" fontId="3" fillId="0" borderId="0" xfId="0" applyFont="1" applyFill="1" applyAlignment="1">
      <alignment horizontal="left" vertical="center"/>
    </xf>
    <xf numFmtId="0" fontId="100" fillId="0" borderId="0" xfId="0" applyFont="1" applyFill="1" applyAlignment="1">
      <alignment horizontal="left" vertical="center"/>
    </xf>
    <xf numFmtId="49" fontId="101" fillId="0" borderId="22" xfId="5" applyNumberFormat="1" applyFont="1" applyFill="1" applyBorder="1" applyAlignment="1" applyProtection="1">
      <alignment horizontal="left" vertical="center"/>
      <protection locked="0"/>
    </xf>
    <xf numFmtId="0" fontId="102" fillId="0" borderId="23" xfId="9" applyFont="1" applyFill="1" applyBorder="1" applyAlignment="1" applyProtection="1">
      <alignment horizontal="left" vertical="center" wrapText="1"/>
      <protection locked="0"/>
    </xf>
    <xf numFmtId="0" fontId="84" fillId="0" borderId="83" xfId="0" applyFont="1" applyBorder="1" applyAlignment="1">
      <alignment vertical="center" wrapText="1"/>
    </xf>
    <xf numFmtId="14" fontId="2" fillId="3" borderId="83" xfId="8" quotePrefix="1" applyNumberFormat="1" applyFont="1" applyFill="1" applyBorder="1" applyAlignment="1" applyProtection="1">
      <alignment horizontal="left"/>
      <protection locked="0"/>
    </xf>
    <xf numFmtId="0" fontId="6" fillId="0" borderId="83" xfId="17" applyFill="1" applyBorder="1" applyAlignment="1" applyProtection="1"/>
    <xf numFmtId="49" fontId="84" fillId="0" borderId="83" xfId="0" applyNumberFormat="1" applyFont="1" applyBorder="1" applyAlignment="1">
      <alignment horizontal="right"/>
    </xf>
    <xf numFmtId="0" fontId="2" fillId="3" borderId="3" xfId="20960" applyFont="1" applyFill="1" applyBorder="1" applyAlignment="1" applyProtection="1">
      <alignment horizontal="left" wrapText="1"/>
    </xf>
    <xf numFmtId="0" fontId="84" fillId="0" borderId="3" xfId="20960" applyFont="1" applyFill="1" applyBorder="1" applyAlignment="1" applyProtection="1">
      <alignment horizontal="left" wrapText="1"/>
    </xf>
    <xf numFmtId="0" fontId="2" fillId="0" borderId="3" xfId="20960" applyFont="1" applyFill="1" applyBorder="1" applyAlignment="1" applyProtection="1">
      <alignment horizontal="left" wrapText="1"/>
    </xf>
    <xf numFmtId="0" fontId="2" fillId="0" borderId="2" xfId="20960" applyFont="1" applyFill="1" applyBorder="1" applyAlignment="1" applyProtection="1">
      <alignment horizontal="left" wrapText="1"/>
    </xf>
    <xf numFmtId="0" fontId="0" fillId="0" borderId="0" xfId="0" applyAlignment="1">
      <alignment wrapText="1"/>
    </xf>
    <xf numFmtId="0" fontId="45" fillId="77" borderId="98" xfId="20964" applyFont="1" applyFill="1" applyBorder="1" applyAlignment="1">
      <alignment vertical="center"/>
    </xf>
    <xf numFmtId="0" fontId="45" fillId="77" borderId="99" xfId="20964" applyFont="1" applyFill="1" applyBorder="1" applyAlignment="1">
      <alignment vertical="center"/>
    </xf>
    <xf numFmtId="0" fontId="45" fillId="77" borderId="96" xfId="20964" applyFont="1" applyFill="1" applyBorder="1" applyAlignment="1">
      <alignment vertical="center"/>
    </xf>
    <xf numFmtId="0" fontId="105" fillId="70" borderId="95" xfId="20964" applyFont="1" applyFill="1" applyBorder="1" applyAlignment="1">
      <alignment horizontal="center" vertical="center"/>
    </xf>
    <xf numFmtId="0" fontId="105" fillId="70" borderId="96" xfId="20964" applyFont="1" applyFill="1" applyBorder="1" applyAlignment="1">
      <alignment horizontal="left" vertical="center" wrapText="1"/>
    </xf>
    <xf numFmtId="0" fontId="104" fillId="78" borderId="97" xfId="20964" applyFont="1" applyFill="1" applyBorder="1" applyAlignment="1">
      <alignment horizontal="center" vertical="center"/>
    </xf>
    <xf numFmtId="0" fontId="104" fillId="78" borderId="99" xfId="20964" applyFont="1" applyFill="1" applyBorder="1" applyAlignment="1">
      <alignment vertical="top" wrapText="1"/>
    </xf>
    <xf numFmtId="0" fontId="106" fillId="70" borderId="95" xfId="20964" applyFont="1" applyFill="1" applyBorder="1" applyAlignment="1">
      <alignment horizontal="center" vertical="center"/>
    </xf>
    <xf numFmtId="0" fontId="105" fillId="70" borderId="99" xfId="20964" applyFont="1" applyFill="1" applyBorder="1" applyAlignment="1">
      <alignment vertical="center" wrapText="1"/>
    </xf>
    <xf numFmtId="0" fontId="105" fillId="70" borderId="96" xfId="20964" applyFont="1" applyFill="1" applyBorder="1" applyAlignment="1">
      <alignment horizontal="left" vertical="center"/>
    </xf>
    <xf numFmtId="0" fontId="106" fillId="3" borderId="95" xfId="20964" applyFont="1" applyFill="1" applyBorder="1" applyAlignment="1">
      <alignment horizontal="center" vertical="center"/>
    </xf>
    <xf numFmtId="0" fontId="105" fillId="3" borderId="96" xfId="20964" applyFont="1" applyFill="1" applyBorder="1" applyAlignment="1">
      <alignment horizontal="left" vertical="center"/>
    </xf>
    <xf numFmtId="0" fontId="106" fillId="0" borderId="95" xfId="20964" applyFont="1" applyFill="1" applyBorder="1" applyAlignment="1">
      <alignment horizontal="center" vertical="center"/>
    </xf>
    <xf numFmtId="0" fontId="105" fillId="0" borderId="96" xfId="20964" applyFont="1" applyFill="1" applyBorder="1" applyAlignment="1">
      <alignment horizontal="left" vertical="center"/>
    </xf>
    <xf numFmtId="0" fontId="107" fillId="78" borderId="97" xfId="20964" applyFont="1" applyFill="1" applyBorder="1" applyAlignment="1">
      <alignment horizontal="center" vertical="center"/>
    </xf>
    <xf numFmtId="0" fontId="104" fillId="78" borderId="99" xfId="20964" applyFont="1" applyFill="1" applyBorder="1" applyAlignment="1">
      <alignment vertical="center"/>
    </xf>
    <xf numFmtId="0" fontId="104" fillId="77" borderId="98" xfId="20964" applyFont="1" applyFill="1" applyBorder="1" applyAlignment="1">
      <alignment vertical="center"/>
    </xf>
    <xf numFmtId="0" fontId="104" fillId="77" borderId="99" xfId="20964" applyFont="1" applyFill="1" applyBorder="1" applyAlignment="1">
      <alignment vertical="center"/>
    </xf>
    <xf numFmtId="0" fontId="109" fillId="3" borderId="95" xfId="20964" applyFont="1" applyFill="1" applyBorder="1" applyAlignment="1">
      <alignment horizontal="center" vertical="center"/>
    </xf>
    <xf numFmtId="0" fontId="110" fillId="78" borderId="97" xfId="20964" applyFont="1" applyFill="1" applyBorder="1" applyAlignment="1">
      <alignment horizontal="center" vertical="center"/>
    </xf>
    <xf numFmtId="0" fontId="45" fillId="78" borderId="99" xfId="20964" applyFont="1" applyFill="1" applyBorder="1" applyAlignment="1">
      <alignment vertical="center"/>
    </xf>
    <xf numFmtId="0" fontId="109" fillId="70" borderId="95" xfId="20964" applyFont="1" applyFill="1" applyBorder="1" applyAlignment="1">
      <alignment horizontal="center" vertical="center"/>
    </xf>
    <xf numFmtId="0" fontId="110" fillId="3" borderId="97" xfId="20964" applyFont="1" applyFill="1" applyBorder="1" applyAlignment="1">
      <alignment horizontal="center" vertical="center"/>
    </xf>
    <xf numFmtId="0" fontId="45" fillId="3" borderId="99" xfId="20964" applyFont="1" applyFill="1" applyBorder="1" applyAlignment="1">
      <alignment vertical="center"/>
    </xf>
    <xf numFmtId="0" fontId="106" fillId="70" borderId="97" xfId="20964" applyFont="1" applyFill="1" applyBorder="1" applyAlignment="1">
      <alignment horizontal="center" vertical="center"/>
    </xf>
    <xf numFmtId="0" fontId="19" fillId="70" borderId="97" xfId="20964" applyFont="1" applyFill="1" applyBorder="1" applyAlignment="1">
      <alignment horizontal="center" vertical="center"/>
    </xf>
    <xf numFmtId="0" fontId="100" fillId="0" borderId="97" xfId="0" applyFont="1" applyFill="1" applyBorder="1" applyAlignment="1">
      <alignment horizontal="left" vertical="center" wrapText="1"/>
    </xf>
    <xf numFmtId="10" fontId="4" fillId="36" borderId="97" xfId="0" applyNumberFormat="1" applyFont="1" applyFill="1" applyBorder="1" applyAlignment="1">
      <alignment horizontal="center" vertical="center" wrapText="1"/>
    </xf>
    <xf numFmtId="0" fontId="4" fillId="36" borderId="97" xfId="0" applyFont="1" applyFill="1" applyBorder="1" applyAlignment="1">
      <alignment horizontal="left" vertical="center" wrapText="1"/>
    </xf>
    <xf numFmtId="0" fontId="3" fillId="0" borderId="97" xfId="0" applyFont="1" applyFill="1" applyBorder="1" applyAlignment="1">
      <alignment horizontal="left" vertical="center" wrapText="1"/>
    </xf>
    <xf numFmtId="0" fontId="4" fillId="36" borderId="85" xfId="0" applyFont="1" applyFill="1" applyBorder="1" applyAlignment="1">
      <alignment vertical="center" wrapText="1"/>
    </xf>
    <xf numFmtId="0" fontId="4" fillId="36" borderId="96" xfId="0" applyFont="1" applyFill="1" applyBorder="1" applyAlignment="1">
      <alignment vertical="center" wrapText="1"/>
    </xf>
    <xf numFmtId="0" fontId="4" fillId="36" borderId="74" xfId="0" applyFont="1" applyFill="1" applyBorder="1" applyAlignment="1">
      <alignment vertical="center" wrapText="1"/>
    </xf>
    <xf numFmtId="0" fontId="4" fillId="36" borderId="30" xfId="0" applyFont="1" applyFill="1" applyBorder="1" applyAlignment="1">
      <alignment vertical="center" wrapText="1"/>
    </xf>
    <xf numFmtId="0" fontId="84" fillId="0" borderId="97" xfId="0" applyFont="1" applyBorder="1"/>
    <xf numFmtId="0" fontId="6" fillId="0" borderId="97" xfId="17" applyFill="1" applyBorder="1" applyAlignment="1" applyProtection="1">
      <alignment horizontal="left" vertical="center"/>
    </xf>
    <xf numFmtId="0" fontId="6" fillId="0" borderId="97" xfId="17" applyBorder="1" applyAlignment="1" applyProtection="1"/>
    <xf numFmtId="0" fontId="84" fillId="0" borderId="97" xfId="0" applyFont="1" applyFill="1" applyBorder="1"/>
    <xf numFmtId="0" fontId="6" fillId="0" borderId="97" xfId="17" applyFill="1" applyBorder="1" applyAlignment="1" applyProtection="1">
      <alignment horizontal="left" vertical="center" wrapText="1"/>
    </xf>
    <xf numFmtId="0" fontId="6" fillId="0" borderId="97" xfId="17" applyFill="1" applyBorder="1" applyAlignment="1" applyProtection="1"/>
    <xf numFmtId="0" fontId="45" fillId="0" borderId="18" xfId="0" applyFont="1" applyBorder="1" applyAlignment="1">
      <alignment horizontal="center" vertical="center" wrapText="1"/>
    </xf>
    <xf numFmtId="0" fontId="45" fillId="0" borderId="19" xfId="0" applyFont="1" applyBorder="1" applyAlignment="1">
      <alignment horizontal="center" vertical="center" wrapText="1"/>
    </xf>
    <xf numFmtId="14" fontId="2" fillId="0" borderId="0" xfId="0" applyNumberFormat="1" applyFont="1"/>
    <xf numFmtId="0" fontId="2" fillId="0" borderId="20" xfId="0" applyFont="1" applyFill="1" applyBorder="1" applyAlignment="1">
      <alignment horizontal="right" vertical="center" wrapText="1"/>
    </xf>
    <xf numFmtId="0" fontId="2" fillId="2" borderId="20" xfId="0" applyFont="1" applyFill="1" applyBorder="1" applyAlignment="1">
      <alignment horizontal="right" vertical="center"/>
    </xf>
    <xf numFmtId="0" fontId="45" fillId="0" borderId="20" xfId="0" applyFont="1" applyFill="1" applyBorder="1" applyAlignment="1">
      <alignment horizontal="center" vertical="center" wrapText="1"/>
    </xf>
    <xf numFmtId="0" fontId="2" fillId="2" borderId="22" xfId="0" applyFont="1" applyFill="1" applyBorder="1" applyAlignment="1">
      <alignment horizontal="right" vertical="center"/>
    </xf>
    <xf numFmtId="0" fontId="3" fillId="0" borderId="0" xfId="0" applyFont="1" applyAlignment="1">
      <alignment wrapText="1"/>
    </xf>
    <xf numFmtId="0" fontId="4" fillId="0" borderId="0" xfId="0" applyFont="1" applyAlignment="1">
      <alignment horizontal="center" wrapText="1"/>
    </xf>
    <xf numFmtId="0" fontId="3" fillId="3" borderId="55" xfId="0" applyFont="1" applyFill="1" applyBorder="1"/>
    <xf numFmtId="0" fontId="3" fillId="3" borderId="100" xfId="0" applyFont="1" applyFill="1" applyBorder="1" applyAlignment="1">
      <alignment wrapText="1"/>
    </xf>
    <xf numFmtId="0" fontId="3" fillId="3" borderId="101" xfId="0" applyFont="1" applyFill="1" applyBorder="1"/>
    <xf numFmtId="0" fontId="4" fillId="3" borderId="80" xfId="0" applyFont="1" applyFill="1" applyBorder="1" applyAlignment="1">
      <alignment horizontal="center" wrapText="1"/>
    </xf>
    <xf numFmtId="0" fontId="3" fillId="0" borderId="97" xfId="0" applyFont="1" applyFill="1" applyBorder="1" applyAlignment="1">
      <alignment horizontal="center"/>
    </xf>
    <xf numFmtId="0" fontId="3" fillId="0" borderId="97" xfId="0" applyFont="1" applyBorder="1" applyAlignment="1">
      <alignment horizontal="center"/>
    </xf>
    <xf numFmtId="0" fontId="3" fillId="3" borderId="67" xfId="0" applyFont="1" applyFill="1" applyBorder="1"/>
    <xf numFmtId="0" fontId="4" fillId="3" borderId="0" xfId="0" applyFont="1" applyFill="1" applyBorder="1" applyAlignment="1">
      <alignment horizontal="center" wrapText="1"/>
    </xf>
    <xf numFmtId="0" fontId="3" fillId="3" borderId="0" xfId="0" applyFont="1" applyFill="1" applyBorder="1" applyAlignment="1">
      <alignment horizontal="center"/>
    </xf>
    <xf numFmtId="0" fontId="3" fillId="3" borderId="94" xfId="0" applyFont="1" applyFill="1" applyBorder="1" applyAlignment="1">
      <alignment horizontal="center" vertical="center" wrapText="1"/>
    </xf>
    <xf numFmtId="0" fontId="3" fillId="0" borderId="20" xfId="0" applyFont="1" applyBorder="1"/>
    <xf numFmtId="0" fontId="3" fillId="0" borderId="97" xfId="0" applyFont="1" applyBorder="1" applyAlignment="1">
      <alignment wrapText="1"/>
    </xf>
    <xf numFmtId="0" fontId="99" fillId="0" borderId="97" xfId="0" applyFont="1" applyBorder="1" applyAlignment="1">
      <alignment horizontal="left" wrapText="1" indent="2"/>
    </xf>
    <xf numFmtId="0" fontId="4" fillId="0" borderId="20" xfId="0" applyFont="1" applyBorder="1"/>
    <xf numFmtId="0" fontId="4" fillId="0" borderId="97" xfId="0" applyFont="1" applyBorder="1" applyAlignment="1">
      <alignment wrapText="1"/>
    </xf>
    <xf numFmtId="0" fontId="111" fillId="3" borderId="67" xfId="0" applyFont="1" applyFill="1" applyBorder="1" applyAlignment="1">
      <alignment horizontal="left"/>
    </xf>
    <xf numFmtId="0" fontId="111" fillId="3" borderId="0" xfId="0" applyFont="1" applyFill="1" applyBorder="1" applyAlignment="1">
      <alignment horizontal="center"/>
    </xf>
    <xf numFmtId="0" fontId="99" fillId="0" borderId="97" xfId="0" applyFont="1" applyBorder="1" applyAlignment="1">
      <alignment horizontal="left" wrapText="1" indent="4"/>
    </xf>
    <xf numFmtId="0" fontId="3" fillId="3" borderId="0" xfId="0" applyFont="1" applyFill="1" applyBorder="1" applyAlignment="1">
      <alignment wrapText="1"/>
    </xf>
    <xf numFmtId="0" fontId="4" fillId="0" borderId="22" xfId="0" applyFont="1" applyBorder="1"/>
    <xf numFmtId="0" fontId="4" fillId="0" borderId="23" xfId="0" applyFont="1" applyBorder="1" applyAlignment="1">
      <alignment wrapText="1"/>
    </xf>
    <xf numFmtId="0" fontId="2" fillId="2" borderId="88" xfId="0" applyFont="1" applyFill="1" applyBorder="1" applyAlignment="1">
      <alignment horizontal="right" vertical="center"/>
    </xf>
    <xf numFmtId="0" fontId="2" fillId="0" borderId="95" xfId="0" applyFont="1" applyBorder="1" applyAlignment="1">
      <alignment vertical="center" wrapText="1"/>
    </xf>
    <xf numFmtId="0" fontId="112" fillId="0" borderId="0" xfId="11" applyFont="1" applyFill="1" applyBorder="1" applyProtection="1"/>
    <xf numFmtId="0" fontId="112" fillId="0" borderId="0" xfId="11" applyFont="1" applyFill="1" applyBorder="1" applyAlignment="1" applyProtection="1"/>
    <xf numFmtId="0" fontId="114" fillId="0" borderId="0" xfId="11" applyFont="1" applyFill="1" applyBorder="1" applyAlignment="1" applyProtection="1"/>
    <xf numFmtId="0" fontId="117" fillId="0" borderId="112" xfId="13" applyFont="1" applyFill="1" applyBorder="1" applyAlignment="1" applyProtection="1">
      <alignment horizontal="left" vertical="center" wrapText="1"/>
      <protection locked="0"/>
    </xf>
    <xf numFmtId="49" fontId="117" fillId="0" borderId="112" xfId="5" applyNumberFormat="1" applyFont="1" applyFill="1" applyBorder="1" applyAlignment="1" applyProtection="1">
      <alignment horizontal="right" vertical="center"/>
      <protection locked="0"/>
    </xf>
    <xf numFmtId="49" fontId="118" fillId="0" borderId="112" xfId="5" applyNumberFormat="1" applyFont="1" applyFill="1" applyBorder="1" applyAlignment="1" applyProtection="1">
      <alignment horizontal="right" vertical="center"/>
      <protection locked="0"/>
    </xf>
    <xf numFmtId="0" fontId="113" fillId="0" borderId="112" xfId="0" applyFont="1" applyFill="1" applyBorder="1"/>
    <xf numFmtId="49" fontId="117" fillId="0" borderId="112" xfId="5" applyNumberFormat="1" applyFont="1" applyFill="1" applyBorder="1" applyAlignment="1" applyProtection="1">
      <alignment horizontal="right" vertical="center" wrapText="1"/>
      <protection locked="0"/>
    </xf>
    <xf numFmtId="49" fontId="118" fillId="0" borderId="112" xfId="5" applyNumberFormat="1" applyFont="1" applyFill="1" applyBorder="1" applyAlignment="1" applyProtection="1">
      <alignment horizontal="right" vertical="center" wrapText="1"/>
      <protection locked="0"/>
    </xf>
    <xf numFmtId="0" fontId="113" fillId="0" borderId="0" xfId="0" applyFont="1" applyFill="1"/>
    <xf numFmtId="0" fontId="112" fillId="0" borderId="112" xfId="0" applyNumberFormat="1" applyFont="1" applyFill="1" applyBorder="1" applyAlignment="1">
      <alignment horizontal="left" vertical="center" wrapText="1"/>
    </xf>
    <xf numFmtId="0" fontId="116" fillId="0" borderId="112" xfId="0" applyFont="1" applyFill="1" applyBorder="1"/>
    <xf numFmtId="0" fontId="113" fillId="0" borderId="0" xfId="0" applyFont="1" applyFill="1" applyBorder="1"/>
    <xf numFmtId="0" fontId="115" fillId="0" borderId="112" xfId="0" applyFont="1" applyFill="1" applyBorder="1" applyAlignment="1">
      <alignment horizontal="left" indent="1"/>
    </xf>
    <xf numFmtId="0" fontId="115" fillId="0" borderId="112" xfId="0" applyFont="1" applyFill="1" applyBorder="1" applyAlignment="1">
      <alignment horizontal="left" wrapText="1" indent="1"/>
    </xf>
    <xf numFmtId="0" fontId="112" fillId="0" borderId="112" xfId="0" applyFont="1" applyFill="1" applyBorder="1" applyAlignment="1">
      <alignment horizontal="left" indent="1"/>
    </xf>
    <xf numFmtId="0" fontId="112" fillId="0" borderId="112" xfId="0" applyNumberFormat="1" applyFont="1" applyFill="1" applyBorder="1" applyAlignment="1">
      <alignment horizontal="left" indent="1"/>
    </xf>
    <xf numFmtId="0" fontId="112" fillId="0" borderId="112" xfId="0" applyFont="1" applyFill="1" applyBorder="1" applyAlignment="1">
      <alignment horizontal="left" wrapText="1" indent="2"/>
    </xf>
    <xf numFmtId="0" fontId="115" fillId="0" borderId="112" xfId="0" applyFont="1" applyFill="1" applyBorder="1" applyAlignment="1">
      <alignment horizontal="left" vertical="center" indent="1"/>
    </xf>
    <xf numFmtId="0" fontId="113" fillId="0" borderId="112" xfId="0" applyFont="1" applyFill="1" applyBorder="1" applyAlignment="1">
      <alignment horizontal="left" wrapText="1"/>
    </xf>
    <xf numFmtId="0" fontId="113" fillId="0" borderId="112" xfId="0" applyFont="1" applyFill="1" applyBorder="1" applyAlignment="1">
      <alignment horizontal="left" wrapText="1" indent="2"/>
    </xf>
    <xf numFmtId="49" fontId="113" fillId="0" borderId="112" xfId="0" applyNumberFormat="1" applyFont="1" applyFill="1" applyBorder="1" applyAlignment="1">
      <alignment horizontal="left" indent="3"/>
    </xf>
    <xf numFmtId="49" fontId="113" fillId="0" borderId="112" xfId="0" applyNumberFormat="1" applyFont="1" applyFill="1" applyBorder="1" applyAlignment="1">
      <alignment horizontal="left" indent="1"/>
    </xf>
    <xf numFmtId="49" fontId="113" fillId="0" borderId="112" xfId="0" applyNumberFormat="1" applyFont="1" applyFill="1" applyBorder="1" applyAlignment="1">
      <alignment horizontal="left" vertical="top" wrapText="1" indent="2"/>
    </xf>
    <xf numFmtId="49" fontId="113" fillId="0" borderId="112" xfId="0" applyNumberFormat="1" applyFont="1" applyFill="1" applyBorder="1" applyAlignment="1">
      <alignment horizontal="left" wrapText="1" indent="3"/>
    </xf>
    <xf numFmtId="49" fontId="113" fillId="0" borderId="112" xfId="0" applyNumberFormat="1" applyFont="1" applyFill="1" applyBorder="1" applyAlignment="1">
      <alignment horizontal="left" wrapText="1" indent="2"/>
    </xf>
    <xf numFmtId="0" fontId="113" fillId="0" borderId="112" xfId="0" applyNumberFormat="1" applyFont="1" applyFill="1" applyBorder="1" applyAlignment="1">
      <alignment horizontal="left" wrapText="1" indent="1"/>
    </xf>
    <xf numFmtId="49" fontId="113" fillId="0" borderId="112" xfId="0" applyNumberFormat="1" applyFont="1" applyFill="1" applyBorder="1" applyAlignment="1">
      <alignment horizontal="left" wrapText="1" indent="1"/>
    </xf>
    <xf numFmtId="0" fontId="115" fillId="0" borderId="73" xfId="0" applyNumberFormat="1" applyFont="1" applyFill="1" applyBorder="1" applyAlignment="1">
      <alignment horizontal="left" vertical="center" wrapText="1"/>
    </xf>
    <xf numFmtId="0" fontId="113" fillId="0" borderId="113" xfId="0" applyFont="1" applyFill="1" applyBorder="1" applyAlignment="1">
      <alignment horizontal="center" vertical="center" wrapText="1"/>
    </xf>
    <xf numFmtId="0" fontId="115" fillId="0" borderId="112" xfId="0" applyNumberFormat="1" applyFont="1" applyFill="1" applyBorder="1" applyAlignment="1">
      <alignment horizontal="left" vertical="center" wrapText="1"/>
    </xf>
    <xf numFmtId="0" fontId="113" fillId="0" borderId="112" xfId="0" applyFont="1" applyFill="1" applyBorder="1" applyAlignment="1">
      <alignment horizontal="left" indent="1"/>
    </xf>
    <xf numFmtId="0" fontId="6" fillId="0" borderId="112" xfId="17" applyBorder="1" applyAlignment="1" applyProtection="1"/>
    <xf numFmtId="0" fontId="116" fillId="0" borderId="112"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0" xfId="0" applyFont="1" applyFill="1" applyBorder="1" applyAlignment="1">
      <alignment horizontal="center" vertical="center" wrapText="1"/>
    </xf>
    <xf numFmtId="14" fontId="84" fillId="0" borderId="0" xfId="0" applyNumberFormat="1" applyFont="1" applyFill="1"/>
    <xf numFmtId="0" fontId="119" fillId="0" borderId="112" xfId="13" applyFont="1" applyFill="1" applyBorder="1" applyAlignment="1" applyProtection="1">
      <alignment horizontal="left" vertical="center" wrapText="1"/>
      <protection locked="0"/>
    </xf>
    <xf numFmtId="0" fontId="113" fillId="0" borderId="0" xfId="0" applyFont="1" applyFill="1" applyAlignment="1">
      <alignment horizontal="left" vertical="top" wrapText="1"/>
    </xf>
    <xf numFmtId="0" fontId="113" fillId="0" borderId="0" xfId="0" applyFont="1" applyFill="1" applyAlignment="1">
      <alignment wrapText="1"/>
    </xf>
    <xf numFmtId="0" fontId="113" fillId="0" borderId="112" xfId="0" applyFont="1" applyFill="1" applyBorder="1" applyAlignment="1">
      <alignment horizontal="center" vertical="center"/>
    </xf>
    <xf numFmtId="0" fontId="113" fillId="0" borderId="112" xfId="0" applyFont="1" applyFill="1" applyBorder="1" applyAlignment="1">
      <alignment horizontal="center" vertical="center" wrapText="1"/>
    </xf>
    <xf numFmtId="0" fontId="116" fillId="0" borderId="0" xfId="0" applyFont="1" applyFill="1"/>
    <xf numFmtId="0" fontId="113" fillId="0" borderId="112" xfId="0" applyFont="1" applyFill="1" applyBorder="1" applyAlignment="1">
      <alignment wrapText="1"/>
    </xf>
    <xf numFmtId="0" fontId="113" fillId="0" borderId="112" xfId="0" applyFont="1" applyFill="1" applyBorder="1" applyAlignment="1">
      <alignment horizontal="left" indent="8"/>
    </xf>
    <xf numFmtId="0" fontId="113" fillId="0" borderId="0" xfId="0" applyFont="1" applyFill="1" applyBorder="1" applyAlignment="1">
      <alignment horizontal="left"/>
    </xf>
    <xf numFmtId="0" fontId="116" fillId="0" borderId="0" xfId="0" applyFont="1" applyFill="1" applyBorder="1"/>
    <xf numFmtId="0" fontId="116" fillId="0" borderId="7" xfId="0" applyFont="1" applyFill="1" applyBorder="1"/>
    <xf numFmtId="0" fontId="113" fillId="0" borderId="0" xfId="0" applyFont="1" applyFill="1" applyBorder="1" applyAlignment="1">
      <alignment horizontal="center" vertical="center"/>
    </xf>
    <xf numFmtId="0" fontId="113" fillId="0" borderId="7" xfId="0" applyFont="1" applyFill="1" applyBorder="1" applyAlignment="1">
      <alignment wrapText="1"/>
    </xf>
    <xf numFmtId="49" fontId="113" fillId="0" borderId="112" xfId="0" applyNumberFormat="1" applyFont="1" applyFill="1" applyBorder="1" applyAlignment="1">
      <alignment horizontal="center" vertical="center" wrapText="1"/>
    </xf>
    <xf numFmtId="0" fontId="113" fillId="0" borderId="112" xfId="0" applyFont="1" applyFill="1" applyBorder="1" applyAlignment="1">
      <alignment horizontal="center"/>
    </xf>
    <xf numFmtId="0" fontId="113" fillId="0" borderId="7" xfId="0" applyFont="1" applyFill="1" applyBorder="1"/>
    <xf numFmtId="0" fontId="113" fillId="0" borderId="112" xfId="0" applyFont="1" applyFill="1" applyBorder="1" applyAlignment="1">
      <alignment horizontal="left" indent="2"/>
    </xf>
    <xf numFmtId="0" fontId="113" fillId="0" borderId="112" xfId="0" applyNumberFormat="1" applyFont="1" applyFill="1" applyBorder="1" applyAlignment="1">
      <alignment horizontal="left" indent="1"/>
    </xf>
    <xf numFmtId="0" fontId="113" fillId="0" borderId="0" xfId="0" applyFont="1" applyFill="1" applyAlignment="1">
      <alignment horizontal="center" vertical="center"/>
    </xf>
    <xf numFmtId="0" fontId="121" fillId="0" borderId="0" xfId="0" applyFont="1" applyFill="1"/>
    <xf numFmtId="0" fontId="121" fillId="0" borderId="0" xfId="0" applyFont="1" applyFill="1" applyAlignment="1">
      <alignment horizontal="center" vertical="center"/>
    </xf>
    <xf numFmtId="0" fontId="115" fillId="0" borderId="112" xfId="0" applyFont="1" applyFill="1" applyBorder="1" applyAlignment="1">
      <alignment horizontal="center" vertical="center" wrapText="1"/>
    </xf>
    <xf numFmtId="0" fontId="0" fillId="0" borderId="112" xfId="0" applyBorder="1" applyAlignment="1">
      <alignment horizontal="left" indent="2"/>
    </xf>
    <xf numFmtId="0" fontId="0" fillId="0" borderId="113" xfId="0" applyBorder="1" applyAlignment="1">
      <alignment horizontal="left" indent="2"/>
    </xf>
    <xf numFmtId="0" fontId="0" fillId="0" borderId="112" xfId="0" applyFill="1" applyBorder="1" applyAlignment="1">
      <alignment horizontal="left" indent="2"/>
    </xf>
    <xf numFmtId="0" fontId="123" fillId="0" borderId="119" xfId="0" applyNumberFormat="1" applyFont="1" applyFill="1" applyBorder="1" applyAlignment="1">
      <alignment vertical="center" wrapText="1" readingOrder="1"/>
    </xf>
    <xf numFmtId="0" fontId="123" fillId="0" borderId="120" xfId="0" applyNumberFormat="1" applyFont="1" applyFill="1" applyBorder="1" applyAlignment="1">
      <alignment vertical="center" wrapText="1" readingOrder="1"/>
    </xf>
    <xf numFmtId="0" fontId="123" fillId="0" borderId="120" xfId="0" applyNumberFormat="1" applyFont="1" applyFill="1" applyBorder="1" applyAlignment="1">
      <alignment horizontal="left" vertical="center" wrapText="1" indent="1" readingOrder="1"/>
    </xf>
    <xf numFmtId="0" fontId="123" fillId="0" borderId="121" xfId="0" applyNumberFormat="1" applyFont="1" applyFill="1" applyBorder="1" applyAlignment="1">
      <alignment vertical="center" wrapText="1" readingOrder="1"/>
    </xf>
    <xf numFmtId="0" fontId="124" fillId="0" borderId="112" xfId="0" applyNumberFormat="1" applyFont="1" applyFill="1" applyBorder="1" applyAlignment="1">
      <alignment vertical="center" wrapText="1" readingOrder="1"/>
    </xf>
    <xf numFmtId="0" fontId="113" fillId="0" borderId="113" xfId="0" applyFont="1" applyFill="1" applyBorder="1" applyAlignment="1">
      <alignment horizontal="center" vertical="center" wrapText="1"/>
    </xf>
    <xf numFmtId="0" fontId="0" fillId="0" borderId="7" xfId="0" applyBorder="1"/>
    <xf numFmtId="0" fontId="113" fillId="0" borderId="104" xfId="0" applyFont="1" applyFill="1" applyBorder="1" applyAlignment="1">
      <alignment horizontal="center" vertical="center" wrapText="1"/>
    </xf>
    <xf numFmtId="0" fontId="0" fillId="0" borderId="112" xfId="0" applyBorder="1" applyAlignment="1">
      <alignment horizontal="left" indent="3"/>
    </xf>
    <xf numFmtId="0" fontId="84" fillId="0" borderId="112" xfId="20960" applyFont="1" applyBorder="1" applyAlignment="1">
      <alignment horizontal="left" wrapText="1"/>
    </xf>
    <xf numFmtId="0" fontId="2" fillId="0" borderId="0" xfId="0" applyFont="1" applyAlignment="1">
      <alignment horizontal="left" wrapText="1"/>
    </xf>
    <xf numFmtId="0" fontId="2" fillId="0" borderId="114" xfId="0" applyFont="1" applyBorder="1" applyAlignment="1">
      <alignment wrapText="1"/>
    </xf>
    <xf numFmtId="0" fontId="84" fillId="0" borderId="86" xfId="0" applyFont="1" applyBorder="1"/>
    <xf numFmtId="0" fontId="2" fillId="0" borderId="112" xfId="0" applyFont="1" applyBorder="1" applyAlignment="1">
      <alignment wrapText="1"/>
    </xf>
    <xf numFmtId="0" fontId="84" fillId="0" borderId="84" xfId="0" applyFont="1" applyBorder="1"/>
    <xf numFmtId="0" fontId="45" fillId="0" borderId="112" xfId="0" applyFont="1" applyBorder="1" applyAlignment="1">
      <alignment horizontal="center" vertical="center" wrapText="1"/>
    </xf>
    <xf numFmtId="0" fontId="45" fillId="0" borderId="84" xfId="0" applyFont="1" applyBorder="1" applyAlignment="1">
      <alignment horizontal="center" vertical="center" wrapText="1"/>
    </xf>
    <xf numFmtId="0" fontId="2" fillId="0" borderId="84" xfId="0" applyFont="1" applyBorder="1"/>
    <xf numFmtId="0" fontId="2" fillId="0" borderId="86" xfId="0" applyFont="1" applyBorder="1"/>
    <xf numFmtId="0" fontId="2" fillId="0" borderId="86" xfId="0" applyFont="1" applyBorder="1" applyAlignment="1">
      <alignment wrapText="1"/>
    </xf>
    <xf numFmtId="9" fontId="2" fillId="0" borderId="86" xfId="0" applyNumberFormat="1" applyFont="1" applyBorder="1"/>
    <xf numFmtId="14" fontId="2" fillId="0" borderId="0" xfId="0" applyNumberFormat="1" applyFont="1" applyAlignment="1">
      <alignment horizontal="left"/>
    </xf>
    <xf numFmtId="10" fontId="3" fillId="0" borderId="140" xfId="20962" applyNumberFormat="1" applyFont="1" applyBorder="1" applyAlignment="1"/>
    <xf numFmtId="10" fontId="3" fillId="0" borderId="24" xfId="20962" applyNumberFormat="1" applyFont="1" applyBorder="1" applyAlignment="1"/>
    <xf numFmtId="164" fontId="121" fillId="0" borderId="147" xfId="7" applyNumberFormat="1" applyFont="1" applyBorder="1"/>
    <xf numFmtId="3" fontId="126" fillId="36" borderId="23" xfId="16" applyNumberFormat="1" applyFont="1" applyFill="1" applyBorder="1" applyProtection="1">
      <protection locked="0"/>
    </xf>
    <xf numFmtId="193" fontId="126" fillId="36" borderId="23" xfId="16" applyNumberFormat="1" applyFont="1" applyFill="1" applyBorder="1" applyProtection="1">
      <protection locked="0"/>
    </xf>
    <xf numFmtId="0" fontId="3" fillId="0" borderId="147" xfId="0" applyFont="1" applyFill="1" applyBorder="1" applyAlignment="1">
      <alignment vertical="center"/>
    </xf>
    <xf numFmtId="0" fontId="3" fillId="0" borderId="151" xfId="0" applyFont="1" applyFill="1" applyBorder="1" applyAlignment="1">
      <alignment horizontal="center" vertical="center"/>
    </xf>
    <xf numFmtId="0" fontId="4" fillId="0" borderId="149" xfId="0" applyFont="1" applyFill="1" applyBorder="1" applyAlignment="1">
      <alignment vertical="center"/>
    </xf>
    <xf numFmtId="0" fontId="3" fillId="0" borderId="149" xfId="0" applyFont="1" applyFill="1" applyBorder="1" applyAlignment="1">
      <alignment vertical="center"/>
    </xf>
    <xf numFmtId="0" fontId="4" fillId="3" borderId="130" xfId="0" applyFont="1" applyFill="1" applyBorder="1" applyAlignment="1">
      <alignment vertical="center"/>
    </xf>
    <xf numFmtId="0" fontId="2" fillId="0" borderId="154" xfId="0" applyFont="1" applyFill="1" applyBorder="1" applyAlignment="1">
      <alignment horizontal="center" vertical="center" wrapText="1"/>
    </xf>
    <xf numFmtId="0" fontId="2" fillId="0" borderId="149" xfId="0" applyFont="1" applyFill="1" applyBorder="1" applyAlignment="1">
      <alignment horizontal="center" vertical="center" wrapText="1"/>
    </xf>
    <xf numFmtId="164" fontId="4" fillId="36" borderId="84" xfId="7" applyNumberFormat="1" applyFont="1" applyFill="1" applyBorder="1" applyAlignment="1">
      <alignment horizontal="center" vertical="center" wrapText="1"/>
    </xf>
    <xf numFmtId="0" fontId="3" fillId="0" borderId="20" xfId="0" applyFont="1" applyFill="1" applyBorder="1" applyAlignment="1">
      <alignment horizontal="center" vertical="center"/>
    </xf>
    <xf numFmtId="0" fontId="3" fillId="0" borderId="22" xfId="0" applyFont="1" applyFill="1" applyBorder="1" applyAlignment="1">
      <alignment horizontal="center" vertical="center"/>
    </xf>
    <xf numFmtId="193" fontId="132" fillId="0" borderId="13" xfId="0" applyNumberFormat="1" applyFont="1" applyBorder="1" applyAlignment="1">
      <alignment vertical="center"/>
    </xf>
    <xf numFmtId="193" fontId="131" fillId="36" borderId="139" xfId="0" applyNumberFormat="1" applyFont="1" applyFill="1" applyBorder="1" applyAlignment="1">
      <alignment vertical="center"/>
    </xf>
    <xf numFmtId="193" fontId="131" fillId="36" borderId="59" xfId="0" applyNumberFormat="1" applyFont="1" applyFill="1" applyBorder="1" applyAlignment="1">
      <alignment vertical="center"/>
    </xf>
    <xf numFmtId="164" fontId="115" fillId="0" borderId="149" xfId="7" applyNumberFormat="1" applyFont="1" applyFill="1" applyBorder="1" applyAlignment="1">
      <alignment horizontal="left" vertical="center" wrapText="1"/>
    </xf>
    <xf numFmtId="164" fontId="113" fillId="0" borderId="149" xfId="7" applyNumberFormat="1" applyFont="1" applyBorder="1" applyAlignment="1">
      <alignment vertical="center"/>
    </xf>
    <xf numFmtId="9" fontId="145" fillId="0" borderId="149" xfId="20962" applyFont="1" applyBorder="1"/>
    <xf numFmtId="164" fontId="145" fillId="0" borderId="149" xfId="7" applyNumberFormat="1" applyFont="1" applyBorder="1"/>
    <xf numFmtId="164" fontId="112" fillId="0" borderId="149" xfId="7" applyNumberFormat="1" applyFont="1" applyFill="1" applyBorder="1" applyAlignment="1">
      <alignment horizontal="left" vertical="center" wrapText="1"/>
    </xf>
    <xf numFmtId="164" fontId="116" fillId="0" borderId="149" xfId="7" applyNumberFormat="1" applyFont="1" applyFill="1" applyBorder="1" applyAlignment="1">
      <alignment horizontal="left" vertical="center" wrapText="1"/>
    </xf>
    <xf numFmtId="164" fontId="113" fillId="0" borderId="149" xfId="7" applyNumberFormat="1" applyFont="1" applyFill="1" applyBorder="1" applyAlignment="1">
      <alignment vertical="center"/>
    </xf>
    <xf numFmtId="164" fontId="113" fillId="0" borderId="149" xfId="7" applyNumberFormat="1" applyFont="1" applyFill="1" applyBorder="1" applyAlignment="1">
      <alignment horizontal="left" vertical="center" wrapText="1"/>
    </xf>
    <xf numFmtId="164" fontId="113" fillId="81" borderId="149" xfId="7" applyNumberFormat="1" applyFont="1" applyFill="1" applyBorder="1" applyAlignment="1">
      <alignment vertical="center"/>
    </xf>
    <xf numFmtId="164" fontId="113" fillId="0" borderId="149" xfId="7" applyNumberFormat="1" applyFont="1" applyBorder="1" applyAlignment="1">
      <alignment horizontal="left" vertical="center"/>
    </xf>
    <xf numFmtId="164" fontId="116" fillId="0" borderId="7" xfId="7" applyNumberFormat="1" applyFont="1" applyBorder="1" applyAlignment="1">
      <alignment vertical="center"/>
    </xf>
    <xf numFmtId="164" fontId="113" fillId="80" borderId="149" xfId="7" applyNumberFormat="1" applyFont="1" applyFill="1" applyBorder="1"/>
    <xf numFmtId="164" fontId="113" fillId="0" borderId="149" xfId="7" applyNumberFormat="1" applyFont="1" applyBorder="1" applyAlignment="1">
      <alignment horizontal="left" indent="1"/>
    </xf>
    <xf numFmtId="0" fontId="3" fillId="3" borderId="148" xfId="0" applyFont="1" applyFill="1" applyBorder="1" applyAlignment="1">
      <alignment vertical="center"/>
    </xf>
    <xf numFmtId="0" fontId="99" fillId="3" borderId="129" xfId="0" applyFont="1" applyFill="1" applyBorder="1" applyAlignment="1">
      <alignment horizontal="left"/>
    </xf>
    <xf numFmtId="0" fontId="99" fillId="3" borderId="153" xfId="0" applyFont="1" applyFill="1" applyBorder="1" applyAlignment="1">
      <alignment horizontal="left"/>
    </xf>
    <xf numFmtId="193" fontId="94" fillId="36" borderId="23" xfId="0" applyNumberFormat="1" applyFont="1" applyFill="1" applyBorder="1" applyAlignment="1">
      <alignment horizontal="right"/>
    </xf>
    <xf numFmtId="193" fontId="94" fillId="0" borderId="23" xfId="0" applyNumberFormat="1" applyFont="1" applyBorder="1" applyAlignment="1">
      <alignment horizontal="right"/>
    </xf>
    <xf numFmtId="193" fontId="94" fillId="36" borderId="24" xfId="0" applyNumberFormat="1" applyFont="1" applyFill="1" applyBorder="1" applyAlignment="1">
      <alignment horizontal="right"/>
    </xf>
    <xf numFmtId="164" fontId="113" fillId="0" borderId="149" xfId="7" applyNumberFormat="1" applyFont="1" applyFill="1" applyBorder="1" applyAlignment="1">
      <alignment horizontal="left" vertical="center"/>
    </xf>
    <xf numFmtId="169" fontId="9" fillId="37" borderId="31" xfId="20" applyBorder="1"/>
    <xf numFmtId="169" fontId="9" fillId="37" borderId="89" xfId="20" applyBorder="1"/>
    <xf numFmtId="169" fontId="9" fillId="37" borderId="26" xfId="20" applyBorder="1"/>
    <xf numFmtId="169" fontId="9" fillId="37" borderId="56" xfId="20" applyBorder="1"/>
    <xf numFmtId="0" fontId="3" fillId="3" borderId="67" xfId="0" applyFont="1" applyFill="1" applyBorder="1" applyAlignment="1">
      <alignment horizontal="center" vertical="center"/>
    </xf>
    <xf numFmtId="0" fontId="3" fillId="3" borderId="0" xfId="0" applyFont="1" applyFill="1" applyBorder="1" applyAlignment="1">
      <alignment vertical="center"/>
    </xf>
    <xf numFmtId="169" fontId="9" fillId="37" borderId="25" xfId="20" applyBorder="1"/>
    <xf numFmtId="164" fontId="113" fillId="0" borderId="149" xfId="7" applyNumberFormat="1" applyFont="1" applyBorder="1"/>
    <xf numFmtId="164" fontId="116" fillId="0" borderId="149" xfId="7" applyNumberFormat="1" applyFont="1" applyBorder="1"/>
    <xf numFmtId="164" fontId="113" fillId="0" borderId="149" xfId="7" applyNumberFormat="1" applyFont="1" applyBorder="1" applyAlignment="1">
      <alignment horizontal="center" vertical="center" wrapText="1"/>
    </xf>
    <xf numFmtId="164" fontId="113" fillId="0" borderId="149" xfId="7" applyNumberFormat="1" applyFont="1" applyBorder="1" applyAlignment="1">
      <alignment horizontal="center" vertical="center"/>
    </xf>
    <xf numFmtId="164" fontId="121" fillId="0" borderId="149" xfId="7" applyNumberFormat="1" applyFont="1" applyBorder="1"/>
    <xf numFmtId="9" fontId="121" fillId="0" borderId="149" xfId="20962" applyFont="1" applyBorder="1"/>
    <xf numFmtId="164" fontId="116" fillId="79" borderId="166" xfId="7" applyNumberFormat="1" applyFont="1" applyFill="1" applyBorder="1"/>
    <xf numFmtId="164" fontId="113" fillId="79" borderId="166" xfId="7" applyNumberFormat="1" applyFont="1" applyFill="1" applyBorder="1"/>
    <xf numFmtId="164" fontId="116" fillId="0" borderId="166" xfId="7" applyNumberFormat="1" applyFont="1" applyBorder="1" applyAlignment="1">
      <alignment vertical="center"/>
    </xf>
    <xf numFmtId="164" fontId="115" fillId="36" borderId="166" xfId="7" applyNumberFormat="1" applyFont="1" applyFill="1" applyBorder="1"/>
    <xf numFmtId="164" fontId="113" fillId="0" borderId="166" xfId="7" applyNumberFormat="1" applyFont="1" applyFill="1" applyBorder="1"/>
    <xf numFmtId="164" fontId="113" fillId="0" borderId="166" xfId="7" applyNumberFormat="1" applyFont="1" applyBorder="1"/>
    <xf numFmtId="164" fontId="3" fillId="0" borderId="166" xfId="7" applyNumberFormat="1" applyFont="1" applyFill="1" applyBorder="1" applyAlignment="1">
      <alignment horizontal="right" vertical="center"/>
    </xf>
    <xf numFmtId="198" fontId="146" fillId="0" borderId="166" xfId="7" applyNumberFormat="1" applyFont="1" applyBorder="1" applyAlignment="1">
      <alignment horizontal="right" vertical="center"/>
    </xf>
    <xf numFmtId="169" fontId="9" fillId="37" borderId="166" xfId="20" applyBorder="1" applyAlignment="1">
      <alignment horizontal="right" vertical="center"/>
    </xf>
    <xf numFmtId="164" fontId="3" fillId="0" borderId="165" xfId="7" applyNumberFormat="1" applyFont="1" applyBorder="1" applyAlignment="1">
      <alignment horizontal="right" vertical="center"/>
    </xf>
    <xf numFmtId="164" fontId="3" fillId="0" borderId="166" xfId="7" applyNumberFormat="1" applyFont="1" applyBorder="1" applyAlignment="1">
      <alignment horizontal="right" vertical="center"/>
    </xf>
    <xf numFmtId="164" fontId="105" fillId="3" borderId="166" xfId="948" applyNumberFormat="1" applyFont="1" applyFill="1" applyBorder="1" applyAlignment="1" applyProtection="1">
      <alignment horizontal="right" vertical="center"/>
      <protection locked="0"/>
    </xf>
    <xf numFmtId="164" fontId="104" fillId="77" borderId="164" xfId="948" applyNumberFormat="1" applyFont="1" applyFill="1" applyBorder="1" applyAlignment="1" applyProtection="1">
      <alignment horizontal="right" vertical="center"/>
      <protection locked="0"/>
    </xf>
    <xf numFmtId="164" fontId="45" fillId="77" borderId="164" xfId="948" applyNumberFormat="1" applyFont="1" applyFill="1" applyBorder="1" applyAlignment="1" applyProtection="1">
      <alignment horizontal="right" vertical="center"/>
      <protection locked="0"/>
    </xf>
    <xf numFmtId="164" fontId="105" fillId="78" borderId="166" xfId="948" applyNumberFormat="1" applyFont="1" applyFill="1" applyBorder="1" applyAlignment="1" applyProtection="1">
      <alignment horizontal="right" vertical="center"/>
    </xf>
    <xf numFmtId="164" fontId="105" fillId="0" borderId="166" xfId="948" applyNumberFormat="1" applyFont="1" applyFill="1" applyBorder="1" applyAlignment="1" applyProtection="1">
      <alignment horizontal="right" vertical="center"/>
      <protection locked="0"/>
    </xf>
    <xf numFmtId="193" fontId="94" fillId="0" borderId="166" xfId="1" applyNumberFormat="1" applyFont="1" applyFill="1" applyBorder="1" applyProtection="1">
      <protection locked="0"/>
    </xf>
    <xf numFmtId="165" fontId="94" fillId="4" borderId="166" xfId="8" applyNumberFormat="1" applyFont="1" applyFill="1" applyBorder="1" applyAlignment="1" applyProtection="1">
      <alignment horizontal="right" wrapText="1"/>
      <protection locked="0"/>
    </xf>
    <xf numFmtId="165" fontId="94" fillId="3" borderId="166" xfId="8" applyNumberFormat="1" applyFont="1" applyFill="1" applyBorder="1" applyAlignment="1" applyProtection="1">
      <alignment horizontal="right" wrapText="1"/>
      <protection locked="0"/>
    </xf>
    <xf numFmtId="193" fontId="94" fillId="3" borderId="166" xfId="5" applyNumberFormat="1" applyFont="1" applyFill="1" applyBorder="1" applyProtection="1">
      <protection locked="0"/>
    </xf>
    <xf numFmtId="3" fontId="94" fillId="36" borderId="165" xfId="5" applyNumberFormat="1" applyFont="1" applyFill="1" applyBorder="1" applyProtection="1">
      <protection locked="0"/>
    </xf>
    <xf numFmtId="193" fontId="94" fillId="36" borderId="166" xfId="1" applyNumberFormat="1" applyFont="1" applyFill="1" applyBorder="1" applyProtection="1">
      <protection locked="0"/>
    </xf>
    <xf numFmtId="0" fontId="94" fillId="3" borderId="166" xfId="5" applyFont="1" applyFill="1" applyBorder="1" applyProtection="1">
      <protection locked="0"/>
    </xf>
    <xf numFmtId="193" fontId="94" fillId="36" borderId="166" xfId="5" applyNumberFormat="1" applyFont="1" applyFill="1" applyBorder="1" applyProtection="1">
      <protection locked="0"/>
    </xf>
    <xf numFmtId="164" fontId="0" fillId="0" borderId="166" xfId="7" applyNumberFormat="1" applyFont="1" applyBorder="1"/>
    <xf numFmtId="164" fontId="3" fillId="0" borderId="165" xfId="7" applyNumberFormat="1" applyFont="1" applyFill="1" applyBorder="1" applyAlignment="1">
      <alignment vertical="center"/>
    </xf>
    <xf numFmtId="169" fontId="9" fillId="37" borderId="0" xfId="20"/>
    <xf numFmtId="164" fontId="3" fillId="0" borderId="166" xfId="7" applyNumberFormat="1" applyFont="1" applyFill="1" applyBorder="1"/>
    <xf numFmtId="9" fontId="3" fillId="0" borderId="165" xfId="20962" applyFont="1" applyBorder="1"/>
    <xf numFmtId="164" fontId="3" fillId="0" borderId="169" xfId="7" applyNumberFormat="1" applyFont="1" applyBorder="1"/>
    <xf numFmtId="164" fontId="3" fillId="0" borderId="166" xfId="7" applyNumberFormat="1" applyFont="1" applyBorder="1"/>
    <xf numFmtId="193" fontId="3" fillId="36" borderId="53" xfId="0" applyNumberFormat="1" applyFont="1" applyFill="1" applyBorder="1"/>
    <xf numFmtId="193" fontId="3" fillId="0" borderId="168" xfId="0" applyNumberFormat="1" applyFont="1" applyBorder="1"/>
    <xf numFmtId="193" fontId="3" fillId="0" borderId="168" xfId="0" applyNumberFormat="1" applyFont="1" applyBorder="1" applyAlignment="1">
      <alignment wrapText="1"/>
    </xf>
    <xf numFmtId="193" fontId="3" fillId="0" borderId="165" xfId="0" applyNumberFormat="1" applyFont="1" applyBorder="1"/>
    <xf numFmtId="193" fontId="3" fillId="0" borderId="166" xfId="0" applyNumberFormat="1" applyFont="1" applyBorder="1"/>
    <xf numFmtId="193" fontId="3" fillId="0" borderId="20" xfId="0" applyNumberFormat="1" applyFont="1" applyBorder="1"/>
    <xf numFmtId="164" fontId="3" fillId="0" borderId="166" xfId="7" applyNumberFormat="1" applyFont="1" applyFill="1" applyBorder="1" applyAlignment="1"/>
    <xf numFmtId="167" fontId="3" fillId="0" borderId="165" xfId="0" applyNumberFormat="1" applyFont="1" applyBorder="1"/>
    <xf numFmtId="164" fontId="3" fillId="0" borderId="169" xfId="7" applyNumberFormat="1" applyFont="1" applyBorder="1" applyAlignment="1"/>
    <xf numFmtId="164" fontId="3" fillId="0" borderId="166" xfId="7" applyNumberFormat="1" applyFont="1" applyBorder="1" applyAlignment="1"/>
    <xf numFmtId="193" fontId="128" fillId="0" borderId="167" xfId="0" applyNumberFormat="1" applyFont="1" applyBorder="1" applyAlignment="1">
      <alignment vertical="center"/>
    </xf>
    <xf numFmtId="10" fontId="4" fillId="36" borderId="166" xfId="20962" applyNumberFormat="1" applyFont="1" applyFill="1" applyBorder="1" applyAlignment="1">
      <alignment horizontal="left" vertical="center" wrapText="1"/>
    </xf>
    <xf numFmtId="164" fontId="100" fillId="0" borderId="165" xfId="7" applyNumberFormat="1" applyFont="1" applyFill="1" applyBorder="1" applyAlignment="1">
      <alignment horizontal="right" vertical="center" wrapText="1"/>
    </xf>
    <xf numFmtId="10" fontId="100" fillId="0" borderId="166" xfId="20962" applyNumberFormat="1" applyFont="1" applyFill="1" applyBorder="1" applyAlignment="1">
      <alignment horizontal="left" vertical="center" wrapText="1"/>
    </xf>
    <xf numFmtId="10" fontId="3" fillId="0" borderId="166" xfId="20962" applyNumberFormat="1" applyFont="1" applyFill="1" applyBorder="1" applyAlignment="1">
      <alignment horizontal="left" vertical="center" wrapText="1"/>
    </xf>
    <xf numFmtId="10" fontId="96" fillId="0" borderId="166" xfId="20962" applyNumberFormat="1" applyFont="1" applyFill="1" applyBorder="1" applyAlignment="1">
      <alignment horizontal="left" vertical="center" wrapText="1"/>
    </xf>
    <xf numFmtId="193" fontId="96" fillId="36" borderId="165" xfId="2" applyNumberFormat="1" applyFont="1" applyFill="1" applyBorder="1" applyAlignment="1" applyProtection="1">
      <alignment vertical="top" wrapText="1"/>
      <protection locked="0"/>
    </xf>
    <xf numFmtId="193" fontId="96" fillId="36" borderId="165" xfId="2" applyNumberFormat="1" applyFont="1" applyFill="1" applyBorder="1" applyAlignment="1" applyProtection="1">
      <alignment vertical="top" wrapText="1"/>
    </xf>
    <xf numFmtId="193" fontId="96" fillId="36" borderId="165" xfId="2" applyNumberFormat="1" applyFont="1" applyFill="1" applyBorder="1" applyAlignment="1" applyProtection="1">
      <alignment vertical="top"/>
    </xf>
    <xf numFmtId="193" fontId="0" fillId="36" borderId="165" xfId="0" applyNumberFormat="1" applyFill="1" applyBorder="1" applyAlignment="1">
      <alignment horizontal="center" vertical="center" wrapText="1"/>
    </xf>
    <xf numFmtId="167" fontId="99" fillId="0" borderId="166" xfId="0" applyNumberFormat="1" applyFont="1" applyBorder="1" applyAlignment="1">
      <alignment horizontal="center" vertical="center" wrapText="1"/>
    </xf>
    <xf numFmtId="193" fontId="144" fillId="64" borderId="170" xfId="25650" applyNumberFormat="1" applyFont="1" applyBorder="1" applyAlignment="1">
      <alignment horizontal="center" vertical="center" wrapText="1"/>
    </xf>
    <xf numFmtId="167" fontId="3" fillId="0" borderId="166" xfId="0" applyNumberFormat="1" applyFont="1" applyBorder="1" applyAlignment="1">
      <alignment horizontal="center" vertical="center" wrapText="1"/>
    </xf>
    <xf numFmtId="0" fontId="2" fillId="0" borderId="22" xfId="0" applyFont="1" applyBorder="1" applyAlignment="1">
      <alignment horizontal="center"/>
    </xf>
    <xf numFmtId="0" fontId="2" fillId="0" borderId="88" xfId="0" applyFont="1" applyBorder="1" applyAlignment="1">
      <alignment horizontal="center" vertical="center"/>
    </xf>
    <xf numFmtId="0" fontId="2" fillId="0" borderId="20" xfId="0" applyFont="1" applyBorder="1" applyAlignment="1">
      <alignment horizontal="center" vertical="center"/>
    </xf>
    <xf numFmtId="43" fontId="103" fillId="0" borderId="166" xfId="7" applyFont="1" applyBorder="1" applyAlignment="1">
      <alignment vertical="center" wrapText="1"/>
    </xf>
    <xf numFmtId="3" fontId="103" fillId="0" borderId="166" xfId="0" applyNumberFormat="1" applyFont="1" applyBorder="1" applyAlignment="1">
      <alignment vertical="center" wrapText="1"/>
    </xf>
    <xf numFmtId="3" fontId="103" fillId="36" borderId="166" xfId="0" applyNumberFormat="1" applyFont="1" applyFill="1" applyBorder="1" applyAlignment="1">
      <alignment vertical="center" wrapText="1"/>
    </xf>
    <xf numFmtId="193" fontId="94" fillId="36" borderId="166" xfId="0" applyNumberFormat="1" applyFont="1" applyFill="1" applyBorder="1" applyAlignment="1">
      <alignment horizontal="right"/>
    </xf>
    <xf numFmtId="193" fontId="129" fillId="0" borderId="166" xfId="0" applyNumberFormat="1" applyFont="1" applyBorder="1" applyAlignment="1" applyProtection="1">
      <alignment horizontal="right" vertical="center"/>
      <protection locked="0"/>
    </xf>
    <xf numFmtId="193" fontId="94" fillId="36" borderId="165" xfId="7" applyNumberFormat="1" applyFont="1" applyFill="1" applyBorder="1" applyAlignment="1" applyProtection="1"/>
    <xf numFmtId="193" fontId="129" fillId="0" borderId="166" xfId="0" applyNumberFormat="1" applyFont="1" applyBorder="1" applyProtection="1">
      <protection locked="0"/>
    </xf>
    <xf numFmtId="193" fontId="94" fillId="36" borderId="166" xfId="7" applyNumberFormat="1" applyFont="1" applyFill="1" applyBorder="1" applyAlignment="1" applyProtection="1"/>
    <xf numFmtId="193" fontId="129" fillId="0" borderId="166" xfId="0" applyNumberFormat="1" applyFont="1" applyBorder="1" applyAlignment="1" applyProtection="1">
      <alignment horizontal="left" indent="1"/>
      <protection locked="0"/>
    </xf>
    <xf numFmtId="193" fontId="129" fillId="0" borderId="165" xfId="0" applyNumberFormat="1" applyFont="1" applyBorder="1" applyAlignment="1" applyProtection="1">
      <alignment horizontal="right"/>
      <protection locked="0"/>
    </xf>
    <xf numFmtId="193" fontId="130" fillId="0" borderId="165" xfId="0" applyNumberFormat="1" applyFont="1" applyBorder="1" applyAlignment="1">
      <alignment horizontal="center"/>
    </xf>
    <xf numFmtId="193" fontId="130" fillId="0" borderId="166" xfId="0" applyNumberFormat="1" applyFont="1" applyBorder="1" applyAlignment="1">
      <alignment horizontal="center"/>
    </xf>
    <xf numFmtId="193" fontId="94" fillId="0" borderId="165" xfId="7" applyNumberFormat="1" applyFont="1" applyFill="1" applyBorder="1" applyAlignment="1" applyProtection="1">
      <alignment horizontal="right"/>
    </xf>
    <xf numFmtId="193" fontId="129" fillId="36" borderId="166" xfId="0" applyNumberFormat="1" applyFont="1" applyFill="1" applyBorder="1" applyAlignment="1">
      <alignment horizontal="right"/>
    </xf>
    <xf numFmtId="193" fontId="94" fillId="36" borderId="165" xfId="7" applyNumberFormat="1" applyFont="1" applyFill="1" applyBorder="1" applyAlignment="1" applyProtection="1">
      <alignment horizontal="right"/>
    </xf>
    <xf numFmtId="193" fontId="129" fillId="0" borderId="166" xfId="0" applyNumberFormat="1" applyFont="1" applyBorder="1" applyAlignment="1" applyProtection="1">
      <alignment horizontal="right"/>
      <protection locked="0"/>
    </xf>
    <xf numFmtId="193" fontId="94" fillId="0" borderId="165" xfId="0" applyNumberFormat="1" applyFont="1" applyBorder="1" applyAlignment="1">
      <alignment horizontal="right"/>
    </xf>
    <xf numFmtId="193" fontId="94" fillId="0" borderId="166" xfId="0" applyNumberFormat="1" applyFont="1" applyBorder="1" applyAlignment="1" applyProtection="1">
      <alignment horizontal="right"/>
      <protection locked="0"/>
    </xf>
    <xf numFmtId="193" fontId="94" fillId="0" borderId="166" xfId="7" applyNumberFormat="1" applyFont="1" applyFill="1" applyBorder="1" applyAlignment="1" applyProtection="1">
      <alignment horizontal="right"/>
      <protection locked="0"/>
    </xf>
    <xf numFmtId="193" fontId="94" fillId="36" borderId="165" xfId="0" applyNumberFormat="1" applyFont="1" applyFill="1" applyBorder="1" applyAlignment="1">
      <alignment horizontal="right"/>
    </xf>
    <xf numFmtId="193" fontId="94" fillId="0" borderId="166" xfId="0" applyNumberFormat="1" applyFont="1" applyBorder="1" applyAlignment="1">
      <alignment horizontal="right"/>
    </xf>
    <xf numFmtId="193" fontId="94" fillId="36" borderId="166" xfId="7" applyNumberFormat="1" applyFont="1" applyFill="1" applyBorder="1" applyAlignment="1" applyProtection="1">
      <alignment horizontal="right"/>
    </xf>
    <xf numFmtId="193" fontId="94" fillId="0" borderId="166" xfId="7" applyNumberFormat="1" applyFont="1" applyFill="1" applyBorder="1" applyAlignment="1" applyProtection="1">
      <alignment horizontal="right"/>
    </xf>
    <xf numFmtId="198" fontId="146" fillId="0" borderId="166" xfId="7" applyNumberFormat="1" applyFont="1" applyFill="1" applyBorder="1" applyAlignment="1">
      <alignment horizontal="right" vertical="center"/>
    </xf>
    <xf numFmtId="164" fontId="113" fillId="0" borderId="166" xfId="7" applyNumberFormat="1" applyFont="1" applyBorder="1" applyAlignment="1">
      <alignment vertical="center"/>
    </xf>
    <xf numFmtId="164" fontId="112" fillId="36" borderId="166" xfId="7" applyNumberFormat="1" applyFont="1" applyFill="1" applyBorder="1"/>
    <xf numFmtId="164" fontId="3" fillId="0" borderId="165" xfId="7" applyNumberFormat="1" applyFont="1" applyFill="1" applyBorder="1" applyAlignment="1">
      <alignment horizontal="right" vertical="center" wrapText="1"/>
    </xf>
    <xf numFmtId="164" fontId="4" fillId="36" borderId="165" xfId="7" applyNumberFormat="1" applyFont="1" applyFill="1" applyBorder="1" applyAlignment="1">
      <alignment horizontal="right" vertical="center" wrapText="1"/>
    </xf>
    <xf numFmtId="10" fontId="4" fillId="36" borderId="166" xfId="0" applyNumberFormat="1" applyFont="1" applyFill="1" applyBorder="1" applyAlignment="1">
      <alignment horizontal="left" vertical="center" wrapText="1"/>
    </xf>
    <xf numFmtId="164" fontId="126" fillId="36" borderId="24" xfId="1" applyNumberFormat="1" applyFont="1" applyFill="1" applyBorder="1" applyAlignment="1" applyProtection="1">
      <protection locked="0"/>
    </xf>
    <xf numFmtId="193" fontId="0" fillId="36" borderId="19" xfId="0" applyNumberFormat="1" applyFill="1" applyBorder="1" applyAlignment="1">
      <alignment horizontal="center" vertical="center"/>
    </xf>
    <xf numFmtId="193" fontId="0" fillId="36" borderId="24" xfId="0" applyNumberFormat="1" applyFill="1" applyBorder="1" applyAlignment="1">
      <alignment horizontal="center" vertical="center" wrapText="1"/>
    </xf>
    <xf numFmtId="193" fontId="96" fillId="36" borderId="24" xfId="2" applyNumberFormat="1" applyFont="1" applyFill="1" applyBorder="1" applyAlignment="1" applyProtection="1">
      <alignment vertical="top" wrapText="1"/>
    </xf>
    <xf numFmtId="193" fontId="132" fillId="0" borderId="32" xfId="0" applyNumberFormat="1" applyFont="1" applyBorder="1" applyAlignment="1">
      <alignment vertical="center"/>
    </xf>
    <xf numFmtId="193" fontId="132" fillId="0" borderId="13" xfId="0" applyNumberFormat="1" applyFont="1" applyBorder="1" applyAlignment="1">
      <alignment vertical="center"/>
    </xf>
    <xf numFmtId="193" fontId="132" fillId="0" borderId="14" xfId="0" applyNumberFormat="1" applyFont="1" applyBorder="1" applyAlignment="1">
      <alignment vertical="center"/>
    </xf>
    <xf numFmtId="193" fontId="132" fillId="0" borderId="16" xfId="0" applyNumberFormat="1" applyFont="1" applyBorder="1" applyAlignment="1">
      <alignment vertical="center"/>
    </xf>
    <xf numFmtId="193" fontId="3" fillId="36" borderId="23" xfId="0" applyNumberFormat="1" applyFont="1" applyFill="1" applyBorder="1"/>
    <xf numFmtId="193" fontId="3" fillId="36" borderId="22" xfId="0" applyNumberFormat="1" applyFont="1" applyFill="1" applyBorder="1"/>
    <xf numFmtId="193" fontId="3" fillId="36" borderId="24" xfId="0" applyNumberFormat="1" applyFont="1" applyFill="1" applyBorder="1"/>
    <xf numFmtId="193" fontId="3" fillId="36" borderId="54" xfId="0" applyNumberFormat="1" applyFont="1" applyFill="1" applyBorder="1"/>
    <xf numFmtId="193" fontId="126" fillId="36" borderId="23" xfId="1" applyNumberFormat="1" applyFont="1" applyFill="1" applyBorder="1" applyAlignment="1" applyProtection="1">
      <protection locked="0"/>
    </xf>
    <xf numFmtId="193" fontId="94" fillId="3" borderId="23" xfId="5" applyNumberFormat="1" applyFont="1" applyFill="1" applyBorder="1" applyProtection="1">
      <protection locked="0"/>
    </xf>
    <xf numFmtId="9" fontId="3" fillId="36" borderId="24" xfId="20962" applyFont="1" applyFill="1" applyBorder="1"/>
    <xf numFmtId="169" fontId="9" fillId="37" borderId="0" xfId="20" applyBorder="1"/>
    <xf numFmtId="169" fontId="9" fillId="37" borderId="94" xfId="20" applyBorder="1"/>
    <xf numFmtId="10" fontId="102" fillId="0" borderId="23" xfId="20962" applyNumberFormat="1" applyFont="1" applyFill="1" applyBorder="1" applyAlignment="1" applyProtection="1">
      <alignment horizontal="left" vertical="center"/>
    </xf>
    <xf numFmtId="0" fontId="2" fillId="0" borderId="18" xfId="0" applyNumberFormat="1" applyFont="1" applyFill="1" applyBorder="1" applyAlignment="1">
      <alignment horizontal="left" vertical="center" wrapText="1" indent="1"/>
    </xf>
    <xf numFmtId="0" fontId="2" fillId="0" borderId="19" xfId="0" applyNumberFormat="1" applyFont="1" applyFill="1" applyBorder="1" applyAlignment="1">
      <alignment horizontal="left" vertical="center" wrapText="1" indent="1"/>
    </xf>
    <xf numFmtId="0" fontId="113" fillId="0" borderId="0" xfId="0" applyFont="1"/>
    <xf numFmtId="164" fontId="113" fillId="0" borderId="0" xfId="7" applyNumberFormat="1" applyFont="1" applyFill="1"/>
    <xf numFmtId="193" fontId="96" fillId="3" borderId="165" xfId="2" applyNumberFormat="1" applyFont="1" applyFill="1" applyBorder="1" applyAlignment="1" applyProtection="1">
      <alignment vertical="top" wrapText="1"/>
      <protection locked="0"/>
    </xf>
    <xf numFmtId="193" fontId="96" fillId="3" borderId="165" xfId="2" applyNumberFormat="1" applyFont="1" applyFill="1" applyBorder="1" applyAlignment="1" applyProtection="1">
      <alignment vertical="top"/>
      <protection locked="0"/>
    </xf>
    <xf numFmtId="193" fontId="0" fillId="0" borderId="165" xfId="0" applyNumberFormat="1" applyBorder="1" applyAlignment="1">
      <alignment wrapText="1"/>
    </xf>
    <xf numFmtId="193" fontId="0" fillId="0" borderId="165" xfId="0" applyNumberFormat="1" applyBorder="1"/>
    <xf numFmtId="193" fontId="94" fillId="36" borderId="24" xfId="0" applyNumberFormat="1" applyFont="1" applyFill="1" applyBorder="1" applyAlignment="1">
      <alignment horizontal="right"/>
    </xf>
    <xf numFmtId="193" fontId="94" fillId="0" borderId="164" xfId="0" applyNumberFormat="1" applyFont="1" applyBorder="1" applyAlignment="1" applyProtection="1">
      <alignment horizontal="right"/>
      <protection locked="0"/>
    </xf>
    <xf numFmtId="193" fontId="94" fillId="0" borderId="164" xfId="0" applyNumberFormat="1" applyFont="1" applyBorder="1" applyAlignment="1">
      <alignment horizontal="right"/>
    </xf>
    <xf numFmtId="193" fontId="94" fillId="36" borderId="23" xfId="7" applyNumberFormat="1" applyFont="1" applyFill="1" applyBorder="1" applyAlignment="1" applyProtection="1">
      <alignment horizontal="right"/>
    </xf>
    <xf numFmtId="193" fontId="129" fillId="36" borderId="23" xfId="0" applyNumberFormat="1" applyFont="1" applyFill="1" applyBorder="1" applyAlignment="1">
      <alignment horizontal="right"/>
    </xf>
    <xf numFmtId="193" fontId="94" fillId="36" borderId="24" xfId="7" applyNumberFormat="1" applyFont="1" applyFill="1" applyBorder="1" applyAlignment="1" applyProtection="1">
      <alignment horizontal="right"/>
    </xf>
    <xf numFmtId="3" fontId="103" fillId="36" borderId="23" xfId="0" applyNumberFormat="1" applyFont="1" applyFill="1" applyBorder="1" applyAlignment="1">
      <alignment vertical="center" wrapText="1"/>
    </xf>
    <xf numFmtId="3" fontId="103" fillId="36" borderId="24" xfId="0" applyNumberFormat="1" applyFont="1" applyFill="1" applyBorder="1" applyAlignment="1">
      <alignment vertical="center" wrapText="1"/>
    </xf>
    <xf numFmtId="193" fontId="128" fillId="0" borderId="13" xfId="0" applyNumberFormat="1" applyFont="1" applyBorder="1" applyAlignment="1">
      <alignment vertical="center"/>
    </xf>
    <xf numFmtId="193" fontId="132" fillId="36" borderId="13" xfId="0" applyNumberFormat="1" applyFont="1" applyFill="1" applyBorder="1" applyAlignment="1">
      <alignment vertical="center"/>
    </xf>
    <xf numFmtId="167" fontId="4" fillId="36" borderId="23" xfId="0" applyNumberFormat="1" applyFont="1" applyFill="1" applyBorder="1" applyAlignment="1">
      <alignment horizontal="center" vertical="center"/>
    </xf>
    <xf numFmtId="167" fontId="4" fillId="36" borderId="24" xfId="0" applyNumberFormat="1" applyFont="1" applyFill="1" applyBorder="1" applyAlignment="1">
      <alignment horizontal="center" vertical="center"/>
    </xf>
    <xf numFmtId="193" fontId="94" fillId="2" borderId="155" xfId="0" applyNumberFormat="1" applyFont="1" applyFill="1" applyBorder="1" applyAlignment="1" applyProtection="1">
      <alignment vertical="center"/>
      <protection locked="0"/>
    </xf>
    <xf numFmtId="10" fontId="127" fillId="2" borderId="23" xfId="20962" applyNumberFormat="1" applyFont="1" applyFill="1" applyBorder="1" applyAlignment="1" applyProtection="1">
      <alignment vertical="center"/>
      <protection locked="0"/>
    </xf>
    <xf numFmtId="10" fontId="94" fillId="2" borderId="23" xfId="20962" applyNumberFormat="1" applyFont="1" applyFill="1" applyBorder="1" applyAlignment="1" applyProtection="1">
      <alignment vertical="center"/>
      <protection locked="0"/>
    </xf>
    <xf numFmtId="164" fontId="96" fillId="0" borderId="24" xfId="7" applyNumberFormat="1" applyFont="1" applyFill="1" applyBorder="1" applyAlignment="1" applyProtection="1">
      <alignment horizontal="right" vertical="center"/>
    </xf>
    <xf numFmtId="164" fontId="3" fillId="36" borderId="23" xfId="7" applyNumberFormat="1" applyFont="1" applyFill="1" applyBorder="1"/>
    <xf numFmtId="164" fontId="3" fillId="36" borderId="24" xfId="7" applyNumberFormat="1" applyFont="1" applyFill="1" applyBorder="1"/>
    <xf numFmtId="193" fontId="96" fillId="0" borderId="149" xfId="0" applyNumberFormat="1" applyFont="1" applyFill="1" applyBorder="1" applyAlignment="1" applyProtection="1">
      <alignment vertical="center" wrapText="1"/>
      <protection locked="0"/>
    </xf>
    <xf numFmtId="193" fontId="3" fillId="0" borderId="149" xfId="0" applyNumberFormat="1" applyFont="1" applyFill="1" applyBorder="1" applyAlignment="1" applyProtection="1">
      <alignment vertical="center" wrapText="1"/>
      <protection locked="0"/>
    </xf>
    <xf numFmtId="193" fontId="3" fillId="0" borderId="152" xfId="0" applyNumberFormat="1" applyFont="1" applyFill="1" applyBorder="1" applyAlignment="1" applyProtection="1">
      <alignment vertical="center" wrapText="1"/>
      <protection locked="0"/>
    </xf>
    <xf numFmtId="193" fontId="96" fillId="0" borderId="149" xfId="0" applyNumberFormat="1" applyFont="1" applyFill="1" applyBorder="1" applyAlignment="1" applyProtection="1">
      <alignment horizontal="right" vertical="center" wrapText="1"/>
      <protection locked="0"/>
    </xf>
    <xf numFmtId="10" fontId="3" fillId="0" borderId="149" xfId="20962" applyNumberFormat="1" applyFont="1" applyFill="1" applyBorder="1" applyAlignment="1" applyProtection="1">
      <alignment horizontal="right" vertical="center" wrapText="1"/>
      <protection locked="0"/>
    </xf>
    <xf numFmtId="10" fontId="3" fillId="0" borderId="149" xfId="20962" applyNumberFormat="1" applyFont="1" applyBorder="1" applyAlignment="1" applyProtection="1">
      <alignment vertical="center" wrapText="1"/>
      <protection locked="0"/>
    </xf>
    <xf numFmtId="10" fontId="3" fillId="0" borderId="152" xfId="20962" applyNumberFormat="1" applyFont="1" applyBorder="1" applyAlignment="1" applyProtection="1">
      <alignment vertical="center" wrapText="1"/>
      <protection locked="0"/>
    </xf>
    <xf numFmtId="193" fontId="94" fillId="2" borderId="149" xfId="0" applyNumberFormat="1" applyFont="1" applyFill="1" applyBorder="1" applyAlignment="1" applyProtection="1">
      <alignment vertical="center"/>
      <protection locked="0"/>
    </xf>
    <xf numFmtId="10" fontId="127" fillId="2" borderId="149" xfId="20962" applyNumberFormat="1" applyFont="1" applyFill="1" applyBorder="1" applyAlignment="1" applyProtection="1">
      <alignment vertical="center"/>
      <protection locked="0"/>
    </xf>
    <xf numFmtId="10" fontId="127" fillId="2" borderId="152" xfId="20962" applyNumberFormat="1" applyFont="1" applyFill="1" applyBorder="1" applyAlignment="1" applyProtection="1">
      <alignment vertical="center"/>
      <protection locked="0"/>
    </xf>
    <xf numFmtId="165" fontId="127" fillId="2" borderId="149" xfId="20962" applyNumberFormat="1" applyFont="1" applyFill="1" applyBorder="1" applyAlignment="1" applyProtection="1">
      <alignment vertical="center"/>
      <protection locked="0"/>
    </xf>
    <xf numFmtId="165" fontId="127" fillId="2" borderId="152" xfId="20962" applyNumberFormat="1" applyFont="1" applyFill="1" applyBorder="1" applyAlignment="1" applyProtection="1">
      <alignment vertical="center"/>
      <protection locked="0"/>
    </xf>
    <xf numFmtId="10" fontId="94" fillId="2" borderId="149" xfId="20962" applyNumberFormat="1" applyFont="1" applyFill="1" applyBorder="1" applyAlignment="1" applyProtection="1">
      <alignment vertical="center"/>
      <protection locked="0"/>
    </xf>
    <xf numFmtId="10" fontId="94" fillId="2" borderId="152" xfId="20962" applyNumberFormat="1" applyFont="1" applyFill="1" applyBorder="1" applyAlignment="1" applyProtection="1">
      <alignment vertical="center"/>
      <protection locked="0"/>
    </xf>
    <xf numFmtId="193" fontId="94" fillId="2" borderId="152" xfId="0" applyNumberFormat="1" applyFont="1" applyFill="1" applyBorder="1" applyAlignment="1" applyProtection="1">
      <alignment vertical="center"/>
      <protection locked="0"/>
    </xf>
    <xf numFmtId="193" fontId="127" fillId="2" borderId="149" xfId="0" applyNumberFormat="1" applyFont="1" applyFill="1" applyBorder="1" applyAlignment="1" applyProtection="1">
      <alignment vertical="center"/>
      <protection locked="0"/>
    </xf>
    <xf numFmtId="193" fontId="127" fillId="2" borderId="152" xfId="0" applyNumberFormat="1" applyFont="1" applyFill="1" applyBorder="1" applyAlignment="1" applyProtection="1">
      <alignment vertical="center"/>
      <protection locked="0"/>
    </xf>
    <xf numFmtId="193" fontId="127" fillId="2" borderId="155" xfId="0" applyNumberFormat="1" applyFont="1" applyFill="1" applyBorder="1" applyAlignment="1" applyProtection="1">
      <alignment vertical="center"/>
      <protection locked="0"/>
    </xf>
    <xf numFmtId="193" fontId="127" fillId="2" borderId="163" xfId="0" applyNumberFormat="1" applyFont="1" applyFill="1" applyBorder="1" applyAlignment="1" applyProtection="1">
      <alignment vertical="center"/>
      <protection locked="0"/>
    </xf>
    <xf numFmtId="10" fontId="127" fillId="2" borderId="24" xfId="20962" applyNumberFormat="1" applyFont="1" applyFill="1" applyBorder="1" applyAlignment="1" applyProtection="1">
      <alignment vertical="center"/>
      <protection locked="0"/>
    </xf>
    <xf numFmtId="164" fontId="113" fillId="0" borderId="0" xfId="7" applyNumberFormat="1" applyFont="1"/>
    <xf numFmtId="164" fontId="3" fillId="0" borderId="23" xfId="7" applyNumberFormat="1" applyFont="1" applyFill="1" applyBorder="1" applyAlignment="1">
      <alignment vertical="center"/>
    </xf>
    <xf numFmtId="164" fontId="3" fillId="0" borderId="25" xfId="7" applyNumberFormat="1" applyFont="1" applyFill="1" applyBorder="1" applyAlignment="1">
      <alignment vertical="center"/>
    </xf>
    <xf numFmtId="164" fontId="3" fillId="0" borderId="87" xfId="7" applyNumberFormat="1" applyFont="1" applyFill="1" applyBorder="1" applyAlignment="1">
      <alignment vertical="center"/>
    </xf>
    <xf numFmtId="164" fontId="3" fillId="0" borderId="27" xfId="0" applyNumberFormat="1" applyFont="1" applyBorder="1" applyAlignment="1">
      <alignment vertical="center"/>
    </xf>
    <xf numFmtId="164" fontId="3" fillId="0" borderId="19" xfId="0" applyNumberFormat="1" applyFont="1" applyBorder="1" applyAlignment="1">
      <alignment vertical="center"/>
    </xf>
    <xf numFmtId="10" fontId="3" fillId="0" borderId="92" xfId="20962" applyNumberFormat="1" applyFont="1" applyFill="1" applyBorder="1" applyAlignment="1">
      <alignment vertical="center"/>
    </xf>
    <xf numFmtId="10" fontId="3" fillId="0" borderId="93" xfId="20962" applyNumberFormat="1" applyFont="1" applyFill="1" applyBorder="1" applyAlignment="1">
      <alignment vertical="center"/>
    </xf>
    <xf numFmtId="164" fontId="3" fillId="0" borderId="68" xfId="7" applyNumberFormat="1" applyFont="1" applyFill="1" applyBorder="1" applyAlignment="1">
      <alignment vertical="center"/>
    </xf>
    <xf numFmtId="164" fontId="3" fillId="0" borderId="24" xfId="7" applyNumberFormat="1" applyFont="1" applyFill="1" applyBorder="1" applyAlignment="1">
      <alignment vertical="center"/>
    </xf>
    <xf numFmtId="164" fontId="3" fillId="0" borderId="74" xfId="0" applyNumberFormat="1" applyFont="1" applyBorder="1" applyAlignment="1">
      <alignment vertical="center"/>
    </xf>
    <xf numFmtId="164" fontId="0" fillId="0" borderId="22" xfId="7" applyNumberFormat="1" applyFont="1" applyBorder="1"/>
    <xf numFmtId="164" fontId="0" fillId="0" borderId="23" xfId="7" applyNumberFormat="1" applyFont="1" applyBorder="1"/>
    <xf numFmtId="164" fontId="0" fillId="0" borderId="24" xfId="7" applyNumberFormat="1" applyFont="1" applyBorder="1"/>
    <xf numFmtId="164" fontId="116" fillId="0" borderId="166" xfId="7" applyNumberFormat="1" applyFont="1" applyBorder="1"/>
    <xf numFmtId="193" fontId="132" fillId="0" borderId="167" xfId="0" applyNumberFormat="1" applyFont="1" applyBorder="1" applyAlignment="1">
      <alignment vertical="center"/>
    </xf>
    <xf numFmtId="164" fontId="3" fillId="3" borderId="0" xfId="7" applyNumberFormat="1" applyFont="1" applyFill="1" applyBorder="1" applyAlignment="1">
      <alignment horizontal="right" vertical="center"/>
    </xf>
    <xf numFmtId="0" fontId="3" fillId="3" borderId="0" xfId="0" applyFont="1" applyFill="1" applyAlignment="1">
      <alignment horizontal="right" vertical="center"/>
    </xf>
    <xf numFmtId="0" fontId="3" fillId="3" borderId="94" xfId="0" applyFont="1" applyFill="1" applyBorder="1" applyAlignment="1">
      <alignment horizontal="right" vertical="center"/>
    </xf>
    <xf numFmtId="169" fontId="9" fillId="37" borderId="25" xfId="20" applyBorder="1" applyAlignment="1">
      <alignment horizontal="right" vertical="center"/>
    </xf>
    <xf numFmtId="169" fontId="9" fillId="37" borderId="89" xfId="20" applyBorder="1" applyAlignment="1">
      <alignment horizontal="right" vertical="center"/>
    </xf>
    <xf numFmtId="169" fontId="9" fillId="37" borderId="26" xfId="20" applyBorder="1" applyAlignment="1">
      <alignment horizontal="right" vertical="center"/>
    </xf>
    <xf numFmtId="10" fontId="4" fillId="0" borderId="24" xfId="20962" applyNumberFormat="1" applyFont="1" applyBorder="1" applyAlignment="1">
      <alignment horizontal="right" vertical="center"/>
    </xf>
    <xf numFmtId="164" fontId="3" fillId="0" borderId="109" xfId="7" applyNumberFormat="1" applyFont="1" applyFill="1" applyBorder="1" applyAlignment="1">
      <alignment vertical="center"/>
    </xf>
    <xf numFmtId="164" fontId="3" fillId="0" borderId="26" xfId="7" applyNumberFormat="1" applyFont="1" applyFill="1" applyBorder="1" applyAlignment="1">
      <alignment vertical="center"/>
    </xf>
    <xf numFmtId="0" fontId="3" fillId="3" borderId="148" xfId="0" applyFont="1" applyFill="1" applyBorder="1" applyAlignment="1">
      <alignment vertical="center"/>
    </xf>
    <xf numFmtId="0" fontId="3" fillId="3" borderId="168" xfId="0" applyFont="1" applyFill="1" applyBorder="1" applyAlignment="1">
      <alignment vertical="center"/>
    </xf>
    <xf numFmtId="164" fontId="3" fillId="0" borderId="166" xfId="7" applyNumberFormat="1" applyFont="1" applyFill="1" applyBorder="1" applyAlignment="1">
      <alignment vertical="center"/>
    </xf>
    <xf numFmtId="164" fontId="3" fillId="82" borderId="148" xfId="7" applyNumberFormat="1" applyFont="1" applyFill="1" applyBorder="1" applyAlignment="1">
      <alignment vertical="center"/>
    </xf>
    <xf numFmtId="164" fontId="3" fillId="0" borderId="148" xfId="7" applyNumberFormat="1" applyFont="1" applyFill="1" applyBorder="1" applyAlignment="1">
      <alignment vertical="center"/>
    </xf>
    <xf numFmtId="164" fontId="3" fillId="0" borderId="169" xfId="7" applyNumberFormat="1" applyFont="1" applyFill="1" applyBorder="1" applyAlignment="1">
      <alignment vertical="center"/>
    </xf>
    <xf numFmtId="164" fontId="3" fillId="0" borderId="164" xfId="7" applyNumberFormat="1" applyFont="1" applyFill="1" applyBorder="1" applyAlignment="1">
      <alignment vertical="center"/>
    </xf>
    <xf numFmtId="164" fontId="3" fillId="3" borderId="148" xfId="7" applyNumberFormat="1" applyFont="1" applyFill="1" applyBorder="1" applyAlignment="1">
      <alignment vertical="center"/>
    </xf>
    <xf numFmtId="0" fontId="3" fillId="82" borderId="148" xfId="0" applyFont="1" applyFill="1" applyBorder="1" applyAlignment="1">
      <alignment vertical="center"/>
    </xf>
    <xf numFmtId="0" fontId="3" fillId="82" borderId="166" xfId="0" applyFont="1" applyFill="1" applyBorder="1" applyAlignment="1">
      <alignment vertical="center"/>
    </xf>
    <xf numFmtId="0" fontId="3" fillId="82" borderId="168" xfId="0" applyFont="1" applyFill="1" applyBorder="1" applyAlignment="1">
      <alignment vertical="center"/>
    </xf>
    <xf numFmtId="0" fontId="2" fillId="0" borderId="18" xfId="0" applyFont="1" applyBorder="1" applyAlignment="1">
      <alignment horizontal="left" vertical="center" wrapText="1" indent="1"/>
    </xf>
    <xf numFmtId="0" fontId="2" fillId="0" borderId="19" xfId="0" applyFont="1" applyBorder="1" applyAlignment="1">
      <alignment horizontal="left" vertical="center" wrapText="1" indent="1"/>
    </xf>
    <xf numFmtId="3" fontId="103" fillId="36" borderId="171" xfId="0" applyNumberFormat="1" applyFont="1" applyFill="1" applyBorder="1" applyAlignment="1">
      <alignment vertical="center" wrapText="1"/>
    </xf>
    <xf numFmtId="3" fontId="103" fillId="0" borderId="171" xfId="0" applyNumberFormat="1" applyFont="1" applyBorder="1" applyAlignment="1">
      <alignment vertical="center" wrapText="1"/>
    </xf>
    <xf numFmtId="43" fontId="103" fillId="0" borderId="171" xfId="7" applyFont="1" applyBorder="1" applyAlignment="1">
      <alignment vertical="center" wrapText="1"/>
    </xf>
    <xf numFmtId="164" fontId="3" fillId="0" borderId="0" xfId="0" applyNumberFormat="1" applyFont="1" applyFill="1" applyAlignment="1">
      <alignment horizontal="left" vertical="center"/>
    </xf>
    <xf numFmtId="167" fontId="147" fillId="76" borderId="62" xfId="0" applyNumberFormat="1" applyFont="1" applyFill="1" applyBorder="1" applyAlignment="1">
      <alignment horizontal="center"/>
    </xf>
    <xf numFmtId="199" fontId="105" fillId="78" borderId="166" xfId="20962" applyNumberFormat="1" applyFont="1" applyFill="1" applyBorder="1" applyAlignment="1" applyProtection="1">
      <alignment horizontal="right" vertical="center"/>
    </xf>
    <xf numFmtId="164" fontId="3" fillId="0" borderId="171" xfId="7" applyNumberFormat="1" applyFont="1" applyFill="1" applyBorder="1" applyAlignment="1">
      <alignment horizontal="right" vertical="center"/>
    </xf>
    <xf numFmtId="164" fontId="3" fillId="0" borderId="171" xfId="7" applyNumberFormat="1" applyFont="1" applyBorder="1" applyAlignment="1">
      <alignment horizontal="right" vertical="center"/>
    </xf>
    <xf numFmtId="164" fontId="113" fillId="0" borderId="0" xfId="7" applyNumberFormat="1" applyFont="1" applyBorder="1" applyAlignment="1">
      <alignment horizontal="left" indent="1"/>
    </xf>
    <xf numFmtId="164" fontId="113" fillId="0" borderId="0" xfId="7" applyNumberFormat="1" applyFont="1" applyBorder="1"/>
    <xf numFmtId="0" fontId="93" fillId="0" borderId="70" xfId="0" applyFont="1" applyBorder="1" applyAlignment="1">
      <alignment horizontal="left" wrapText="1"/>
    </xf>
    <xf numFmtId="0" fontId="93" fillId="0" borderId="69" xfId="0" applyFont="1" applyBorder="1" applyAlignment="1">
      <alignment horizontal="left" wrapText="1"/>
    </xf>
    <xf numFmtId="0" fontId="2" fillId="0" borderId="27" xfId="0" applyFont="1" applyFill="1" applyBorder="1" applyAlignment="1" applyProtection="1">
      <alignment horizontal="center"/>
    </xf>
    <xf numFmtId="0" fontId="2" fillId="0" borderId="28" xfId="0" applyFont="1" applyFill="1" applyBorder="1" applyAlignment="1" applyProtection="1">
      <alignment horizontal="center"/>
    </xf>
    <xf numFmtId="0" fontId="2" fillId="0" borderId="30" xfId="0" applyFont="1" applyFill="1" applyBorder="1" applyAlignment="1" applyProtection="1">
      <alignment horizontal="center"/>
    </xf>
    <xf numFmtId="0" fontId="2" fillId="0" borderId="29" xfId="0" applyFont="1" applyFill="1" applyBorder="1" applyAlignment="1" applyProtection="1">
      <alignment horizontal="center"/>
    </xf>
    <xf numFmtId="0" fontId="86" fillId="0" borderId="4" xfId="0" applyFont="1" applyBorder="1" applyAlignment="1">
      <alignment horizontal="center" vertical="center"/>
    </xf>
    <xf numFmtId="0" fontId="86" fillId="0" borderId="71" xfId="0" applyFont="1" applyBorder="1" applyAlignment="1">
      <alignment horizontal="center" vertical="center"/>
    </xf>
    <xf numFmtId="0" fontId="45" fillId="0" borderId="5"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114" xfId="0" applyFont="1" applyBorder="1" applyAlignment="1">
      <alignment horizontal="center" vertical="center" wrapText="1"/>
    </xf>
    <xf numFmtId="0" fontId="45" fillId="0" borderId="86" xfId="0" applyFont="1" applyBorder="1" applyAlignment="1">
      <alignment horizontal="center" vertical="center" wrapText="1"/>
    </xf>
    <xf numFmtId="0" fontId="45" fillId="0" borderId="1" xfId="0" applyFont="1" applyBorder="1" applyAlignment="1">
      <alignment horizontal="center" vertical="center" wrapText="1"/>
    </xf>
    <xf numFmtId="0" fontId="86" fillId="0" borderId="83" xfId="0" applyFont="1" applyFill="1" applyBorder="1" applyAlignment="1">
      <alignment horizontal="center" vertical="center" wrapText="1"/>
    </xf>
    <xf numFmtId="0" fontId="84" fillId="0" borderId="83" xfId="0" applyFont="1" applyFill="1" applyBorder="1" applyAlignment="1">
      <alignment horizontal="center" vertical="center" wrapText="1"/>
    </xf>
    <xf numFmtId="0" fontId="45" fillId="0" borderId="83" xfId="11" applyFont="1" applyFill="1" applyBorder="1" applyAlignment="1" applyProtection="1">
      <alignment horizontal="center" vertical="center" wrapText="1"/>
    </xf>
    <xf numFmtId="0" fontId="45" fillId="0" borderId="84" xfId="11" applyFont="1" applyFill="1" applyBorder="1" applyAlignment="1" applyProtection="1">
      <alignment horizontal="center" vertical="center" wrapText="1"/>
    </xf>
    <xf numFmtId="0" fontId="45" fillId="0" borderId="75" xfId="11" applyFont="1" applyFill="1" applyBorder="1" applyAlignment="1" applyProtection="1">
      <alignment horizontal="center" vertical="center" wrapText="1"/>
    </xf>
    <xf numFmtId="0" fontId="45" fillId="0" borderId="0" xfId="11" applyFont="1" applyFill="1" applyBorder="1" applyAlignment="1" applyProtection="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76" xfId="13" applyFont="1" applyFill="1" applyBorder="1" applyAlignment="1" applyProtection="1">
      <alignment horizontal="center" vertical="center" wrapText="1"/>
      <protection locked="0"/>
    </xf>
    <xf numFmtId="0" fontId="98" fillId="3" borderId="68"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74" xfId="1" applyNumberFormat="1" applyFont="1" applyFill="1" applyBorder="1" applyAlignment="1" applyProtection="1">
      <alignment horizontal="center"/>
      <protection locked="0"/>
    </xf>
    <xf numFmtId="164" fontId="45" fillId="3" borderId="28" xfId="1" applyNumberFormat="1" applyFont="1" applyFill="1" applyBorder="1" applyAlignment="1" applyProtection="1">
      <alignment horizontal="center"/>
      <protection locked="0"/>
    </xf>
    <xf numFmtId="164" fontId="45" fillId="3" borderId="29" xfId="1" applyNumberFormat="1" applyFont="1" applyFill="1" applyBorder="1" applyAlignment="1" applyProtection="1">
      <alignment horizontal="center"/>
      <protection locked="0"/>
    </xf>
    <xf numFmtId="164" fontId="45" fillId="0" borderId="17" xfId="1" applyNumberFormat="1" applyFont="1" applyFill="1" applyBorder="1" applyAlignment="1" applyProtection="1">
      <alignment horizontal="center"/>
      <protection locked="0"/>
    </xf>
    <xf numFmtId="164" fontId="45" fillId="0" borderId="18" xfId="1" applyNumberFormat="1" applyFont="1" applyFill="1" applyBorder="1" applyAlignment="1" applyProtection="1">
      <alignment horizontal="center"/>
      <protection locked="0"/>
    </xf>
    <xf numFmtId="164" fontId="45" fillId="0" borderId="19" xfId="1" applyNumberFormat="1" applyFont="1" applyFill="1" applyBorder="1" applyAlignment="1" applyProtection="1">
      <alignment horizontal="center"/>
      <protection locked="0"/>
    </xf>
    <xf numFmtId="0" fontId="86" fillId="0" borderId="52" xfId="0" applyFont="1" applyBorder="1" applyAlignment="1">
      <alignment horizontal="center" vertical="center" wrapText="1"/>
    </xf>
    <xf numFmtId="0" fontId="86" fillId="0" borderId="53" xfId="0" applyFont="1" applyBorder="1" applyAlignment="1">
      <alignment horizontal="center" vertical="center" wrapText="1"/>
    </xf>
    <xf numFmtId="164" fontId="45" fillId="0" borderId="77" xfId="1" applyNumberFormat="1" applyFont="1" applyFill="1" applyBorder="1" applyAlignment="1" applyProtection="1">
      <alignment horizontal="center" vertical="center" wrapText="1"/>
      <protection locked="0"/>
    </xf>
    <xf numFmtId="164" fontId="45" fillId="0" borderId="78" xfId="1" applyNumberFormat="1" applyFont="1" applyFill="1" applyBorder="1" applyAlignment="1" applyProtection="1">
      <alignment horizontal="center" vertical="center" wrapText="1"/>
      <protection locked="0"/>
    </xf>
    <xf numFmtId="0" fontId="3" fillId="0" borderId="76"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86" fillId="0" borderId="79" xfId="0" applyFont="1" applyBorder="1" applyAlignment="1">
      <alignment horizontal="center"/>
    </xf>
    <xf numFmtId="0" fontId="86" fillId="0" borderId="80" xfId="0" applyFont="1" applyBorder="1" applyAlignment="1">
      <alignment horizontal="center"/>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99" fillId="0" borderId="55" xfId="0" applyFont="1" applyFill="1" applyBorder="1" applyAlignment="1">
      <alignment horizontal="left" vertical="center"/>
    </xf>
    <xf numFmtId="0" fontId="99" fillId="0" borderId="56" xfId="0" applyFont="1" applyFill="1" applyBorder="1" applyAlignment="1">
      <alignment horizontal="left" vertical="center"/>
    </xf>
    <xf numFmtId="0" fontId="3" fillId="0" borderId="56"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18" xfId="0" applyFont="1" applyBorder="1" applyAlignment="1">
      <alignment horizontal="center"/>
    </xf>
    <xf numFmtId="0" fontId="3" fillId="0" borderId="19" xfId="0" applyFont="1" applyBorder="1" applyAlignment="1">
      <alignment horizontal="center" vertical="center" wrapText="1"/>
    </xf>
    <xf numFmtId="0" fontId="3" fillId="0" borderId="84" xfId="0" applyFont="1" applyBorder="1" applyAlignment="1">
      <alignment horizontal="center" vertical="center" wrapText="1"/>
    </xf>
    <xf numFmtId="0" fontId="115" fillId="0" borderId="102" xfId="0" applyNumberFormat="1" applyFont="1" applyFill="1" applyBorder="1" applyAlignment="1">
      <alignment horizontal="left" vertical="center" wrapText="1"/>
    </xf>
    <xf numFmtId="0" fontId="115" fillId="0" borderId="103" xfId="0" applyNumberFormat="1" applyFont="1" applyFill="1" applyBorder="1" applyAlignment="1">
      <alignment horizontal="left" vertical="center" wrapText="1"/>
    </xf>
    <xf numFmtId="0" fontId="115" fillId="0" borderId="107" xfId="0" applyNumberFormat="1" applyFont="1" applyFill="1" applyBorder="1" applyAlignment="1">
      <alignment horizontal="left" vertical="center" wrapText="1"/>
    </xf>
    <xf numFmtId="0" fontId="115" fillId="0" borderId="108" xfId="0" applyNumberFormat="1" applyFont="1" applyFill="1" applyBorder="1" applyAlignment="1">
      <alignment horizontal="left" vertical="center" wrapText="1"/>
    </xf>
    <xf numFmtId="0" fontId="115" fillId="0" borderId="110" xfId="0" applyNumberFormat="1" applyFont="1" applyFill="1" applyBorder="1" applyAlignment="1">
      <alignment horizontal="left" vertical="center" wrapText="1"/>
    </xf>
    <xf numFmtId="0" fontId="115" fillId="0" borderId="111" xfId="0" applyNumberFormat="1" applyFont="1" applyFill="1" applyBorder="1" applyAlignment="1">
      <alignment horizontal="left" vertical="center" wrapText="1"/>
    </xf>
    <xf numFmtId="0" fontId="116" fillId="0" borderId="104" xfId="0" applyFont="1" applyFill="1" applyBorder="1" applyAlignment="1">
      <alignment horizontal="center" vertical="center" wrapText="1"/>
    </xf>
    <xf numFmtId="0" fontId="116" fillId="0" borderId="105" xfId="0" applyFont="1" applyFill="1" applyBorder="1" applyAlignment="1">
      <alignment horizontal="center" vertical="center" wrapText="1"/>
    </xf>
    <xf numFmtId="0" fontId="116" fillId="0" borderId="106" xfId="0" applyFont="1" applyFill="1" applyBorder="1" applyAlignment="1">
      <alignment horizontal="center" vertical="center" wrapText="1"/>
    </xf>
    <xf numFmtId="0" fontId="116" fillId="0" borderId="87" xfId="0" applyFont="1" applyFill="1" applyBorder="1" applyAlignment="1">
      <alignment horizontal="center" vertical="center" wrapText="1"/>
    </xf>
    <xf numFmtId="0" fontId="116" fillId="0" borderId="109" xfId="0" applyFont="1" applyFill="1" applyBorder="1" applyAlignment="1">
      <alignment horizontal="center" vertical="center" wrapText="1"/>
    </xf>
    <xf numFmtId="0" fontId="116" fillId="0" borderId="80" xfId="0" applyFont="1" applyFill="1" applyBorder="1" applyAlignment="1">
      <alignment horizontal="center" vertical="center" wrapText="1"/>
    </xf>
    <xf numFmtId="0" fontId="113" fillId="0" borderId="113"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112" xfId="0" applyFont="1" applyFill="1" applyBorder="1" applyAlignment="1">
      <alignment horizontal="center" vertical="center" wrapText="1"/>
    </xf>
    <xf numFmtId="0" fontId="120" fillId="0" borderId="112" xfId="0" applyFont="1" applyFill="1" applyBorder="1" applyAlignment="1">
      <alignment horizontal="center" vertical="center"/>
    </xf>
    <xf numFmtId="0" fontId="120" fillId="0" borderId="104" xfId="0" applyFont="1" applyFill="1" applyBorder="1" applyAlignment="1">
      <alignment horizontal="center" vertical="center"/>
    </xf>
    <xf numFmtId="0" fontId="120" fillId="0" borderId="106" xfId="0" applyFont="1" applyFill="1" applyBorder="1" applyAlignment="1">
      <alignment horizontal="center" vertical="center"/>
    </xf>
    <xf numFmtId="0" fontId="120" fillId="0" borderId="87" xfId="0" applyFont="1" applyFill="1" applyBorder="1" applyAlignment="1">
      <alignment horizontal="center" vertical="center"/>
    </xf>
    <xf numFmtId="0" fontId="120" fillId="0" borderId="80" xfId="0" applyFont="1" applyFill="1" applyBorder="1" applyAlignment="1">
      <alignment horizontal="center" vertical="center"/>
    </xf>
    <xf numFmtId="0" fontId="116" fillId="0" borderId="112" xfId="0" applyFont="1" applyFill="1" applyBorder="1" applyAlignment="1">
      <alignment horizontal="center" vertical="center" wrapText="1"/>
    </xf>
    <xf numFmtId="0" fontId="116" fillId="0" borderId="75" xfId="0" applyFont="1" applyFill="1" applyBorder="1" applyAlignment="1">
      <alignment horizontal="center" vertical="center" wrapText="1"/>
    </xf>
    <xf numFmtId="0" fontId="116" fillId="0" borderId="73" xfId="0" applyFont="1" applyFill="1" applyBorder="1" applyAlignment="1">
      <alignment horizontal="center" vertical="center" wrapText="1"/>
    </xf>
    <xf numFmtId="0" fontId="113" fillId="0" borderId="114" xfId="0" applyFont="1" applyFill="1" applyBorder="1" applyAlignment="1">
      <alignment horizontal="center" vertical="center" wrapText="1"/>
    </xf>
    <xf numFmtId="0" fontId="113" fillId="0" borderId="115" xfId="0" applyFont="1" applyFill="1" applyBorder="1" applyAlignment="1">
      <alignment horizontal="center" vertical="center" wrapText="1"/>
    </xf>
    <xf numFmtId="0" fontId="113" fillId="0" borderId="116"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6" fillId="0" borderId="7"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3" fillId="0" borderId="75"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113" fillId="0" borderId="73" xfId="0" applyFont="1" applyFill="1" applyBorder="1" applyAlignment="1">
      <alignment horizontal="center" vertical="center" wrapText="1"/>
    </xf>
    <xf numFmtId="0" fontId="113" fillId="0" borderId="80" xfId="0" applyFont="1" applyFill="1" applyBorder="1" applyAlignment="1">
      <alignment horizontal="center" vertical="center" wrapText="1"/>
    </xf>
    <xf numFmtId="0" fontId="116" fillId="0" borderId="104" xfId="0" applyFont="1" applyFill="1" applyBorder="1" applyAlignment="1">
      <alignment horizontal="center" vertical="top" wrapText="1"/>
    </xf>
    <xf numFmtId="0" fontId="116" fillId="0" borderId="106" xfId="0" applyFont="1" applyFill="1" applyBorder="1" applyAlignment="1">
      <alignment horizontal="center" vertical="top" wrapText="1"/>
    </xf>
    <xf numFmtId="0" fontId="116" fillId="0" borderId="75" xfId="0" applyFont="1" applyFill="1" applyBorder="1" applyAlignment="1">
      <alignment horizontal="center" vertical="top" wrapText="1"/>
    </xf>
    <xf numFmtId="0" fontId="116" fillId="0" borderId="73" xfId="0" applyFont="1" applyFill="1" applyBorder="1" applyAlignment="1">
      <alignment horizontal="center" vertical="top" wrapText="1"/>
    </xf>
    <xf numFmtId="0" fontId="116" fillId="0" borderId="87" xfId="0" applyFont="1" applyFill="1" applyBorder="1" applyAlignment="1">
      <alignment horizontal="center" vertical="top" wrapText="1"/>
    </xf>
    <xf numFmtId="0" fontId="116" fillId="0" borderId="80" xfId="0" applyFont="1" applyFill="1" applyBorder="1" applyAlignment="1">
      <alignment horizontal="center" vertical="top" wrapText="1"/>
    </xf>
    <xf numFmtId="0" fontId="113" fillId="0" borderId="0" xfId="0" applyFont="1" applyFill="1" applyBorder="1" applyAlignment="1">
      <alignment horizontal="center" vertical="center"/>
    </xf>
    <xf numFmtId="0" fontId="113" fillId="0" borderId="73" xfId="0" applyFont="1" applyFill="1" applyBorder="1" applyAlignment="1">
      <alignment horizontal="center" vertical="center"/>
    </xf>
    <xf numFmtId="0" fontId="113" fillId="0" borderId="75" xfId="0" applyFont="1" applyFill="1" applyBorder="1" applyAlignment="1">
      <alignment horizontal="center" vertical="center"/>
    </xf>
    <xf numFmtId="0" fontId="113" fillId="0" borderId="114" xfId="0" applyFont="1" applyFill="1" applyBorder="1" applyAlignment="1">
      <alignment horizontal="center" vertical="center"/>
    </xf>
    <xf numFmtId="0" fontId="113" fillId="0" borderId="115" xfId="0" applyFont="1" applyFill="1" applyBorder="1" applyAlignment="1">
      <alignment horizontal="center" vertical="center"/>
    </xf>
    <xf numFmtId="0" fontId="113" fillId="0" borderId="116" xfId="0" applyFont="1" applyFill="1" applyBorder="1" applyAlignment="1">
      <alignment horizontal="center" vertical="center"/>
    </xf>
    <xf numFmtId="0" fontId="113" fillId="0" borderId="104" xfId="0" applyFont="1" applyFill="1" applyBorder="1" applyAlignment="1">
      <alignment horizontal="center" vertical="top" wrapText="1"/>
    </xf>
    <xf numFmtId="0" fontId="113" fillId="0" borderId="105" xfId="0" applyFont="1" applyFill="1" applyBorder="1" applyAlignment="1">
      <alignment horizontal="center" vertical="top" wrapText="1"/>
    </xf>
    <xf numFmtId="0" fontId="113" fillId="0" borderId="106" xfId="0" applyFont="1" applyFill="1" applyBorder="1" applyAlignment="1">
      <alignment horizontal="center" vertical="top" wrapText="1"/>
    </xf>
    <xf numFmtId="0" fontId="113" fillId="0" borderId="115" xfId="0" applyFont="1" applyFill="1" applyBorder="1" applyAlignment="1">
      <alignment horizontal="center" vertical="top" wrapText="1"/>
    </xf>
    <xf numFmtId="0" fontId="113" fillId="0" borderId="116" xfId="0" applyFont="1" applyFill="1" applyBorder="1" applyAlignment="1">
      <alignment horizontal="center" vertical="top" wrapText="1"/>
    </xf>
    <xf numFmtId="0" fontId="113" fillId="0" borderId="113" xfId="0" applyFont="1" applyFill="1" applyBorder="1" applyAlignment="1">
      <alignment horizontal="center" vertical="top" wrapText="1"/>
    </xf>
    <xf numFmtId="0" fontId="113" fillId="0" borderId="7" xfId="0" applyFont="1" applyFill="1" applyBorder="1" applyAlignment="1">
      <alignment horizontal="center" vertical="top" wrapText="1"/>
    </xf>
    <xf numFmtId="0" fontId="115" fillId="0" borderId="117" xfId="0" applyNumberFormat="1" applyFont="1" applyFill="1" applyBorder="1" applyAlignment="1">
      <alignment horizontal="left" vertical="top" wrapText="1"/>
    </xf>
    <xf numFmtId="0" fontId="115" fillId="0" borderId="118" xfId="0" applyNumberFormat="1" applyFont="1" applyFill="1" applyBorder="1" applyAlignment="1">
      <alignment horizontal="left" vertical="top" wrapText="1"/>
    </xf>
    <xf numFmtId="0" fontId="121" fillId="0" borderId="113" xfId="0" applyFont="1" applyBorder="1" applyAlignment="1">
      <alignment horizontal="center" vertical="center" wrapText="1"/>
    </xf>
    <xf numFmtId="0" fontId="121" fillId="0" borderId="104" xfId="0" applyFont="1" applyBorder="1" applyAlignment="1">
      <alignment horizontal="center" vertical="center" wrapText="1"/>
    </xf>
    <xf numFmtId="0" fontId="125" fillId="0" borderId="112" xfId="0" applyFont="1" applyBorder="1" applyAlignment="1">
      <alignment horizontal="center" vertical="center"/>
    </xf>
    <xf numFmtId="0" fontId="122" fillId="0" borderId="112" xfId="0" applyFont="1" applyBorder="1" applyAlignment="1">
      <alignment horizontal="center" vertical="center" wrapText="1"/>
    </xf>
    <xf numFmtId="164" fontId="113" fillId="0" borderId="149" xfId="7" applyNumberFormat="1" applyFont="1" applyFill="1" applyBorder="1" applyAlignment="1">
      <alignment horizontal="left" indent="1"/>
    </xf>
    <xf numFmtId="164" fontId="113" fillId="0" borderId="149" xfId="7" applyNumberFormat="1" applyFont="1" applyFill="1" applyBorder="1"/>
  </cellXfs>
  <cellStyles count="38258">
    <cellStyle name="_RC VALUTEBIS WRILSI " xfId="18" xr:uid="{00000000-0005-0000-0000-000000000000}"/>
    <cellStyle name="=C:\WINNT35\SYSTEM32\COMMAND.COM" xfId="20964" xr:uid="{00000000-0005-0000-0000-000001000000}"/>
    <cellStyle name="1Normal" xfId="19" xr:uid="{00000000-0005-0000-0000-000002000000}"/>
    <cellStyle name="1Normal 2" xfId="20" xr:uid="{00000000-0005-0000-0000-000003000000}"/>
    <cellStyle name="1Normal 3" xfId="21" xr:uid="{00000000-0005-0000-0000-000004000000}"/>
    <cellStyle name="20% - Accent1 2" xfId="22" xr:uid="{00000000-0005-0000-0000-000005000000}"/>
    <cellStyle name="20% - Accent1 2 10" xfId="23" xr:uid="{00000000-0005-0000-0000-000006000000}"/>
    <cellStyle name="20% - Accent1 2 11" xfId="24" xr:uid="{00000000-0005-0000-0000-000007000000}"/>
    <cellStyle name="20% - Accent1 2 12" xfId="25" xr:uid="{00000000-0005-0000-0000-000008000000}"/>
    <cellStyle name="20% - Accent1 2 2" xfId="26" xr:uid="{00000000-0005-0000-0000-000009000000}"/>
    <cellStyle name="20% - Accent1 2 2 2" xfId="27" xr:uid="{00000000-0005-0000-0000-00000A000000}"/>
    <cellStyle name="20% - Accent1 2 3" xfId="28" xr:uid="{00000000-0005-0000-0000-00000B000000}"/>
    <cellStyle name="20% - Accent1 2 4" xfId="29" xr:uid="{00000000-0005-0000-0000-00000C000000}"/>
    <cellStyle name="20% - Accent1 2 5" xfId="30" xr:uid="{00000000-0005-0000-0000-00000D000000}"/>
    <cellStyle name="20% - Accent1 2 6" xfId="31" xr:uid="{00000000-0005-0000-0000-00000E000000}"/>
    <cellStyle name="20% - Accent1 2 7" xfId="32" xr:uid="{00000000-0005-0000-0000-00000F000000}"/>
    <cellStyle name="20% - Accent1 2 8" xfId="33" xr:uid="{00000000-0005-0000-0000-000010000000}"/>
    <cellStyle name="20% - Accent1 2 9" xfId="34" xr:uid="{00000000-0005-0000-0000-000011000000}"/>
    <cellStyle name="20% - Accent1 3" xfId="35" xr:uid="{00000000-0005-0000-0000-000012000000}"/>
    <cellStyle name="20% - Accent1 3 2" xfId="36" xr:uid="{00000000-0005-0000-0000-000013000000}"/>
    <cellStyle name="20% - Accent1 3 3" xfId="37" xr:uid="{00000000-0005-0000-0000-000014000000}"/>
    <cellStyle name="20% - Accent1 4" xfId="38" xr:uid="{00000000-0005-0000-0000-000015000000}"/>
    <cellStyle name="20% - Accent1 4 2" xfId="39" xr:uid="{00000000-0005-0000-0000-000016000000}"/>
    <cellStyle name="20% - Accent1 4 3" xfId="40" xr:uid="{00000000-0005-0000-0000-000017000000}"/>
    <cellStyle name="20% - Accent1 5" xfId="41" xr:uid="{00000000-0005-0000-0000-000018000000}"/>
    <cellStyle name="20% - Accent1 5 2" xfId="42" xr:uid="{00000000-0005-0000-0000-000019000000}"/>
    <cellStyle name="20% - Accent1 5 3" xfId="43" xr:uid="{00000000-0005-0000-0000-00001A000000}"/>
    <cellStyle name="20% - Accent1 6" xfId="44" xr:uid="{00000000-0005-0000-0000-00001B000000}"/>
    <cellStyle name="20% - Accent1 6 2" xfId="45" xr:uid="{00000000-0005-0000-0000-00001C000000}"/>
    <cellStyle name="20% - Accent1 6 3" xfId="46" xr:uid="{00000000-0005-0000-0000-00001D000000}"/>
    <cellStyle name="20% - Accent1 7" xfId="47" xr:uid="{00000000-0005-0000-0000-00001E000000}"/>
    <cellStyle name="20% - Accent2 2" xfId="48" xr:uid="{00000000-0005-0000-0000-00001F000000}"/>
    <cellStyle name="20% - Accent2 2 10" xfId="49" xr:uid="{00000000-0005-0000-0000-000020000000}"/>
    <cellStyle name="20% - Accent2 2 11" xfId="50" xr:uid="{00000000-0005-0000-0000-000021000000}"/>
    <cellStyle name="20% - Accent2 2 12" xfId="51" xr:uid="{00000000-0005-0000-0000-000022000000}"/>
    <cellStyle name="20% - Accent2 2 2" xfId="52" xr:uid="{00000000-0005-0000-0000-000023000000}"/>
    <cellStyle name="20% - Accent2 2 2 2" xfId="53" xr:uid="{00000000-0005-0000-0000-000024000000}"/>
    <cellStyle name="20% - Accent2 2 3" xfId="54" xr:uid="{00000000-0005-0000-0000-000025000000}"/>
    <cellStyle name="20% - Accent2 2 4" xfId="55" xr:uid="{00000000-0005-0000-0000-000026000000}"/>
    <cellStyle name="20% - Accent2 2 5" xfId="56" xr:uid="{00000000-0005-0000-0000-000027000000}"/>
    <cellStyle name="20% - Accent2 2 6" xfId="57" xr:uid="{00000000-0005-0000-0000-000028000000}"/>
    <cellStyle name="20% - Accent2 2 7" xfId="58" xr:uid="{00000000-0005-0000-0000-000029000000}"/>
    <cellStyle name="20% - Accent2 2 8" xfId="59" xr:uid="{00000000-0005-0000-0000-00002A000000}"/>
    <cellStyle name="20% - Accent2 2 9" xfId="60" xr:uid="{00000000-0005-0000-0000-00002B000000}"/>
    <cellStyle name="20% - Accent2 3" xfId="61" xr:uid="{00000000-0005-0000-0000-00002C000000}"/>
    <cellStyle name="20% - Accent2 3 2" xfId="62" xr:uid="{00000000-0005-0000-0000-00002D000000}"/>
    <cellStyle name="20% - Accent2 3 3" xfId="63" xr:uid="{00000000-0005-0000-0000-00002E000000}"/>
    <cellStyle name="20% - Accent2 4" xfId="64" xr:uid="{00000000-0005-0000-0000-00002F000000}"/>
    <cellStyle name="20% - Accent2 4 2" xfId="65" xr:uid="{00000000-0005-0000-0000-000030000000}"/>
    <cellStyle name="20% - Accent2 4 3" xfId="66" xr:uid="{00000000-0005-0000-0000-000031000000}"/>
    <cellStyle name="20% - Accent2 5" xfId="67" xr:uid="{00000000-0005-0000-0000-000032000000}"/>
    <cellStyle name="20% - Accent2 5 2" xfId="68" xr:uid="{00000000-0005-0000-0000-000033000000}"/>
    <cellStyle name="20% - Accent2 5 3" xfId="69" xr:uid="{00000000-0005-0000-0000-000034000000}"/>
    <cellStyle name="20% - Accent2 6" xfId="70" xr:uid="{00000000-0005-0000-0000-000035000000}"/>
    <cellStyle name="20% - Accent2 6 2" xfId="71" xr:uid="{00000000-0005-0000-0000-000036000000}"/>
    <cellStyle name="20% - Accent2 6 3" xfId="72" xr:uid="{00000000-0005-0000-0000-000037000000}"/>
    <cellStyle name="20% - Accent2 7" xfId="73" xr:uid="{00000000-0005-0000-0000-000038000000}"/>
    <cellStyle name="20% - Accent3 2" xfId="74" xr:uid="{00000000-0005-0000-0000-000039000000}"/>
    <cellStyle name="20% - Accent3 2 10" xfId="75" xr:uid="{00000000-0005-0000-0000-00003A000000}"/>
    <cellStyle name="20% - Accent3 2 11" xfId="76" xr:uid="{00000000-0005-0000-0000-00003B000000}"/>
    <cellStyle name="20% - Accent3 2 12" xfId="77" xr:uid="{00000000-0005-0000-0000-00003C000000}"/>
    <cellStyle name="20% - Accent3 2 2" xfId="78" xr:uid="{00000000-0005-0000-0000-00003D000000}"/>
    <cellStyle name="20% - Accent3 2 2 2" xfId="79" xr:uid="{00000000-0005-0000-0000-00003E000000}"/>
    <cellStyle name="20% - Accent3 2 3" xfId="80" xr:uid="{00000000-0005-0000-0000-00003F000000}"/>
    <cellStyle name="20% - Accent3 2 4" xfId="81" xr:uid="{00000000-0005-0000-0000-000040000000}"/>
    <cellStyle name="20% - Accent3 2 5" xfId="82" xr:uid="{00000000-0005-0000-0000-000041000000}"/>
    <cellStyle name="20% - Accent3 2 6" xfId="83" xr:uid="{00000000-0005-0000-0000-000042000000}"/>
    <cellStyle name="20% - Accent3 2 7" xfId="84" xr:uid="{00000000-0005-0000-0000-000043000000}"/>
    <cellStyle name="20% - Accent3 2 8" xfId="85" xr:uid="{00000000-0005-0000-0000-000044000000}"/>
    <cellStyle name="20% - Accent3 2 9" xfId="86" xr:uid="{00000000-0005-0000-0000-000045000000}"/>
    <cellStyle name="20% - Accent3 3" xfId="87" xr:uid="{00000000-0005-0000-0000-000046000000}"/>
    <cellStyle name="20% - Accent3 3 2" xfId="88" xr:uid="{00000000-0005-0000-0000-000047000000}"/>
    <cellStyle name="20% - Accent3 3 3" xfId="89" xr:uid="{00000000-0005-0000-0000-000048000000}"/>
    <cellStyle name="20% - Accent3 4" xfId="90" xr:uid="{00000000-0005-0000-0000-000049000000}"/>
    <cellStyle name="20% - Accent3 4 2" xfId="91" xr:uid="{00000000-0005-0000-0000-00004A000000}"/>
    <cellStyle name="20% - Accent3 4 3" xfId="92" xr:uid="{00000000-0005-0000-0000-00004B000000}"/>
    <cellStyle name="20% - Accent3 5" xfId="93" xr:uid="{00000000-0005-0000-0000-00004C000000}"/>
    <cellStyle name="20% - Accent3 5 2" xfId="94" xr:uid="{00000000-0005-0000-0000-00004D000000}"/>
    <cellStyle name="20% - Accent3 5 3" xfId="95" xr:uid="{00000000-0005-0000-0000-00004E000000}"/>
    <cellStyle name="20% - Accent3 6" xfId="96" xr:uid="{00000000-0005-0000-0000-00004F000000}"/>
    <cellStyle name="20% - Accent3 6 2" xfId="97" xr:uid="{00000000-0005-0000-0000-000050000000}"/>
    <cellStyle name="20% - Accent3 6 3" xfId="98" xr:uid="{00000000-0005-0000-0000-000051000000}"/>
    <cellStyle name="20% - Accent3 7" xfId="99" xr:uid="{00000000-0005-0000-0000-000052000000}"/>
    <cellStyle name="20% - Accent4 2" xfId="100" xr:uid="{00000000-0005-0000-0000-000053000000}"/>
    <cellStyle name="20% - Accent4 2 10" xfId="101" xr:uid="{00000000-0005-0000-0000-000054000000}"/>
    <cellStyle name="20% - Accent4 2 11" xfId="102" xr:uid="{00000000-0005-0000-0000-000055000000}"/>
    <cellStyle name="20% - Accent4 2 12" xfId="103" xr:uid="{00000000-0005-0000-0000-000056000000}"/>
    <cellStyle name="20% - Accent4 2 2" xfId="104" xr:uid="{00000000-0005-0000-0000-000057000000}"/>
    <cellStyle name="20% - Accent4 2 2 2" xfId="105" xr:uid="{00000000-0005-0000-0000-000058000000}"/>
    <cellStyle name="20% - Accent4 2 3" xfId="106" xr:uid="{00000000-0005-0000-0000-000059000000}"/>
    <cellStyle name="20% - Accent4 2 4" xfId="107" xr:uid="{00000000-0005-0000-0000-00005A000000}"/>
    <cellStyle name="20% - Accent4 2 5" xfId="108" xr:uid="{00000000-0005-0000-0000-00005B000000}"/>
    <cellStyle name="20% - Accent4 2 6" xfId="109" xr:uid="{00000000-0005-0000-0000-00005C000000}"/>
    <cellStyle name="20% - Accent4 2 7" xfId="110" xr:uid="{00000000-0005-0000-0000-00005D000000}"/>
    <cellStyle name="20% - Accent4 2 8" xfId="111" xr:uid="{00000000-0005-0000-0000-00005E000000}"/>
    <cellStyle name="20% - Accent4 2 9" xfId="112" xr:uid="{00000000-0005-0000-0000-00005F000000}"/>
    <cellStyle name="20% - Accent4 3" xfId="113" xr:uid="{00000000-0005-0000-0000-000060000000}"/>
    <cellStyle name="20% - Accent4 3 2" xfId="114" xr:uid="{00000000-0005-0000-0000-000061000000}"/>
    <cellStyle name="20% - Accent4 3 3" xfId="115" xr:uid="{00000000-0005-0000-0000-000062000000}"/>
    <cellStyle name="20% - Accent4 4" xfId="116" xr:uid="{00000000-0005-0000-0000-000063000000}"/>
    <cellStyle name="20% - Accent4 4 2" xfId="117" xr:uid="{00000000-0005-0000-0000-000064000000}"/>
    <cellStyle name="20% - Accent4 4 3" xfId="118" xr:uid="{00000000-0005-0000-0000-000065000000}"/>
    <cellStyle name="20% - Accent4 5" xfId="119" xr:uid="{00000000-0005-0000-0000-000066000000}"/>
    <cellStyle name="20% - Accent4 5 2" xfId="120" xr:uid="{00000000-0005-0000-0000-000067000000}"/>
    <cellStyle name="20% - Accent4 5 3" xfId="121" xr:uid="{00000000-0005-0000-0000-000068000000}"/>
    <cellStyle name="20% - Accent4 6" xfId="122" xr:uid="{00000000-0005-0000-0000-000069000000}"/>
    <cellStyle name="20% - Accent4 6 2" xfId="123" xr:uid="{00000000-0005-0000-0000-00006A000000}"/>
    <cellStyle name="20% - Accent4 6 3" xfId="124" xr:uid="{00000000-0005-0000-0000-00006B000000}"/>
    <cellStyle name="20% - Accent4 7" xfId="125" xr:uid="{00000000-0005-0000-0000-00006C000000}"/>
    <cellStyle name="20% - Accent5 2" xfId="126" xr:uid="{00000000-0005-0000-0000-00006D000000}"/>
    <cellStyle name="20% - Accent5 2 10" xfId="127" xr:uid="{00000000-0005-0000-0000-00006E000000}"/>
    <cellStyle name="20% - Accent5 2 11" xfId="128" xr:uid="{00000000-0005-0000-0000-00006F000000}"/>
    <cellStyle name="20% - Accent5 2 12" xfId="129" xr:uid="{00000000-0005-0000-0000-000070000000}"/>
    <cellStyle name="20% - Accent5 2 2" xfId="130" xr:uid="{00000000-0005-0000-0000-000071000000}"/>
    <cellStyle name="20% - Accent5 2 2 2" xfId="131" xr:uid="{00000000-0005-0000-0000-000072000000}"/>
    <cellStyle name="20% - Accent5 2 3" xfId="132" xr:uid="{00000000-0005-0000-0000-000073000000}"/>
    <cellStyle name="20% - Accent5 2 4" xfId="133" xr:uid="{00000000-0005-0000-0000-000074000000}"/>
    <cellStyle name="20% - Accent5 2 5" xfId="134" xr:uid="{00000000-0005-0000-0000-000075000000}"/>
    <cellStyle name="20% - Accent5 2 6" xfId="135" xr:uid="{00000000-0005-0000-0000-000076000000}"/>
    <cellStyle name="20% - Accent5 2 7" xfId="136" xr:uid="{00000000-0005-0000-0000-000077000000}"/>
    <cellStyle name="20% - Accent5 2 8" xfId="137" xr:uid="{00000000-0005-0000-0000-000078000000}"/>
    <cellStyle name="20% - Accent5 2 9" xfId="138" xr:uid="{00000000-0005-0000-0000-000079000000}"/>
    <cellStyle name="20% - Accent5 3" xfId="139" xr:uid="{00000000-0005-0000-0000-00007A000000}"/>
    <cellStyle name="20% - Accent5 3 2" xfId="140" xr:uid="{00000000-0005-0000-0000-00007B000000}"/>
    <cellStyle name="20% - Accent5 3 3" xfId="141" xr:uid="{00000000-0005-0000-0000-00007C000000}"/>
    <cellStyle name="20% - Accent5 4" xfId="142" xr:uid="{00000000-0005-0000-0000-00007D000000}"/>
    <cellStyle name="20% - Accent5 4 2" xfId="143" xr:uid="{00000000-0005-0000-0000-00007E000000}"/>
    <cellStyle name="20% - Accent5 4 3" xfId="144" xr:uid="{00000000-0005-0000-0000-00007F000000}"/>
    <cellStyle name="20% - Accent5 5" xfId="145" xr:uid="{00000000-0005-0000-0000-000080000000}"/>
    <cellStyle name="20% - Accent5 5 2" xfId="146" xr:uid="{00000000-0005-0000-0000-000081000000}"/>
    <cellStyle name="20% - Accent5 5 3" xfId="147" xr:uid="{00000000-0005-0000-0000-000082000000}"/>
    <cellStyle name="20% - Accent5 6" xfId="148" xr:uid="{00000000-0005-0000-0000-000083000000}"/>
    <cellStyle name="20% - Accent5 6 2" xfId="149" xr:uid="{00000000-0005-0000-0000-000084000000}"/>
    <cellStyle name="20% - Accent5 6 3" xfId="150" xr:uid="{00000000-0005-0000-0000-000085000000}"/>
    <cellStyle name="20% - Accent5 7" xfId="151" xr:uid="{00000000-0005-0000-0000-000086000000}"/>
    <cellStyle name="20% - Accent6 2" xfId="152" xr:uid="{00000000-0005-0000-0000-000087000000}"/>
    <cellStyle name="20% - Accent6 2 10" xfId="153" xr:uid="{00000000-0005-0000-0000-000088000000}"/>
    <cellStyle name="20% - Accent6 2 11" xfId="154" xr:uid="{00000000-0005-0000-0000-000089000000}"/>
    <cellStyle name="20% - Accent6 2 12" xfId="155" xr:uid="{00000000-0005-0000-0000-00008A000000}"/>
    <cellStyle name="20% - Accent6 2 2" xfId="156" xr:uid="{00000000-0005-0000-0000-00008B000000}"/>
    <cellStyle name="20% - Accent6 2 2 2" xfId="157" xr:uid="{00000000-0005-0000-0000-00008C000000}"/>
    <cellStyle name="20% - Accent6 2 3" xfId="158" xr:uid="{00000000-0005-0000-0000-00008D000000}"/>
    <cellStyle name="20% - Accent6 2 4" xfId="159" xr:uid="{00000000-0005-0000-0000-00008E000000}"/>
    <cellStyle name="20% - Accent6 2 5" xfId="160" xr:uid="{00000000-0005-0000-0000-00008F000000}"/>
    <cellStyle name="20% - Accent6 2 6" xfId="161" xr:uid="{00000000-0005-0000-0000-000090000000}"/>
    <cellStyle name="20% - Accent6 2 7" xfId="162" xr:uid="{00000000-0005-0000-0000-000091000000}"/>
    <cellStyle name="20% - Accent6 2 8" xfId="163" xr:uid="{00000000-0005-0000-0000-000092000000}"/>
    <cellStyle name="20% - Accent6 2 9" xfId="164" xr:uid="{00000000-0005-0000-0000-000093000000}"/>
    <cellStyle name="20% - Accent6 3" xfId="165" xr:uid="{00000000-0005-0000-0000-000094000000}"/>
    <cellStyle name="20% - Accent6 3 2" xfId="166" xr:uid="{00000000-0005-0000-0000-000095000000}"/>
    <cellStyle name="20% - Accent6 3 3" xfId="167" xr:uid="{00000000-0005-0000-0000-000096000000}"/>
    <cellStyle name="20% - Accent6 4" xfId="168" xr:uid="{00000000-0005-0000-0000-000097000000}"/>
    <cellStyle name="20% - Accent6 4 2" xfId="169" xr:uid="{00000000-0005-0000-0000-000098000000}"/>
    <cellStyle name="20% - Accent6 4 3" xfId="170" xr:uid="{00000000-0005-0000-0000-000099000000}"/>
    <cellStyle name="20% - Accent6 5" xfId="171" xr:uid="{00000000-0005-0000-0000-00009A000000}"/>
    <cellStyle name="20% - Accent6 5 2" xfId="172" xr:uid="{00000000-0005-0000-0000-00009B000000}"/>
    <cellStyle name="20% - Accent6 5 3" xfId="173" xr:uid="{00000000-0005-0000-0000-00009C000000}"/>
    <cellStyle name="20% - Accent6 6" xfId="174" xr:uid="{00000000-0005-0000-0000-00009D000000}"/>
    <cellStyle name="20% - Accent6 6 2" xfId="175" xr:uid="{00000000-0005-0000-0000-00009E000000}"/>
    <cellStyle name="20% - Accent6 6 3" xfId="176" xr:uid="{00000000-0005-0000-0000-00009F000000}"/>
    <cellStyle name="20% - Accent6 7" xfId="177" xr:uid="{00000000-0005-0000-0000-0000A0000000}"/>
    <cellStyle name="40% - Accent1 2" xfId="178" xr:uid="{00000000-0005-0000-0000-0000A1000000}"/>
    <cellStyle name="40% - Accent1 2 10" xfId="179" xr:uid="{00000000-0005-0000-0000-0000A2000000}"/>
    <cellStyle name="40% - Accent1 2 11" xfId="180" xr:uid="{00000000-0005-0000-0000-0000A3000000}"/>
    <cellStyle name="40% - Accent1 2 12" xfId="181" xr:uid="{00000000-0005-0000-0000-0000A4000000}"/>
    <cellStyle name="40% - Accent1 2 2" xfId="182" xr:uid="{00000000-0005-0000-0000-0000A5000000}"/>
    <cellStyle name="40% - Accent1 2 2 2" xfId="183" xr:uid="{00000000-0005-0000-0000-0000A6000000}"/>
    <cellStyle name="40% - Accent1 2 3" xfId="184" xr:uid="{00000000-0005-0000-0000-0000A7000000}"/>
    <cellStyle name="40% - Accent1 2 4" xfId="185" xr:uid="{00000000-0005-0000-0000-0000A8000000}"/>
    <cellStyle name="40% - Accent1 2 5" xfId="186" xr:uid="{00000000-0005-0000-0000-0000A9000000}"/>
    <cellStyle name="40% - Accent1 2 6" xfId="187" xr:uid="{00000000-0005-0000-0000-0000AA000000}"/>
    <cellStyle name="40% - Accent1 2 7" xfId="188" xr:uid="{00000000-0005-0000-0000-0000AB000000}"/>
    <cellStyle name="40% - Accent1 2 8" xfId="189" xr:uid="{00000000-0005-0000-0000-0000AC000000}"/>
    <cellStyle name="40% - Accent1 2 9" xfId="190" xr:uid="{00000000-0005-0000-0000-0000AD000000}"/>
    <cellStyle name="40% - Accent1 3" xfId="191" xr:uid="{00000000-0005-0000-0000-0000AE000000}"/>
    <cellStyle name="40% - Accent1 3 2" xfId="192" xr:uid="{00000000-0005-0000-0000-0000AF000000}"/>
    <cellStyle name="40% - Accent1 3 3" xfId="193" xr:uid="{00000000-0005-0000-0000-0000B0000000}"/>
    <cellStyle name="40% - Accent1 4" xfId="194" xr:uid="{00000000-0005-0000-0000-0000B1000000}"/>
    <cellStyle name="40% - Accent1 4 2" xfId="195" xr:uid="{00000000-0005-0000-0000-0000B2000000}"/>
    <cellStyle name="40% - Accent1 4 3" xfId="196" xr:uid="{00000000-0005-0000-0000-0000B3000000}"/>
    <cellStyle name="40% - Accent1 5" xfId="197" xr:uid="{00000000-0005-0000-0000-0000B4000000}"/>
    <cellStyle name="40% - Accent1 5 2" xfId="198" xr:uid="{00000000-0005-0000-0000-0000B5000000}"/>
    <cellStyle name="40% - Accent1 5 3" xfId="199" xr:uid="{00000000-0005-0000-0000-0000B6000000}"/>
    <cellStyle name="40% - Accent1 6" xfId="200" xr:uid="{00000000-0005-0000-0000-0000B7000000}"/>
    <cellStyle name="40% - Accent1 6 2" xfId="201" xr:uid="{00000000-0005-0000-0000-0000B8000000}"/>
    <cellStyle name="40% - Accent1 6 3" xfId="202" xr:uid="{00000000-0005-0000-0000-0000B9000000}"/>
    <cellStyle name="40% - Accent1 7" xfId="203" xr:uid="{00000000-0005-0000-0000-0000BA000000}"/>
    <cellStyle name="40% - Accent2 2" xfId="204" xr:uid="{00000000-0005-0000-0000-0000BB000000}"/>
    <cellStyle name="40% - Accent2 2 10" xfId="205" xr:uid="{00000000-0005-0000-0000-0000BC000000}"/>
    <cellStyle name="40% - Accent2 2 11" xfId="206" xr:uid="{00000000-0005-0000-0000-0000BD000000}"/>
    <cellStyle name="40% - Accent2 2 12" xfId="207" xr:uid="{00000000-0005-0000-0000-0000BE000000}"/>
    <cellStyle name="40% - Accent2 2 2" xfId="208" xr:uid="{00000000-0005-0000-0000-0000BF000000}"/>
    <cellStyle name="40% - Accent2 2 2 2" xfId="209" xr:uid="{00000000-0005-0000-0000-0000C0000000}"/>
    <cellStyle name="40% - Accent2 2 3" xfId="210" xr:uid="{00000000-0005-0000-0000-0000C1000000}"/>
    <cellStyle name="40% - Accent2 2 4" xfId="211" xr:uid="{00000000-0005-0000-0000-0000C2000000}"/>
    <cellStyle name="40% - Accent2 2 5" xfId="212" xr:uid="{00000000-0005-0000-0000-0000C3000000}"/>
    <cellStyle name="40% - Accent2 2 6" xfId="213" xr:uid="{00000000-0005-0000-0000-0000C4000000}"/>
    <cellStyle name="40% - Accent2 2 7" xfId="214" xr:uid="{00000000-0005-0000-0000-0000C5000000}"/>
    <cellStyle name="40% - Accent2 2 8" xfId="215" xr:uid="{00000000-0005-0000-0000-0000C6000000}"/>
    <cellStyle name="40% - Accent2 2 9" xfId="216" xr:uid="{00000000-0005-0000-0000-0000C7000000}"/>
    <cellStyle name="40% - Accent2 3" xfId="217" xr:uid="{00000000-0005-0000-0000-0000C8000000}"/>
    <cellStyle name="40% - Accent2 3 2" xfId="218" xr:uid="{00000000-0005-0000-0000-0000C9000000}"/>
    <cellStyle name="40% - Accent2 3 3" xfId="219" xr:uid="{00000000-0005-0000-0000-0000CA000000}"/>
    <cellStyle name="40% - Accent2 4" xfId="220" xr:uid="{00000000-0005-0000-0000-0000CB000000}"/>
    <cellStyle name="40% - Accent2 4 2" xfId="221" xr:uid="{00000000-0005-0000-0000-0000CC000000}"/>
    <cellStyle name="40% - Accent2 4 3" xfId="222" xr:uid="{00000000-0005-0000-0000-0000CD000000}"/>
    <cellStyle name="40% - Accent2 5" xfId="223" xr:uid="{00000000-0005-0000-0000-0000CE000000}"/>
    <cellStyle name="40% - Accent2 5 2" xfId="224" xr:uid="{00000000-0005-0000-0000-0000CF000000}"/>
    <cellStyle name="40% - Accent2 5 3" xfId="225" xr:uid="{00000000-0005-0000-0000-0000D0000000}"/>
    <cellStyle name="40% - Accent2 6" xfId="226" xr:uid="{00000000-0005-0000-0000-0000D1000000}"/>
    <cellStyle name="40% - Accent2 6 2" xfId="227" xr:uid="{00000000-0005-0000-0000-0000D2000000}"/>
    <cellStyle name="40% - Accent2 6 3" xfId="228" xr:uid="{00000000-0005-0000-0000-0000D3000000}"/>
    <cellStyle name="40% - Accent2 7" xfId="229" xr:uid="{00000000-0005-0000-0000-0000D4000000}"/>
    <cellStyle name="40% - Accent3 2" xfId="230" xr:uid="{00000000-0005-0000-0000-0000D5000000}"/>
    <cellStyle name="40% - Accent3 2 10" xfId="231" xr:uid="{00000000-0005-0000-0000-0000D6000000}"/>
    <cellStyle name="40% - Accent3 2 11" xfId="232" xr:uid="{00000000-0005-0000-0000-0000D7000000}"/>
    <cellStyle name="40% - Accent3 2 12" xfId="233" xr:uid="{00000000-0005-0000-0000-0000D8000000}"/>
    <cellStyle name="40% - Accent3 2 2" xfId="234" xr:uid="{00000000-0005-0000-0000-0000D9000000}"/>
    <cellStyle name="40% - Accent3 2 2 2" xfId="235" xr:uid="{00000000-0005-0000-0000-0000DA000000}"/>
    <cellStyle name="40% - Accent3 2 3" xfId="236" xr:uid="{00000000-0005-0000-0000-0000DB000000}"/>
    <cellStyle name="40% - Accent3 2 4" xfId="237" xr:uid="{00000000-0005-0000-0000-0000DC000000}"/>
    <cellStyle name="40% - Accent3 2 5" xfId="238" xr:uid="{00000000-0005-0000-0000-0000DD000000}"/>
    <cellStyle name="40% - Accent3 2 6" xfId="239" xr:uid="{00000000-0005-0000-0000-0000DE000000}"/>
    <cellStyle name="40% - Accent3 2 7" xfId="240" xr:uid="{00000000-0005-0000-0000-0000DF000000}"/>
    <cellStyle name="40% - Accent3 2 8" xfId="241" xr:uid="{00000000-0005-0000-0000-0000E0000000}"/>
    <cellStyle name="40% - Accent3 2 9" xfId="242" xr:uid="{00000000-0005-0000-0000-0000E1000000}"/>
    <cellStyle name="40% - Accent3 3" xfId="243" xr:uid="{00000000-0005-0000-0000-0000E2000000}"/>
    <cellStyle name="40% - Accent3 3 2" xfId="244" xr:uid="{00000000-0005-0000-0000-0000E3000000}"/>
    <cellStyle name="40% - Accent3 3 3" xfId="245" xr:uid="{00000000-0005-0000-0000-0000E4000000}"/>
    <cellStyle name="40% - Accent3 4" xfId="246" xr:uid="{00000000-0005-0000-0000-0000E5000000}"/>
    <cellStyle name="40% - Accent3 4 2" xfId="247" xr:uid="{00000000-0005-0000-0000-0000E6000000}"/>
    <cellStyle name="40% - Accent3 4 3" xfId="248" xr:uid="{00000000-0005-0000-0000-0000E7000000}"/>
    <cellStyle name="40% - Accent3 5" xfId="249" xr:uid="{00000000-0005-0000-0000-0000E8000000}"/>
    <cellStyle name="40% - Accent3 5 2" xfId="250" xr:uid="{00000000-0005-0000-0000-0000E9000000}"/>
    <cellStyle name="40% - Accent3 5 3" xfId="251" xr:uid="{00000000-0005-0000-0000-0000EA000000}"/>
    <cellStyle name="40% - Accent3 6" xfId="252" xr:uid="{00000000-0005-0000-0000-0000EB000000}"/>
    <cellStyle name="40% - Accent3 6 2" xfId="253" xr:uid="{00000000-0005-0000-0000-0000EC000000}"/>
    <cellStyle name="40% - Accent3 6 3" xfId="254" xr:uid="{00000000-0005-0000-0000-0000ED000000}"/>
    <cellStyle name="40% - Accent3 7" xfId="255" xr:uid="{00000000-0005-0000-0000-0000EE000000}"/>
    <cellStyle name="40% - Accent4 2" xfId="256" xr:uid="{00000000-0005-0000-0000-0000EF000000}"/>
    <cellStyle name="40% - Accent4 2 10" xfId="257" xr:uid="{00000000-0005-0000-0000-0000F0000000}"/>
    <cellStyle name="40% - Accent4 2 11" xfId="258" xr:uid="{00000000-0005-0000-0000-0000F1000000}"/>
    <cellStyle name="40% - Accent4 2 12" xfId="259" xr:uid="{00000000-0005-0000-0000-0000F2000000}"/>
    <cellStyle name="40% - Accent4 2 2" xfId="260" xr:uid="{00000000-0005-0000-0000-0000F3000000}"/>
    <cellStyle name="40% - Accent4 2 2 2" xfId="261" xr:uid="{00000000-0005-0000-0000-0000F4000000}"/>
    <cellStyle name="40% - Accent4 2 3" xfId="262" xr:uid="{00000000-0005-0000-0000-0000F5000000}"/>
    <cellStyle name="40% - Accent4 2 4" xfId="263" xr:uid="{00000000-0005-0000-0000-0000F6000000}"/>
    <cellStyle name="40% - Accent4 2 5" xfId="264" xr:uid="{00000000-0005-0000-0000-0000F7000000}"/>
    <cellStyle name="40% - Accent4 2 6" xfId="265" xr:uid="{00000000-0005-0000-0000-0000F8000000}"/>
    <cellStyle name="40% - Accent4 2 7" xfId="266" xr:uid="{00000000-0005-0000-0000-0000F9000000}"/>
    <cellStyle name="40% - Accent4 2 8" xfId="267" xr:uid="{00000000-0005-0000-0000-0000FA000000}"/>
    <cellStyle name="40% - Accent4 2 9" xfId="268" xr:uid="{00000000-0005-0000-0000-0000FB000000}"/>
    <cellStyle name="40% - Accent4 3" xfId="269" xr:uid="{00000000-0005-0000-0000-0000FC000000}"/>
    <cellStyle name="40% - Accent4 3 2" xfId="270" xr:uid="{00000000-0005-0000-0000-0000FD000000}"/>
    <cellStyle name="40% - Accent4 3 3" xfId="271" xr:uid="{00000000-0005-0000-0000-0000FE000000}"/>
    <cellStyle name="40% - Accent4 4" xfId="272" xr:uid="{00000000-0005-0000-0000-0000FF000000}"/>
    <cellStyle name="40% - Accent4 4 2" xfId="273" xr:uid="{00000000-0005-0000-0000-000000010000}"/>
    <cellStyle name="40% - Accent4 4 3" xfId="274" xr:uid="{00000000-0005-0000-0000-000001010000}"/>
    <cellStyle name="40% - Accent4 5" xfId="275" xr:uid="{00000000-0005-0000-0000-000002010000}"/>
    <cellStyle name="40% - Accent4 5 2" xfId="276" xr:uid="{00000000-0005-0000-0000-000003010000}"/>
    <cellStyle name="40% - Accent4 5 3" xfId="277" xr:uid="{00000000-0005-0000-0000-000004010000}"/>
    <cellStyle name="40% - Accent4 6" xfId="278" xr:uid="{00000000-0005-0000-0000-000005010000}"/>
    <cellStyle name="40% - Accent4 6 2" xfId="279" xr:uid="{00000000-0005-0000-0000-000006010000}"/>
    <cellStyle name="40% - Accent4 6 3" xfId="280" xr:uid="{00000000-0005-0000-0000-000007010000}"/>
    <cellStyle name="40% - Accent4 7" xfId="281" xr:uid="{00000000-0005-0000-0000-000008010000}"/>
    <cellStyle name="40% - Accent5 2" xfId="282" xr:uid="{00000000-0005-0000-0000-000009010000}"/>
    <cellStyle name="40% - Accent5 2 10" xfId="283" xr:uid="{00000000-0005-0000-0000-00000A010000}"/>
    <cellStyle name="40% - Accent5 2 11" xfId="284" xr:uid="{00000000-0005-0000-0000-00000B010000}"/>
    <cellStyle name="40% - Accent5 2 12" xfId="285" xr:uid="{00000000-0005-0000-0000-00000C010000}"/>
    <cellStyle name="40% - Accent5 2 2" xfId="286" xr:uid="{00000000-0005-0000-0000-00000D010000}"/>
    <cellStyle name="40% - Accent5 2 2 2" xfId="287" xr:uid="{00000000-0005-0000-0000-00000E010000}"/>
    <cellStyle name="40% - Accent5 2 3" xfId="288" xr:uid="{00000000-0005-0000-0000-00000F010000}"/>
    <cellStyle name="40% - Accent5 2 4" xfId="289" xr:uid="{00000000-0005-0000-0000-000010010000}"/>
    <cellStyle name="40% - Accent5 2 5" xfId="290" xr:uid="{00000000-0005-0000-0000-000011010000}"/>
    <cellStyle name="40% - Accent5 2 6" xfId="291" xr:uid="{00000000-0005-0000-0000-000012010000}"/>
    <cellStyle name="40% - Accent5 2 7" xfId="292" xr:uid="{00000000-0005-0000-0000-000013010000}"/>
    <cellStyle name="40% - Accent5 2 8" xfId="293" xr:uid="{00000000-0005-0000-0000-000014010000}"/>
    <cellStyle name="40% - Accent5 2 9" xfId="294" xr:uid="{00000000-0005-0000-0000-000015010000}"/>
    <cellStyle name="40% - Accent5 3" xfId="295" xr:uid="{00000000-0005-0000-0000-000016010000}"/>
    <cellStyle name="40% - Accent5 3 2" xfId="296" xr:uid="{00000000-0005-0000-0000-000017010000}"/>
    <cellStyle name="40% - Accent5 3 3" xfId="297" xr:uid="{00000000-0005-0000-0000-000018010000}"/>
    <cellStyle name="40% - Accent5 4" xfId="298" xr:uid="{00000000-0005-0000-0000-000019010000}"/>
    <cellStyle name="40% - Accent5 4 2" xfId="299" xr:uid="{00000000-0005-0000-0000-00001A010000}"/>
    <cellStyle name="40% - Accent5 4 3" xfId="300" xr:uid="{00000000-0005-0000-0000-00001B010000}"/>
    <cellStyle name="40% - Accent5 5" xfId="301" xr:uid="{00000000-0005-0000-0000-00001C010000}"/>
    <cellStyle name="40% - Accent5 5 2" xfId="302" xr:uid="{00000000-0005-0000-0000-00001D010000}"/>
    <cellStyle name="40% - Accent5 5 3" xfId="303" xr:uid="{00000000-0005-0000-0000-00001E010000}"/>
    <cellStyle name="40% - Accent5 6" xfId="304" xr:uid="{00000000-0005-0000-0000-00001F010000}"/>
    <cellStyle name="40% - Accent5 6 2" xfId="305" xr:uid="{00000000-0005-0000-0000-000020010000}"/>
    <cellStyle name="40% - Accent5 6 3" xfId="306" xr:uid="{00000000-0005-0000-0000-000021010000}"/>
    <cellStyle name="40% - Accent5 7" xfId="307" xr:uid="{00000000-0005-0000-0000-000022010000}"/>
    <cellStyle name="40% - Accent6 2" xfId="308" xr:uid="{00000000-0005-0000-0000-000023010000}"/>
    <cellStyle name="40% - Accent6 2 10" xfId="309" xr:uid="{00000000-0005-0000-0000-000024010000}"/>
    <cellStyle name="40% - Accent6 2 11" xfId="310" xr:uid="{00000000-0005-0000-0000-000025010000}"/>
    <cellStyle name="40% - Accent6 2 12" xfId="311" xr:uid="{00000000-0005-0000-0000-000026010000}"/>
    <cellStyle name="40% - Accent6 2 2" xfId="312" xr:uid="{00000000-0005-0000-0000-000027010000}"/>
    <cellStyle name="40% - Accent6 2 2 2" xfId="313" xr:uid="{00000000-0005-0000-0000-000028010000}"/>
    <cellStyle name="40% - Accent6 2 3" xfId="314" xr:uid="{00000000-0005-0000-0000-000029010000}"/>
    <cellStyle name="40% - Accent6 2 4" xfId="315" xr:uid="{00000000-0005-0000-0000-00002A010000}"/>
    <cellStyle name="40% - Accent6 2 5" xfId="316" xr:uid="{00000000-0005-0000-0000-00002B010000}"/>
    <cellStyle name="40% - Accent6 2 6" xfId="317" xr:uid="{00000000-0005-0000-0000-00002C010000}"/>
    <cellStyle name="40% - Accent6 2 7" xfId="318" xr:uid="{00000000-0005-0000-0000-00002D010000}"/>
    <cellStyle name="40% - Accent6 2 8" xfId="319" xr:uid="{00000000-0005-0000-0000-00002E010000}"/>
    <cellStyle name="40% - Accent6 2 9" xfId="320" xr:uid="{00000000-0005-0000-0000-00002F010000}"/>
    <cellStyle name="40% - Accent6 3" xfId="321" xr:uid="{00000000-0005-0000-0000-000030010000}"/>
    <cellStyle name="40% - Accent6 3 2" xfId="322" xr:uid="{00000000-0005-0000-0000-000031010000}"/>
    <cellStyle name="40% - Accent6 3 3" xfId="323" xr:uid="{00000000-0005-0000-0000-000032010000}"/>
    <cellStyle name="40% - Accent6 4" xfId="324" xr:uid="{00000000-0005-0000-0000-000033010000}"/>
    <cellStyle name="40% - Accent6 4 2" xfId="325" xr:uid="{00000000-0005-0000-0000-000034010000}"/>
    <cellStyle name="40% - Accent6 4 3" xfId="326" xr:uid="{00000000-0005-0000-0000-000035010000}"/>
    <cellStyle name="40% - Accent6 5" xfId="327" xr:uid="{00000000-0005-0000-0000-000036010000}"/>
    <cellStyle name="40% - Accent6 5 2" xfId="328" xr:uid="{00000000-0005-0000-0000-000037010000}"/>
    <cellStyle name="40% - Accent6 5 3" xfId="329" xr:uid="{00000000-0005-0000-0000-000038010000}"/>
    <cellStyle name="40% - Accent6 6" xfId="330" xr:uid="{00000000-0005-0000-0000-000039010000}"/>
    <cellStyle name="40% - Accent6 6 2" xfId="331" xr:uid="{00000000-0005-0000-0000-00003A010000}"/>
    <cellStyle name="40% - Accent6 6 3" xfId="332" xr:uid="{00000000-0005-0000-0000-00003B010000}"/>
    <cellStyle name="40% - Accent6 7" xfId="333" xr:uid="{00000000-0005-0000-0000-00003C010000}"/>
    <cellStyle name="60% - Accent1 2" xfId="334" xr:uid="{00000000-0005-0000-0000-00003D010000}"/>
    <cellStyle name="60% - Accent1 2 10" xfId="335" xr:uid="{00000000-0005-0000-0000-00003E010000}"/>
    <cellStyle name="60% - Accent1 2 11" xfId="336" xr:uid="{00000000-0005-0000-0000-00003F010000}"/>
    <cellStyle name="60% - Accent1 2 12" xfId="337" xr:uid="{00000000-0005-0000-0000-000040010000}"/>
    <cellStyle name="60% - Accent1 2 2" xfId="338" xr:uid="{00000000-0005-0000-0000-000041010000}"/>
    <cellStyle name="60% - Accent1 2 2 2" xfId="339" xr:uid="{00000000-0005-0000-0000-000042010000}"/>
    <cellStyle name="60% - Accent1 2 3" xfId="340" xr:uid="{00000000-0005-0000-0000-000043010000}"/>
    <cellStyle name="60% - Accent1 2 4" xfId="341" xr:uid="{00000000-0005-0000-0000-000044010000}"/>
    <cellStyle name="60% - Accent1 2 5" xfId="342" xr:uid="{00000000-0005-0000-0000-000045010000}"/>
    <cellStyle name="60% - Accent1 2 6" xfId="343" xr:uid="{00000000-0005-0000-0000-000046010000}"/>
    <cellStyle name="60% - Accent1 2 7" xfId="344" xr:uid="{00000000-0005-0000-0000-000047010000}"/>
    <cellStyle name="60% - Accent1 2 8" xfId="345" xr:uid="{00000000-0005-0000-0000-000048010000}"/>
    <cellStyle name="60% - Accent1 2 9" xfId="346" xr:uid="{00000000-0005-0000-0000-000049010000}"/>
    <cellStyle name="60% - Accent1 3" xfId="347" xr:uid="{00000000-0005-0000-0000-00004A010000}"/>
    <cellStyle name="60% - Accent1 3 2" xfId="348" xr:uid="{00000000-0005-0000-0000-00004B010000}"/>
    <cellStyle name="60% - Accent1 3 3" xfId="349" xr:uid="{00000000-0005-0000-0000-00004C010000}"/>
    <cellStyle name="60% - Accent1 4" xfId="350" xr:uid="{00000000-0005-0000-0000-00004D010000}"/>
    <cellStyle name="60% - Accent1 4 2" xfId="351" xr:uid="{00000000-0005-0000-0000-00004E010000}"/>
    <cellStyle name="60% - Accent1 4 3" xfId="352" xr:uid="{00000000-0005-0000-0000-00004F010000}"/>
    <cellStyle name="60% - Accent1 5" xfId="353" xr:uid="{00000000-0005-0000-0000-000050010000}"/>
    <cellStyle name="60% - Accent1 5 2" xfId="354" xr:uid="{00000000-0005-0000-0000-000051010000}"/>
    <cellStyle name="60% - Accent1 5 3" xfId="355" xr:uid="{00000000-0005-0000-0000-000052010000}"/>
    <cellStyle name="60% - Accent1 6" xfId="356" xr:uid="{00000000-0005-0000-0000-000053010000}"/>
    <cellStyle name="60% - Accent1 6 2" xfId="357" xr:uid="{00000000-0005-0000-0000-000054010000}"/>
    <cellStyle name="60% - Accent1 6 3" xfId="358" xr:uid="{00000000-0005-0000-0000-000055010000}"/>
    <cellStyle name="60% - Accent1 7" xfId="359" xr:uid="{00000000-0005-0000-0000-000056010000}"/>
    <cellStyle name="60% - Accent2 2" xfId="360" xr:uid="{00000000-0005-0000-0000-000057010000}"/>
    <cellStyle name="60% - Accent2 2 10" xfId="361" xr:uid="{00000000-0005-0000-0000-000058010000}"/>
    <cellStyle name="60% - Accent2 2 11" xfId="362" xr:uid="{00000000-0005-0000-0000-000059010000}"/>
    <cellStyle name="60% - Accent2 2 12" xfId="363" xr:uid="{00000000-0005-0000-0000-00005A010000}"/>
    <cellStyle name="60% - Accent2 2 2" xfId="364" xr:uid="{00000000-0005-0000-0000-00005B010000}"/>
    <cellStyle name="60% - Accent2 2 2 2" xfId="365" xr:uid="{00000000-0005-0000-0000-00005C010000}"/>
    <cellStyle name="60% - Accent2 2 3" xfId="366" xr:uid="{00000000-0005-0000-0000-00005D010000}"/>
    <cellStyle name="60% - Accent2 2 4" xfId="367" xr:uid="{00000000-0005-0000-0000-00005E010000}"/>
    <cellStyle name="60% - Accent2 2 5" xfId="368" xr:uid="{00000000-0005-0000-0000-00005F010000}"/>
    <cellStyle name="60% - Accent2 2 6" xfId="369" xr:uid="{00000000-0005-0000-0000-000060010000}"/>
    <cellStyle name="60% - Accent2 2 7" xfId="370" xr:uid="{00000000-0005-0000-0000-000061010000}"/>
    <cellStyle name="60% - Accent2 2 8" xfId="371" xr:uid="{00000000-0005-0000-0000-000062010000}"/>
    <cellStyle name="60% - Accent2 2 9" xfId="372" xr:uid="{00000000-0005-0000-0000-000063010000}"/>
    <cellStyle name="60% - Accent2 3" xfId="373" xr:uid="{00000000-0005-0000-0000-000064010000}"/>
    <cellStyle name="60% - Accent2 3 2" xfId="374" xr:uid="{00000000-0005-0000-0000-000065010000}"/>
    <cellStyle name="60% - Accent2 3 3" xfId="375" xr:uid="{00000000-0005-0000-0000-000066010000}"/>
    <cellStyle name="60% - Accent2 4" xfId="376" xr:uid="{00000000-0005-0000-0000-000067010000}"/>
    <cellStyle name="60% - Accent2 4 2" xfId="377" xr:uid="{00000000-0005-0000-0000-000068010000}"/>
    <cellStyle name="60% - Accent2 4 3" xfId="378" xr:uid="{00000000-0005-0000-0000-000069010000}"/>
    <cellStyle name="60% - Accent2 5" xfId="379" xr:uid="{00000000-0005-0000-0000-00006A010000}"/>
    <cellStyle name="60% - Accent2 5 2" xfId="380" xr:uid="{00000000-0005-0000-0000-00006B010000}"/>
    <cellStyle name="60% - Accent2 5 3" xfId="381" xr:uid="{00000000-0005-0000-0000-00006C010000}"/>
    <cellStyle name="60% - Accent2 6" xfId="382" xr:uid="{00000000-0005-0000-0000-00006D010000}"/>
    <cellStyle name="60% - Accent2 6 2" xfId="383" xr:uid="{00000000-0005-0000-0000-00006E010000}"/>
    <cellStyle name="60% - Accent2 6 3" xfId="384" xr:uid="{00000000-0005-0000-0000-00006F010000}"/>
    <cellStyle name="60% - Accent2 7" xfId="385" xr:uid="{00000000-0005-0000-0000-000070010000}"/>
    <cellStyle name="60% - Accent3 2" xfId="386" xr:uid="{00000000-0005-0000-0000-000071010000}"/>
    <cellStyle name="60% - Accent3 2 10" xfId="387" xr:uid="{00000000-0005-0000-0000-000072010000}"/>
    <cellStyle name="60% - Accent3 2 11" xfId="388" xr:uid="{00000000-0005-0000-0000-000073010000}"/>
    <cellStyle name="60% - Accent3 2 12" xfId="389" xr:uid="{00000000-0005-0000-0000-000074010000}"/>
    <cellStyle name="60% - Accent3 2 2" xfId="390" xr:uid="{00000000-0005-0000-0000-000075010000}"/>
    <cellStyle name="60% - Accent3 2 2 2" xfId="391" xr:uid="{00000000-0005-0000-0000-000076010000}"/>
    <cellStyle name="60% - Accent3 2 3" xfId="392" xr:uid="{00000000-0005-0000-0000-000077010000}"/>
    <cellStyle name="60% - Accent3 2 4" xfId="393" xr:uid="{00000000-0005-0000-0000-000078010000}"/>
    <cellStyle name="60% - Accent3 2 5" xfId="394" xr:uid="{00000000-0005-0000-0000-000079010000}"/>
    <cellStyle name="60% - Accent3 2 6" xfId="395" xr:uid="{00000000-0005-0000-0000-00007A010000}"/>
    <cellStyle name="60% - Accent3 2 7" xfId="396" xr:uid="{00000000-0005-0000-0000-00007B010000}"/>
    <cellStyle name="60% - Accent3 2 8" xfId="397" xr:uid="{00000000-0005-0000-0000-00007C010000}"/>
    <cellStyle name="60% - Accent3 2 9" xfId="398" xr:uid="{00000000-0005-0000-0000-00007D010000}"/>
    <cellStyle name="60% - Accent3 3" xfId="399" xr:uid="{00000000-0005-0000-0000-00007E010000}"/>
    <cellStyle name="60% - Accent3 3 2" xfId="400" xr:uid="{00000000-0005-0000-0000-00007F010000}"/>
    <cellStyle name="60% - Accent3 3 3" xfId="401" xr:uid="{00000000-0005-0000-0000-000080010000}"/>
    <cellStyle name="60% - Accent3 4" xfId="402" xr:uid="{00000000-0005-0000-0000-000081010000}"/>
    <cellStyle name="60% - Accent3 4 2" xfId="403" xr:uid="{00000000-0005-0000-0000-000082010000}"/>
    <cellStyle name="60% - Accent3 4 3" xfId="404" xr:uid="{00000000-0005-0000-0000-000083010000}"/>
    <cellStyle name="60% - Accent3 5" xfId="405" xr:uid="{00000000-0005-0000-0000-000084010000}"/>
    <cellStyle name="60% - Accent3 5 2" xfId="406" xr:uid="{00000000-0005-0000-0000-000085010000}"/>
    <cellStyle name="60% - Accent3 5 3" xfId="407" xr:uid="{00000000-0005-0000-0000-000086010000}"/>
    <cellStyle name="60% - Accent3 6" xfId="408" xr:uid="{00000000-0005-0000-0000-000087010000}"/>
    <cellStyle name="60% - Accent3 6 2" xfId="409" xr:uid="{00000000-0005-0000-0000-000088010000}"/>
    <cellStyle name="60% - Accent3 6 3" xfId="410" xr:uid="{00000000-0005-0000-0000-000089010000}"/>
    <cellStyle name="60% - Accent3 7" xfId="411" xr:uid="{00000000-0005-0000-0000-00008A010000}"/>
    <cellStyle name="60% - Accent4 2" xfId="412" xr:uid="{00000000-0005-0000-0000-00008B010000}"/>
    <cellStyle name="60% - Accent4 2 10" xfId="413" xr:uid="{00000000-0005-0000-0000-00008C010000}"/>
    <cellStyle name="60% - Accent4 2 11" xfId="414" xr:uid="{00000000-0005-0000-0000-00008D010000}"/>
    <cellStyle name="60% - Accent4 2 12" xfId="415" xr:uid="{00000000-0005-0000-0000-00008E010000}"/>
    <cellStyle name="60% - Accent4 2 2" xfId="416" xr:uid="{00000000-0005-0000-0000-00008F010000}"/>
    <cellStyle name="60% - Accent4 2 2 2" xfId="417" xr:uid="{00000000-0005-0000-0000-000090010000}"/>
    <cellStyle name="60% - Accent4 2 3" xfId="418" xr:uid="{00000000-0005-0000-0000-000091010000}"/>
    <cellStyle name="60% - Accent4 2 4" xfId="419" xr:uid="{00000000-0005-0000-0000-000092010000}"/>
    <cellStyle name="60% - Accent4 2 5" xfId="420" xr:uid="{00000000-0005-0000-0000-000093010000}"/>
    <cellStyle name="60% - Accent4 2 6" xfId="421" xr:uid="{00000000-0005-0000-0000-000094010000}"/>
    <cellStyle name="60% - Accent4 2 7" xfId="422" xr:uid="{00000000-0005-0000-0000-000095010000}"/>
    <cellStyle name="60% - Accent4 2 8" xfId="423" xr:uid="{00000000-0005-0000-0000-000096010000}"/>
    <cellStyle name="60% - Accent4 2 9" xfId="424" xr:uid="{00000000-0005-0000-0000-000097010000}"/>
    <cellStyle name="60% - Accent4 3" xfId="425" xr:uid="{00000000-0005-0000-0000-000098010000}"/>
    <cellStyle name="60% - Accent4 3 2" xfId="426" xr:uid="{00000000-0005-0000-0000-000099010000}"/>
    <cellStyle name="60% - Accent4 3 3" xfId="427" xr:uid="{00000000-0005-0000-0000-00009A010000}"/>
    <cellStyle name="60% - Accent4 4" xfId="428" xr:uid="{00000000-0005-0000-0000-00009B010000}"/>
    <cellStyle name="60% - Accent4 4 2" xfId="429" xr:uid="{00000000-0005-0000-0000-00009C010000}"/>
    <cellStyle name="60% - Accent4 4 3" xfId="430" xr:uid="{00000000-0005-0000-0000-00009D010000}"/>
    <cellStyle name="60% - Accent4 5" xfId="431" xr:uid="{00000000-0005-0000-0000-00009E010000}"/>
    <cellStyle name="60% - Accent4 5 2" xfId="432" xr:uid="{00000000-0005-0000-0000-00009F010000}"/>
    <cellStyle name="60% - Accent4 5 3" xfId="433" xr:uid="{00000000-0005-0000-0000-0000A0010000}"/>
    <cellStyle name="60% - Accent4 6" xfId="434" xr:uid="{00000000-0005-0000-0000-0000A1010000}"/>
    <cellStyle name="60% - Accent4 6 2" xfId="435" xr:uid="{00000000-0005-0000-0000-0000A2010000}"/>
    <cellStyle name="60% - Accent4 6 3" xfId="436" xr:uid="{00000000-0005-0000-0000-0000A3010000}"/>
    <cellStyle name="60% - Accent4 7" xfId="437" xr:uid="{00000000-0005-0000-0000-0000A4010000}"/>
    <cellStyle name="60% - Accent5 2" xfId="438" xr:uid="{00000000-0005-0000-0000-0000A5010000}"/>
    <cellStyle name="60% - Accent5 2 10" xfId="439" xr:uid="{00000000-0005-0000-0000-0000A6010000}"/>
    <cellStyle name="60% - Accent5 2 11" xfId="440" xr:uid="{00000000-0005-0000-0000-0000A7010000}"/>
    <cellStyle name="60% - Accent5 2 12" xfId="441" xr:uid="{00000000-0005-0000-0000-0000A8010000}"/>
    <cellStyle name="60% - Accent5 2 2" xfId="442" xr:uid="{00000000-0005-0000-0000-0000A9010000}"/>
    <cellStyle name="60% - Accent5 2 2 2" xfId="443" xr:uid="{00000000-0005-0000-0000-0000AA010000}"/>
    <cellStyle name="60% - Accent5 2 3" xfId="444" xr:uid="{00000000-0005-0000-0000-0000AB010000}"/>
    <cellStyle name="60% - Accent5 2 4" xfId="445" xr:uid="{00000000-0005-0000-0000-0000AC010000}"/>
    <cellStyle name="60% - Accent5 2 5" xfId="446" xr:uid="{00000000-0005-0000-0000-0000AD010000}"/>
    <cellStyle name="60% - Accent5 2 6" xfId="447" xr:uid="{00000000-0005-0000-0000-0000AE010000}"/>
    <cellStyle name="60% - Accent5 2 7" xfId="448" xr:uid="{00000000-0005-0000-0000-0000AF010000}"/>
    <cellStyle name="60% - Accent5 2 8" xfId="449" xr:uid="{00000000-0005-0000-0000-0000B0010000}"/>
    <cellStyle name="60% - Accent5 2 9" xfId="450" xr:uid="{00000000-0005-0000-0000-0000B1010000}"/>
    <cellStyle name="60% - Accent5 3" xfId="451" xr:uid="{00000000-0005-0000-0000-0000B2010000}"/>
    <cellStyle name="60% - Accent5 3 2" xfId="452" xr:uid="{00000000-0005-0000-0000-0000B3010000}"/>
    <cellStyle name="60% - Accent5 3 3" xfId="453" xr:uid="{00000000-0005-0000-0000-0000B4010000}"/>
    <cellStyle name="60% - Accent5 4" xfId="454" xr:uid="{00000000-0005-0000-0000-0000B5010000}"/>
    <cellStyle name="60% - Accent5 4 2" xfId="455" xr:uid="{00000000-0005-0000-0000-0000B6010000}"/>
    <cellStyle name="60% - Accent5 4 3" xfId="456" xr:uid="{00000000-0005-0000-0000-0000B7010000}"/>
    <cellStyle name="60% - Accent5 5" xfId="457" xr:uid="{00000000-0005-0000-0000-0000B8010000}"/>
    <cellStyle name="60% - Accent5 5 2" xfId="458" xr:uid="{00000000-0005-0000-0000-0000B9010000}"/>
    <cellStyle name="60% - Accent5 5 3" xfId="459" xr:uid="{00000000-0005-0000-0000-0000BA010000}"/>
    <cellStyle name="60% - Accent5 6" xfId="460" xr:uid="{00000000-0005-0000-0000-0000BB010000}"/>
    <cellStyle name="60% - Accent5 6 2" xfId="461" xr:uid="{00000000-0005-0000-0000-0000BC010000}"/>
    <cellStyle name="60% - Accent5 6 3" xfId="462" xr:uid="{00000000-0005-0000-0000-0000BD010000}"/>
    <cellStyle name="60% - Accent5 7" xfId="463" xr:uid="{00000000-0005-0000-0000-0000BE010000}"/>
    <cellStyle name="60% - Accent6 2" xfId="464" xr:uid="{00000000-0005-0000-0000-0000BF010000}"/>
    <cellStyle name="60% - Accent6 2 10" xfId="465" xr:uid="{00000000-0005-0000-0000-0000C0010000}"/>
    <cellStyle name="60% - Accent6 2 11" xfId="466" xr:uid="{00000000-0005-0000-0000-0000C1010000}"/>
    <cellStyle name="60% - Accent6 2 12" xfId="467" xr:uid="{00000000-0005-0000-0000-0000C2010000}"/>
    <cellStyle name="60% - Accent6 2 2" xfId="468" xr:uid="{00000000-0005-0000-0000-0000C3010000}"/>
    <cellStyle name="60% - Accent6 2 2 2" xfId="469" xr:uid="{00000000-0005-0000-0000-0000C4010000}"/>
    <cellStyle name="60% - Accent6 2 3" xfId="470" xr:uid="{00000000-0005-0000-0000-0000C5010000}"/>
    <cellStyle name="60% - Accent6 2 4" xfId="471" xr:uid="{00000000-0005-0000-0000-0000C6010000}"/>
    <cellStyle name="60% - Accent6 2 5" xfId="472" xr:uid="{00000000-0005-0000-0000-0000C7010000}"/>
    <cellStyle name="60% - Accent6 2 6" xfId="473" xr:uid="{00000000-0005-0000-0000-0000C8010000}"/>
    <cellStyle name="60% - Accent6 2 7" xfId="474" xr:uid="{00000000-0005-0000-0000-0000C9010000}"/>
    <cellStyle name="60% - Accent6 2 8" xfId="475" xr:uid="{00000000-0005-0000-0000-0000CA010000}"/>
    <cellStyle name="60% - Accent6 2 9" xfId="476" xr:uid="{00000000-0005-0000-0000-0000CB010000}"/>
    <cellStyle name="60% - Accent6 3" xfId="477" xr:uid="{00000000-0005-0000-0000-0000CC010000}"/>
    <cellStyle name="60% - Accent6 3 2" xfId="478" xr:uid="{00000000-0005-0000-0000-0000CD010000}"/>
    <cellStyle name="60% - Accent6 3 3" xfId="479" xr:uid="{00000000-0005-0000-0000-0000CE010000}"/>
    <cellStyle name="60% - Accent6 4" xfId="480" xr:uid="{00000000-0005-0000-0000-0000CF010000}"/>
    <cellStyle name="60% - Accent6 4 2" xfId="481" xr:uid="{00000000-0005-0000-0000-0000D0010000}"/>
    <cellStyle name="60% - Accent6 4 3" xfId="482" xr:uid="{00000000-0005-0000-0000-0000D1010000}"/>
    <cellStyle name="60% - Accent6 5" xfId="483" xr:uid="{00000000-0005-0000-0000-0000D2010000}"/>
    <cellStyle name="60% - Accent6 5 2" xfId="484" xr:uid="{00000000-0005-0000-0000-0000D3010000}"/>
    <cellStyle name="60% - Accent6 5 3" xfId="485" xr:uid="{00000000-0005-0000-0000-0000D4010000}"/>
    <cellStyle name="60% - Accent6 6" xfId="486" xr:uid="{00000000-0005-0000-0000-0000D5010000}"/>
    <cellStyle name="60% - Accent6 6 2" xfId="487" xr:uid="{00000000-0005-0000-0000-0000D6010000}"/>
    <cellStyle name="60% - Accent6 6 3" xfId="488" xr:uid="{00000000-0005-0000-0000-0000D7010000}"/>
    <cellStyle name="60% - Accent6 7" xfId="489" xr:uid="{00000000-0005-0000-0000-0000D8010000}"/>
    <cellStyle name="Accent1 - 20%" xfId="490" xr:uid="{00000000-0005-0000-0000-0000D9010000}"/>
    <cellStyle name="Accent1 - 40%" xfId="491" xr:uid="{00000000-0005-0000-0000-0000DA010000}"/>
    <cellStyle name="Accent1 - 60%" xfId="492" xr:uid="{00000000-0005-0000-0000-0000DB010000}"/>
    <cellStyle name="Accent1 2" xfId="493" xr:uid="{00000000-0005-0000-0000-0000DC010000}"/>
    <cellStyle name="Accent1 2 10" xfId="494" xr:uid="{00000000-0005-0000-0000-0000DD010000}"/>
    <cellStyle name="Accent1 2 11" xfId="495" xr:uid="{00000000-0005-0000-0000-0000DE010000}"/>
    <cellStyle name="Accent1 2 12" xfId="496" xr:uid="{00000000-0005-0000-0000-0000DF010000}"/>
    <cellStyle name="Accent1 2 2" xfId="497" xr:uid="{00000000-0005-0000-0000-0000E0010000}"/>
    <cellStyle name="Accent1 2 2 2" xfId="498" xr:uid="{00000000-0005-0000-0000-0000E1010000}"/>
    <cellStyle name="Accent1 2 3" xfId="499" xr:uid="{00000000-0005-0000-0000-0000E2010000}"/>
    <cellStyle name="Accent1 2 4" xfId="500" xr:uid="{00000000-0005-0000-0000-0000E3010000}"/>
    <cellStyle name="Accent1 2 5" xfId="501" xr:uid="{00000000-0005-0000-0000-0000E4010000}"/>
    <cellStyle name="Accent1 2 6" xfId="502" xr:uid="{00000000-0005-0000-0000-0000E5010000}"/>
    <cellStyle name="Accent1 2 7" xfId="503" xr:uid="{00000000-0005-0000-0000-0000E6010000}"/>
    <cellStyle name="Accent1 2 8" xfId="504" xr:uid="{00000000-0005-0000-0000-0000E7010000}"/>
    <cellStyle name="Accent1 2 9" xfId="505" xr:uid="{00000000-0005-0000-0000-0000E8010000}"/>
    <cellStyle name="Accent1 3" xfId="506" xr:uid="{00000000-0005-0000-0000-0000E9010000}"/>
    <cellStyle name="Accent1 3 2" xfId="507" xr:uid="{00000000-0005-0000-0000-0000EA010000}"/>
    <cellStyle name="Accent1 3 3" xfId="508" xr:uid="{00000000-0005-0000-0000-0000EB010000}"/>
    <cellStyle name="Accent1 4" xfId="509" xr:uid="{00000000-0005-0000-0000-0000EC010000}"/>
    <cellStyle name="Accent1 4 2" xfId="510" xr:uid="{00000000-0005-0000-0000-0000ED010000}"/>
    <cellStyle name="Accent1 4 3" xfId="511" xr:uid="{00000000-0005-0000-0000-0000EE010000}"/>
    <cellStyle name="Accent1 5" xfId="512" xr:uid="{00000000-0005-0000-0000-0000EF010000}"/>
    <cellStyle name="Accent1 5 2" xfId="513" xr:uid="{00000000-0005-0000-0000-0000F0010000}"/>
    <cellStyle name="Accent1 5 3" xfId="514" xr:uid="{00000000-0005-0000-0000-0000F1010000}"/>
    <cellStyle name="Accent1 6" xfId="515" xr:uid="{00000000-0005-0000-0000-0000F2010000}"/>
    <cellStyle name="Accent1 6 2" xfId="516" xr:uid="{00000000-0005-0000-0000-0000F3010000}"/>
    <cellStyle name="Accent1 6 3" xfId="517" xr:uid="{00000000-0005-0000-0000-0000F4010000}"/>
    <cellStyle name="Accent1 7" xfId="518" xr:uid="{00000000-0005-0000-0000-0000F5010000}"/>
    <cellStyle name="Accent1 8" xfId="519" xr:uid="{00000000-0005-0000-0000-0000F6010000}"/>
    <cellStyle name="Accent1 9" xfId="520" xr:uid="{00000000-0005-0000-0000-0000F7010000}"/>
    <cellStyle name="Accent2 - 20%" xfId="521" xr:uid="{00000000-0005-0000-0000-0000F8010000}"/>
    <cellStyle name="Accent2 - 40%" xfId="522" xr:uid="{00000000-0005-0000-0000-0000F9010000}"/>
    <cellStyle name="Accent2 - 60%" xfId="523" xr:uid="{00000000-0005-0000-0000-0000FA010000}"/>
    <cellStyle name="Accent2 2" xfId="524" xr:uid="{00000000-0005-0000-0000-0000FB010000}"/>
    <cellStyle name="Accent2 2 10" xfId="525" xr:uid="{00000000-0005-0000-0000-0000FC010000}"/>
    <cellStyle name="Accent2 2 11" xfId="526" xr:uid="{00000000-0005-0000-0000-0000FD010000}"/>
    <cellStyle name="Accent2 2 12" xfId="527" xr:uid="{00000000-0005-0000-0000-0000FE010000}"/>
    <cellStyle name="Accent2 2 2" xfId="528" xr:uid="{00000000-0005-0000-0000-0000FF010000}"/>
    <cellStyle name="Accent2 2 2 2" xfId="529" xr:uid="{00000000-0005-0000-0000-000000020000}"/>
    <cellStyle name="Accent2 2 3" xfId="530" xr:uid="{00000000-0005-0000-0000-000001020000}"/>
    <cellStyle name="Accent2 2 4" xfId="531" xr:uid="{00000000-0005-0000-0000-000002020000}"/>
    <cellStyle name="Accent2 2 5" xfId="532" xr:uid="{00000000-0005-0000-0000-000003020000}"/>
    <cellStyle name="Accent2 2 6" xfId="533" xr:uid="{00000000-0005-0000-0000-000004020000}"/>
    <cellStyle name="Accent2 2 7" xfId="534" xr:uid="{00000000-0005-0000-0000-000005020000}"/>
    <cellStyle name="Accent2 2 8" xfId="535" xr:uid="{00000000-0005-0000-0000-000006020000}"/>
    <cellStyle name="Accent2 2 9" xfId="536" xr:uid="{00000000-0005-0000-0000-000007020000}"/>
    <cellStyle name="Accent2 3" xfId="537" xr:uid="{00000000-0005-0000-0000-000008020000}"/>
    <cellStyle name="Accent2 3 2" xfId="538" xr:uid="{00000000-0005-0000-0000-000009020000}"/>
    <cellStyle name="Accent2 3 3" xfId="539" xr:uid="{00000000-0005-0000-0000-00000A020000}"/>
    <cellStyle name="Accent2 4" xfId="540" xr:uid="{00000000-0005-0000-0000-00000B020000}"/>
    <cellStyle name="Accent2 4 2" xfId="541" xr:uid="{00000000-0005-0000-0000-00000C020000}"/>
    <cellStyle name="Accent2 4 3" xfId="542" xr:uid="{00000000-0005-0000-0000-00000D020000}"/>
    <cellStyle name="Accent2 5" xfId="543" xr:uid="{00000000-0005-0000-0000-00000E020000}"/>
    <cellStyle name="Accent2 5 2" xfId="544" xr:uid="{00000000-0005-0000-0000-00000F020000}"/>
    <cellStyle name="Accent2 5 3" xfId="545" xr:uid="{00000000-0005-0000-0000-000010020000}"/>
    <cellStyle name="Accent2 6" xfId="546" xr:uid="{00000000-0005-0000-0000-000011020000}"/>
    <cellStyle name="Accent2 6 2" xfId="547" xr:uid="{00000000-0005-0000-0000-000012020000}"/>
    <cellStyle name="Accent2 6 3" xfId="548" xr:uid="{00000000-0005-0000-0000-000013020000}"/>
    <cellStyle name="Accent2 7" xfId="549" xr:uid="{00000000-0005-0000-0000-000014020000}"/>
    <cellStyle name="Accent2 8" xfId="550" xr:uid="{00000000-0005-0000-0000-000015020000}"/>
    <cellStyle name="Accent2 9" xfId="551" xr:uid="{00000000-0005-0000-0000-000016020000}"/>
    <cellStyle name="Accent3 - 20%" xfId="552" xr:uid="{00000000-0005-0000-0000-000017020000}"/>
    <cellStyle name="Accent3 - 40%" xfId="553" xr:uid="{00000000-0005-0000-0000-000018020000}"/>
    <cellStyle name="Accent3 - 60%" xfId="554" xr:uid="{00000000-0005-0000-0000-000019020000}"/>
    <cellStyle name="Accent3 2" xfId="555" xr:uid="{00000000-0005-0000-0000-00001A020000}"/>
    <cellStyle name="Accent3 2 10" xfId="556" xr:uid="{00000000-0005-0000-0000-00001B020000}"/>
    <cellStyle name="Accent3 2 11" xfId="557" xr:uid="{00000000-0005-0000-0000-00001C020000}"/>
    <cellStyle name="Accent3 2 12" xfId="558" xr:uid="{00000000-0005-0000-0000-00001D020000}"/>
    <cellStyle name="Accent3 2 2" xfId="559" xr:uid="{00000000-0005-0000-0000-00001E020000}"/>
    <cellStyle name="Accent3 2 2 2" xfId="560" xr:uid="{00000000-0005-0000-0000-00001F020000}"/>
    <cellStyle name="Accent3 2 3" xfId="561" xr:uid="{00000000-0005-0000-0000-000020020000}"/>
    <cellStyle name="Accent3 2 4" xfId="562" xr:uid="{00000000-0005-0000-0000-000021020000}"/>
    <cellStyle name="Accent3 2 5" xfId="563" xr:uid="{00000000-0005-0000-0000-000022020000}"/>
    <cellStyle name="Accent3 2 6" xfId="564" xr:uid="{00000000-0005-0000-0000-000023020000}"/>
    <cellStyle name="Accent3 2 7" xfId="565" xr:uid="{00000000-0005-0000-0000-000024020000}"/>
    <cellStyle name="Accent3 2 8" xfId="566" xr:uid="{00000000-0005-0000-0000-000025020000}"/>
    <cellStyle name="Accent3 2 9" xfId="567" xr:uid="{00000000-0005-0000-0000-000026020000}"/>
    <cellStyle name="Accent3 3" xfId="568" xr:uid="{00000000-0005-0000-0000-000027020000}"/>
    <cellStyle name="Accent3 3 2" xfId="569" xr:uid="{00000000-0005-0000-0000-000028020000}"/>
    <cellStyle name="Accent3 3 3" xfId="570" xr:uid="{00000000-0005-0000-0000-000029020000}"/>
    <cellStyle name="Accent3 4" xfId="571" xr:uid="{00000000-0005-0000-0000-00002A020000}"/>
    <cellStyle name="Accent3 4 2" xfId="572" xr:uid="{00000000-0005-0000-0000-00002B020000}"/>
    <cellStyle name="Accent3 4 3" xfId="573" xr:uid="{00000000-0005-0000-0000-00002C020000}"/>
    <cellStyle name="Accent3 5" xfId="574" xr:uid="{00000000-0005-0000-0000-00002D020000}"/>
    <cellStyle name="Accent3 5 2" xfId="575" xr:uid="{00000000-0005-0000-0000-00002E020000}"/>
    <cellStyle name="Accent3 5 3" xfId="576" xr:uid="{00000000-0005-0000-0000-00002F020000}"/>
    <cellStyle name="Accent3 6" xfId="577" xr:uid="{00000000-0005-0000-0000-000030020000}"/>
    <cellStyle name="Accent3 6 2" xfId="578" xr:uid="{00000000-0005-0000-0000-000031020000}"/>
    <cellStyle name="Accent3 6 3" xfId="579" xr:uid="{00000000-0005-0000-0000-000032020000}"/>
    <cellStyle name="Accent3 7" xfId="580" xr:uid="{00000000-0005-0000-0000-000033020000}"/>
    <cellStyle name="Accent3 8" xfId="581" xr:uid="{00000000-0005-0000-0000-000034020000}"/>
    <cellStyle name="Accent3 9" xfId="582" xr:uid="{00000000-0005-0000-0000-000035020000}"/>
    <cellStyle name="Accent4 - 20%" xfId="583" xr:uid="{00000000-0005-0000-0000-000036020000}"/>
    <cellStyle name="Accent4 - 40%" xfId="584" xr:uid="{00000000-0005-0000-0000-000037020000}"/>
    <cellStyle name="Accent4 - 60%" xfId="585" xr:uid="{00000000-0005-0000-0000-000038020000}"/>
    <cellStyle name="Accent4 2" xfId="586" xr:uid="{00000000-0005-0000-0000-000039020000}"/>
    <cellStyle name="Accent4 2 10" xfId="587" xr:uid="{00000000-0005-0000-0000-00003A020000}"/>
    <cellStyle name="Accent4 2 11" xfId="588" xr:uid="{00000000-0005-0000-0000-00003B020000}"/>
    <cellStyle name="Accent4 2 12" xfId="589" xr:uid="{00000000-0005-0000-0000-00003C020000}"/>
    <cellStyle name="Accent4 2 2" xfId="590" xr:uid="{00000000-0005-0000-0000-00003D020000}"/>
    <cellStyle name="Accent4 2 2 2" xfId="591" xr:uid="{00000000-0005-0000-0000-00003E020000}"/>
    <cellStyle name="Accent4 2 3" xfId="592" xr:uid="{00000000-0005-0000-0000-00003F020000}"/>
    <cellStyle name="Accent4 2 4" xfId="593" xr:uid="{00000000-0005-0000-0000-000040020000}"/>
    <cellStyle name="Accent4 2 5" xfId="594" xr:uid="{00000000-0005-0000-0000-000041020000}"/>
    <cellStyle name="Accent4 2 6" xfId="595" xr:uid="{00000000-0005-0000-0000-000042020000}"/>
    <cellStyle name="Accent4 2 7" xfId="596" xr:uid="{00000000-0005-0000-0000-000043020000}"/>
    <cellStyle name="Accent4 2 8" xfId="597" xr:uid="{00000000-0005-0000-0000-000044020000}"/>
    <cellStyle name="Accent4 2 9" xfId="598" xr:uid="{00000000-0005-0000-0000-000045020000}"/>
    <cellStyle name="Accent4 3" xfId="599" xr:uid="{00000000-0005-0000-0000-000046020000}"/>
    <cellStyle name="Accent4 3 2" xfId="600" xr:uid="{00000000-0005-0000-0000-000047020000}"/>
    <cellStyle name="Accent4 3 3" xfId="601" xr:uid="{00000000-0005-0000-0000-000048020000}"/>
    <cellStyle name="Accent4 4" xfId="602" xr:uid="{00000000-0005-0000-0000-000049020000}"/>
    <cellStyle name="Accent4 4 2" xfId="603" xr:uid="{00000000-0005-0000-0000-00004A020000}"/>
    <cellStyle name="Accent4 4 3" xfId="604" xr:uid="{00000000-0005-0000-0000-00004B020000}"/>
    <cellStyle name="Accent4 5" xfId="605" xr:uid="{00000000-0005-0000-0000-00004C020000}"/>
    <cellStyle name="Accent4 5 2" xfId="606" xr:uid="{00000000-0005-0000-0000-00004D020000}"/>
    <cellStyle name="Accent4 5 3" xfId="607" xr:uid="{00000000-0005-0000-0000-00004E020000}"/>
    <cellStyle name="Accent4 6" xfId="608" xr:uid="{00000000-0005-0000-0000-00004F020000}"/>
    <cellStyle name="Accent4 6 2" xfId="609" xr:uid="{00000000-0005-0000-0000-000050020000}"/>
    <cellStyle name="Accent4 6 3" xfId="610" xr:uid="{00000000-0005-0000-0000-000051020000}"/>
    <cellStyle name="Accent4 7" xfId="611" xr:uid="{00000000-0005-0000-0000-000052020000}"/>
    <cellStyle name="Accent4 8" xfId="612" xr:uid="{00000000-0005-0000-0000-000053020000}"/>
    <cellStyle name="Accent4 9" xfId="613" xr:uid="{00000000-0005-0000-0000-000054020000}"/>
    <cellStyle name="Accent5 - 20%" xfId="614" xr:uid="{00000000-0005-0000-0000-000055020000}"/>
    <cellStyle name="Accent5 - 40%" xfId="615" xr:uid="{00000000-0005-0000-0000-000056020000}"/>
    <cellStyle name="Accent5 - 60%" xfId="616" xr:uid="{00000000-0005-0000-0000-000057020000}"/>
    <cellStyle name="Accent5 2" xfId="617" xr:uid="{00000000-0005-0000-0000-000058020000}"/>
    <cellStyle name="Accent5 2 10" xfId="618" xr:uid="{00000000-0005-0000-0000-000059020000}"/>
    <cellStyle name="Accent5 2 11" xfId="619" xr:uid="{00000000-0005-0000-0000-00005A020000}"/>
    <cellStyle name="Accent5 2 12" xfId="620" xr:uid="{00000000-0005-0000-0000-00005B020000}"/>
    <cellStyle name="Accent5 2 2" xfId="621" xr:uid="{00000000-0005-0000-0000-00005C020000}"/>
    <cellStyle name="Accent5 2 2 2" xfId="622" xr:uid="{00000000-0005-0000-0000-00005D020000}"/>
    <cellStyle name="Accent5 2 3" xfId="623" xr:uid="{00000000-0005-0000-0000-00005E020000}"/>
    <cellStyle name="Accent5 2 4" xfId="624" xr:uid="{00000000-0005-0000-0000-00005F020000}"/>
    <cellStyle name="Accent5 2 5" xfId="625" xr:uid="{00000000-0005-0000-0000-000060020000}"/>
    <cellStyle name="Accent5 2 6" xfId="626" xr:uid="{00000000-0005-0000-0000-000061020000}"/>
    <cellStyle name="Accent5 2 7" xfId="627" xr:uid="{00000000-0005-0000-0000-000062020000}"/>
    <cellStyle name="Accent5 2 8" xfId="628" xr:uid="{00000000-0005-0000-0000-000063020000}"/>
    <cellStyle name="Accent5 2 9" xfId="629" xr:uid="{00000000-0005-0000-0000-000064020000}"/>
    <cellStyle name="Accent5 3" xfId="630" xr:uid="{00000000-0005-0000-0000-000065020000}"/>
    <cellStyle name="Accent5 3 2" xfId="631" xr:uid="{00000000-0005-0000-0000-000066020000}"/>
    <cellStyle name="Accent5 3 3" xfId="632" xr:uid="{00000000-0005-0000-0000-000067020000}"/>
    <cellStyle name="Accent5 4" xfId="633" xr:uid="{00000000-0005-0000-0000-000068020000}"/>
    <cellStyle name="Accent5 4 2" xfId="634" xr:uid="{00000000-0005-0000-0000-000069020000}"/>
    <cellStyle name="Accent5 4 3" xfId="635" xr:uid="{00000000-0005-0000-0000-00006A020000}"/>
    <cellStyle name="Accent5 5" xfId="636" xr:uid="{00000000-0005-0000-0000-00006B020000}"/>
    <cellStyle name="Accent5 5 2" xfId="637" xr:uid="{00000000-0005-0000-0000-00006C020000}"/>
    <cellStyle name="Accent5 5 3" xfId="638" xr:uid="{00000000-0005-0000-0000-00006D020000}"/>
    <cellStyle name="Accent5 6" xfId="639" xr:uid="{00000000-0005-0000-0000-00006E020000}"/>
    <cellStyle name="Accent5 6 2" xfId="640" xr:uid="{00000000-0005-0000-0000-00006F020000}"/>
    <cellStyle name="Accent5 6 3" xfId="641" xr:uid="{00000000-0005-0000-0000-000070020000}"/>
    <cellStyle name="Accent5 7" xfId="642" xr:uid="{00000000-0005-0000-0000-000071020000}"/>
    <cellStyle name="Accent5 8" xfId="643" xr:uid="{00000000-0005-0000-0000-000072020000}"/>
    <cellStyle name="Accent5 9" xfId="644" xr:uid="{00000000-0005-0000-0000-000073020000}"/>
    <cellStyle name="Accent6 - 20%" xfId="645" xr:uid="{00000000-0005-0000-0000-000074020000}"/>
    <cellStyle name="Accent6 - 40%" xfId="646" xr:uid="{00000000-0005-0000-0000-000075020000}"/>
    <cellStyle name="Accent6 - 60%" xfId="647" xr:uid="{00000000-0005-0000-0000-000076020000}"/>
    <cellStyle name="Accent6 2" xfId="648" xr:uid="{00000000-0005-0000-0000-000077020000}"/>
    <cellStyle name="Accent6 2 10" xfId="649" xr:uid="{00000000-0005-0000-0000-000078020000}"/>
    <cellStyle name="Accent6 2 11" xfId="650" xr:uid="{00000000-0005-0000-0000-000079020000}"/>
    <cellStyle name="Accent6 2 12" xfId="651" xr:uid="{00000000-0005-0000-0000-00007A020000}"/>
    <cellStyle name="Accent6 2 2" xfId="652" xr:uid="{00000000-0005-0000-0000-00007B020000}"/>
    <cellStyle name="Accent6 2 2 2" xfId="653" xr:uid="{00000000-0005-0000-0000-00007C020000}"/>
    <cellStyle name="Accent6 2 3" xfId="654" xr:uid="{00000000-0005-0000-0000-00007D020000}"/>
    <cellStyle name="Accent6 2 4" xfId="655" xr:uid="{00000000-0005-0000-0000-00007E020000}"/>
    <cellStyle name="Accent6 2 5" xfId="656" xr:uid="{00000000-0005-0000-0000-00007F020000}"/>
    <cellStyle name="Accent6 2 6" xfId="657" xr:uid="{00000000-0005-0000-0000-000080020000}"/>
    <cellStyle name="Accent6 2 7" xfId="658" xr:uid="{00000000-0005-0000-0000-000081020000}"/>
    <cellStyle name="Accent6 2 8" xfId="659" xr:uid="{00000000-0005-0000-0000-000082020000}"/>
    <cellStyle name="Accent6 2 9" xfId="660" xr:uid="{00000000-0005-0000-0000-000083020000}"/>
    <cellStyle name="Accent6 3" xfId="661" xr:uid="{00000000-0005-0000-0000-000084020000}"/>
    <cellStyle name="Accent6 3 2" xfId="662" xr:uid="{00000000-0005-0000-0000-000085020000}"/>
    <cellStyle name="Accent6 3 3" xfId="663" xr:uid="{00000000-0005-0000-0000-000086020000}"/>
    <cellStyle name="Accent6 4" xfId="664" xr:uid="{00000000-0005-0000-0000-000087020000}"/>
    <cellStyle name="Accent6 4 2" xfId="665" xr:uid="{00000000-0005-0000-0000-000088020000}"/>
    <cellStyle name="Accent6 4 3" xfId="666" xr:uid="{00000000-0005-0000-0000-000089020000}"/>
    <cellStyle name="Accent6 5" xfId="667" xr:uid="{00000000-0005-0000-0000-00008A020000}"/>
    <cellStyle name="Accent6 5 2" xfId="668" xr:uid="{00000000-0005-0000-0000-00008B020000}"/>
    <cellStyle name="Accent6 5 3" xfId="669" xr:uid="{00000000-0005-0000-0000-00008C020000}"/>
    <cellStyle name="Accent6 6" xfId="670" xr:uid="{00000000-0005-0000-0000-00008D020000}"/>
    <cellStyle name="Accent6 6 2" xfId="671" xr:uid="{00000000-0005-0000-0000-00008E020000}"/>
    <cellStyle name="Accent6 6 3" xfId="672" xr:uid="{00000000-0005-0000-0000-00008F020000}"/>
    <cellStyle name="Accent6 7" xfId="673" xr:uid="{00000000-0005-0000-0000-000090020000}"/>
    <cellStyle name="Accent6 8" xfId="674" xr:uid="{00000000-0005-0000-0000-000091020000}"/>
    <cellStyle name="Accent6 9" xfId="675" xr:uid="{00000000-0005-0000-0000-000092020000}"/>
    <cellStyle name="Bad 2" xfId="676" xr:uid="{00000000-0005-0000-0000-000093020000}"/>
    <cellStyle name="Bad 2 10" xfId="677" xr:uid="{00000000-0005-0000-0000-000094020000}"/>
    <cellStyle name="Bad 2 11" xfId="678" xr:uid="{00000000-0005-0000-0000-000095020000}"/>
    <cellStyle name="Bad 2 12" xfId="679" xr:uid="{00000000-0005-0000-0000-000096020000}"/>
    <cellStyle name="Bad 2 2" xfId="680" xr:uid="{00000000-0005-0000-0000-000097020000}"/>
    <cellStyle name="Bad 2 2 2" xfId="681" xr:uid="{00000000-0005-0000-0000-000098020000}"/>
    <cellStyle name="Bad 2 3" xfId="682" xr:uid="{00000000-0005-0000-0000-000099020000}"/>
    <cellStyle name="Bad 2 4" xfId="683" xr:uid="{00000000-0005-0000-0000-00009A020000}"/>
    <cellStyle name="Bad 2 5" xfId="684" xr:uid="{00000000-0005-0000-0000-00009B020000}"/>
    <cellStyle name="Bad 2 6" xfId="685" xr:uid="{00000000-0005-0000-0000-00009C020000}"/>
    <cellStyle name="Bad 2 7" xfId="686" xr:uid="{00000000-0005-0000-0000-00009D020000}"/>
    <cellStyle name="Bad 2 8" xfId="687" xr:uid="{00000000-0005-0000-0000-00009E020000}"/>
    <cellStyle name="Bad 2 9" xfId="688" xr:uid="{00000000-0005-0000-0000-00009F020000}"/>
    <cellStyle name="Bad 3" xfId="689" xr:uid="{00000000-0005-0000-0000-0000A0020000}"/>
    <cellStyle name="Bad 3 2" xfId="690" xr:uid="{00000000-0005-0000-0000-0000A1020000}"/>
    <cellStyle name="Bad 3 3" xfId="691" xr:uid="{00000000-0005-0000-0000-0000A2020000}"/>
    <cellStyle name="Bad 4" xfId="692" xr:uid="{00000000-0005-0000-0000-0000A3020000}"/>
    <cellStyle name="Bad 4 2" xfId="693" xr:uid="{00000000-0005-0000-0000-0000A4020000}"/>
    <cellStyle name="Bad 4 3" xfId="694" xr:uid="{00000000-0005-0000-0000-0000A5020000}"/>
    <cellStyle name="Bad 5" xfId="695" xr:uid="{00000000-0005-0000-0000-0000A6020000}"/>
    <cellStyle name="Bad 5 2" xfId="696" xr:uid="{00000000-0005-0000-0000-0000A7020000}"/>
    <cellStyle name="Bad 5 3" xfId="697" xr:uid="{00000000-0005-0000-0000-0000A8020000}"/>
    <cellStyle name="Bad 6" xfId="698" xr:uid="{00000000-0005-0000-0000-0000A9020000}"/>
    <cellStyle name="Bad 6 2" xfId="699" xr:uid="{00000000-0005-0000-0000-0000AA020000}"/>
    <cellStyle name="Bad 6 3" xfId="700" xr:uid="{00000000-0005-0000-0000-0000AB020000}"/>
    <cellStyle name="Bad 7" xfId="701" xr:uid="{00000000-0005-0000-0000-0000AC020000}"/>
    <cellStyle name="Calc Currency (0)" xfId="702" xr:uid="{00000000-0005-0000-0000-0000AD020000}"/>
    <cellStyle name="Calc Currency (0) 10" xfId="703" xr:uid="{00000000-0005-0000-0000-0000AE020000}"/>
    <cellStyle name="Calc Currency (0) 11" xfId="704" xr:uid="{00000000-0005-0000-0000-0000AF020000}"/>
    <cellStyle name="Calc Currency (0) 12" xfId="705" xr:uid="{00000000-0005-0000-0000-0000B0020000}"/>
    <cellStyle name="Calc Currency (0) 2" xfId="706" xr:uid="{00000000-0005-0000-0000-0000B1020000}"/>
    <cellStyle name="Calc Currency (0) 3" xfId="707" xr:uid="{00000000-0005-0000-0000-0000B2020000}"/>
    <cellStyle name="Calc Currency (0) 4" xfId="708" xr:uid="{00000000-0005-0000-0000-0000B3020000}"/>
    <cellStyle name="Calc Currency (0) 5" xfId="709" xr:uid="{00000000-0005-0000-0000-0000B4020000}"/>
    <cellStyle name="Calc Currency (0) 6" xfId="710" xr:uid="{00000000-0005-0000-0000-0000B5020000}"/>
    <cellStyle name="Calc Currency (0) 7" xfId="711" xr:uid="{00000000-0005-0000-0000-0000B6020000}"/>
    <cellStyle name="Calc Currency (0) 8" xfId="712" xr:uid="{00000000-0005-0000-0000-0000B7020000}"/>
    <cellStyle name="Calc Currency (0) 9" xfId="713" xr:uid="{00000000-0005-0000-0000-0000B8020000}"/>
    <cellStyle name="Calc Currency (2)" xfId="714" xr:uid="{00000000-0005-0000-0000-0000B9020000}"/>
    <cellStyle name="Calc Percent (0)" xfId="715" xr:uid="{00000000-0005-0000-0000-0000BA020000}"/>
    <cellStyle name="Calc Percent (1)" xfId="716" xr:uid="{00000000-0005-0000-0000-0000BB020000}"/>
    <cellStyle name="Calc Percent (2)" xfId="717" xr:uid="{00000000-0005-0000-0000-0000BC020000}"/>
    <cellStyle name="Calc Units (0)" xfId="718" xr:uid="{00000000-0005-0000-0000-0000BD020000}"/>
    <cellStyle name="Calc Units (1)" xfId="719" xr:uid="{00000000-0005-0000-0000-0000BE020000}"/>
    <cellStyle name="Calc Units (2)" xfId="720" xr:uid="{00000000-0005-0000-0000-0000BF020000}"/>
    <cellStyle name="Calculation 2" xfId="721" xr:uid="{00000000-0005-0000-0000-0000C0020000}"/>
    <cellStyle name="Calculation 2 10" xfId="722" xr:uid="{00000000-0005-0000-0000-0000C1020000}"/>
    <cellStyle name="Calculation 2 10 2" xfId="723" xr:uid="{00000000-0005-0000-0000-0000C2020000}"/>
    <cellStyle name="Calculation 2 10 2 2" xfId="22131" xr:uid="{2A4B14BA-D8D3-4D1F-9311-9675CB83A76E}"/>
    <cellStyle name="Calculation 2 10 2 2 2" xfId="23846" xr:uid="{AC2FBA62-2989-418C-A567-4B1A449B4A4C}"/>
    <cellStyle name="Calculation 2 10 2 2 2 2" xfId="26546" xr:uid="{719A676C-EC8E-46C5-AAC4-2A8F21BE9C9C}"/>
    <cellStyle name="Calculation 2 10 2 2 2 2 2" xfId="31998" xr:uid="{5FD4F9DF-1251-4DAD-B42F-4F6E957D908C}"/>
    <cellStyle name="Calculation 2 10 2 2 2 2 3" xfId="37570" xr:uid="{9EA16FEF-46CF-46F3-A6B9-2ADBC49D5F18}"/>
    <cellStyle name="Calculation 2 10 2 2 2 3" xfId="29786" xr:uid="{ECDCBEBE-ED32-4F3B-B6B0-B9B132CDCA4A}"/>
    <cellStyle name="Calculation 2 10 2 2 2 4" xfId="35507" xr:uid="{68D98406-B422-4BE3-A7E1-4A4614FD3172}"/>
    <cellStyle name="Calculation 2 10 2 2 3" xfId="25246" xr:uid="{462D9B80-269B-4126-8E45-A5922A1AE6EC}"/>
    <cellStyle name="Calculation 2 10 2 2 3 2" xfId="27438" xr:uid="{4C665975-9F9A-439C-8B48-FC295F10E4B6}"/>
    <cellStyle name="Calculation 2 10 2 2 3 2 2" xfId="32890" xr:uid="{A3E6ED49-4A04-42CB-8D73-02C2900B5051}"/>
    <cellStyle name="Calculation 2 10 2 2 3 2 3" xfId="38256" xr:uid="{D84302F8-1F26-4BD8-A8EF-C7A90B76B75C}"/>
    <cellStyle name="Calculation 2 10 2 2 3 3" xfId="30698" xr:uid="{F530457D-6222-4207-8462-21622E5BDEA2}"/>
    <cellStyle name="Calculation 2 10 2 2 3 4" xfId="36373" xr:uid="{0FD2ACFA-8145-4E68-A241-863CB455738C}"/>
    <cellStyle name="Calculation 2 10 2 2 4" xfId="22991" xr:uid="{BB0511CD-3032-4F8B-A2B9-1B5EBC42E059}"/>
    <cellStyle name="Calculation 2 10 2 2 4 2" xfId="28931" xr:uid="{8B88B4F2-E7CB-4884-8EF2-0EA79CABE0EB}"/>
    <cellStyle name="Calculation 2 10 2 2 4 3" xfId="34655" xr:uid="{A5B201BF-F0A4-42FD-840A-5433F44CBED6}"/>
    <cellStyle name="Calculation 2 10 2 2 5" xfId="25691" xr:uid="{78B198B8-AA88-442E-A014-E1C7F1C90978}"/>
    <cellStyle name="Calculation 2 10 2 2 5 2" xfId="31143" xr:uid="{28A999F5-63F8-4CE0-90A0-083ECEE03F63}"/>
    <cellStyle name="Calculation 2 10 2 2 5 3" xfId="36718" xr:uid="{22BACC94-28F4-4CB7-97CD-D190CDBCEA80}"/>
    <cellStyle name="Calculation 2 10 2 2 6" xfId="28073" xr:uid="{92262480-47C5-43D9-90CC-330A23F05181}"/>
    <cellStyle name="Calculation 2 10 2 2 7" xfId="33800" xr:uid="{17F01B1A-17EB-4141-9DFA-6792882BE133}"/>
    <cellStyle name="Calculation 2 10 2 3" xfId="22994" xr:uid="{5403AB13-43C6-4158-845B-151DDF201E2D}"/>
    <cellStyle name="Calculation 2 10 2 3 2" xfId="25694" xr:uid="{81D2C285-198D-4869-BCDC-0A773D15C842}"/>
    <cellStyle name="Calculation 2 10 2 3 2 2" xfId="31146" xr:uid="{F24790A8-A6C5-4D7D-BA67-9FE5A7B79ACC}"/>
    <cellStyle name="Calculation 2 10 2 3 2 3" xfId="36721" xr:uid="{A41E958C-B0FF-4277-A46E-C8942382F3D7}"/>
    <cellStyle name="Calculation 2 10 2 3 3" xfId="28934" xr:uid="{72613A00-8942-43CB-AFCE-F1610511D7E4}"/>
    <cellStyle name="Calculation 2 10 2 3 4" xfId="34658" xr:uid="{F07F594A-1958-436A-BEFC-8CE0DA7218D9}"/>
    <cellStyle name="Calculation 2 10 2 4" xfId="24353" xr:uid="{98A91FD6-AB71-44F7-8A10-A7092631E253}"/>
    <cellStyle name="Calculation 2 10 2 4 2" xfId="26551" xr:uid="{2082E41D-B9FE-4C4B-889A-D8D7CC739AAC}"/>
    <cellStyle name="Calculation 2 10 2 4 2 2" xfId="32003" xr:uid="{E0D29CD2-79A8-4BC7-B89B-31BD39366074}"/>
    <cellStyle name="Calculation 2 10 2 4 2 3" xfId="37575" xr:uid="{12881C08-2861-4455-85A4-FBD3400EF627}"/>
    <cellStyle name="Calculation 2 10 2 4 3" xfId="29805" xr:uid="{08AE2F3D-6308-49EF-B5D0-49F5723176C2}"/>
    <cellStyle name="Calculation 2 10 2 4 4" xfId="35524" xr:uid="{3E330D28-F5EE-45FB-A5DE-D8228A741F18}"/>
    <cellStyle name="Calculation 2 10 2 5" xfId="22136" xr:uid="{4DC8A9C0-ECBC-4DEB-A0BB-61DCA2E183F7}"/>
    <cellStyle name="Calculation 2 10 2 5 2" xfId="28076" xr:uid="{FB7C3609-1591-4131-AA18-905AD411B30C}"/>
    <cellStyle name="Calculation 2 10 2 5 3" xfId="33803" xr:uid="{0A2A8E79-BC20-4C6F-999A-C557BF3194D5}"/>
    <cellStyle name="Calculation 2 10 2 6" xfId="21054" xr:uid="{16FE1265-7B6E-4E7D-B40A-AAB0CD0EC50F}"/>
    <cellStyle name="Calculation 2 10 2 7" xfId="21422" xr:uid="{4A912951-FA27-497B-8F2E-580B612801F6}"/>
    <cellStyle name="Calculation 2 10 2 8" xfId="32907" xr:uid="{E5A4E0C6-BF7F-4783-8658-256C00A71654}"/>
    <cellStyle name="Calculation 2 10 3" xfId="724" xr:uid="{00000000-0005-0000-0000-0000C3020000}"/>
    <cellStyle name="Calculation 2 10 3 2" xfId="22130" xr:uid="{F14F3066-DA33-4AAF-935B-A4E1962BAA22}"/>
    <cellStyle name="Calculation 2 10 3 2 2" xfId="23845" xr:uid="{50620AC5-461D-4D9C-87F8-CD7017AC3699}"/>
    <cellStyle name="Calculation 2 10 3 2 2 2" xfId="26545" xr:uid="{19266D5A-EAAE-4E22-B6DC-71EBCE5070C4}"/>
    <cellStyle name="Calculation 2 10 3 2 2 2 2" xfId="31997" xr:uid="{5D6EEAFF-8B4C-46D6-9A68-0FC3A5EA981C}"/>
    <cellStyle name="Calculation 2 10 3 2 2 2 3" xfId="37569" xr:uid="{17A35AAF-4964-4918-802E-5EAB9B9533BC}"/>
    <cellStyle name="Calculation 2 10 3 2 2 3" xfId="29785" xr:uid="{82A3408A-4ADF-4431-9E0E-D3723092D0DC}"/>
    <cellStyle name="Calculation 2 10 3 2 2 4" xfId="35506" xr:uid="{99BE2C84-8991-4FE7-97EC-ACB8687FCA6C}"/>
    <cellStyle name="Calculation 2 10 3 2 3" xfId="25245" xr:uid="{9C204256-F777-4108-953B-2631B7412C51}"/>
    <cellStyle name="Calculation 2 10 3 2 3 2" xfId="27437" xr:uid="{E8BEE011-E223-4C5B-A621-865BA9368E37}"/>
    <cellStyle name="Calculation 2 10 3 2 3 2 2" xfId="32889" xr:uid="{4A69C271-976B-4464-A262-E8C609A2916F}"/>
    <cellStyle name="Calculation 2 10 3 2 3 2 3" xfId="38255" xr:uid="{C58A06EF-DD33-428F-A999-3C7AB4A7EC99}"/>
    <cellStyle name="Calculation 2 10 3 2 3 3" xfId="30697" xr:uid="{EB74E46A-7D9A-4FB4-ACAD-99DFD6424719}"/>
    <cellStyle name="Calculation 2 10 3 2 3 4" xfId="36372" xr:uid="{582FB282-272B-4833-8CAE-D5D76BED7917}"/>
    <cellStyle name="Calculation 2 10 3 2 4" xfId="22990" xr:uid="{A8671579-59B3-474A-82D5-26E726D77F41}"/>
    <cellStyle name="Calculation 2 10 3 2 4 2" xfId="28930" xr:uid="{32606E3F-27CC-432D-B61C-F7BF8E65074E}"/>
    <cellStyle name="Calculation 2 10 3 2 4 3" xfId="34654" xr:uid="{8B2B643D-0E96-45BA-8C59-48CE8CCF1965}"/>
    <cellStyle name="Calculation 2 10 3 2 5" xfId="25690" xr:uid="{FC607A96-0E92-4A34-9805-CEDB02A3BA34}"/>
    <cellStyle name="Calculation 2 10 3 2 5 2" xfId="31142" xr:uid="{864C8E0A-16FD-4042-AF6A-AF2F42CB7B7E}"/>
    <cellStyle name="Calculation 2 10 3 2 5 3" xfId="36717" xr:uid="{8069D7F4-6EB7-42AC-AB50-D413BCAAFD38}"/>
    <cellStyle name="Calculation 2 10 3 2 6" xfId="28072" xr:uid="{10FEBEA1-AC00-49B3-8ADC-91541D86AC71}"/>
    <cellStyle name="Calculation 2 10 3 2 7" xfId="33799" xr:uid="{F99387A0-A497-44F9-9108-3B35A44AA794}"/>
    <cellStyle name="Calculation 2 10 3 3" xfId="22995" xr:uid="{32DEA77F-1982-4D6A-B4C8-85FF40DA462A}"/>
    <cellStyle name="Calculation 2 10 3 3 2" xfId="25695" xr:uid="{0B588A84-94FB-4F4D-972C-36337B7FEC1B}"/>
    <cellStyle name="Calculation 2 10 3 3 2 2" xfId="31147" xr:uid="{F5DE8CFE-ADAC-44E5-BF1F-C7899774FD5C}"/>
    <cellStyle name="Calculation 2 10 3 3 2 3" xfId="36722" xr:uid="{EBD15A5C-167A-4587-9C45-FFD7F5784B0A}"/>
    <cellStyle name="Calculation 2 10 3 3 3" xfId="28935" xr:uid="{E2CED482-1BE4-4F07-BE30-E105897EBB2C}"/>
    <cellStyle name="Calculation 2 10 3 3 4" xfId="34659" xr:uid="{6C9FF385-DA8E-4FCA-86B1-CCAD9579E6E0}"/>
    <cellStyle name="Calculation 2 10 3 4" xfId="24354" xr:uid="{F408EA7B-70BC-401E-9238-ACF33337D989}"/>
    <cellStyle name="Calculation 2 10 3 4 2" xfId="26552" xr:uid="{64125A88-C6C2-40EC-86FE-0700FDE57E59}"/>
    <cellStyle name="Calculation 2 10 3 4 2 2" xfId="32004" xr:uid="{A6A4CE3D-5722-4CA0-BCAA-B9776A7B01BC}"/>
    <cellStyle name="Calculation 2 10 3 4 2 3" xfId="37576" xr:uid="{7D1562CC-8E27-4902-BA1E-C652DAE670A2}"/>
    <cellStyle name="Calculation 2 10 3 4 3" xfId="29806" xr:uid="{07BCCB0A-9CCD-4DC9-B18F-92A93B96E9C5}"/>
    <cellStyle name="Calculation 2 10 3 4 4" xfId="35525" xr:uid="{C63D48A2-8762-4882-928D-9668A42573F5}"/>
    <cellStyle name="Calculation 2 10 3 5" xfId="22137" xr:uid="{FA8C9222-456E-4C88-9675-7177714DB868}"/>
    <cellStyle name="Calculation 2 10 3 5 2" xfId="28077" xr:uid="{1CF00F65-4A69-45FE-B282-74D87A9B7755}"/>
    <cellStyle name="Calculation 2 10 3 5 3" xfId="33804" xr:uid="{74B3B4F2-1C1A-4712-B5B6-143CB84452E5}"/>
    <cellStyle name="Calculation 2 10 3 6" xfId="21055" xr:uid="{D33621C4-F347-41C8-AAD6-6B7243C38892}"/>
    <cellStyle name="Calculation 2 10 3 7" xfId="21421" xr:uid="{788A28BD-7E94-46B2-8E23-272892930929}"/>
    <cellStyle name="Calculation 2 10 3 8" xfId="32908" xr:uid="{7AD07DA9-6FA9-4CB1-8A3E-69F977B93AE7}"/>
    <cellStyle name="Calculation 2 10 4" xfId="725" xr:uid="{00000000-0005-0000-0000-0000C4020000}"/>
    <cellStyle name="Calculation 2 10 4 2" xfId="22129" xr:uid="{02775212-014A-48F3-B614-07C3AE688BCB}"/>
    <cellStyle name="Calculation 2 10 4 2 2" xfId="23844" xr:uid="{A32C7EE3-001D-439F-A59A-AB35224C4309}"/>
    <cellStyle name="Calculation 2 10 4 2 2 2" xfId="26544" xr:uid="{119E303C-CAD6-4AB3-940B-9E4DC67993F0}"/>
    <cellStyle name="Calculation 2 10 4 2 2 2 2" xfId="31996" xr:uid="{FB53B6A7-4730-4653-A336-BCB2A6434ECD}"/>
    <cellStyle name="Calculation 2 10 4 2 2 2 3" xfId="37568" xr:uid="{92CC0E35-7FB2-4CF0-9DE6-6B8754994191}"/>
    <cellStyle name="Calculation 2 10 4 2 2 3" xfId="29784" xr:uid="{1E48D56F-9306-4B91-8249-DBCA367A2EDA}"/>
    <cellStyle name="Calculation 2 10 4 2 2 4" xfId="35505" xr:uid="{A3F25388-C642-4443-9193-F1C53E7EF69B}"/>
    <cellStyle name="Calculation 2 10 4 2 3" xfId="25244" xr:uid="{52F0F2DE-9168-448A-A02B-49BDFF36EF2D}"/>
    <cellStyle name="Calculation 2 10 4 2 3 2" xfId="27436" xr:uid="{B71C8BC8-1F92-4389-B44E-CBF8EF21397F}"/>
    <cellStyle name="Calculation 2 10 4 2 3 2 2" xfId="32888" xr:uid="{A7877D81-E53A-4F6D-AAA8-D2E5935821A1}"/>
    <cellStyle name="Calculation 2 10 4 2 3 2 3" xfId="38254" xr:uid="{ECAE1415-1308-4604-B03E-0D77388CC94C}"/>
    <cellStyle name="Calculation 2 10 4 2 3 3" xfId="30696" xr:uid="{32026D8D-CFFF-403F-958B-6B414FA941A1}"/>
    <cellStyle name="Calculation 2 10 4 2 3 4" xfId="36371" xr:uid="{8F6A1135-7EC3-43AA-92CC-B98E10E921C5}"/>
    <cellStyle name="Calculation 2 10 4 2 4" xfId="22989" xr:uid="{5596DBEB-B12B-47BF-A8AD-8758FFE2AFD9}"/>
    <cellStyle name="Calculation 2 10 4 2 4 2" xfId="28929" xr:uid="{656CD7A1-AC6E-490D-AC8F-BBA6F494D791}"/>
    <cellStyle name="Calculation 2 10 4 2 4 3" xfId="34653" xr:uid="{A2B84A5D-B25E-493B-9EEF-658FF560C96E}"/>
    <cellStyle name="Calculation 2 10 4 2 5" xfId="25689" xr:uid="{32BDFB9E-A6C8-490E-B52A-2656AE6FD2F6}"/>
    <cellStyle name="Calculation 2 10 4 2 5 2" xfId="31141" xr:uid="{408A0CB0-008D-403C-BDFA-2D3E285BA549}"/>
    <cellStyle name="Calculation 2 10 4 2 5 3" xfId="36716" xr:uid="{15063A39-D625-4D8F-B3C6-55068873BD0F}"/>
    <cellStyle name="Calculation 2 10 4 2 6" xfId="28071" xr:uid="{4CF2F574-5E34-4CB4-8242-2DF63F4383A0}"/>
    <cellStyle name="Calculation 2 10 4 2 7" xfId="33798" xr:uid="{9A9F4DA4-68E5-4E9F-AE7E-492BE90D200B}"/>
    <cellStyle name="Calculation 2 10 4 3" xfId="22996" xr:uid="{2EB80DE5-8140-4712-8DAE-D8B6D238F73C}"/>
    <cellStyle name="Calculation 2 10 4 3 2" xfId="25696" xr:uid="{BDDA5BE0-F605-41DD-827E-D6D2A2BFCA0A}"/>
    <cellStyle name="Calculation 2 10 4 3 2 2" xfId="31148" xr:uid="{6DA684E4-D759-456D-B1CF-3EFE4FF1F86B}"/>
    <cellStyle name="Calculation 2 10 4 3 2 3" xfId="36723" xr:uid="{1074A450-30A9-49C2-A4AA-7AED4447B30D}"/>
    <cellStyle name="Calculation 2 10 4 3 3" xfId="28936" xr:uid="{EA0854CA-9579-420A-9450-6C5BEEB8EDB0}"/>
    <cellStyle name="Calculation 2 10 4 3 4" xfId="34660" xr:uid="{268EE4ED-3288-4DA5-B5E8-31C16B4F1357}"/>
    <cellStyle name="Calculation 2 10 4 4" xfId="24355" xr:uid="{E6989CA6-CEE7-488C-9CF6-F956B408CFEF}"/>
    <cellStyle name="Calculation 2 10 4 4 2" xfId="26553" xr:uid="{7E7E9370-3CDB-4EA5-ADFC-46C1A97FE2E4}"/>
    <cellStyle name="Calculation 2 10 4 4 2 2" xfId="32005" xr:uid="{6F5A4D87-CC96-4562-9108-8626686342DD}"/>
    <cellStyle name="Calculation 2 10 4 4 2 3" xfId="37577" xr:uid="{80D756F5-572C-4911-A85B-66734B6DB40B}"/>
    <cellStyle name="Calculation 2 10 4 4 3" xfId="29807" xr:uid="{81D1888E-88B1-4798-A7EE-345DEFE4C509}"/>
    <cellStyle name="Calculation 2 10 4 4 4" xfId="35526" xr:uid="{3FA15F3D-2F4D-4B4C-B42A-F5E265F75515}"/>
    <cellStyle name="Calculation 2 10 4 5" xfId="22138" xr:uid="{6ADDDA49-F18B-4273-BF08-651157D54E97}"/>
    <cellStyle name="Calculation 2 10 4 5 2" xfId="28078" xr:uid="{661C7B32-E471-4AC8-B6B5-889A5E1CC252}"/>
    <cellStyle name="Calculation 2 10 4 5 3" xfId="33805" xr:uid="{F9848CC7-145C-4E68-AD72-4725066CC664}"/>
    <cellStyle name="Calculation 2 10 4 6" xfId="21056" xr:uid="{BC6EA0BA-BBA0-408F-9273-ECB0D04D1136}"/>
    <cellStyle name="Calculation 2 10 4 7" xfId="21420" xr:uid="{57398330-91CA-46CE-A783-AD07D3636207}"/>
    <cellStyle name="Calculation 2 10 4 8" xfId="32909" xr:uid="{F294D74D-FBAF-42A5-9C5B-880AAC912EF7}"/>
    <cellStyle name="Calculation 2 10 5" xfId="726" xr:uid="{00000000-0005-0000-0000-0000C5020000}"/>
    <cellStyle name="Calculation 2 10 5 2" xfId="22128" xr:uid="{A2F29583-11E4-4AF9-BF42-258F4612C84B}"/>
    <cellStyle name="Calculation 2 10 5 2 2" xfId="23843" xr:uid="{8332F944-9B1F-4EF8-BB6F-FD6B1A9D4936}"/>
    <cellStyle name="Calculation 2 10 5 2 2 2" xfId="26543" xr:uid="{276CC915-CCDF-4A76-9F67-623C8B7BF47A}"/>
    <cellStyle name="Calculation 2 10 5 2 2 2 2" xfId="31995" xr:uid="{A24F3DCB-684E-460F-AC3A-6074B29B2C93}"/>
    <cellStyle name="Calculation 2 10 5 2 2 2 3" xfId="37567" xr:uid="{D78B3B63-4745-4709-AB52-504A155E3ACB}"/>
    <cellStyle name="Calculation 2 10 5 2 2 3" xfId="29783" xr:uid="{19EB68D0-742A-4767-9A88-8F92E5FD720E}"/>
    <cellStyle name="Calculation 2 10 5 2 2 4" xfId="35504" xr:uid="{A68FDF80-5CD3-4EF5-A5E5-396120388846}"/>
    <cellStyle name="Calculation 2 10 5 2 3" xfId="25243" xr:uid="{76425F1A-3BB6-421A-B225-A00B902170E4}"/>
    <cellStyle name="Calculation 2 10 5 2 3 2" xfId="27435" xr:uid="{A689042A-7011-4AC9-B64F-CC9DD7F1FEA1}"/>
    <cellStyle name="Calculation 2 10 5 2 3 2 2" xfId="32887" xr:uid="{AE75D147-857A-47D1-90D7-CA9138F618D3}"/>
    <cellStyle name="Calculation 2 10 5 2 3 2 3" xfId="38253" xr:uid="{F348E195-9C61-4458-87D9-517E7AD53322}"/>
    <cellStyle name="Calculation 2 10 5 2 3 3" xfId="30695" xr:uid="{B0FED1F2-FC57-44EF-BCB1-7A61F80ABF63}"/>
    <cellStyle name="Calculation 2 10 5 2 3 4" xfId="36370" xr:uid="{EFEB0506-9BB4-44CE-9A4A-5FA1F8E3428B}"/>
    <cellStyle name="Calculation 2 10 5 2 4" xfId="22988" xr:uid="{FA526140-6E32-41BF-A591-B492B65D0B75}"/>
    <cellStyle name="Calculation 2 10 5 2 4 2" xfId="28928" xr:uid="{C06E83FB-1436-4F79-B0F0-5DBA6417897C}"/>
    <cellStyle name="Calculation 2 10 5 2 4 3" xfId="34652" xr:uid="{E097311A-C515-47DD-B19C-61658C466406}"/>
    <cellStyle name="Calculation 2 10 5 2 5" xfId="25688" xr:uid="{00539D6C-A21C-4027-8507-BDF645447CC3}"/>
    <cellStyle name="Calculation 2 10 5 2 5 2" xfId="31140" xr:uid="{08D4C355-799F-49C8-8DE7-273FBC2DC4CC}"/>
    <cellStyle name="Calculation 2 10 5 2 5 3" xfId="36715" xr:uid="{9186F067-B2CD-45B8-9C32-79E2846E4157}"/>
    <cellStyle name="Calculation 2 10 5 2 6" xfId="28070" xr:uid="{81BD7B8A-F9B4-48D6-AD50-CBD5C3BA8F4E}"/>
    <cellStyle name="Calculation 2 10 5 2 7" xfId="33797" xr:uid="{58BB09EB-8916-4E6A-8E9F-B7791E0F7BF1}"/>
    <cellStyle name="Calculation 2 10 5 3" xfId="22997" xr:uid="{EF68DE42-06CB-4C0D-9DB8-F73E323AFA4F}"/>
    <cellStyle name="Calculation 2 10 5 3 2" xfId="25697" xr:uid="{C1FFA6A6-4C68-40CB-BB5E-0F8462A9CE86}"/>
    <cellStyle name="Calculation 2 10 5 3 2 2" xfId="31149" xr:uid="{CBAC0C84-4046-4EB1-B93C-D42C98590F8C}"/>
    <cellStyle name="Calculation 2 10 5 3 2 3" xfId="36724" xr:uid="{C83D330F-20DD-412E-9097-2AD8B93C96C5}"/>
    <cellStyle name="Calculation 2 10 5 3 3" xfId="28937" xr:uid="{32564511-CDA4-40CE-BC27-F84BF2A66C7D}"/>
    <cellStyle name="Calculation 2 10 5 3 4" xfId="34661" xr:uid="{EB0ABDAE-2EA0-4C0B-993C-621E4B7BE17E}"/>
    <cellStyle name="Calculation 2 10 5 4" xfId="24356" xr:uid="{73107006-8241-4C99-80F7-3ACF6DD9E020}"/>
    <cellStyle name="Calculation 2 10 5 4 2" xfId="26554" xr:uid="{BE5A4B9A-501E-425F-AAB6-C21316FD5764}"/>
    <cellStyle name="Calculation 2 10 5 4 2 2" xfId="32006" xr:uid="{30C5C839-4928-4488-9E66-4DF1CA1A240F}"/>
    <cellStyle name="Calculation 2 10 5 4 2 3" xfId="37578" xr:uid="{1B40FEBF-BE71-41B0-A890-A8BDA3453298}"/>
    <cellStyle name="Calculation 2 10 5 4 3" xfId="29808" xr:uid="{7184554B-7BF9-479A-9145-DE74FEE0159E}"/>
    <cellStyle name="Calculation 2 10 5 4 4" xfId="35527" xr:uid="{70A7FA43-AEF0-44D7-934A-F17DC761B2CB}"/>
    <cellStyle name="Calculation 2 10 5 5" xfId="22139" xr:uid="{34614D1C-0F76-4C0C-B1AD-79C4B79B5CA3}"/>
    <cellStyle name="Calculation 2 10 5 5 2" xfId="28079" xr:uid="{C357851C-61D4-4041-8932-1E5F408BA5E4}"/>
    <cellStyle name="Calculation 2 10 5 5 3" xfId="33806" xr:uid="{05EC30E7-2514-4196-86B6-932AE266D08D}"/>
    <cellStyle name="Calculation 2 10 5 6" xfId="21057" xr:uid="{FB2C3807-3D39-47E5-8307-346ABB334A18}"/>
    <cellStyle name="Calculation 2 10 5 7" xfId="21419" xr:uid="{0370BF58-0FAC-4403-BCC2-F4B08FC9414A}"/>
    <cellStyle name="Calculation 2 10 5 8" xfId="32910" xr:uid="{602CD6F5-21BB-4680-A133-CC3BDB337C73}"/>
    <cellStyle name="Calculation 2 11" xfId="727" xr:uid="{00000000-0005-0000-0000-0000C6020000}"/>
    <cellStyle name="Calculation 2 11 10" xfId="21058" xr:uid="{618116C9-E614-423B-8459-F0897D656701}"/>
    <cellStyle name="Calculation 2 11 11" xfId="21418" xr:uid="{E8CB4592-CB39-4EAD-9AAB-6E38AC544FFF}"/>
    <cellStyle name="Calculation 2 11 12" xfId="32911" xr:uid="{17894D4F-B65A-48D7-9F4A-5052097F6D16}"/>
    <cellStyle name="Calculation 2 11 2" xfId="728" xr:uid="{00000000-0005-0000-0000-0000C7020000}"/>
    <cellStyle name="Calculation 2 11 2 2" xfId="22126" xr:uid="{945BE94D-9EBC-4C47-9E4E-AD36220E0523}"/>
    <cellStyle name="Calculation 2 11 2 2 2" xfId="23841" xr:uid="{A276CA75-CCBC-4856-9258-84830297F842}"/>
    <cellStyle name="Calculation 2 11 2 2 2 2" xfId="26541" xr:uid="{9B8924ED-35DB-4C1B-808C-D67399EEE06A}"/>
    <cellStyle name="Calculation 2 11 2 2 2 2 2" xfId="31993" xr:uid="{DB909BC7-3E51-4A35-85A6-4450DED9AE11}"/>
    <cellStyle name="Calculation 2 11 2 2 2 2 3" xfId="37565" xr:uid="{E73F7AB3-601E-40DA-8F02-D372F260B116}"/>
    <cellStyle name="Calculation 2 11 2 2 2 3" xfId="29781" xr:uid="{4259C4F7-C559-41F1-A3FA-C42BCAF7EDA9}"/>
    <cellStyle name="Calculation 2 11 2 2 2 4" xfId="35502" xr:uid="{0F210CCA-66BE-4DEA-8898-F8D49DF24F6F}"/>
    <cellStyle name="Calculation 2 11 2 2 3" xfId="25241" xr:uid="{20EE47B2-856A-4050-B14A-DDE76599A7E6}"/>
    <cellStyle name="Calculation 2 11 2 2 3 2" xfId="27433" xr:uid="{F1F99FE2-AAF9-4994-9A0C-3B73104BA655}"/>
    <cellStyle name="Calculation 2 11 2 2 3 2 2" xfId="32885" xr:uid="{EA0146DC-ABCD-4381-ADD6-1E00F1C0CB02}"/>
    <cellStyle name="Calculation 2 11 2 2 3 2 3" xfId="38251" xr:uid="{056FED22-DCFC-4764-B39D-C10E09D459B9}"/>
    <cellStyle name="Calculation 2 11 2 2 3 3" xfId="30693" xr:uid="{B8C375A3-8275-43F7-9C53-32BE8ECFF1AB}"/>
    <cellStyle name="Calculation 2 11 2 2 3 4" xfId="36368" xr:uid="{4B6F8A78-3351-466F-8EE3-82FE11DC3097}"/>
    <cellStyle name="Calculation 2 11 2 2 4" xfId="22986" xr:uid="{38FD2BAE-AB03-4FAA-B603-8A05E8146D5E}"/>
    <cellStyle name="Calculation 2 11 2 2 4 2" xfId="28926" xr:uid="{FEB9307A-4111-4F7A-8480-B7A6F5AFA4B7}"/>
    <cellStyle name="Calculation 2 11 2 2 4 3" xfId="34650" xr:uid="{05128E02-F10C-4BC0-94E2-9744CEAA0035}"/>
    <cellStyle name="Calculation 2 11 2 2 5" xfId="25686" xr:uid="{B0504395-AB56-458F-B02F-C21CBA12945F}"/>
    <cellStyle name="Calculation 2 11 2 2 5 2" xfId="31138" xr:uid="{F1363506-7A43-4717-8E5C-38EF0702B9CB}"/>
    <cellStyle name="Calculation 2 11 2 2 5 3" xfId="36713" xr:uid="{65F0E547-DB61-4F20-A95A-582C5040512B}"/>
    <cellStyle name="Calculation 2 11 2 2 6" xfId="28068" xr:uid="{049489B7-0392-4A0A-8AB1-45C6DBEB43A5}"/>
    <cellStyle name="Calculation 2 11 2 2 7" xfId="33795" xr:uid="{C468BF89-0C98-4834-B77A-17311B825B1D}"/>
    <cellStyle name="Calculation 2 11 2 3" xfId="22999" xr:uid="{A4E1D8DD-921D-408E-8D9B-0E9EC15171E5}"/>
    <cellStyle name="Calculation 2 11 2 3 2" xfId="25699" xr:uid="{8F77D31B-3F5B-4A85-B7A1-336F829CE6DE}"/>
    <cellStyle name="Calculation 2 11 2 3 2 2" xfId="31151" xr:uid="{2BB20368-E16B-48C1-8CBC-9A038ED8E0FE}"/>
    <cellStyle name="Calculation 2 11 2 3 2 3" xfId="36726" xr:uid="{3933FC66-0407-46FC-9B47-2FEDF722645D}"/>
    <cellStyle name="Calculation 2 11 2 3 3" xfId="28939" xr:uid="{1A82354A-3752-46F5-99A1-FA4A4C012DBE}"/>
    <cellStyle name="Calculation 2 11 2 3 4" xfId="34663" xr:uid="{3E9E8768-36B0-4310-8FE8-B4AFF4FD339E}"/>
    <cellStyle name="Calculation 2 11 2 4" xfId="24358" xr:uid="{893A79BA-D2D8-4200-B494-B15EDAB76463}"/>
    <cellStyle name="Calculation 2 11 2 4 2" xfId="26556" xr:uid="{9E8F8269-84ED-4489-B3C2-32CBCC4BD4A5}"/>
    <cellStyle name="Calculation 2 11 2 4 2 2" xfId="32008" xr:uid="{BE0D8A8C-E587-4514-98C9-EC87564E4FF4}"/>
    <cellStyle name="Calculation 2 11 2 4 2 3" xfId="37580" xr:uid="{64A2E686-0583-49D7-A553-475B8C107F6A}"/>
    <cellStyle name="Calculation 2 11 2 4 3" xfId="29810" xr:uid="{5F851F97-0C71-40B2-AC2D-864542B4F983}"/>
    <cellStyle name="Calculation 2 11 2 4 4" xfId="35529" xr:uid="{00EE3D33-2054-40AA-B97D-EAAAF3B27C02}"/>
    <cellStyle name="Calculation 2 11 2 5" xfId="22141" xr:uid="{F6EEF58E-3160-47A1-A023-AB0DA8E4BAA3}"/>
    <cellStyle name="Calculation 2 11 2 5 2" xfId="28081" xr:uid="{1889995E-86F1-4C40-AEAA-4F5F12F6910C}"/>
    <cellStyle name="Calculation 2 11 2 5 3" xfId="33808" xr:uid="{AD320771-42DE-4B5D-8D1D-5FE54F11B333}"/>
    <cellStyle name="Calculation 2 11 2 6" xfId="21059" xr:uid="{03AD3B3C-B913-4D4C-BE03-2E771085BD0B}"/>
    <cellStyle name="Calculation 2 11 2 7" xfId="21417" xr:uid="{59AE5C5B-31C7-49FF-91DC-186DDE406739}"/>
    <cellStyle name="Calculation 2 11 2 8" xfId="32912" xr:uid="{6F17F992-8437-40F3-890E-DACBB7EF1BD3}"/>
    <cellStyle name="Calculation 2 11 3" xfId="729" xr:uid="{00000000-0005-0000-0000-0000C8020000}"/>
    <cellStyle name="Calculation 2 11 3 2" xfId="22125" xr:uid="{6DB087EF-FD8E-4847-849A-B25025B8F6F5}"/>
    <cellStyle name="Calculation 2 11 3 2 2" xfId="23840" xr:uid="{93BA49E6-B979-4D32-BC37-58E10C7C3917}"/>
    <cellStyle name="Calculation 2 11 3 2 2 2" xfId="26540" xr:uid="{33505E5B-AF84-48F2-A65E-2603AAC837EE}"/>
    <cellStyle name="Calculation 2 11 3 2 2 2 2" xfId="31992" xr:uid="{B41CB035-0300-45E5-965F-26721387ACDC}"/>
    <cellStyle name="Calculation 2 11 3 2 2 2 3" xfId="37564" xr:uid="{C786D06C-D02C-4201-8338-C9FAC9A146FB}"/>
    <cellStyle name="Calculation 2 11 3 2 2 3" xfId="29780" xr:uid="{9ACD032F-0FEF-48B0-885A-19C3B7393623}"/>
    <cellStyle name="Calculation 2 11 3 2 2 4" xfId="35501" xr:uid="{FDC142A0-CEBB-4DAB-8829-4FB7DD1AEBA9}"/>
    <cellStyle name="Calculation 2 11 3 2 3" xfId="25240" xr:uid="{C52656CB-4FC4-4C24-8EFD-1CDEEA97FE55}"/>
    <cellStyle name="Calculation 2 11 3 2 3 2" xfId="27432" xr:uid="{F286717E-BC66-46A3-BF59-B45AA99E2B3B}"/>
    <cellStyle name="Calculation 2 11 3 2 3 2 2" xfId="32884" xr:uid="{2562375A-D305-436A-B521-5675DC4CCDC9}"/>
    <cellStyle name="Calculation 2 11 3 2 3 2 3" xfId="38250" xr:uid="{D52C713F-DD0F-4D70-93E9-A85D2D83CFDB}"/>
    <cellStyle name="Calculation 2 11 3 2 3 3" xfId="30692" xr:uid="{FD5612F2-741A-411F-BE13-C0D6D7AFFA2B}"/>
    <cellStyle name="Calculation 2 11 3 2 3 4" xfId="36367" xr:uid="{A1ACE169-9646-4627-B450-8E20B143D568}"/>
    <cellStyle name="Calculation 2 11 3 2 4" xfId="22985" xr:uid="{342B9580-54F7-4D37-8D20-B743109BD6C7}"/>
    <cellStyle name="Calculation 2 11 3 2 4 2" xfId="28925" xr:uid="{C0F83FDC-D0CE-46D4-B430-0C33BF4B236A}"/>
    <cellStyle name="Calculation 2 11 3 2 4 3" xfId="34649" xr:uid="{F159BEF1-FE04-4261-A38D-E34064C6DAB2}"/>
    <cellStyle name="Calculation 2 11 3 2 5" xfId="25685" xr:uid="{CC3B3B95-6E5A-4B19-AFF4-12C3B3E89D4C}"/>
    <cellStyle name="Calculation 2 11 3 2 5 2" xfId="31137" xr:uid="{96CBF265-95A0-4FEE-9C3F-681638B55856}"/>
    <cellStyle name="Calculation 2 11 3 2 5 3" xfId="36712" xr:uid="{10D32955-A83B-4B91-B6D8-06375481D289}"/>
    <cellStyle name="Calculation 2 11 3 2 6" xfId="28067" xr:uid="{EDDC21FF-8B9E-40D3-9F16-1CD2D03BD82E}"/>
    <cellStyle name="Calculation 2 11 3 2 7" xfId="33794" xr:uid="{72CA1276-1B5B-4B80-8B92-C9B1A67E6EFE}"/>
    <cellStyle name="Calculation 2 11 3 3" xfId="23000" xr:uid="{E003E409-6405-4EAE-A8BB-D3B4E74AAA1F}"/>
    <cellStyle name="Calculation 2 11 3 3 2" xfId="25700" xr:uid="{BA988492-F834-4D92-B701-2024EFFCA347}"/>
    <cellStyle name="Calculation 2 11 3 3 2 2" xfId="31152" xr:uid="{DA427816-7D9D-43A6-A2FA-95ED735737A0}"/>
    <cellStyle name="Calculation 2 11 3 3 2 3" xfId="36727" xr:uid="{9AE52744-5B9F-4472-84C7-D46D6F797A50}"/>
    <cellStyle name="Calculation 2 11 3 3 3" xfId="28940" xr:uid="{BE1D1048-1E27-4234-9D99-032105DD4BDF}"/>
    <cellStyle name="Calculation 2 11 3 3 4" xfId="34664" xr:uid="{277F6AEB-44EB-4107-8CAF-0D0C00495C92}"/>
    <cellStyle name="Calculation 2 11 3 4" xfId="24359" xr:uid="{810259DF-2634-4EF5-B037-E9DC16C689E0}"/>
    <cellStyle name="Calculation 2 11 3 4 2" xfId="26557" xr:uid="{9ADF49C6-5EAC-4690-8FB6-E7F944C784AD}"/>
    <cellStyle name="Calculation 2 11 3 4 2 2" xfId="32009" xr:uid="{3AEAFF6F-C8FB-4BED-B2F7-CD75D49FB030}"/>
    <cellStyle name="Calculation 2 11 3 4 2 3" xfId="37581" xr:uid="{4632A85D-F1AD-4531-8828-5E532491BA49}"/>
    <cellStyle name="Calculation 2 11 3 4 3" xfId="29811" xr:uid="{EE67A674-3B7A-4605-8497-3DA871B88E87}"/>
    <cellStyle name="Calculation 2 11 3 4 4" xfId="35530" xr:uid="{DF3EF846-AAC3-4142-84B0-4F2F0AADA8EA}"/>
    <cellStyle name="Calculation 2 11 3 5" xfId="22142" xr:uid="{554715D6-00A4-4949-96D4-0DB6AB606A7D}"/>
    <cellStyle name="Calculation 2 11 3 5 2" xfId="28082" xr:uid="{A32C059B-C537-4AC3-AE26-63DFC2F1276D}"/>
    <cellStyle name="Calculation 2 11 3 5 3" xfId="33809" xr:uid="{D094840C-4E98-47A1-A587-9415B02769F9}"/>
    <cellStyle name="Calculation 2 11 3 6" xfId="21060" xr:uid="{BCEB32CB-B7CB-494F-923D-4B8393A1B100}"/>
    <cellStyle name="Calculation 2 11 3 7" xfId="21416" xr:uid="{1B3E035A-F75F-426F-A7F9-D1497C9D514F}"/>
    <cellStyle name="Calculation 2 11 3 8" xfId="32913" xr:uid="{6102AC75-0D3C-4488-999C-8C19263491DC}"/>
    <cellStyle name="Calculation 2 11 4" xfId="730" xr:uid="{00000000-0005-0000-0000-0000C9020000}"/>
    <cellStyle name="Calculation 2 11 4 2" xfId="22124" xr:uid="{522C7B4B-C55B-44A8-B93B-D5679AD60AAE}"/>
    <cellStyle name="Calculation 2 11 4 2 2" xfId="23839" xr:uid="{14910C09-2595-40B1-9D03-793A7156CC8B}"/>
    <cellStyle name="Calculation 2 11 4 2 2 2" xfId="26539" xr:uid="{FA09E53B-7276-4DAC-91DE-6153152B9588}"/>
    <cellStyle name="Calculation 2 11 4 2 2 2 2" xfId="31991" xr:uid="{4A79D5F0-1309-4323-BE3F-D3B0B4C4B4D7}"/>
    <cellStyle name="Calculation 2 11 4 2 2 2 3" xfId="37563" xr:uid="{3BFC45C0-1721-461A-9AE9-3578AA76CE36}"/>
    <cellStyle name="Calculation 2 11 4 2 2 3" xfId="29779" xr:uid="{98B0A4C8-C543-4871-AE22-FADEE59F8647}"/>
    <cellStyle name="Calculation 2 11 4 2 2 4" xfId="35500" xr:uid="{769C4750-8E0B-4642-AB18-ADB4A89061E5}"/>
    <cellStyle name="Calculation 2 11 4 2 3" xfId="25239" xr:uid="{809E82DA-CAA8-4BAE-B333-E727022966B1}"/>
    <cellStyle name="Calculation 2 11 4 2 3 2" xfId="27431" xr:uid="{0873763E-1A1D-4DBF-AEFF-2DED680F1F37}"/>
    <cellStyle name="Calculation 2 11 4 2 3 2 2" xfId="32883" xr:uid="{1273CC5D-DF02-4653-B6FA-A1152C9BE4B8}"/>
    <cellStyle name="Calculation 2 11 4 2 3 2 3" xfId="38249" xr:uid="{11626B54-ABA5-4520-8769-1F07DE35607D}"/>
    <cellStyle name="Calculation 2 11 4 2 3 3" xfId="30691" xr:uid="{3E5F92E3-F3D2-4DCA-B33F-A5E85DA5D75D}"/>
    <cellStyle name="Calculation 2 11 4 2 3 4" xfId="36366" xr:uid="{D9231AD9-DF69-46D4-9B14-1F37BA7A601A}"/>
    <cellStyle name="Calculation 2 11 4 2 4" xfId="22984" xr:uid="{3B0E4C50-00FB-4CC4-BFA1-DFAA1D09DB23}"/>
    <cellStyle name="Calculation 2 11 4 2 4 2" xfId="28924" xr:uid="{D0EC8522-C12C-4D6F-B992-B9506FFF530E}"/>
    <cellStyle name="Calculation 2 11 4 2 4 3" xfId="34648" xr:uid="{09A1709B-0CED-4458-8F26-31AF3A80CBDA}"/>
    <cellStyle name="Calculation 2 11 4 2 5" xfId="25684" xr:uid="{8A10D2CE-0E9D-4AF3-83FB-152DFEE11114}"/>
    <cellStyle name="Calculation 2 11 4 2 5 2" xfId="31136" xr:uid="{3B8F52CB-7684-484A-B165-A829071BEF63}"/>
    <cellStyle name="Calculation 2 11 4 2 5 3" xfId="36711" xr:uid="{A00FC194-918C-4FB2-88DA-F98312F43927}"/>
    <cellStyle name="Calculation 2 11 4 2 6" xfId="28066" xr:uid="{2CB3232A-D259-48BF-8072-83274D1A01A2}"/>
    <cellStyle name="Calculation 2 11 4 2 7" xfId="33793" xr:uid="{D811E466-F4EC-45DC-ADA2-36EA6FDF2043}"/>
    <cellStyle name="Calculation 2 11 4 3" xfId="23001" xr:uid="{0A729884-9E85-4E76-84B2-3F7982B2E3E4}"/>
    <cellStyle name="Calculation 2 11 4 3 2" xfId="25701" xr:uid="{6FB6CA84-8C9F-45E8-8A3B-B315168CF80F}"/>
    <cellStyle name="Calculation 2 11 4 3 2 2" xfId="31153" xr:uid="{0B381EEB-DF80-4686-9A36-2D1E7871CDF5}"/>
    <cellStyle name="Calculation 2 11 4 3 2 3" xfId="36728" xr:uid="{1ED1EACC-DD23-41D5-A144-57A9EFEA1B5D}"/>
    <cellStyle name="Calculation 2 11 4 3 3" xfId="28941" xr:uid="{7788FED2-EF0A-45FF-B5A4-9FF11EEE7AB8}"/>
    <cellStyle name="Calculation 2 11 4 3 4" xfId="34665" xr:uid="{949E7B3F-4EB2-4C0E-8ECD-772D49070A2C}"/>
    <cellStyle name="Calculation 2 11 4 4" xfId="24360" xr:uid="{C4EE6BB3-3684-4775-945E-AF27FEEA1B91}"/>
    <cellStyle name="Calculation 2 11 4 4 2" xfId="26558" xr:uid="{227869A1-B6FF-4E45-9FBE-77EE3AAD09CC}"/>
    <cellStyle name="Calculation 2 11 4 4 2 2" xfId="32010" xr:uid="{E14C437D-13DE-45F9-9E15-075321A224A4}"/>
    <cellStyle name="Calculation 2 11 4 4 2 3" xfId="37582" xr:uid="{EC0DB04E-C5FF-44E1-88C1-7FB8CDDA65A8}"/>
    <cellStyle name="Calculation 2 11 4 4 3" xfId="29812" xr:uid="{D3E1A37B-3029-43EC-BA36-22AC63023ABC}"/>
    <cellStyle name="Calculation 2 11 4 4 4" xfId="35531" xr:uid="{765FB6CF-64AA-4A36-AF7B-58AD3784FECE}"/>
    <cellStyle name="Calculation 2 11 4 5" xfId="22143" xr:uid="{D778E6E1-380C-4401-BB2F-DB868CB25330}"/>
    <cellStyle name="Calculation 2 11 4 5 2" xfId="28083" xr:uid="{6A4FFDD3-8A65-4CE4-AD44-B7BEA39870A1}"/>
    <cellStyle name="Calculation 2 11 4 5 3" xfId="33810" xr:uid="{8CE7B369-5064-4C8E-8DA9-CB44BDCCC801}"/>
    <cellStyle name="Calculation 2 11 4 6" xfId="21061" xr:uid="{4A64A27C-2AFF-4190-B812-9ED1E56F3A0E}"/>
    <cellStyle name="Calculation 2 11 4 7" xfId="21415" xr:uid="{3E853332-5F15-48B2-9369-E018CDD08D9F}"/>
    <cellStyle name="Calculation 2 11 4 8" xfId="32914" xr:uid="{DC9D7809-6F29-4E16-8FB4-F6C0071A3DF7}"/>
    <cellStyle name="Calculation 2 11 5" xfId="731" xr:uid="{00000000-0005-0000-0000-0000CA020000}"/>
    <cellStyle name="Calculation 2 11 5 2" xfId="22123" xr:uid="{80E70A23-8BFC-4EDF-9685-F16587CE78E3}"/>
    <cellStyle name="Calculation 2 11 5 2 2" xfId="23838" xr:uid="{2D5B65F6-57FD-46D4-8DE2-8FE6B932AFC9}"/>
    <cellStyle name="Calculation 2 11 5 2 2 2" xfId="26538" xr:uid="{E33E2655-D1F4-4B36-A37B-75E4C1575FE4}"/>
    <cellStyle name="Calculation 2 11 5 2 2 2 2" xfId="31990" xr:uid="{EBFDECC6-3210-47E2-B435-AC50A6C61A87}"/>
    <cellStyle name="Calculation 2 11 5 2 2 2 3" xfId="37562" xr:uid="{14CC3A28-1C59-461A-A426-A233D23B0520}"/>
    <cellStyle name="Calculation 2 11 5 2 2 3" xfId="29778" xr:uid="{2305135C-847D-432E-B908-6BAC152F03C1}"/>
    <cellStyle name="Calculation 2 11 5 2 2 4" xfId="35499" xr:uid="{8A69103B-61A4-44C7-A2BC-8D4ADD99A898}"/>
    <cellStyle name="Calculation 2 11 5 2 3" xfId="25238" xr:uid="{A996B910-62A4-42D2-A348-80A15EE9CECE}"/>
    <cellStyle name="Calculation 2 11 5 2 3 2" xfId="27430" xr:uid="{5C6D8D66-20B9-432E-B1CA-5CDAAD6E2BAB}"/>
    <cellStyle name="Calculation 2 11 5 2 3 2 2" xfId="32882" xr:uid="{B52DFA91-7961-4DA4-86FF-0DF8289D4568}"/>
    <cellStyle name="Calculation 2 11 5 2 3 2 3" xfId="38248" xr:uid="{ADDBBFAE-270E-4267-9EBA-3A800FF6468B}"/>
    <cellStyle name="Calculation 2 11 5 2 3 3" xfId="30690" xr:uid="{ED805229-081A-4D8C-8276-5C2A9396729A}"/>
    <cellStyle name="Calculation 2 11 5 2 3 4" xfId="36365" xr:uid="{EC74CDC3-20C4-4A55-8B95-5322FD1266A0}"/>
    <cellStyle name="Calculation 2 11 5 2 4" xfId="22983" xr:uid="{361B7667-3E0E-44FE-A765-B8713D63905A}"/>
    <cellStyle name="Calculation 2 11 5 2 4 2" xfId="28923" xr:uid="{E9A6DA16-5B39-4762-A75D-D9C840E68FC2}"/>
    <cellStyle name="Calculation 2 11 5 2 4 3" xfId="34647" xr:uid="{0D457153-44EF-44E6-B455-B770F35C25B8}"/>
    <cellStyle name="Calculation 2 11 5 2 5" xfId="25683" xr:uid="{0EBB079E-288F-4B8E-AAC2-158E1F1A560D}"/>
    <cellStyle name="Calculation 2 11 5 2 5 2" xfId="31135" xr:uid="{A3680695-A08E-4A9E-9B13-90F559E9BC12}"/>
    <cellStyle name="Calculation 2 11 5 2 5 3" xfId="36710" xr:uid="{96B8D5AE-781D-44EE-BFD5-BE4CDE4ECAD1}"/>
    <cellStyle name="Calculation 2 11 5 2 6" xfId="28065" xr:uid="{29F68AE3-7503-4DFC-9E93-7CEF5FBD5FD0}"/>
    <cellStyle name="Calculation 2 11 5 2 7" xfId="33792" xr:uid="{78103B20-124F-424E-B4CF-0B49A7FF93F7}"/>
    <cellStyle name="Calculation 2 11 5 3" xfId="23002" xr:uid="{AD4E8093-FFA7-48D1-9218-94DCBE883DD2}"/>
    <cellStyle name="Calculation 2 11 5 3 2" xfId="25702" xr:uid="{5CEA8B23-D587-4685-9C9F-D6A4AA97E89D}"/>
    <cellStyle name="Calculation 2 11 5 3 2 2" xfId="31154" xr:uid="{E097BFA9-CBD2-4CD9-829D-C3393AFBDAEE}"/>
    <cellStyle name="Calculation 2 11 5 3 2 3" xfId="36729" xr:uid="{DD324B60-85CF-4437-A2D0-813E1DEAAD18}"/>
    <cellStyle name="Calculation 2 11 5 3 3" xfId="28942" xr:uid="{0294F8F2-E4DF-4BC0-930E-3630E7249FEC}"/>
    <cellStyle name="Calculation 2 11 5 3 4" xfId="34666" xr:uid="{601B6AF3-373D-4DFB-BAD3-670AE984B435}"/>
    <cellStyle name="Calculation 2 11 5 4" xfId="24361" xr:uid="{4DBB615E-96AC-4EB7-ABBE-C2295DB23B1B}"/>
    <cellStyle name="Calculation 2 11 5 4 2" xfId="26559" xr:uid="{0FC92DFE-8254-4512-A3A9-CFD38DF7B928}"/>
    <cellStyle name="Calculation 2 11 5 4 2 2" xfId="32011" xr:uid="{F606BC90-207E-486A-BDC7-3997F450A58B}"/>
    <cellStyle name="Calculation 2 11 5 4 2 3" xfId="37583" xr:uid="{3B110467-5909-42DE-BEC0-86FF555D2756}"/>
    <cellStyle name="Calculation 2 11 5 4 3" xfId="29813" xr:uid="{CDE89592-8440-4596-ACEA-49E5DC531DEA}"/>
    <cellStyle name="Calculation 2 11 5 4 4" xfId="35532" xr:uid="{7C36C43B-86B0-4DD7-A2D2-A4F08B872AC3}"/>
    <cellStyle name="Calculation 2 11 5 5" xfId="22144" xr:uid="{3AAA982D-E716-47B1-BBC3-B597D8C8FC1D}"/>
    <cellStyle name="Calculation 2 11 5 5 2" xfId="28084" xr:uid="{032621AF-7763-45B4-9C27-08CD8B701085}"/>
    <cellStyle name="Calculation 2 11 5 5 3" xfId="33811" xr:uid="{9A7455DE-A040-46AB-8168-4E4EF1B2B84C}"/>
    <cellStyle name="Calculation 2 11 5 6" xfId="21062" xr:uid="{C6A84A23-4E4A-496C-A630-A6F33469718D}"/>
    <cellStyle name="Calculation 2 11 5 7" xfId="21414" xr:uid="{9EF3C132-B573-4317-966D-D5B45FB99AC8}"/>
    <cellStyle name="Calculation 2 11 5 8" xfId="32915" xr:uid="{A6C75448-646B-4DC9-872C-DDE5D61EE899}"/>
    <cellStyle name="Calculation 2 11 6" xfId="22127" xr:uid="{D5A64FA7-3F20-45DE-9834-D77D00672B6B}"/>
    <cellStyle name="Calculation 2 11 6 2" xfId="23842" xr:uid="{916D3D6D-809C-4FE4-93E8-262CC97C76E4}"/>
    <cellStyle name="Calculation 2 11 6 2 2" xfId="26542" xr:uid="{B406ACA9-17FB-4F7D-A40F-FC092B6FF69C}"/>
    <cellStyle name="Calculation 2 11 6 2 2 2" xfId="31994" xr:uid="{FD8A16BA-2067-49D4-BEDC-D253DD464EDE}"/>
    <cellStyle name="Calculation 2 11 6 2 2 3" xfId="37566" xr:uid="{EDAB4721-370A-4301-96C3-241F352B5CF2}"/>
    <cellStyle name="Calculation 2 11 6 2 3" xfId="29782" xr:uid="{C2A9725B-4101-450E-8FF9-A757CB22EDEE}"/>
    <cellStyle name="Calculation 2 11 6 2 4" xfId="35503" xr:uid="{17F9228C-FD6F-4CFC-A547-7B62DE18BE77}"/>
    <cellStyle name="Calculation 2 11 6 3" xfId="25242" xr:uid="{DC3AB39D-D4FA-4177-931A-97410F0D31A7}"/>
    <cellStyle name="Calculation 2 11 6 3 2" xfId="27434" xr:uid="{52620BAF-4804-4FE2-9748-CFC9521B50D1}"/>
    <cellStyle name="Calculation 2 11 6 3 2 2" xfId="32886" xr:uid="{7F11708B-C65B-411F-AB35-78D0F86C68C4}"/>
    <cellStyle name="Calculation 2 11 6 3 2 3" xfId="38252" xr:uid="{A2AC856E-4058-489C-97D6-42C6F67B6407}"/>
    <cellStyle name="Calculation 2 11 6 3 3" xfId="30694" xr:uid="{F9517EF9-3AB2-4211-BAD5-2C67ECB6BBFD}"/>
    <cellStyle name="Calculation 2 11 6 3 4" xfId="36369" xr:uid="{1867C998-6C85-4DF0-A4DC-9334C646D1D6}"/>
    <cellStyle name="Calculation 2 11 6 4" xfId="22987" xr:uid="{71C22E91-2248-40B4-B6B1-E1CDFB6A9763}"/>
    <cellStyle name="Calculation 2 11 6 4 2" xfId="28927" xr:uid="{D13F7651-69A0-4ADC-95E5-E136F1C2B935}"/>
    <cellStyle name="Calculation 2 11 6 4 3" xfId="34651" xr:uid="{477DC4B6-F9F2-42AE-B5EB-5F12AAEC35A2}"/>
    <cellStyle name="Calculation 2 11 6 5" xfId="25687" xr:uid="{9D0B1BB6-343F-4BD8-ADDE-207AEBF3601D}"/>
    <cellStyle name="Calculation 2 11 6 5 2" xfId="31139" xr:uid="{B4980527-BC64-42E0-9DBB-FEB80AAC06D2}"/>
    <cellStyle name="Calculation 2 11 6 5 3" xfId="36714" xr:uid="{ADBF849C-D801-4E06-A52E-F0FB6571AFE9}"/>
    <cellStyle name="Calculation 2 11 6 6" xfId="28069" xr:uid="{2503DA20-202D-49C0-BE49-62AE8C78B788}"/>
    <cellStyle name="Calculation 2 11 6 7" xfId="33796" xr:uid="{6DF9E57D-F965-498C-876B-453FBF78859C}"/>
    <cellStyle name="Calculation 2 11 7" xfId="22998" xr:uid="{5633AACF-B184-44A6-98F7-E651BC9B637B}"/>
    <cellStyle name="Calculation 2 11 7 2" xfId="25698" xr:uid="{712FA93B-3035-4362-B4C6-CFBEB1D17F02}"/>
    <cellStyle name="Calculation 2 11 7 2 2" xfId="31150" xr:uid="{0217B662-9644-4E34-8C5A-756492946736}"/>
    <cellStyle name="Calculation 2 11 7 2 3" xfId="36725" xr:uid="{23758D56-4ECB-47A7-8CCB-45389542D58E}"/>
    <cellStyle name="Calculation 2 11 7 3" xfId="28938" xr:uid="{0E23E437-93B1-453C-842C-4AE392194BD3}"/>
    <cellStyle name="Calculation 2 11 7 4" xfId="34662" xr:uid="{BAB8D206-4D77-4F9B-AF6D-321B024DF397}"/>
    <cellStyle name="Calculation 2 11 8" xfId="24357" xr:uid="{2ACBCC9B-B3BD-4C09-A118-77BAC1E428FB}"/>
    <cellStyle name="Calculation 2 11 8 2" xfId="26555" xr:uid="{E034E7C5-F595-4933-B857-3257C503089F}"/>
    <cellStyle name="Calculation 2 11 8 2 2" xfId="32007" xr:uid="{BE84A2F5-9030-4516-B816-2B1D056DB34D}"/>
    <cellStyle name="Calculation 2 11 8 2 3" xfId="37579" xr:uid="{01B571DE-ECBE-4971-AC92-3B016C759830}"/>
    <cellStyle name="Calculation 2 11 8 3" xfId="29809" xr:uid="{2671B863-62EB-45B1-81DF-8A2C0903E8EA}"/>
    <cellStyle name="Calculation 2 11 8 4" xfId="35528" xr:uid="{93D55248-32BB-49C1-A8A2-69128E8DD27B}"/>
    <cellStyle name="Calculation 2 11 9" xfId="22140" xr:uid="{3557A128-0EE8-467F-A01D-5FE06B94130C}"/>
    <cellStyle name="Calculation 2 11 9 2" xfId="28080" xr:uid="{B9EA8085-7FB3-406C-8CE5-B82DB82713EB}"/>
    <cellStyle name="Calculation 2 11 9 3" xfId="33807" xr:uid="{2F9B4533-84B3-47B3-B6DE-971C4388082F}"/>
    <cellStyle name="Calculation 2 12" xfId="732" xr:uid="{00000000-0005-0000-0000-0000CB020000}"/>
    <cellStyle name="Calculation 2 12 10" xfId="21063" xr:uid="{2D99431A-D6E6-469B-80C0-227C65A69920}"/>
    <cellStyle name="Calculation 2 12 11" xfId="21413" xr:uid="{6333593A-4AAD-4BF4-89C0-92B62657DC03}"/>
    <cellStyle name="Calculation 2 12 12" xfId="32916" xr:uid="{F90FA0C2-F35B-4082-A67C-F42690AA6394}"/>
    <cellStyle name="Calculation 2 12 2" xfId="733" xr:uid="{00000000-0005-0000-0000-0000CC020000}"/>
    <cellStyle name="Calculation 2 12 2 2" xfId="22121" xr:uid="{F875F101-A514-4D5A-B3C4-245825DF5A6E}"/>
    <cellStyle name="Calculation 2 12 2 2 2" xfId="23836" xr:uid="{8536DF9B-B0F8-4460-80EF-D98C53450A41}"/>
    <cellStyle name="Calculation 2 12 2 2 2 2" xfId="26536" xr:uid="{E93B40AA-BD4F-46AF-BFBD-3D3BF2B190C9}"/>
    <cellStyle name="Calculation 2 12 2 2 2 2 2" xfId="31988" xr:uid="{47DEFBBC-2080-47D9-876D-21FF1FD20CA3}"/>
    <cellStyle name="Calculation 2 12 2 2 2 2 3" xfId="37560" xr:uid="{9B346CC8-E555-4A64-9D80-878410BB26AA}"/>
    <cellStyle name="Calculation 2 12 2 2 2 3" xfId="29776" xr:uid="{195835FD-81D6-40B0-905D-00C572629BB7}"/>
    <cellStyle name="Calculation 2 12 2 2 2 4" xfId="35497" xr:uid="{4E5383AE-16E7-4B09-B169-FF3D9CD78E39}"/>
    <cellStyle name="Calculation 2 12 2 2 3" xfId="25236" xr:uid="{152702AF-2D64-4C4F-84A8-BABD9612356B}"/>
    <cellStyle name="Calculation 2 12 2 2 3 2" xfId="27428" xr:uid="{EC6A0834-6DEB-4E5F-96E5-ECA07ED1DA07}"/>
    <cellStyle name="Calculation 2 12 2 2 3 2 2" xfId="32880" xr:uid="{7D016160-FCA3-4ED2-AD95-79E28DF76D10}"/>
    <cellStyle name="Calculation 2 12 2 2 3 2 3" xfId="38246" xr:uid="{E4143EA9-0858-46A8-B0C9-BA01B8683EF6}"/>
    <cellStyle name="Calculation 2 12 2 2 3 3" xfId="30688" xr:uid="{B2F77776-A234-4CA0-A6E5-F4B7180BD479}"/>
    <cellStyle name="Calculation 2 12 2 2 3 4" xfId="36363" xr:uid="{52A73143-4A86-4959-9C2F-148942E4214A}"/>
    <cellStyle name="Calculation 2 12 2 2 4" xfId="22981" xr:uid="{DD05E1C0-F5BC-4419-95CC-564562233B58}"/>
    <cellStyle name="Calculation 2 12 2 2 4 2" xfId="28921" xr:uid="{F51FD04C-306A-46E6-A396-403310CBC279}"/>
    <cellStyle name="Calculation 2 12 2 2 4 3" xfId="34645" xr:uid="{BC9D61BB-6977-4F73-8A48-90A2EC97F012}"/>
    <cellStyle name="Calculation 2 12 2 2 5" xfId="25681" xr:uid="{BECC7859-7424-496B-9DC3-68ED90948A1D}"/>
    <cellStyle name="Calculation 2 12 2 2 5 2" xfId="31133" xr:uid="{99717D42-EB43-418D-95CE-BCA93A5646FB}"/>
    <cellStyle name="Calculation 2 12 2 2 5 3" xfId="36708" xr:uid="{754EBE77-14C9-4265-8D9F-C903BCED7C29}"/>
    <cellStyle name="Calculation 2 12 2 2 6" xfId="28063" xr:uid="{040224E7-F745-4364-996C-0B202587A5E6}"/>
    <cellStyle name="Calculation 2 12 2 2 7" xfId="33790" xr:uid="{1E3154A5-8B23-4E6D-9972-5AD0853AC557}"/>
    <cellStyle name="Calculation 2 12 2 3" xfId="23004" xr:uid="{7D5D05EB-4FAE-49CC-A807-6AC9201DF5F8}"/>
    <cellStyle name="Calculation 2 12 2 3 2" xfId="25704" xr:uid="{6C7801E9-1764-484C-842A-099565048C5C}"/>
    <cellStyle name="Calculation 2 12 2 3 2 2" xfId="31156" xr:uid="{B0F9796A-B7A6-4364-8175-49634DCD0073}"/>
    <cellStyle name="Calculation 2 12 2 3 2 3" xfId="36731" xr:uid="{50E8DF73-599D-40B8-939F-1CB203212CE8}"/>
    <cellStyle name="Calculation 2 12 2 3 3" xfId="28944" xr:uid="{BE0EB48E-DBA2-4E6C-95BB-1646F65F9F16}"/>
    <cellStyle name="Calculation 2 12 2 3 4" xfId="34668" xr:uid="{A5C957DF-8C95-45D3-B0C9-EFE37A25A4F2}"/>
    <cellStyle name="Calculation 2 12 2 4" xfId="24363" xr:uid="{3788E46A-8DBF-4B20-BCAC-6A69C58786D6}"/>
    <cellStyle name="Calculation 2 12 2 4 2" xfId="26561" xr:uid="{BFC8B7F1-3CB7-43B9-AFC6-5FACA67D0A07}"/>
    <cellStyle name="Calculation 2 12 2 4 2 2" xfId="32013" xr:uid="{F53FAE40-56E7-432E-8CB7-B28FE2E6FE3D}"/>
    <cellStyle name="Calculation 2 12 2 4 2 3" xfId="37585" xr:uid="{1350909A-C1F9-4D54-A554-F0D7B76D8259}"/>
    <cellStyle name="Calculation 2 12 2 4 3" xfId="29815" xr:uid="{B68A59F1-E141-422D-B217-CFE29007911C}"/>
    <cellStyle name="Calculation 2 12 2 4 4" xfId="35534" xr:uid="{58AB226F-F0CD-4E33-968B-80479F8F6CAA}"/>
    <cellStyle name="Calculation 2 12 2 5" xfId="22146" xr:uid="{52EB809C-3190-4154-9376-F3C3C5DA38B0}"/>
    <cellStyle name="Calculation 2 12 2 5 2" xfId="28086" xr:uid="{481FF75F-57C1-4A07-87A1-E22092EB64F0}"/>
    <cellStyle name="Calculation 2 12 2 5 3" xfId="33813" xr:uid="{1ABB2305-89E4-44AD-92C8-0516679EC764}"/>
    <cellStyle name="Calculation 2 12 2 6" xfId="21064" xr:uid="{1B7FF676-0D13-4D10-A37E-AFD53D090D4B}"/>
    <cellStyle name="Calculation 2 12 2 7" xfId="21412" xr:uid="{171DF847-7224-409C-B7FE-C037427D0F21}"/>
    <cellStyle name="Calculation 2 12 2 8" xfId="32917" xr:uid="{B295F0B5-9BC2-449D-969F-D23D5AABC531}"/>
    <cellStyle name="Calculation 2 12 3" xfId="734" xr:uid="{00000000-0005-0000-0000-0000CD020000}"/>
    <cellStyle name="Calculation 2 12 3 2" xfId="22120" xr:uid="{4B441AD6-6E84-445B-98C7-25217CEA8547}"/>
    <cellStyle name="Calculation 2 12 3 2 2" xfId="23835" xr:uid="{63409296-7EFE-402A-8E05-6ECBEBEBFBD6}"/>
    <cellStyle name="Calculation 2 12 3 2 2 2" xfId="26535" xr:uid="{6484A9E0-323E-4A0D-9467-6569419ED850}"/>
    <cellStyle name="Calculation 2 12 3 2 2 2 2" xfId="31987" xr:uid="{43AD13EA-E3EF-4E60-BBBB-6255EC9F40BB}"/>
    <cellStyle name="Calculation 2 12 3 2 2 2 3" xfId="37559" xr:uid="{59E42B7F-EB60-496A-AE21-E123157DFFD5}"/>
    <cellStyle name="Calculation 2 12 3 2 2 3" xfId="29775" xr:uid="{991713C6-1156-4B28-8135-02E7946665DC}"/>
    <cellStyle name="Calculation 2 12 3 2 2 4" xfId="35496" xr:uid="{D1820435-7480-45E1-9059-A756721FAB54}"/>
    <cellStyle name="Calculation 2 12 3 2 3" xfId="25235" xr:uid="{A6032437-9188-4DD5-BF21-8D380EE705E5}"/>
    <cellStyle name="Calculation 2 12 3 2 3 2" xfId="27427" xr:uid="{CDE3445A-D113-41F5-A19D-9F4CC58E6CC1}"/>
    <cellStyle name="Calculation 2 12 3 2 3 2 2" xfId="32879" xr:uid="{AEEC82AE-37D8-404A-83F8-18776028E752}"/>
    <cellStyle name="Calculation 2 12 3 2 3 2 3" xfId="38245" xr:uid="{87C0C9B2-38F9-4BB4-B275-C10195AABFD7}"/>
    <cellStyle name="Calculation 2 12 3 2 3 3" xfId="30687" xr:uid="{99EE870D-293F-4881-88C7-83728342E7D3}"/>
    <cellStyle name="Calculation 2 12 3 2 3 4" xfId="36362" xr:uid="{E43E90AF-6918-4A64-BC61-A860C89BEB2A}"/>
    <cellStyle name="Calculation 2 12 3 2 4" xfId="22980" xr:uid="{CC5CB75C-80D3-4DA4-8476-ADAD9C1FF702}"/>
    <cellStyle name="Calculation 2 12 3 2 4 2" xfId="28920" xr:uid="{93756AB2-CBCA-4657-9605-259249AD4AAB}"/>
    <cellStyle name="Calculation 2 12 3 2 4 3" xfId="34644" xr:uid="{5417D261-6747-4704-BB6B-06FC8612092E}"/>
    <cellStyle name="Calculation 2 12 3 2 5" xfId="25680" xr:uid="{B5EBB559-EECE-4D67-819F-4A076FD752FC}"/>
    <cellStyle name="Calculation 2 12 3 2 5 2" xfId="31132" xr:uid="{AE1C9F09-A78E-447A-858D-81FC49CC1865}"/>
    <cellStyle name="Calculation 2 12 3 2 5 3" xfId="36707" xr:uid="{D553A0C5-80F0-4C40-AF0B-E97B9652CE83}"/>
    <cellStyle name="Calculation 2 12 3 2 6" xfId="28062" xr:uid="{972E678B-F75A-46A2-8294-10063E39F3F3}"/>
    <cellStyle name="Calculation 2 12 3 2 7" xfId="33789" xr:uid="{10C772B0-01A4-445F-98FD-7AB1B37FEC8C}"/>
    <cellStyle name="Calculation 2 12 3 3" xfId="23005" xr:uid="{8BCBB3B0-1015-4679-ACA7-06A23258B25B}"/>
    <cellStyle name="Calculation 2 12 3 3 2" xfId="25705" xr:uid="{F3D81F23-5D15-4A0B-B617-CAA463FEDDDD}"/>
    <cellStyle name="Calculation 2 12 3 3 2 2" xfId="31157" xr:uid="{D76FC78C-F1C1-446B-93ED-2163CFA4CA0F}"/>
    <cellStyle name="Calculation 2 12 3 3 2 3" xfId="36732" xr:uid="{52A70180-F1AB-43E3-A112-2BBA698C90F8}"/>
    <cellStyle name="Calculation 2 12 3 3 3" xfId="28945" xr:uid="{FF821ABA-7496-4673-9003-A3C02FE1365A}"/>
    <cellStyle name="Calculation 2 12 3 3 4" xfId="34669" xr:uid="{40AB2831-BB71-4608-9178-61D7487A542F}"/>
    <cellStyle name="Calculation 2 12 3 4" xfId="24364" xr:uid="{E27111F7-762C-431D-B8CE-83B514F2A0E2}"/>
    <cellStyle name="Calculation 2 12 3 4 2" xfId="26562" xr:uid="{30A7E49A-97E8-466D-9954-6499CF4FBD3E}"/>
    <cellStyle name="Calculation 2 12 3 4 2 2" xfId="32014" xr:uid="{ED5A95E0-481C-4321-8EA7-F50909A16CC6}"/>
    <cellStyle name="Calculation 2 12 3 4 2 3" xfId="37586" xr:uid="{FBEF6814-395E-4131-B05F-19157D6CB671}"/>
    <cellStyle name="Calculation 2 12 3 4 3" xfId="29816" xr:uid="{AEB71CB4-8CEF-4098-A6E8-6FF3F300DEC4}"/>
    <cellStyle name="Calculation 2 12 3 4 4" xfId="35535" xr:uid="{A86990EA-2D9A-41F7-A053-D72FDA0D5690}"/>
    <cellStyle name="Calculation 2 12 3 5" xfId="22147" xr:uid="{A2CD797F-3151-476F-9388-FAFA70DB86EE}"/>
    <cellStyle name="Calculation 2 12 3 5 2" xfId="28087" xr:uid="{7423366F-3AF3-4B46-A80D-B7BE687E3DA4}"/>
    <cellStyle name="Calculation 2 12 3 5 3" xfId="33814" xr:uid="{05326EE9-7D80-4B9F-90D1-3012C6BD9A32}"/>
    <cellStyle name="Calculation 2 12 3 6" xfId="21065" xr:uid="{B37D25A2-A4B9-4FD5-9447-90CED3168611}"/>
    <cellStyle name="Calculation 2 12 3 7" xfId="21411" xr:uid="{595A5FC2-D0A5-445A-A9E2-CACA4AB2A0CF}"/>
    <cellStyle name="Calculation 2 12 3 8" xfId="32918" xr:uid="{D25F6A80-33E4-40F6-B3EC-705517E1B0FB}"/>
    <cellStyle name="Calculation 2 12 4" xfId="735" xr:uid="{00000000-0005-0000-0000-0000CE020000}"/>
    <cellStyle name="Calculation 2 12 4 2" xfId="22119" xr:uid="{31EB7276-DC2A-4D44-98DE-4AD47F699E4B}"/>
    <cellStyle name="Calculation 2 12 4 2 2" xfId="23834" xr:uid="{AB32217D-36A2-4084-AEE7-958E27322B33}"/>
    <cellStyle name="Calculation 2 12 4 2 2 2" xfId="26534" xr:uid="{CDCF23B3-A2D1-4AEA-98E2-3FBF4C0D4494}"/>
    <cellStyle name="Calculation 2 12 4 2 2 2 2" xfId="31986" xr:uid="{F7E6AFCE-35F2-4E27-9F44-61C139B2EBEB}"/>
    <cellStyle name="Calculation 2 12 4 2 2 2 3" xfId="37558" xr:uid="{26C0FFF0-5112-4320-9DD0-778754C13D17}"/>
    <cellStyle name="Calculation 2 12 4 2 2 3" xfId="29774" xr:uid="{DEE7BC50-7406-471B-88C4-EC426D1E4EF7}"/>
    <cellStyle name="Calculation 2 12 4 2 2 4" xfId="35495" xr:uid="{708FE38A-551C-4D47-B33C-45F8B69A5557}"/>
    <cellStyle name="Calculation 2 12 4 2 3" xfId="25234" xr:uid="{4D2B32ED-75AC-4916-994B-C3A6B2D54CC1}"/>
    <cellStyle name="Calculation 2 12 4 2 3 2" xfId="27426" xr:uid="{10E27432-439D-4033-AE7F-79633D24AA39}"/>
    <cellStyle name="Calculation 2 12 4 2 3 2 2" xfId="32878" xr:uid="{260DD2DF-FB9F-468B-B826-27BBB538EA15}"/>
    <cellStyle name="Calculation 2 12 4 2 3 2 3" xfId="38244" xr:uid="{83DD8134-30D9-4967-B249-394E2025D7CC}"/>
    <cellStyle name="Calculation 2 12 4 2 3 3" xfId="30686" xr:uid="{22E7CC2C-CC24-416A-81CF-0CE2D20995C9}"/>
    <cellStyle name="Calculation 2 12 4 2 3 4" xfId="36361" xr:uid="{01B5E12B-B5C5-4E0E-8DF5-54547E8A903D}"/>
    <cellStyle name="Calculation 2 12 4 2 4" xfId="22979" xr:uid="{DAFD4B10-3C51-40B7-9407-1EC5DBBCDA24}"/>
    <cellStyle name="Calculation 2 12 4 2 4 2" xfId="28919" xr:uid="{E62268A2-EBC7-4EA7-BC2C-B0BBD0F5414E}"/>
    <cellStyle name="Calculation 2 12 4 2 4 3" xfId="34643" xr:uid="{A403F2F2-1337-43EA-BE08-CF9FFAB48069}"/>
    <cellStyle name="Calculation 2 12 4 2 5" xfId="25679" xr:uid="{6AA154BF-7014-4D7A-B08D-6827E3F726DC}"/>
    <cellStyle name="Calculation 2 12 4 2 5 2" xfId="31131" xr:uid="{C568F7E9-37E2-4B48-873E-05AE0B376D58}"/>
    <cellStyle name="Calculation 2 12 4 2 5 3" xfId="36706" xr:uid="{58A47290-26D9-4AC1-BF76-9A888C044425}"/>
    <cellStyle name="Calculation 2 12 4 2 6" xfId="28061" xr:uid="{5CCEEBD6-392A-425B-B1AF-BE681ABA671D}"/>
    <cellStyle name="Calculation 2 12 4 2 7" xfId="33788" xr:uid="{F7E827C6-DBCE-44E6-B47D-7E08A2BC3AE7}"/>
    <cellStyle name="Calculation 2 12 4 3" xfId="23006" xr:uid="{4CC0F0DC-ACC0-4501-A216-A96FC8A59CAA}"/>
    <cellStyle name="Calculation 2 12 4 3 2" xfId="25706" xr:uid="{C8770CFB-816C-41C5-ABE6-906AE78DC2F5}"/>
    <cellStyle name="Calculation 2 12 4 3 2 2" xfId="31158" xr:uid="{689BFD2C-F6E4-4F96-83BF-F37F5441B353}"/>
    <cellStyle name="Calculation 2 12 4 3 2 3" xfId="36733" xr:uid="{DADAA0D3-89DD-45ED-8DEC-31985829E866}"/>
    <cellStyle name="Calculation 2 12 4 3 3" xfId="28946" xr:uid="{AFFF8497-8F5F-40D6-875B-72B3D6FAEDCA}"/>
    <cellStyle name="Calculation 2 12 4 3 4" xfId="34670" xr:uid="{C9ABCA84-FE64-4D83-BD88-F495EBFC0C10}"/>
    <cellStyle name="Calculation 2 12 4 4" xfId="24365" xr:uid="{6B378AA2-6306-4B10-9971-28F2BB243E39}"/>
    <cellStyle name="Calculation 2 12 4 4 2" xfId="26563" xr:uid="{AC5B6EEE-E4F4-461E-A234-989160B7A0F2}"/>
    <cellStyle name="Calculation 2 12 4 4 2 2" xfId="32015" xr:uid="{37ABA0C0-3E91-409B-899C-1111F2D6CDA3}"/>
    <cellStyle name="Calculation 2 12 4 4 2 3" xfId="37587" xr:uid="{CE3E5C3E-5BA6-43DA-BEA6-4B4198E320BF}"/>
    <cellStyle name="Calculation 2 12 4 4 3" xfId="29817" xr:uid="{DA715105-4D91-4D50-833E-1D90E6CF57F5}"/>
    <cellStyle name="Calculation 2 12 4 4 4" xfId="35536" xr:uid="{91541A55-532F-4597-8B62-787B46A1998E}"/>
    <cellStyle name="Calculation 2 12 4 5" xfId="22148" xr:uid="{D8E05715-E80D-448A-9D13-38CE1E5E16EC}"/>
    <cellStyle name="Calculation 2 12 4 5 2" xfId="28088" xr:uid="{D7F881DC-CFE5-4A3E-9C26-5B6834DC8ABC}"/>
    <cellStyle name="Calculation 2 12 4 5 3" xfId="33815" xr:uid="{08684320-80BF-4587-9D14-0D8A2006090C}"/>
    <cellStyle name="Calculation 2 12 4 6" xfId="21066" xr:uid="{9192B0CE-0960-49E9-B477-4E19202547B1}"/>
    <cellStyle name="Calculation 2 12 4 7" xfId="21410" xr:uid="{FAB15043-5E4E-4689-A6AE-3241C6329427}"/>
    <cellStyle name="Calculation 2 12 4 8" xfId="32919" xr:uid="{DD75250D-3B32-4111-978E-AB3339F7EC10}"/>
    <cellStyle name="Calculation 2 12 5" xfId="736" xr:uid="{00000000-0005-0000-0000-0000CF020000}"/>
    <cellStyle name="Calculation 2 12 5 2" xfId="22118" xr:uid="{94B1890E-D892-42A9-8618-39AB33F5BE1C}"/>
    <cellStyle name="Calculation 2 12 5 2 2" xfId="23833" xr:uid="{95350E20-1FCB-454D-A933-A5F7B872D3FC}"/>
    <cellStyle name="Calculation 2 12 5 2 2 2" xfId="26533" xr:uid="{6C531C7D-51B6-47CD-BD5E-7C8FFB647823}"/>
    <cellStyle name="Calculation 2 12 5 2 2 2 2" xfId="31985" xr:uid="{04147A17-A536-4983-84EC-6525FA98FFAC}"/>
    <cellStyle name="Calculation 2 12 5 2 2 2 3" xfId="37557" xr:uid="{2BBDEA56-CEB7-4A00-9D1C-2039B6392F10}"/>
    <cellStyle name="Calculation 2 12 5 2 2 3" xfId="29773" xr:uid="{1D0EFC06-27D7-48E7-AFB2-956D04D0F246}"/>
    <cellStyle name="Calculation 2 12 5 2 2 4" xfId="35494" xr:uid="{EB6DF538-345F-47AA-AC44-1ACD6CE5EF28}"/>
    <cellStyle name="Calculation 2 12 5 2 3" xfId="25233" xr:uid="{C9106A0E-57A6-48DE-BA81-196CEB4F136C}"/>
    <cellStyle name="Calculation 2 12 5 2 3 2" xfId="27425" xr:uid="{50808A39-C9B2-4DEE-ADBA-DF580A8C53D0}"/>
    <cellStyle name="Calculation 2 12 5 2 3 2 2" xfId="32877" xr:uid="{05F8B2FA-DE01-49BA-BF14-87A62E6A8FAF}"/>
    <cellStyle name="Calculation 2 12 5 2 3 2 3" xfId="38243" xr:uid="{5F96139E-611A-41DC-8A8A-B311AA395BB8}"/>
    <cellStyle name="Calculation 2 12 5 2 3 3" xfId="30685" xr:uid="{8A03DDF6-ED35-4359-B699-051104BA508C}"/>
    <cellStyle name="Calculation 2 12 5 2 3 4" xfId="36360" xr:uid="{D6D989D3-F7FE-45D0-9FE2-172FAFDE8532}"/>
    <cellStyle name="Calculation 2 12 5 2 4" xfId="22978" xr:uid="{D1A3CF7D-0B4D-4448-B33E-CB84F021324C}"/>
    <cellStyle name="Calculation 2 12 5 2 4 2" xfId="28918" xr:uid="{09F73D83-6BCF-4567-9DCE-B1669DE7D98A}"/>
    <cellStyle name="Calculation 2 12 5 2 4 3" xfId="34642" xr:uid="{0481D18D-5682-4590-B4EB-3BE73EC349C3}"/>
    <cellStyle name="Calculation 2 12 5 2 5" xfId="25678" xr:uid="{2E451BAC-45D4-4359-AF9E-578FEBF855BF}"/>
    <cellStyle name="Calculation 2 12 5 2 5 2" xfId="31130" xr:uid="{29A75FEA-6791-48A6-8839-4B4306F3F303}"/>
    <cellStyle name="Calculation 2 12 5 2 5 3" xfId="36705" xr:uid="{845BF6CD-4299-410F-8B2F-B4711782AE15}"/>
    <cellStyle name="Calculation 2 12 5 2 6" xfId="28060" xr:uid="{CAB9C742-C194-49EF-808D-24E370FD66FF}"/>
    <cellStyle name="Calculation 2 12 5 2 7" xfId="33787" xr:uid="{BD63AE2E-D9E4-49BD-8CA2-711FEB7B3531}"/>
    <cellStyle name="Calculation 2 12 5 3" xfId="23007" xr:uid="{870CAF95-0368-46AA-8592-096EF2B7419C}"/>
    <cellStyle name="Calculation 2 12 5 3 2" xfId="25707" xr:uid="{DB29A871-4C39-462F-AABD-89D6E63EA3A4}"/>
    <cellStyle name="Calculation 2 12 5 3 2 2" xfId="31159" xr:uid="{F86E64AB-BB3E-4B06-B6DD-F5B2553F7E6F}"/>
    <cellStyle name="Calculation 2 12 5 3 2 3" xfId="36734" xr:uid="{828C1290-5911-4A90-AC64-0ACA18F7C871}"/>
    <cellStyle name="Calculation 2 12 5 3 3" xfId="28947" xr:uid="{9D311C75-31F7-4D7A-9A1E-3DA3340E1394}"/>
    <cellStyle name="Calculation 2 12 5 3 4" xfId="34671" xr:uid="{D839D9FD-F4BA-4ACF-9BFF-89164435A576}"/>
    <cellStyle name="Calculation 2 12 5 4" xfId="24366" xr:uid="{ACC24739-F836-4DE1-80D0-6C3F053C3541}"/>
    <cellStyle name="Calculation 2 12 5 4 2" xfId="26564" xr:uid="{F079E692-40C3-42F0-9DB3-9B2A2940528E}"/>
    <cellStyle name="Calculation 2 12 5 4 2 2" xfId="32016" xr:uid="{3A42D609-93FF-4C6E-85D6-D1639BB99162}"/>
    <cellStyle name="Calculation 2 12 5 4 2 3" xfId="37588" xr:uid="{D4FC15BD-BA19-4DAC-BE76-E1B10E3A91FA}"/>
    <cellStyle name="Calculation 2 12 5 4 3" xfId="29818" xr:uid="{62285665-4317-49C1-8CC8-A62E91055266}"/>
    <cellStyle name="Calculation 2 12 5 4 4" xfId="35537" xr:uid="{4FA37045-8B03-41B7-8315-679045D4922B}"/>
    <cellStyle name="Calculation 2 12 5 5" xfId="22149" xr:uid="{58F53045-6D2C-4669-84DD-3E6575C7C2CD}"/>
    <cellStyle name="Calculation 2 12 5 5 2" xfId="28089" xr:uid="{62C94B19-417D-4683-9CC5-3C44AC3FE618}"/>
    <cellStyle name="Calculation 2 12 5 5 3" xfId="33816" xr:uid="{2DA16A68-DEBC-4A09-949A-ACD764DFC263}"/>
    <cellStyle name="Calculation 2 12 5 6" xfId="21067" xr:uid="{A0BE6C9E-94D9-427B-B47D-1264254E9238}"/>
    <cellStyle name="Calculation 2 12 5 7" xfId="21409" xr:uid="{DD255723-90A0-4BAC-8BDA-9AA0F86168B8}"/>
    <cellStyle name="Calculation 2 12 5 8" xfId="32920" xr:uid="{C2DE0F25-A869-45DD-965F-94B4C0D50E13}"/>
    <cellStyle name="Calculation 2 12 6" xfId="22122" xr:uid="{4D2AC39A-759E-4389-8E6D-C196AFE2DDF6}"/>
    <cellStyle name="Calculation 2 12 6 2" xfId="23837" xr:uid="{3D86B884-31AB-4AC2-B8B8-775A1A906AEA}"/>
    <cellStyle name="Calculation 2 12 6 2 2" xfId="26537" xr:uid="{A112D8DA-A6E8-4477-987C-988A99B5AF4E}"/>
    <cellStyle name="Calculation 2 12 6 2 2 2" xfId="31989" xr:uid="{967BECF4-91E3-4992-8F2C-B213FBBBF2EA}"/>
    <cellStyle name="Calculation 2 12 6 2 2 3" xfId="37561" xr:uid="{14402AFE-AC21-4A99-B539-39A4F71E060D}"/>
    <cellStyle name="Calculation 2 12 6 2 3" xfId="29777" xr:uid="{129E6631-8AB4-447D-B511-057E2569ED98}"/>
    <cellStyle name="Calculation 2 12 6 2 4" xfId="35498" xr:uid="{2EA790BE-3EFE-4D4D-98E4-A948CD3E3928}"/>
    <cellStyle name="Calculation 2 12 6 3" xfId="25237" xr:uid="{6ED2A650-FD27-4B4F-9C44-410070E9C0DE}"/>
    <cellStyle name="Calculation 2 12 6 3 2" xfId="27429" xr:uid="{A1767035-FFF4-446E-B155-8872ED0C1DA1}"/>
    <cellStyle name="Calculation 2 12 6 3 2 2" xfId="32881" xr:uid="{CF68CD33-8795-4785-9AEA-FB445EF5177A}"/>
    <cellStyle name="Calculation 2 12 6 3 2 3" xfId="38247" xr:uid="{386E296E-9A83-4410-8757-CC8455100427}"/>
    <cellStyle name="Calculation 2 12 6 3 3" xfId="30689" xr:uid="{A079A405-5B4D-455D-8F60-DD67B809063F}"/>
    <cellStyle name="Calculation 2 12 6 3 4" xfId="36364" xr:uid="{E31BF8FA-BDBA-457E-B269-6BEFD6F65D44}"/>
    <cellStyle name="Calculation 2 12 6 4" xfId="22982" xr:uid="{E0A67307-B387-4119-9AB3-39DD08010268}"/>
    <cellStyle name="Calculation 2 12 6 4 2" xfId="28922" xr:uid="{D469A13F-0001-4FD9-AD24-C9239BF0802A}"/>
    <cellStyle name="Calculation 2 12 6 4 3" xfId="34646" xr:uid="{C43EEFFA-BF86-4E64-83F6-B3026055E8DC}"/>
    <cellStyle name="Calculation 2 12 6 5" xfId="25682" xr:uid="{B34B7525-C14F-46B9-96B6-FF3D1B206729}"/>
    <cellStyle name="Calculation 2 12 6 5 2" xfId="31134" xr:uid="{B834569E-2371-48E9-8CA1-8ECCD5413562}"/>
    <cellStyle name="Calculation 2 12 6 5 3" xfId="36709" xr:uid="{C9F21DF1-6056-45E2-B97D-F777FDD61FA7}"/>
    <cellStyle name="Calculation 2 12 6 6" xfId="28064" xr:uid="{372E252D-84AC-4C55-830E-462D536132ED}"/>
    <cellStyle name="Calculation 2 12 6 7" xfId="33791" xr:uid="{D5EF8812-DCB9-47B3-BD86-2C23AC6F65C8}"/>
    <cellStyle name="Calculation 2 12 7" xfId="23003" xr:uid="{B3904E1F-43E4-4AD1-BC2C-D82F690CED89}"/>
    <cellStyle name="Calculation 2 12 7 2" xfId="25703" xr:uid="{ADF2EFF6-0539-43DE-9B9C-C47EC4F7329B}"/>
    <cellStyle name="Calculation 2 12 7 2 2" xfId="31155" xr:uid="{F493D7B7-BBDC-427D-B170-E638DA91767C}"/>
    <cellStyle name="Calculation 2 12 7 2 3" xfId="36730" xr:uid="{9BDE95CC-420D-46D5-BEBF-7F9572BEA3DD}"/>
    <cellStyle name="Calculation 2 12 7 3" xfId="28943" xr:uid="{85C5C560-C685-44E9-AB07-A4A4E78F87D6}"/>
    <cellStyle name="Calculation 2 12 7 4" xfId="34667" xr:uid="{3B4F768B-4A1D-4431-B1D4-7119573A7687}"/>
    <cellStyle name="Calculation 2 12 8" xfId="24362" xr:uid="{7958B6DD-71D9-4B2A-A64A-C9DD6A98F962}"/>
    <cellStyle name="Calculation 2 12 8 2" xfId="26560" xr:uid="{78AB034F-C27A-4FA7-B4B2-C3FA31601C7E}"/>
    <cellStyle name="Calculation 2 12 8 2 2" xfId="32012" xr:uid="{D1B3A58F-B1EB-486A-AADE-2A7D9040AD3D}"/>
    <cellStyle name="Calculation 2 12 8 2 3" xfId="37584" xr:uid="{6566E925-5175-45C8-A7DB-4CE391256FA5}"/>
    <cellStyle name="Calculation 2 12 8 3" xfId="29814" xr:uid="{8097B6E5-EE0A-4CE8-BE27-FFE1C7A68FDE}"/>
    <cellStyle name="Calculation 2 12 8 4" xfId="35533" xr:uid="{4DECAEC8-3A82-4C69-9BB7-15EF2E3CCACD}"/>
    <cellStyle name="Calculation 2 12 9" xfId="22145" xr:uid="{FD13444D-4038-4996-B778-F20FCECA1164}"/>
    <cellStyle name="Calculation 2 12 9 2" xfId="28085" xr:uid="{E8ACE44B-F988-4C42-B25C-7FA6B3F8087B}"/>
    <cellStyle name="Calculation 2 12 9 3" xfId="33812" xr:uid="{F352C888-D393-4465-BD59-DA6B9CBBFAB6}"/>
    <cellStyle name="Calculation 2 13" xfId="737" xr:uid="{00000000-0005-0000-0000-0000D0020000}"/>
    <cellStyle name="Calculation 2 13 10" xfId="21408" xr:uid="{DE4D8864-26FE-4EB6-B026-719C804E2A93}"/>
    <cellStyle name="Calculation 2 13 11" xfId="32921" xr:uid="{C69A6550-C564-43E0-89C1-BDBB6AE18D18}"/>
    <cellStyle name="Calculation 2 13 2" xfId="738" xr:uid="{00000000-0005-0000-0000-0000D1020000}"/>
    <cellStyle name="Calculation 2 13 2 2" xfId="22116" xr:uid="{5B2A90A4-A301-4346-BA30-CC9BF43F6CF0}"/>
    <cellStyle name="Calculation 2 13 2 2 2" xfId="23831" xr:uid="{05E5553C-9E36-4033-B7C9-FFB6A0F7E959}"/>
    <cellStyle name="Calculation 2 13 2 2 2 2" xfId="26531" xr:uid="{E4795DE3-468A-47D9-B4FD-3D3409DFB14A}"/>
    <cellStyle name="Calculation 2 13 2 2 2 2 2" xfId="31983" xr:uid="{B5836922-3A94-4C72-B059-97F64BD1A129}"/>
    <cellStyle name="Calculation 2 13 2 2 2 2 3" xfId="37555" xr:uid="{C7CE088F-3C34-444B-B885-F8177216E41E}"/>
    <cellStyle name="Calculation 2 13 2 2 2 3" xfId="29771" xr:uid="{187922FC-A434-4C92-BF4E-6CC960DC6454}"/>
    <cellStyle name="Calculation 2 13 2 2 2 4" xfId="35492" xr:uid="{AF0EB477-1345-4E5E-BE7D-8FE69F76E3EC}"/>
    <cellStyle name="Calculation 2 13 2 2 3" xfId="25231" xr:uid="{0D6E9286-1F99-40A0-A1C3-8A0F2981E6C7}"/>
    <cellStyle name="Calculation 2 13 2 2 3 2" xfId="27423" xr:uid="{2C219AE4-910B-47EB-9102-49091B1046CC}"/>
    <cellStyle name="Calculation 2 13 2 2 3 2 2" xfId="32875" xr:uid="{D80D5E6C-6962-4097-8DE8-56E59C5491D4}"/>
    <cellStyle name="Calculation 2 13 2 2 3 2 3" xfId="38241" xr:uid="{92CACF6F-9F4E-46A7-B040-C49251F74BF1}"/>
    <cellStyle name="Calculation 2 13 2 2 3 3" xfId="30683" xr:uid="{BAFE826A-48E1-4969-9256-6EA54BBBE454}"/>
    <cellStyle name="Calculation 2 13 2 2 3 4" xfId="36358" xr:uid="{163658BE-0272-42F9-B6B3-79913B317B55}"/>
    <cellStyle name="Calculation 2 13 2 2 4" xfId="22976" xr:uid="{4B3CB8EB-E4CA-425C-BD25-4ABA587FAE23}"/>
    <cellStyle name="Calculation 2 13 2 2 4 2" xfId="28916" xr:uid="{827BDEF8-A9F1-46F5-8512-2CCC21F85D3A}"/>
    <cellStyle name="Calculation 2 13 2 2 4 3" xfId="34640" xr:uid="{D452FE96-3766-4638-8712-5683A3D3AA5D}"/>
    <cellStyle name="Calculation 2 13 2 2 5" xfId="25676" xr:uid="{E44DD0BE-2AD7-478E-BCD9-828C52BD3BEF}"/>
    <cellStyle name="Calculation 2 13 2 2 5 2" xfId="31128" xr:uid="{971152EE-F5DE-417C-9E8C-BE158CB89FB6}"/>
    <cellStyle name="Calculation 2 13 2 2 5 3" xfId="36703" xr:uid="{6151292E-9F79-4005-9C6D-65B8C78DBC84}"/>
    <cellStyle name="Calculation 2 13 2 2 6" xfId="28058" xr:uid="{7BFA04D9-4403-4B8A-AC4D-F12A09C8FB29}"/>
    <cellStyle name="Calculation 2 13 2 2 7" xfId="33785" xr:uid="{4135021D-823F-4102-B4AC-E545B3F67E8F}"/>
    <cellStyle name="Calculation 2 13 2 3" xfId="23009" xr:uid="{E6EC91F8-7CC2-4EB0-9452-8F7F6569D1A8}"/>
    <cellStyle name="Calculation 2 13 2 3 2" xfId="25709" xr:uid="{2BD287D5-F438-432C-A58B-8AA2EEC3E9A9}"/>
    <cellStyle name="Calculation 2 13 2 3 2 2" xfId="31161" xr:uid="{82C0068D-3CF7-488D-B568-760147FFCDAE}"/>
    <cellStyle name="Calculation 2 13 2 3 2 3" xfId="36736" xr:uid="{A79C584F-37B9-4B5A-BDA0-5A12578C7FAF}"/>
    <cellStyle name="Calculation 2 13 2 3 3" xfId="28949" xr:uid="{B1DB7190-95F9-47D8-896E-5449265AF7D7}"/>
    <cellStyle name="Calculation 2 13 2 3 4" xfId="34673" xr:uid="{9B79FA05-13CC-4303-8989-96337FDC7E6C}"/>
    <cellStyle name="Calculation 2 13 2 4" xfId="24368" xr:uid="{493A4825-0180-4190-84EF-F80BB99CA412}"/>
    <cellStyle name="Calculation 2 13 2 4 2" xfId="26566" xr:uid="{1F34E17D-4908-4F2E-85D6-D80FCB13AE48}"/>
    <cellStyle name="Calculation 2 13 2 4 2 2" xfId="32018" xr:uid="{28B21E88-0F02-40D7-95C4-AC2778376842}"/>
    <cellStyle name="Calculation 2 13 2 4 2 3" xfId="37590" xr:uid="{499EDDB0-8419-4609-AB3F-084DEA908F70}"/>
    <cellStyle name="Calculation 2 13 2 4 3" xfId="29820" xr:uid="{18D7129D-7920-426B-A110-EA42370F386A}"/>
    <cellStyle name="Calculation 2 13 2 4 4" xfId="35539" xr:uid="{4DEAC1BC-863F-4F40-BFB2-854D88F01F4E}"/>
    <cellStyle name="Calculation 2 13 2 5" xfId="22151" xr:uid="{4DC8C030-4D17-40C6-8023-CE05203BD42E}"/>
    <cellStyle name="Calculation 2 13 2 5 2" xfId="28091" xr:uid="{D5043D19-3D1D-40C7-9F31-70909D549794}"/>
    <cellStyle name="Calculation 2 13 2 5 3" xfId="33818" xr:uid="{2D06648A-1946-436D-A824-51DDB3918052}"/>
    <cellStyle name="Calculation 2 13 2 6" xfId="21069" xr:uid="{1C5F0365-6760-45FB-B075-579420C9BAD4}"/>
    <cellStyle name="Calculation 2 13 2 7" xfId="21407" xr:uid="{7C1830D1-9EEC-4961-AE6E-ADE8945A407E}"/>
    <cellStyle name="Calculation 2 13 2 8" xfId="32922" xr:uid="{BCF58E40-64EE-44BB-9D69-69578F235B12}"/>
    <cellStyle name="Calculation 2 13 3" xfId="739" xr:uid="{00000000-0005-0000-0000-0000D2020000}"/>
    <cellStyle name="Calculation 2 13 3 2" xfId="22115" xr:uid="{74D6B6F4-07CB-4C8C-AF52-D130BF27E976}"/>
    <cellStyle name="Calculation 2 13 3 2 2" xfId="23830" xr:uid="{9D1204EF-90A3-40B0-9C0E-2CA9A3FE79CE}"/>
    <cellStyle name="Calculation 2 13 3 2 2 2" xfId="26530" xr:uid="{D738A857-CDB9-442F-97F9-2ABC4CE556CE}"/>
    <cellStyle name="Calculation 2 13 3 2 2 2 2" xfId="31982" xr:uid="{7FD5424D-576F-46BF-A32B-0B59213F5EFD}"/>
    <cellStyle name="Calculation 2 13 3 2 2 2 3" xfId="37554" xr:uid="{C78F5BF3-924B-418E-8FEF-549A272FD75A}"/>
    <cellStyle name="Calculation 2 13 3 2 2 3" xfId="29770" xr:uid="{6CD4304F-F7D0-45B0-A2D5-5FC07CAF20B3}"/>
    <cellStyle name="Calculation 2 13 3 2 2 4" xfId="35491" xr:uid="{00AE1140-3182-4441-9EE6-901BB3BB5A0D}"/>
    <cellStyle name="Calculation 2 13 3 2 3" xfId="25230" xr:uid="{C120B6BF-3D2E-49CD-8251-FE7343AAE58F}"/>
    <cellStyle name="Calculation 2 13 3 2 3 2" xfId="27422" xr:uid="{50DD548E-C499-4D58-87BF-4203F7B3A4C6}"/>
    <cellStyle name="Calculation 2 13 3 2 3 2 2" xfId="32874" xr:uid="{5F757D7B-D075-4B04-AA27-C90422DDB189}"/>
    <cellStyle name="Calculation 2 13 3 2 3 2 3" xfId="38240" xr:uid="{3FF9CD20-A398-44D6-BAF8-44A4313AB4DD}"/>
    <cellStyle name="Calculation 2 13 3 2 3 3" xfId="30682" xr:uid="{E38EF117-87E2-4460-8DEC-CF45ABEA1845}"/>
    <cellStyle name="Calculation 2 13 3 2 3 4" xfId="36357" xr:uid="{015C9ABC-9181-4C62-A258-4E084883C023}"/>
    <cellStyle name="Calculation 2 13 3 2 4" xfId="22975" xr:uid="{14042792-CC42-4F3E-B914-17523DB001F6}"/>
    <cellStyle name="Calculation 2 13 3 2 4 2" xfId="28915" xr:uid="{B3DC00DB-7398-42B1-BFAA-C5E5CB5C3219}"/>
    <cellStyle name="Calculation 2 13 3 2 4 3" xfId="34639" xr:uid="{52786507-FF81-4AD4-91E3-FE5BE4647BDC}"/>
    <cellStyle name="Calculation 2 13 3 2 5" xfId="25675" xr:uid="{3BCA4399-A1CF-4849-9137-42B11D8D04BF}"/>
    <cellStyle name="Calculation 2 13 3 2 5 2" xfId="31127" xr:uid="{E2663348-E1BD-45C2-8F15-4729F1AB2B6A}"/>
    <cellStyle name="Calculation 2 13 3 2 5 3" xfId="36702" xr:uid="{9DA1A846-FEA9-4B33-B1AE-D94288AA49B9}"/>
    <cellStyle name="Calculation 2 13 3 2 6" xfId="28057" xr:uid="{E2853FA2-2930-4F71-BFED-5727DB039B3A}"/>
    <cellStyle name="Calculation 2 13 3 2 7" xfId="33784" xr:uid="{7679D648-297C-4122-9390-5DA6891C47A1}"/>
    <cellStyle name="Calculation 2 13 3 3" xfId="23010" xr:uid="{23C6C9B6-C681-406B-A180-88543E2BB75C}"/>
    <cellStyle name="Calculation 2 13 3 3 2" xfId="25710" xr:uid="{847D68D8-AB1D-4844-8B83-AC58DD117D8E}"/>
    <cellStyle name="Calculation 2 13 3 3 2 2" xfId="31162" xr:uid="{DAE46025-5F6B-417E-A518-FA976CEC4491}"/>
    <cellStyle name="Calculation 2 13 3 3 2 3" xfId="36737" xr:uid="{B3FDD409-59C0-4883-9786-B3AB3ECD117D}"/>
    <cellStyle name="Calculation 2 13 3 3 3" xfId="28950" xr:uid="{F1DB4FBC-B20B-44B6-B6F9-69930D9BCDDF}"/>
    <cellStyle name="Calculation 2 13 3 3 4" xfId="34674" xr:uid="{A65D0DBD-4319-4354-9F33-E69BF2ED15DA}"/>
    <cellStyle name="Calculation 2 13 3 4" xfId="24369" xr:uid="{CD0F8844-E2CF-480A-9D5D-E1A5EEE30A82}"/>
    <cellStyle name="Calculation 2 13 3 4 2" xfId="26567" xr:uid="{FFA0E506-858B-4C99-8A3B-B6C299399523}"/>
    <cellStyle name="Calculation 2 13 3 4 2 2" xfId="32019" xr:uid="{D3BDFC11-76A5-4F5F-B1C3-EF5743A1E5B6}"/>
    <cellStyle name="Calculation 2 13 3 4 2 3" xfId="37591" xr:uid="{DB44381E-209A-4700-9D55-B9B06CBCCE2F}"/>
    <cellStyle name="Calculation 2 13 3 4 3" xfId="29821" xr:uid="{31B17C97-4396-4BE4-9591-F90BEE0CBCAA}"/>
    <cellStyle name="Calculation 2 13 3 4 4" xfId="35540" xr:uid="{0C1E64C4-D3EA-46DA-BD95-0933351B5E92}"/>
    <cellStyle name="Calculation 2 13 3 5" xfId="22152" xr:uid="{2FB78980-7270-44BA-B666-81DBF22B01A7}"/>
    <cellStyle name="Calculation 2 13 3 5 2" xfId="28092" xr:uid="{D2A8A8EF-A5CA-479A-AF55-B7E4E4D09C7E}"/>
    <cellStyle name="Calculation 2 13 3 5 3" xfId="33819" xr:uid="{2D52FA7B-7018-4CD0-8CBC-1B25ED9DD31F}"/>
    <cellStyle name="Calculation 2 13 3 6" xfId="21070" xr:uid="{348CF13D-3D82-46F0-BD49-55221E40AE4F}"/>
    <cellStyle name="Calculation 2 13 3 7" xfId="21406" xr:uid="{59940E31-800B-4AA9-8125-0ACB6FFFAF3B}"/>
    <cellStyle name="Calculation 2 13 3 8" xfId="32923" xr:uid="{74BAD811-0799-4BB0-8EEF-317E29BE9F56}"/>
    <cellStyle name="Calculation 2 13 4" xfId="740" xr:uid="{00000000-0005-0000-0000-0000D3020000}"/>
    <cellStyle name="Calculation 2 13 4 2" xfId="22114" xr:uid="{FD378F95-4C38-4C9C-9F67-9D1B8E7ADF7C}"/>
    <cellStyle name="Calculation 2 13 4 2 2" xfId="23829" xr:uid="{FC6ABEFA-0E91-44DE-8051-5E58470218AD}"/>
    <cellStyle name="Calculation 2 13 4 2 2 2" xfId="26529" xr:uid="{D02A98D8-389F-4F41-8C19-EF87AFE18766}"/>
    <cellStyle name="Calculation 2 13 4 2 2 2 2" xfId="31981" xr:uid="{2EAA1F4C-D9DA-425C-9312-CED4963F7491}"/>
    <cellStyle name="Calculation 2 13 4 2 2 2 3" xfId="37553" xr:uid="{4FD6060E-B58F-4778-BDAA-F9DD37778009}"/>
    <cellStyle name="Calculation 2 13 4 2 2 3" xfId="29769" xr:uid="{502224B9-4BCE-494B-A4A7-B6383CFE4E23}"/>
    <cellStyle name="Calculation 2 13 4 2 2 4" xfId="35490" xr:uid="{7F06B3B5-9CB5-47CC-BBFB-92B659803F2F}"/>
    <cellStyle name="Calculation 2 13 4 2 3" xfId="25229" xr:uid="{9A370F45-1242-47C0-B0B5-F89127EE8367}"/>
    <cellStyle name="Calculation 2 13 4 2 3 2" xfId="27421" xr:uid="{EB4DC1D7-53A7-40F5-9BC3-8C245DC69B4E}"/>
    <cellStyle name="Calculation 2 13 4 2 3 2 2" xfId="32873" xr:uid="{0FD1B37B-9D01-48CC-B5C1-889E5A656AF1}"/>
    <cellStyle name="Calculation 2 13 4 2 3 2 3" xfId="38239" xr:uid="{F2CC2866-6426-48A0-AE98-EF9199100099}"/>
    <cellStyle name="Calculation 2 13 4 2 3 3" xfId="30681" xr:uid="{4043FD3C-769B-4761-BE96-F46C29492DC0}"/>
    <cellStyle name="Calculation 2 13 4 2 3 4" xfId="36356" xr:uid="{36587728-7A0F-45EF-9D50-FA3016CAD390}"/>
    <cellStyle name="Calculation 2 13 4 2 4" xfId="22974" xr:uid="{EFFA600D-F975-48E2-8DF8-AB1251B7F704}"/>
    <cellStyle name="Calculation 2 13 4 2 4 2" xfId="28914" xr:uid="{7D6E3A64-2F6C-42AC-8798-3354E408E653}"/>
    <cellStyle name="Calculation 2 13 4 2 4 3" xfId="34638" xr:uid="{AD781D8E-25E4-428F-A859-B42C076F4853}"/>
    <cellStyle name="Calculation 2 13 4 2 5" xfId="25674" xr:uid="{D39408F5-355F-45DC-B881-8DE17DF34A8A}"/>
    <cellStyle name="Calculation 2 13 4 2 5 2" xfId="31126" xr:uid="{5C380085-B753-4B53-A26A-A029946A68A3}"/>
    <cellStyle name="Calculation 2 13 4 2 5 3" xfId="36701" xr:uid="{52E63E50-F378-478A-B480-6BD08D8ABC2F}"/>
    <cellStyle name="Calculation 2 13 4 2 6" xfId="28056" xr:uid="{DA33AC20-69E5-4FC5-8DFB-B66B4D4F88AC}"/>
    <cellStyle name="Calculation 2 13 4 2 7" xfId="33783" xr:uid="{6B8EB5C3-8694-4BEB-8B6A-FC5E07D7E2AC}"/>
    <cellStyle name="Calculation 2 13 4 3" xfId="23011" xr:uid="{6BFEBFFC-C105-4862-AB26-24828F9ED2FF}"/>
    <cellStyle name="Calculation 2 13 4 3 2" xfId="25711" xr:uid="{0B5CF006-6D13-4821-8287-C55CDFAB3E69}"/>
    <cellStyle name="Calculation 2 13 4 3 2 2" xfId="31163" xr:uid="{45EE00F9-9643-4162-A43D-EF692056AAEC}"/>
    <cellStyle name="Calculation 2 13 4 3 2 3" xfId="36738" xr:uid="{B2D2A0BE-ADFD-4534-8046-926A4ABDDDE6}"/>
    <cellStyle name="Calculation 2 13 4 3 3" xfId="28951" xr:uid="{5C3CF54D-3330-41AE-83DE-67B0C10C5BE7}"/>
    <cellStyle name="Calculation 2 13 4 3 4" xfId="34675" xr:uid="{B568D6E8-77DD-4A61-BE14-9804E5729A22}"/>
    <cellStyle name="Calculation 2 13 4 4" xfId="24370" xr:uid="{904C7353-10FD-4B0E-B016-13E4E02484BF}"/>
    <cellStyle name="Calculation 2 13 4 4 2" xfId="26568" xr:uid="{5CB4ECD5-E943-4679-95FA-DB1D014C9B64}"/>
    <cellStyle name="Calculation 2 13 4 4 2 2" xfId="32020" xr:uid="{AE922DD3-42D9-4146-B5B6-F08EB604132A}"/>
    <cellStyle name="Calculation 2 13 4 4 2 3" xfId="37592" xr:uid="{6795B797-2E4E-48F6-9F43-A5C2854049AE}"/>
    <cellStyle name="Calculation 2 13 4 4 3" xfId="29822" xr:uid="{0E83D253-F315-4357-8E20-2EA33C615F63}"/>
    <cellStyle name="Calculation 2 13 4 4 4" xfId="35541" xr:uid="{D64969B5-4332-446A-B172-A8E86631F593}"/>
    <cellStyle name="Calculation 2 13 4 5" xfId="22153" xr:uid="{10E7936D-28D2-4838-9BCE-5404E4FF492D}"/>
    <cellStyle name="Calculation 2 13 4 5 2" xfId="28093" xr:uid="{FE4CF26B-8A7D-49CE-8583-B54DFCB59B3B}"/>
    <cellStyle name="Calculation 2 13 4 5 3" xfId="33820" xr:uid="{7D075F75-E576-4F58-8DF0-94E6CC6FB470}"/>
    <cellStyle name="Calculation 2 13 4 6" xfId="21071" xr:uid="{45248D52-2E30-41CF-BE2B-A81357B9A0AC}"/>
    <cellStyle name="Calculation 2 13 4 7" xfId="21405" xr:uid="{62D2B47A-3CB6-4246-96BD-5007D9F1123D}"/>
    <cellStyle name="Calculation 2 13 4 8" xfId="32924" xr:uid="{A23D0448-915E-40A9-959A-E3ADBF65BF56}"/>
    <cellStyle name="Calculation 2 13 5" xfId="22117" xr:uid="{6D6DC3E3-E338-45C7-A036-90A0D3C0E12A}"/>
    <cellStyle name="Calculation 2 13 5 2" xfId="23832" xr:uid="{22C83EF0-6492-4ACC-BEBF-A33DA670B664}"/>
    <cellStyle name="Calculation 2 13 5 2 2" xfId="26532" xr:uid="{F7E38EFD-B545-4F43-9BC1-FA1625886367}"/>
    <cellStyle name="Calculation 2 13 5 2 2 2" xfId="31984" xr:uid="{E185849B-C71E-4517-AA69-2AB52C7F2D14}"/>
    <cellStyle name="Calculation 2 13 5 2 2 3" xfId="37556" xr:uid="{AEAA4531-FF3F-4232-AC9E-4F405D6A4AF5}"/>
    <cellStyle name="Calculation 2 13 5 2 3" xfId="29772" xr:uid="{292E3DBC-47DD-4C93-ACCA-7068EB7553B5}"/>
    <cellStyle name="Calculation 2 13 5 2 4" xfId="35493" xr:uid="{25C966D9-8786-4C3B-8E3C-1CD8EDD2ED39}"/>
    <cellStyle name="Calculation 2 13 5 3" xfId="25232" xr:uid="{A4A02DE3-C17A-4C7D-9023-034FAD28B7BB}"/>
    <cellStyle name="Calculation 2 13 5 3 2" xfId="27424" xr:uid="{169109A8-4114-44C9-87E6-53F239AAC5EA}"/>
    <cellStyle name="Calculation 2 13 5 3 2 2" xfId="32876" xr:uid="{B67A0CA1-1BA6-4D56-BB44-4207DCF1F1B4}"/>
    <cellStyle name="Calculation 2 13 5 3 2 3" xfId="38242" xr:uid="{33AE8793-B9CC-454F-9B5A-ABB15A29ACFC}"/>
    <cellStyle name="Calculation 2 13 5 3 3" xfId="30684" xr:uid="{0648320C-2E19-4228-AE36-A841B5173D25}"/>
    <cellStyle name="Calculation 2 13 5 3 4" xfId="36359" xr:uid="{C61FF5C8-FDE7-40A3-8F2C-5C129BC51253}"/>
    <cellStyle name="Calculation 2 13 5 4" xfId="22977" xr:uid="{354DA8C3-9427-48FA-A946-8129F147CE62}"/>
    <cellStyle name="Calculation 2 13 5 4 2" xfId="28917" xr:uid="{7AD70540-BFC7-4875-8108-55E61F5AC92C}"/>
    <cellStyle name="Calculation 2 13 5 4 3" xfId="34641" xr:uid="{4C89AFFF-E04A-4AE0-ABF0-F050C0AE8930}"/>
    <cellStyle name="Calculation 2 13 5 5" xfId="25677" xr:uid="{5A0E4035-AC41-4B0D-959F-4CA4D59D1F0A}"/>
    <cellStyle name="Calculation 2 13 5 5 2" xfId="31129" xr:uid="{761697B3-6370-4ACA-BF8C-FBE10882BCCD}"/>
    <cellStyle name="Calculation 2 13 5 5 3" xfId="36704" xr:uid="{413417DA-8EA2-45DD-AABC-2AC24AFA8C37}"/>
    <cellStyle name="Calculation 2 13 5 6" xfId="28059" xr:uid="{7C8119D5-75E1-4C32-8681-99A9A0CAAE9C}"/>
    <cellStyle name="Calculation 2 13 5 7" xfId="33786" xr:uid="{B4807FF4-5ADF-4C5E-B4BB-46C00505280C}"/>
    <cellStyle name="Calculation 2 13 6" xfId="23008" xr:uid="{74D185F3-54E7-424F-AF41-4A242A049495}"/>
    <cellStyle name="Calculation 2 13 6 2" xfId="25708" xr:uid="{0EB27D61-156A-42E3-A08B-C60F37687ED4}"/>
    <cellStyle name="Calculation 2 13 6 2 2" xfId="31160" xr:uid="{A79E7D5C-52F7-497F-B341-768245BF8A9B}"/>
    <cellStyle name="Calculation 2 13 6 2 3" xfId="36735" xr:uid="{59E3EC89-B87D-4ED5-830A-23EBB08B5EBE}"/>
    <cellStyle name="Calculation 2 13 6 3" xfId="28948" xr:uid="{55FDA8FA-F6AD-4164-AF76-45C11EF35D1C}"/>
    <cellStyle name="Calculation 2 13 6 4" xfId="34672" xr:uid="{6AA335D4-DEB8-401B-868A-F2FB75A1DF15}"/>
    <cellStyle name="Calculation 2 13 7" xfId="24367" xr:uid="{4CF68A7E-4DF9-4784-9E5E-DEE96D25C07C}"/>
    <cellStyle name="Calculation 2 13 7 2" xfId="26565" xr:uid="{BD5F13C5-91D3-46A1-9785-5AF9E6678DCE}"/>
    <cellStyle name="Calculation 2 13 7 2 2" xfId="32017" xr:uid="{F158FB6E-AA2A-4C8C-A349-1DF746512673}"/>
    <cellStyle name="Calculation 2 13 7 2 3" xfId="37589" xr:uid="{6E66A72C-4716-449C-B4E6-4242E16079AB}"/>
    <cellStyle name="Calculation 2 13 7 3" xfId="29819" xr:uid="{87D8FCDB-DA79-45BB-848F-E4CB5DBA1109}"/>
    <cellStyle name="Calculation 2 13 7 4" xfId="35538" xr:uid="{0D049EEF-AB96-4DFE-A81A-5FB51055734E}"/>
    <cellStyle name="Calculation 2 13 8" xfId="22150" xr:uid="{002AEA50-41B5-4237-BBE3-A6B322C035B1}"/>
    <cellStyle name="Calculation 2 13 8 2" xfId="28090" xr:uid="{06E6ED50-48EA-44CE-B77A-E6AB4B6B131C}"/>
    <cellStyle name="Calculation 2 13 8 3" xfId="33817" xr:uid="{E757B3BD-144C-4066-A05E-230EF1DFB75E}"/>
    <cellStyle name="Calculation 2 13 9" xfId="21068" xr:uid="{46B6D47A-F6E3-41FE-ABC6-34E9F4C3A803}"/>
    <cellStyle name="Calculation 2 14" xfId="741" xr:uid="{00000000-0005-0000-0000-0000D4020000}"/>
    <cellStyle name="Calculation 2 14 2" xfId="22113" xr:uid="{F6B78646-B220-438D-85A2-EAF238C4029B}"/>
    <cellStyle name="Calculation 2 14 2 2" xfId="23828" xr:uid="{A3999DB6-C326-4DEF-828F-C64F8A182A6C}"/>
    <cellStyle name="Calculation 2 14 2 2 2" xfId="26528" xr:uid="{6D5B786C-F6CA-4DF8-8408-66E8F392A2FA}"/>
    <cellStyle name="Calculation 2 14 2 2 2 2" xfId="31980" xr:uid="{F45F6FA1-E844-4005-8C44-3D47C38EE019}"/>
    <cellStyle name="Calculation 2 14 2 2 2 3" xfId="37552" xr:uid="{A7A4A86A-59E8-4A22-B465-AAE11CCED68E}"/>
    <cellStyle name="Calculation 2 14 2 2 3" xfId="29768" xr:uid="{B9E97FC4-6936-4409-AE30-48BADC301B98}"/>
    <cellStyle name="Calculation 2 14 2 2 4" xfId="35489" xr:uid="{05EC0C03-DB92-493D-A8FD-0AFC6478942B}"/>
    <cellStyle name="Calculation 2 14 2 3" xfId="25228" xr:uid="{1A4B3B3A-5DAB-40A6-8167-DEA4768003E3}"/>
    <cellStyle name="Calculation 2 14 2 3 2" xfId="27420" xr:uid="{184AF216-F93F-44ED-9BB9-39C93B42380E}"/>
    <cellStyle name="Calculation 2 14 2 3 2 2" xfId="32872" xr:uid="{B02E524D-AE28-4D1E-8022-7A5E1759F84A}"/>
    <cellStyle name="Calculation 2 14 2 3 2 3" xfId="38238" xr:uid="{56D7C47E-E33F-4112-A268-4665BA7CA624}"/>
    <cellStyle name="Calculation 2 14 2 3 3" xfId="30680" xr:uid="{EF596037-B4A6-4EAF-A743-DDB8F576C8E2}"/>
    <cellStyle name="Calculation 2 14 2 3 4" xfId="36355" xr:uid="{6F10E24A-14FD-44C3-9838-6FADE8ABE357}"/>
    <cellStyle name="Calculation 2 14 2 4" xfId="22973" xr:uid="{35F013C6-8EAF-4DDC-A98D-25BD72F4217A}"/>
    <cellStyle name="Calculation 2 14 2 4 2" xfId="28913" xr:uid="{A70507B7-48D0-4338-A8A1-DAA8964CEBA9}"/>
    <cellStyle name="Calculation 2 14 2 4 3" xfId="34637" xr:uid="{2D1A29DE-5E80-411E-8C98-E69AD5B45D1C}"/>
    <cellStyle name="Calculation 2 14 2 5" xfId="25673" xr:uid="{BA68B531-03D3-4C68-80AD-AD448FA095C3}"/>
    <cellStyle name="Calculation 2 14 2 5 2" xfId="31125" xr:uid="{DF69FE96-E50B-4970-A8B7-CE2F8204EA4A}"/>
    <cellStyle name="Calculation 2 14 2 5 3" xfId="36700" xr:uid="{E993CE17-311D-4506-B1C6-BD156F6C2624}"/>
    <cellStyle name="Calculation 2 14 2 6" xfId="28055" xr:uid="{6E9AB593-20DD-4E7F-AE75-8D0400CA1398}"/>
    <cellStyle name="Calculation 2 14 2 7" xfId="33782" xr:uid="{B48E24FE-F01F-41CA-96D1-FD48B24722C8}"/>
    <cellStyle name="Calculation 2 14 3" xfId="23012" xr:uid="{C52D865A-A0E8-4CC3-823F-BBE255BF4A51}"/>
    <cellStyle name="Calculation 2 14 3 2" xfId="25712" xr:uid="{307C97BA-1275-48E3-8DE6-5FC3864779DC}"/>
    <cellStyle name="Calculation 2 14 3 2 2" xfId="31164" xr:uid="{5BAA466D-925E-4FB9-924A-59422FE14561}"/>
    <cellStyle name="Calculation 2 14 3 2 3" xfId="36739" xr:uid="{5C0AB3B6-DA6B-4A4C-8553-68D94C2B5645}"/>
    <cellStyle name="Calculation 2 14 3 3" xfId="28952" xr:uid="{09ECB28A-13F2-468C-AE53-61512CFA75A9}"/>
    <cellStyle name="Calculation 2 14 3 4" xfId="34676" xr:uid="{6892C2F1-175C-4A08-9682-CA91FE49175A}"/>
    <cellStyle name="Calculation 2 14 4" xfId="24371" xr:uid="{F594FF21-0134-4150-8EAB-C2BF2AA7940C}"/>
    <cellStyle name="Calculation 2 14 4 2" xfId="26569" xr:uid="{B2AB5498-E6CE-4890-8156-52951995D3E0}"/>
    <cellStyle name="Calculation 2 14 4 2 2" xfId="32021" xr:uid="{4837E5C8-A9C1-4EF7-8618-1AACFA14C81D}"/>
    <cellStyle name="Calculation 2 14 4 2 3" xfId="37593" xr:uid="{7BF1AA3E-3CAE-45C5-A4A0-B1D7CCD3FE2D}"/>
    <cellStyle name="Calculation 2 14 4 3" xfId="29823" xr:uid="{054D807E-64CD-4FD0-B68D-BD2C693CEA6D}"/>
    <cellStyle name="Calculation 2 14 4 4" xfId="35542" xr:uid="{3405455F-9D0C-4969-87AF-8A6241DCFEA3}"/>
    <cellStyle name="Calculation 2 14 5" xfId="22154" xr:uid="{67F18447-B4E8-4597-8D5F-8BE6E4FC0CCE}"/>
    <cellStyle name="Calculation 2 14 5 2" xfId="28094" xr:uid="{8156CEEF-6955-4B74-9DC2-2E8E3702C343}"/>
    <cellStyle name="Calculation 2 14 5 3" xfId="33821" xr:uid="{9900DC43-4FBE-4528-AF1E-EC82C5D6FA23}"/>
    <cellStyle name="Calculation 2 14 6" xfId="21072" xr:uid="{52977794-BB73-42C2-BE42-F61B73946C33}"/>
    <cellStyle name="Calculation 2 14 7" xfId="21404" xr:uid="{69DBE295-0A9E-414D-83EB-FD5E07D4E902}"/>
    <cellStyle name="Calculation 2 14 8" xfId="32925" xr:uid="{43E0EBB5-13CD-448D-AA8A-CF05586FFFEC}"/>
    <cellStyle name="Calculation 2 15" xfId="742" xr:uid="{00000000-0005-0000-0000-0000D5020000}"/>
    <cellStyle name="Calculation 2 15 2" xfId="22112" xr:uid="{3B105038-D1A2-4044-9877-A724EE769630}"/>
    <cellStyle name="Calculation 2 15 2 2" xfId="23827" xr:uid="{BF9E987B-D368-4A0E-A282-7D65C35209E8}"/>
    <cellStyle name="Calculation 2 15 2 2 2" xfId="26527" xr:uid="{B90D732C-E726-44E2-972F-DF793F6791B6}"/>
    <cellStyle name="Calculation 2 15 2 2 2 2" xfId="31979" xr:uid="{29CF1D33-F2B2-44DB-93AA-5E86240E73FB}"/>
    <cellStyle name="Calculation 2 15 2 2 2 3" xfId="37551" xr:uid="{8ED3DE0E-72A1-4DD0-8866-7C9A6D90C505}"/>
    <cellStyle name="Calculation 2 15 2 2 3" xfId="29767" xr:uid="{351964F6-A9D0-4B42-B950-7CC029FE02B2}"/>
    <cellStyle name="Calculation 2 15 2 2 4" xfId="35488" xr:uid="{84BF39AC-C8B8-498E-8752-44FC2B8FEB30}"/>
    <cellStyle name="Calculation 2 15 2 3" xfId="25227" xr:uid="{85B0A334-41D7-4FDF-9468-B1DCFB7F2CF3}"/>
    <cellStyle name="Calculation 2 15 2 3 2" xfId="27419" xr:uid="{BB6D42BC-4B4B-4724-A1ED-B8FE2450E44E}"/>
    <cellStyle name="Calculation 2 15 2 3 2 2" xfId="32871" xr:uid="{22ACA62F-5AC6-419C-9473-DDB16CC36EBE}"/>
    <cellStyle name="Calculation 2 15 2 3 2 3" xfId="38237" xr:uid="{9FF40900-05C2-42C8-8E63-896C0FA97C48}"/>
    <cellStyle name="Calculation 2 15 2 3 3" xfId="30679" xr:uid="{50CF817B-C9B6-434C-98A4-E636C5B60633}"/>
    <cellStyle name="Calculation 2 15 2 3 4" xfId="36354" xr:uid="{3F676FDA-CF03-4BA7-95BA-DBD25770AF32}"/>
    <cellStyle name="Calculation 2 15 2 4" xfId="22972" xr:uid="{8B8C0AE6-1C4E-4802-8B41-30132FD6B3B8}"/>
    <cellStyle name="Calculation 2 15 2 4 2" xfId="28912" xr:uid="{EC0E2155-3706-4DD8-B7A0-B007E111F2B4}"/>
    <cellStyle name="Calculation 2 15 2 4 3" xfId="34636" xr:uid="{F5D0457A-BDC6-4A59-AA8F-73826959831A}"/>
    <cellStyle name="Calculation 2 15 2 5" xfId="25672" xr:uid="{E23BA48D-37E2-4A48-8CBB-FEDBA8A64FCD}"/>
    <cellStyle name="Calculation 2 15 2 5 2" xfId="31124" xr:uid="{6496EF9A-5337-4465-B8A7-06A1EA6F2AA4}"/>
    <cellStyle name="Calculation 2 15 2 5 3" xfId="36699" xr:uid="{23A87B66-4A02-45FE-B50B-BB8399CCEFE8}"/>
    <cellStyle name="Calculation 2 15 2 6" xfId="28054" xr:uid="{35150B7B-30D4-4474-B0A4-8F2045583B7A}"/>
    <cellStyle name="Calculation 2 15 2 7" xfId="33781" xr:uid="{3DBCD965-E2F4-45B4-96BB-5B0025E1C640}"/>
    <cellStyle name="Calculation 2 15 3" xfId="23013" xr:uid="{85A9418A-8025-41DF-BF79-1233E7DFA6F5}"/>
    <cellStyle name="Calculation 2 15 3 2" xfId="25713" xr:uid="{3D6720D5-BC5A-40D5-AEF2-D6DF41B97569}"/>
    <cellStyle name="Calculation 2 15 3 2 2" xfId="31165" xr:uid="{BDC5665C-D915-4D9C-9CD3-3BF23F34B6A7}"/>
    <cellStyle name="Calculation 2 15 3 2 3" xfId="36740" xr:uid="{B13A7E98-3676-4667-962C-F91F923B7C6A}"/>
    <cellStyle name="Calculation 2 15 3 3" xfId="28953" xr:uid="{75921C39-F591-4ECB-9270-E349838744F9}"/>
    <cellStyle name="Calculation 2 15 3 4" xfId="34677" xr:uid="{0D392E54-2D4E-4480-BF36-41227F00B04E}"/>
    <cellStyle name="Calculation 2 15 4" xfId="24372" xr:uid="{AEF3B800-C73E-4F81-B5D8-D5A92F9ED8C8}"/>
    <cellStyle name="Calculation 2 15 4 2" xfId="26570" xr:uid="{B376A4C6-1B32-472C-89FC-DD03888623CF}"/>
    <cellStyle name="Calculation 2 15 4 2 2" xfId="32022" xr:uid="{01414407-E17B-496F-8989-F17169242FB4}"/>
    <cellStyle name="Calculation 2 15 4 2 3" xfId="37594" xr:uid="{CE536422-780D-46F4-99C7-D03B64369DCC}"/>
    <cellStyle name="Calculation 2 15 4 3" xfId="29824" xr:uid="{103A42CA-7C66-4EA3-B4E6-B5B743FD3ADA}"/>
    <cellStyle name="Calculation 2 15 4 4" xfId="35543" xr:uid="{BFB8A0F7-0266-4479-9DA8-C28DBD45ED1B}"/>
    <cellStyle name="Calculation 2 15 5" xfId="22155" xr:uid="{989C04A8-ABB3-4C68-B836-DFF16A9520C4}"/>
    <cellStyle name="Calculation 2 15 5 2" xfId="28095" xr:uid="{60ADC22E-21C5-4F79-9527-E90346A1AC72}"/>
    <cellStyle name="Calculation 2 15 5 3" xfId="33822" xr:uid="{CFB0F999-1817-4C1A-8BA7-0AB4CBD174DC}"/>
    <cellStyle name="Calculation 2 15 6" xfId="21073" xr:uid="{02A3C7BE-6707-4DBE-BDC2-E3BD02C2E3FE}"/>
    <cellStyle name="Calculation 2 15 7" xfId="21403" xr:uid="{44520DD5-C444-4E88-816B-85A87092FCFD}"/>
    <cellStyle name="Calculation 2 15 8" xfId="32926" xr:uid="{5A118A9C-C900-481E-9CED-AA1460228E6A}"/>
    <cellStyle name="Calculation 2 16" xfId="743" xr:uid="{00000000-0005-0000-0000-0000D6020000}"/>
    <cellStyle name="Calculation 2 16 2" xfId="22111" xr:uid="{4F27B704-BB0C-4B0B-8119-E273DCFD97AD}"/>
    <cellStyle name="Calculation 2 16 2 2" xfId="23826" xr:uid="{B6BD3250-7A8E-4F40-8322-FF583F11596E}"/>
    <cellStyle name="Calculation 2 16 2 2 2" xfId="26526" xr:uid="{019323AA-FB14-42DD-B94D-E757982C43D4}"/>
    <cellStyle name="Calculation 2 16 2 2 2 2" xfId="31978" xr:uid="{003EC849-1F45-412D-9AA6-70C468CE1877}"/>
    <cellStyle name="Calculation 2 16 2 2 2 3" xfId="37550" xr:uid="{00F8D72A-33D9-41F4-988A-FF3268E65ED2}"/>
    <cellStyle name="Calculation 2 16 2 2 3" xfId="29766" xr:uid="{2D6964AB-F8A1-4B2B-B3A9-1CF19064CFFC}"/>
    <cellStyle name="Calculation 2 16 2 2 4" xfId="35487" xr:uid="{EC9D8008-7802-4D13-B649-7523B6499058}"/>
    <cellStyle name="Calculation 2 16 2 3" xfId="25226" xr:uid="{DF690C1F-CB53-4F62-87B0-6FF322394C12}"/>
    <cellStyle name="Calculation 2 16 2 3 2" xfId="27418" xr:uid="{90B83BCD-4EFD-46C1-8476-C39DEA599F7C}"/>
    <cellStyle name="Calculation 2 16 2 3 2 2" xfId="32870" xr:uid="{972260B7-7D1D-421B-A373-4028156B04BC}"/>
    <cellStyle name="Calculation 2 16 2 3 2 3" xfId="38236" xr:uid="{CD36FA8A-71DF-424C-B808-782F9DB7F8E7}"/>
    <cellStyle name="Calculation 2 16 2 3 3" xfId="30678" xr:uid="{D2C8C2B4-448C-4598-AB6F-0D93FBBCE85A}"/>
    <cellStyle name="Calculation 2 16 2 3 4" xfId="36353" xr:uid="{D561303A-6168-469C-9E84-A9D5BCE19D64}"/>
    <cellStyle name="Calculation 2 16 2 4" xfId="22971" xr:uid="{4AF9166E-705C-425F-BD9D-71A79A3FFBC8}"/>
    <cellStyle name="Calculation 2 16 2 4 2" xfId="28911" xr:uid="{119790FC-371B-4877-8A1A-FBE1712B8992}"/>
    <cellStyle name="Calculation 2 16 2 4 3" xfId="34635" xr:uid="{2C8109CB-0A84-4A9A-A315-4FDE9D150B21}"/>
    <cellStyle name="Calculation 2 16 2 5" xfId="25671" xr:uid="{17A0B3AD-0D3F-46AB-ACD9-D2D24B8436C7}"/>
    <cellStyle name="Calculation 2 16 2 5 2" xfId="31123" xr:uid="{4E80D33A-9CFD-4DBB-8103-48868E724988}"/>
    <cellStyle name="Calculation 2 16 2 5 3" xfId="36698" xr:uid="{FB01F7A3-7979-451B-A547-817F1548F57C}"/>
    <cellStyle name="Calculation 2 16 2 6" xfId="28053" xr:uid="{4843EE82-6425-46AB-9FF2-78FBCDAB1EEA}"/>
    <cellStyle name="Calculation 2 16 2 7" xfId="33780" xr:uid="{EACE168B-E24A-4342-AC16-B026AE8AF2E2}"/>
    <cellStyle name="Calculation 2 16 3" xfId="23014" xr:uid="{18786AAA-0787-42E7-8A38-F260BD79BE57}"/>
    <cellStyle name="Calculation 2 16 3 2" xfId="25714" xr:uid="{ED2A07A0-7534-4BCC-A250-C24DE97454F8}"/>
    <cellStyle name="Calculation 2 16 3 2 2" xfId="31166" xr:uid="{A19D5917-5F9B-4420-8D91-28A7EB7B0881}"/>
    <cellStyle name="Calculation 2 16 3 2 3" xfId="36741" xr:uid="{95F90DD0-2AAB-467A-A24B-25E9697EBC9F}"/>
    <cellStyle name="Calculation 2 16 3 3" xfId="28954" xr:uid="{196F1AD6-2093-4545-8370-2590C2920688}"/>
    <cellStyle name="Calculation 2 16 3 4" xfId="34678" xr:uid="{AD55C889-5216-4F9D-B466-76D59715B1FA}"/>
    <cellStyle name="Calculation 2 16 4" xfId="24373" xr:uid="{FC5AF80F-7B95-4977-A83A-8204E7874D31}"/>
    <cellStyle name="Calculation 2 16 4 2" xfId="26571" xr:uid="{0532DFC8-A2A7-4BEA-B632-F52CE598BD83}"/>
    <cellStyle name="Calculation 2 16 4 2 2" xfId="32023" xr:uid="{E64C5097-510F-4EF3-A134-E6107AFCF9D3}"/>
    <cellStyle name="Calculation 2 16 4 2 3" xfId="37595" xr:uid="{ED7ADFE7-E52E-47EE-9325-4DC665D82756}"/>
    <cellStyle name="Calculation 2 16 4 3" xfId="29825" xr:uid="{E699EFF1-474D-4A4D-911F-4DFD321A0192}"/>
    <cellStyle name="Calculation 2 16 4 4" xfId="35544" xr:uid="{34A05E7A-2BAF-4124-86F0-D838D6D42EB6}"/>
    <cellStyle name="Calculation 2 16 5" xfId="22156" xr:uid="{0081C97F-07EF-4C19-8743-8AB96C377076}"/>
    <cellStyle name="Calculation 2 16 5 2" xfId="28096" xr:uid="{30D73873-524B-4393-8882-08B04E0E1CE6}"/>
    <cellStyle name="Calculation 2 16 5 3" xfId="33823" xr:uid="{78D9524A-4EA9-4ED9-9970-8E276C211EEA}"/>
    <cellStyle name="Calculation 2 16 6" xfId="21074" xr:uid="{2E41853D-CEAF-4179-B958-597085C921E2}"/>
    <cellStyle name="Calculation 2 16 7" xfId="21402" xr:uid="{FE88FE74-0DD7-450F-822A-752A2A5D03AA}"/>
    <cellStyle name="Calculation 2 16 8" xfId="32927" xr:uid="{7CFA1721-B48B-43EE-9BF7-6246086AA6E1}"/>
    <cellStyle name="Calculation 2 17" xfId="22132" xr:uid="{F75F5712-528B-4B30-846B-4C5431D1ED1F}"/>
    <cellStyle name="Calculation 2 17 2" xfId="23847" xr:uid="{B9C2CB94-E3C5-4800-95C2-24EA72136BF2}"/>
    <cellStyle name="Calculation 2 17 2 2" xfId="26547" xr:uid="{8EBDC12D-A752-4147-8EEB-12F7244164B0}"/>
    <cellStyle name="Calculation 2 17 2 2 2" xfId="31999" xr:uid="{43A90FDF-EBC3-42B2-ADDC-CF95453EACBD}"/>
    <cellStyle name="Calculation 2 17 2 2 3" xfId="37571" xr:uid="{1D722DBD-9858-415C-905C-E7F2144D4706}"/>
    <cellStyle name="Calculation 2 17 2 3" xfId="29787" xr:uid="{31A13FD9-5E72-41F6-AAA9-814BC53ED7FD}"/>
    <cellStyle name="Calculation 2 17 2 4" xfId="35508" xr:uid="{9B34F801-63BB-4E02-8A05-703FB0CF926E}"/>
    <cellStyle name="Calculation 2 17 3" xfId="25247" xr:uid="{4367880B-047B-4B0F-A084-CCF609727DBA}"/>
    <cellStyle name="Calculation 2 17 3 2" xfId="27439" xr:uid="{149F17CC-9CA0-4483-8A9F-6C408F3B2A83}"/>
    <cellStyle name="Calculation 2 17 3 2 2" xfId="32891" xr:uid="{4C60990E-E3B0-4635-BAE0-FA7396790B19}"/>
    <cellStyle name="Calculation 2 17 3 2 3" xfId="38257" xr:uid="{758700EA-F69C-4039-B2BB-5C3DAF427AE6}"/>
    <cellStyle name="Calculation 2 17 3 3" xfId="30699" xr:uid="{90A4144D-DAFB-4E13-BA70-B23233DD5765}"/>
    <cellStyle name="Calculation 2 17 3 4" xfId="36374" xr:uid="{572D6E29-5327-4463-B801-7D484B912BBA}"/>
    <cellStyle name="Calculation 2 17 4" xfId="22992" xr:uid="{6A57F103-A597-41F8-BD07-427D737BAF3D}"/>
    <cellStyle name="Calculation 2 17 4 2" xfId="28932" xr:uid="{5773351E-9262-4ECC-9DED-D51305221114}"/>
    <cellStyle name="Calculation 2 17 4 3" xfId="34656" xr:uid="{55692E62-2954-474E-8656-545B48D94EE8}"/>
    <cellStyle name="Calculation 2 17 5" xfId="25692" xr:uid="{21CE8032-9D51-4A80-8326-4AA0FD4946E3}"/>
    <cellStyle name="Calculation 2 17 5 2" xfId="31144" xr:uid="{ADCE1D0B-C2E5-4186-958C-DF6BB5E3D00A}"/>
    <cellStyle name="Calculation 2 17 5 3" xfId="36719" xr:uid="{64C1018F-5623-4FFE-9606-002AC7C3AED7}"/>
    <cellStyle name="Calculation 2 17 6" xfId="28074" xr:uid="{966CED3E-C724-4F51-A9FB-F9E722FE0BDE}"/>
    <cellStyle name="Calculation 2 17 7" xfId="33801" xr:uid="{273B0D9B-262A-4FEC-816B-5B09F13033A0}"/>
    <cellStyle name="Calculation 2 18" xfId="22993" xr:uid="{F942F0E6-6416-47C6-8E96-3F309F5B1DDD}"/>
    <cellStyle name="Calculation 2 18 2" xfId="25693" xr:uid="{8BA4A259-D73A-49AE-A021-749D8F67ED3C}"/>
    <cellStyle name="Calculation 2 18 2 2" xfId="31145" xr:uid="{FF6C6893-62B7-4460-8659-E0D0066B149F}"/>
    <cellStyle name="Calculation 2 18 2 3" xfId="36720" xr:uid="{C343512B-3D3A-432E-A750-CCCE855A3088}"/>
    <cellStyle name="Calculation 2 18 3" xfId="28933" xr:uid="{B9491B7D-DA63-4C2D-B54E-7E07D2860CA0}"/>
    <cellStyle name="Calculation 2 18 4" xfId="34657" xr:uid="{1DA98337-18E8-49BE-8B33-F7C385E3FD68}"/>
    <cellStyle name="Calculation 2 19" xfId="24352" xr:uid="{1F0E4A94-66B8-4908-ADD4-ADE906311BB9}"/>
    <cellStyle name="Calculation 2 19 2" xfId="26550" xr:uid="{2B9F3858-C513-43F1-8BE1-ED8655CFAA97}"/>
    <cellStyle name="Calculation 2 19 2 2" xfId="32002" xr:uid="{55B99E0B-70E7-4EAF-B7E3-389259786B0C}"/>
    <cellStyle name="Calculation 2 19 2 3" xfId="37574" xr:uid="{8569C1DC-230A-4846-99BD-BA14733C1CAB}"/>
    <cellStyle name="Calculation 2 19 3" xfId="29804" xr:uid="{4A7F3824-BAC1-49F7-B8CF-0AA6FF724945}"/>
    <cellStyle name="Calculation 2 19 4" xfId="35523" xr:uid="{CBAD094E-E949-4780-8083-A67CC4C698C5}"/>
    <cellStyle name="Calculation 2 2" xfId="744" xr:uid="{00000000-0005-0000-0000-0000D7020000}"/>
    <cellStyle name="Calculation 2 2 10" xfId="22110" xr:uid="{14EF0874-D17B-46D3-B212-C7C15EEE02F4}"/>
    <cellStyle name="Calculation 2 2 10 2" xfId="23825" xr:uid="{296872BF-793C-44CC-B29C-33D4AC1D6043}"/>
    <cellStyle name="Calculation 2 2 10 2 2" xfId="26525" xr:uid="{5401A6E0-EB21-4733-83B8-0E3245A76909}"/>
    <cellStyle name="Calculation 2 2 10 2 2 2" xfId="31977" xr:uid="{93DD6118-9E83-4EC7-A403-5692AA61944A}"/>
    <cellStyle name="Calculation 2 2 10 2 2 3" xfId="37549" xr:uid="{9A132D0C-1E8F-4760-A89E-DFE9543CF492}"/>
    <cellStyle name="Calculation 2 2 10 2 3" xfId="29765" xr:uid="{DA6EA810-2A5F-445A-9EFC-9F67F51540BB}"/>
    <cellStyle name="Calculation 2 2 10 2 4" xfId="35486" xr:uid="{611B245A-D8B3-47E1-8C5C-53AB5B636CFD}"/>
    <cellStyle name="Calculation 2 2 10 3" xfId="25225" xr:uid="{B5DC4588-EB43-4E97-8CA9-093B9BA038C2}"/>
    <cellStyle name="Calculation 2 2 10 3 2" xfId="27417" xr:uid="{4A14C25D-37B3-43A5-A765-4568F4AC3E06}"/>
    <cellStyle name="Calculation 2 2 10 3 2 2" xfId="32869" xr:uid="{CAF8F41C-40DD-43C4-B391-B4690A28BDEF}"/>
    <cellStyle name="Calculation 2 2 10 3 2 3" xfId="38235" xr:uid="{FD42931D-C96C-4738-BD1D-B2D9B7733401}"/>
    <cellStyle name="Calculation 2 2 10 3 3" xfId="30677" xr:uid="{FCC52F5C-2AC7-44CB-A190-C5E32BEE07A4}"/>
    <cellStyle name="Calculation 2 2 10 3 4" xfId="36352" xr:uid="{947FF274-56C5-4B20-8520-1AFAFBCAB05B}"/>
    <cellStyle name="Calculation 2 2 10 4" xfId="22970" xr:uid="{865C3043-9546-4210-BF42-D852091C2D64}"/>
    <cellStyle name="Calculation 2 2 10 4 2" xfId="28910" xr:uid="{52506159-EEF8-4175-88F5-9CCB82DB7389}"/>
    <cellStyle name="Calculation 2 2 10 4 3" xfId="34634" xr:uid="{F5E15B3C-698B-4C44-AE16-7C8AEC513383}"/>
    <cellStyle name="Calculation 2 2 10 5" xfId="25670" xr:uid="{E0482FEC-FEFF-4A7B-A356-6A6791230A71}"/>
    <cellStyle name="Calculation 2 2 10 5 2" xfId="31122" xr:uid="{452A7323-E874-4D14-AF4C-8ACADC14D36E}"/>
    <cellStyle name="Calculation 2 2 10 5 3" xfId="36697" xr:uid="{53C4DD65-D85C-43EF-BDD0-A9B9F0878898}"/>
    <cellStyle name="Calculation 2 2 10 6" xfId="28052" xr:uid="{49C615BF-D5D9-4CD7-AF2F-1D292B11C740}"/>
    <cellStyle name="Calculation 2 2 10 7" xfId="33779" xr:uid="{5669C874-5812-4B1D-90D7-885E70C1AB9D}"/>
    <cellStyle name="Calculation 2 2 11" xfId="23015" xr:uid="{85BF0967-C29A-4C66-8841-5F4068AC395C}"/>
    <cellStyle name="Calculation 2 2 11 2" xfId="25715" xr:uid="{C6403460-C7D9-4A74-9BB0-A0E7A0282916}"/>
    <cellStyle name="Calculation 2 2 11 2 2" xfId="31167" xr:uid="{8212FCD6-72AC-4183-99C9-BB9149873F22}"/>
    <cellStyle name="Calculation 2 2 11 2 3" xfId="36742" xr:uid="{338F2C77-FA0B-4A18-8736-B9D39E7C6CAF}"/>
    <cellStyle name="Calculation 2 2 11 3" xfId="28955" xr:uid="{D1601B1E-E0F3-49DA-9458-D1513A340B90}"/>
    <cellStyle name="Calculation 2 2 11 4" xfId="34679" xr:uid="{9D06D644-FCB2-4CC4-9C31-6A18229D1D73}"/>
    <cellStyle name="Calculation 2 2 12" xfId="24374" xr:uid="{E13A565B-8487-4DF7-9D09-3457BED152E4}"/>
    <cellStyle name="Calculation 2 2 12 2" xfId="26572" xr:uid="{1A4E64D3-E229-4DB3-8AEF-D97E323D6FAA}"/>
    <cellStyle name="Calculation 2 2 12 2 2" xfId="32024" xr:uid="{16C88221-853A-43F3-898A-DBACAA90E460}"/>
    <cellStyle name="Calculation 2 2 12 2 3" xfId="37596" xr:uid="{85DCB3A8-E629-4B9F-B796-7DE5B7D2FCE6}"/>
    <cellStyle name="Calculation 2 2 12 3" xfId="29826" xr:uid="{5FF6068D-2A52-44B4-88C4-77DA04972AE3}"/>
    <cellStyle name="Calculation 2 2 12 4" xfId="35545" xr:uid="{2114071B-7182-4F0A-BF3D-E2E5351FD6CF}"/>
    <cellStyle name="Calculation 2 2 13" xfId="22157" xr:uid="{6B3B6B49-18FC-4212-8815-A3FC728476BA}"/>
    <cellStyle name="Calculation 2 2 13 2" xfId="28097" xr:uid="{6F6E4C28-15DF-4167-BEC9-4284CB2E5333}"/>
    <cellStyle name="Calculation 2 2 13 3" xfId="33824" xr:uid="{86614ED3-E681-4D39-923B-E618A0FFC93C}"/>
    <cellStyle name="Calculation 2 2 14" xfId="21075" xr:uid="{44AA95EA-BC8F-46A4-A22A-3A7B6D2610FA}"/>
    <cellStyle name="Calculation 2 2 15" xfId="21401" xr:uid="{152232CE-5F3D-4F42-A6FD-0BB82828020B}"/>
    <cellStyle name="Calculation 2 2 16" xfId="32928" xr:uid="{50CBE888-7DBC-4595-95C4-72AECC0371E8}"/>
    <cellStyle name="Calculation 2 2 2" xfId="745" xr:uid="{00000000-0005-0000-0000-0000D8020000}"/>
    <cellStyle name="Calculation 2 2 2 10" xfId="21400" xr:uid="{3EFCA8A5-AFC0-47DD-919D-BCF1180D5878}"/>
    <cellStyle name="Calculation 2 2 2 11" xfId="32929" xr:uid="{280E9203-65CA-4A63-A886-0F1A277E3A00}"/>
    <cellStyle name="Calculation 2 2 2 2" xfId="746" xr:uid="{00000000-0005-0000-0000-0000D9020000}"/>
    <cellStyle name="Calculation 2 2 2 2 2" xfId="22108" xr:uid="{97E52486-A10C-4D9E-8C3A-217483B6716C}"/>
    <cellStyle name="Calculation 2 2 2 2 2 2" xfId="23823" xr:uid="{BDBF761D-20A5-464F-9EAB-1CEA653F714B}"/>
    <cellStyle name="Calculation 2 2 2 2 2 2 2" xfId="26523" xr:uid="{8C8B4CAE-2D00-4287-9F2C-1E42CEFD059C}"/>
    <cellStyle name="Calculation 2 2 2 2 2 2 2 2" xfId="31975" xr:uid="{57748DBE-7906-4240-9017-3D1D8B219E30}"/>
    <cellStyle name="Calculation 2 2 2 2 2 2 2 3" xfId="37547" xr:uid="{7FE41341-2136-4EBC-BA11-2BF05F16B3A9}"/>
    <cellStyle name="Calculation 2 2 2 2 2 2 3" xfId="29763" xr:uid="{4243E48D-0DA2-4A01-A1DE-AA263D9F79BF}"/>
    <cellStyle name="Calculation 2 2 2 2 2 2 4" xfId="35484" xr:uid="{7A9581D7-6E37-46F7-B5F0-CFBED486DDD3}"/>
    <cellStyle name="Calculation 2 2 2 2 2 3" xfId="25223" xr:uid="{75FA3F7A-F375-4C68-9E65-6D58AA08B822}"/>
    <cellStyle name="Calculation 2 2 2 2 2 3 2" xfId="27415" xr:uid="{4695A4A9-3107-44C8-97E7-3774EFDFCBF3}"/>
    <cellStyle name="Calculation 2 2 2 2 2 3 2 2" xfId="32867" xr:uid="{9112FBCD-E89D-44DE-A7FE-75C39DE1F7B7}"/>
    <cellStyle name="Calculation 2 2 2 2 2 3 2 3" xfId="38233" xr:uid="{9C95D6BD-4EF7-4D33-A197-D94D5AEDE5FA}"/>
    <cellStyle name="Calculation 2 2 2 2 2 3 3" xfId="30675" xr:uid="{4C46F805-18B1-4376-BCC2-21E98FCA24BF}"/>
    <cellStyle name="Calculation 2 2 2 2 2 3 4" xfId="36350" xr:uid="{6F4A171C-C041-4F50-AC18-F60C5001538C}"/>
    <cellStyle name="Calculation 2 2 2 2 2 4" xfId="22968" xr:uid="{D74072B6-49C6-467F-AD46-1906B55ED50E}"/>
    <cellStyle name="Calculation 2 2 2 2 2 4 2" xfId="28908" xr:uid="{0DE14480-46C7-4217-A326-5CA1ACE2FB00}"/>
    <cellStyle name="Calculation 2 2 2 2 2 4 3" xfId="34632" xr:uid="{7AE06D9A-5807-4462-9EFF-95D39F9657FC}"/>
    <cellStyle name="Calculation 2 2 2 2 2 5" xfId="25668" xr:uid="{7A8D3E8A-2FAB-42EF-A274-3A8C193342A2}"/>
    <cellStyle name="Calculation 2 2 2 2 2 5 2" xfId="31120" xr:uid="{3D4F01E2-CD9E-4CDD-8B55-C4D1CF4F85B6}"/>
    <cellStyle name="Calculation 2 2 2 2 2 5 3" xfId="36695" xr:uid="{9E3BF126-1AEA-49DB-B942-7235B3B0494D}"/>
    <cellStyle name="Calculation 2 2 2 2 2 6" xfId="28050" xr:uid="{45E1B1A9-CF36-4C4A-8541-DF207903BC7E}"/>
    <cellStyle name="Calculation 2 2 2 2 2 7" xfId="33777" xr:uid="{53239F4A-7748-433C-9307-F2871F4CCE18}"/>
    <cellStyle name="Calculation 2 2 2 2 3" xfId="23017" xr:uid="{8C152659-05A1-4861-9DFB-A3C9C2204B87}"/>
    <cellStyle name="Calculation 2 2 2 2 3 2" xfId="25717" xr:uid="{68E1D7A2-0D15-4BC8-BB5A-AD29479C6BDA}"/>
    <cellStyle name="Calculation 2 2 2 2 3 2 2" xfId="31169" xr:uid="{2E9CE687-90CB-4142-A2D2-4ABA24259D43}"/>
    <cellStyle name="Calculation 2 2 2 2 3 2 3" xfId="36744" xr:uid="{D291A92E-1803-4307-9852-1FC7AB761949}"/>
    <cellStyle name="Calculation 2 2 2 2 3 3" xfId="28957" xr:uid="{FD6727FA-C85D-4D58-8DCD-E4AF4995DFA0}"/>
    <cellStyle name="Calculation 2 2 2 2 3 4" xfId="34681" xr:uid="{9EAFE5D4-89D1-46FE-B337-FE5DF3BD7802}"/>
    <cellStyle name="Calculation 2 2 2 2 4" xfId="24376" xr:uid="{FA70564C-6F95-4A90-9011-E94E4F455E57}"/>
    <cellStyle name="Calculation 2 2 2 2 4 2" xfId="26574" xr:uid="{E03AB414-B69D-462E-8F4E-ABDE7F6C251E}"/>
    <cellStyle name="Calculation 2 2 2 2 4 2 2" xfId="32026" xr:uid="{CFA79E92-FEC4-4000-81E5-FAC29B2110B1}"/>
    <cellStyle name="Calculation 2 2 2 2 4 2 3" xfId="37598" xr:uid="{0707A377-25DF-4627-B6B8-E0EE07E72E2F}"/>
    <cellStyle name="Calculation 2 2 2 2 4 3" xfId="29828" xr:uid="{35E8ECD9-6B9A-45D0-99C1-814830141DEC}"/>
    <cellStyle name="Calculation 2 2 2 2 4 4" xfId="35547" xr:uid="{601D669F-8534-4451-BB07-191C35A2EEFE}"/>
    <cellStyle name="Calculation 2 2 2 2 5" xfId="22159" xr:uid="{8BDD4A95-3C01-46B9-B1C7-E7ADFE2ECAAF}"/>
    <cellStyle name="Calculation 2 2 2 2 5 2" xfId="28099" xr:uid="{04125190-C75F-4A1D-A42C-5E0F3FCDAD52}"/>
    <cellStyle name="Calculation 2 2 2 2 5 3" xfId="33826" xr:uid="{8FA3E658-7391-491B-AF67-1EAED2AB14EF}"/>
    <cellStyle name="Calculation 2 2 2 2 6" xfId="21077" xr:uid="{58E764C6-D68A-4FF5-90B5-A70E0D5A14B8}"/>
    <cellStyle name="Calculation 2 2 2 2 7" xfId="21399" xr:uid="{AEBC0DC2-FA44-48ED-A1B5-5322F54BB235}"/>
    <cellStyle name="Calculation 2 2 2 2 8" xfId="32930" xr:uid="{511A718E-269C-4580-A007-E35F107977ED}"/>
    <cellStyle name="Calculation 2 2 2 3" xfId="747" xr:uid="{00000000-0005-0000-0000-0000DA020000}"/>
    <cellStyle name="Calculation 2 2 2 3 2" xfId="22107" xr:uid="{973A38D1-FDB7-4F86-B274-87106BCE99B0}"/>
    <cellStyle name="Calculation 2 2 2 3 2 2" xfId="23822" xr:uid="{AE0AFF92-691B-443E-89F7-7B25C76EF4CE}"/>
    <cellStyle name="Calculation 2 2 2 3 2 2 2" xfId="26522" xr:uid="{FA6A8326-FA1E-4201-8AE4-3870744A2324}"/>
    <cellStyle name="Calculation 2 2 2 3 2 2 2 2" xfId="31974" xr:uid="{B9FFBEF3-E850-49BF-84AD-C2765CF2FD36}"/>
    <cellStyle name="Calculation 2 2 2 3 2 2 2 3" xfId="37546" xr:uid="{5FB0A52F-0128-4F66-8D2A-833B9FF70DE3}"/>
    <cellStyle name="Calculation 2 2 2 3 2 2 3" xfId="29762" xr:uid="{61C81AEB-5544-44D3-A0E9-3EED1C926175}"/>
    <cellStyle name="Calculation 2 2 2 3 2 2 4" xfId="35483" xr:uid="{A9250AAB-F29A-4A70-A611-C1036F8A630B}"/>
    <cellStyle name="Calculation 2 2 2 3 2 3" xfId="25222" xr:uid="{57450CB8-658A-4A39-9462-851B2F512018}"/>
    <cellStyle name="Calculation 2 2 2 3 2 3 2" xfId="27414" xr:uid="{E203DE4D-D3BD-4848-BAB8-F4BFC2EA35C8}"/>
    <cellStyle name="Calculation 2 2 2 3 2 3 2 2" xfId="32866" xr:uid="{41875FC9-65FA-44F7-A5D6-5591C717D08C}"/>
    <cellStyle name="Calculation 2 2 2 3 2 3 2 3" xfId="38232" xr:uid="{5A6F4079-918F-4756-8963-B95D013D96A5}"/>
    <cellStyle name="Calculation 2 2 2 3 2 3 3" xfId="30674" xr:uid="{4549D916-6504-4087-A950-2DA4E56EC780}"/>
    <cellStyle name="Calculation 2 2 2 3 2 3 4" xfId="36349" xr:uid="{BFEEBCCE-80A0-457A-909E-98038E0741D1}"/>
    <cellStyle name="Calculation 2 2 2 3 2 4" xfId="22967" xr:uid="{F53FAFD0-CA49-4638-94BF-34DA2FF9C352}"/>
    <cellStyle name="Calculation 2 2 2 3 2 4 2" xfId="28907" xr:uid="{8BB72FF5-75AE-49FD-97A9-5FBEDF2D55D3}"/>
    <cellStyle name="Calculation 2 2 2 3 2 4 3" xfId="34631" xr:uid="{F1C8CCEE-1C44-4C34-ADF1-3826168CE3DC}"/>
    <cellStyle name="Calculation 2 2 2 3 2 5" xfId="25667" xr:uid="{53E4FED1-4F38-4A62-9A56-B04C17B2D1A6}"/>
    <cellStyle name="Calculation 2 2 2 3 2 5 2" xfId="31119" xr:uid="{53D0D89F-38DB-4400-8A5D-5104E774B5BD}"/>
    <cellStyle name="Calculation 2 2 2 3 2 5 3" xfId="36694" xr:uid="{41870A07-CEBC-4FD9-9514-4930AE941070}"/>
    <cellStyle name="Calculation 2 2 2 3 2 6" xfId="28049" xr:uid="{F5FEF649-69F8-465F-A396-C53D77ADB0D7}"/>
    <cellStyle name="Calculation 2 2 2 3 2 7" xfId="33776" xr:uid="{3B02DDCB-5B58-4346-9D04-9F482AFA132F}"/>
    <cellStyle name="Calculation 2 2 2 3 3" xfId="23018" xr:uid="{B7583F9A-53ED-4690-8593-33329FC6F3B7}"/>
    <cellStyle name="Calculation 2 2 2 3 3 2" xfId="25718" xr:uid="{86FB8C29-267C-4165-BC9C-34910F2C1D01}"/>
    <cellStyle name="Calculation 2 2 2 3 3 2 2" xfId="31170" xr:uid="{D262480E-9F77-47C5-A44E-B3651A44407B}"/>
    <cellStyle name="Calculation 2 2 2 3 3 2 3" xfId="36745" xr:uid="{983767DA-DCE0-40B0-9F0F-A1D386EEB917}"/>
    <cellStyle name="Calculation 2 2 2 3 3 3" xfId="28958" xr:uid="{2053A89B-1EFC-42F7-B982-E36C5BA98F7E}"/>
    <cellStyle name="Calculation 2 2 2 3 3 4" xfId="34682" xr:uid="{5B9F56C5-2426-4A95-B3C6-40B3706E746F}"/>
    <cellStyle name="Calculation 2 2 2 3 4" xfId="24377" xr:uid="{0691DF58-04EA-4BA2-971A-0377E1C36A49}"/>
    <cellStyle name="Calculation 2 2 2 3 4 2" xfId="26575" xr:uid="{A6AA5721-C620-4224-A1ED-6A68E0B4B933}"/>
    <cellStyle name="Calculation 2 2 2 3 4 2 2" xfId="32027" xr:uid="{EAB3020F-FF51-4370-A5DC-3F5FDBDD5984}"/>
    <cellStyle name="Calculation 2 2 2 3 4 2 3" xfId="37599" xr:uid="{80A1E8A0-AFC3-429C-8CA9-3E4F94B29294}"/>
    <cellStyle name="Calculation 2 2 2 3 4 3" xfId="29829" xr:uid="{0801406D-5ED1-4390-9286-73D8AD33D0CC}"/>
    <cellStyle name="Calculation 2 2 2 3 4 4" xfId="35548" xr:uid="{CD7EDA8B-3FA2-479B-9F74-3F8F7512FB99}"/>
    <cellStyle name="Calculation 2 2 2 3 5" xfId="22160" xr:uid="{19F08C32-B343-41C2-99EA-643C2C7AD59D}"/>
    <cellStyle name="Calculation 2 2 2 3 5 2" xfId="28100" xr:uid="{F9FF8FA3-E314-4AEB-BDF7-23DAB48BA13E}"/>
    <cellStyle name="Calculation 2 2 2 3 5 3" xfId="33827" xr:uid="{07209C8F-1246-49AB-A17E-40271BB0045A}"/>
    <cellStyle name="Calculation 2 2 2 3 6" xfId="21078" xr:uid="{61D08099-397E-4D4D-8071-AA0FF867C854}"/>
    <cellStyle name="Calculation 2 2 2 3 7" xfId="21398" xr:uid="{1D722C5A-927F-4531-9CC0-9A1EA341BF5B}"/>
    <cellStyle name="Calculation 2 2 2 3 8" xfId="32931" xr:uid="{941AADA6-DA88-4132-AD03-C670B40A2E63}"/>
    <cellStyle name="Calculation 2 2 2 4" xfId="748" xr:uid="{00000000-0005-0000-0000-0000DB020000}"/>
    <cellStyle name="Calculation 2 2 2 4 2" xfId="22106" xr:uid="{D2BD4FCE-AEE2-4CCD-B7CA-5C8F44ADF3C0}"/>
    <cellStyle name="Calculation 2 2 2 4 2 2" xfId="23821" xr:uid="{BD721167-5D0C-4BAA-84B2-4480C858D1CF}"/>
    <cellStyle name="Calculation 2 2 2 4 2 2 2" xfId="26521" xr:uid="{91B6E93F-C343-4CB6-8521-364A7419D63D}"/>
    <cellStyle name="Calculation 2 2 2 4 2 2 2 2" xfId="31973" xr:uid="{5951D06A-F1C2-406F-91AA-7FFDFF476854}"/>
    <cellStyle name="Calculation 2 2 2 4 2 2 2 3" xfId="37545" xr:uid="{52E4F66B-F529-48FE-A9AF-062EFFBC2D66}"/>
    <cellStyle name="Calculation 2 2 2 4 2 2 3" xfId="29761" xr:uid="{D2524C65-5CD1-4A36-90EA-23A48276B4AA}"/>
    <cellStyle name="Calculation 2 2 2 4 2 2 4" xfId="35482" xr:uid="{6235CB97-C761-40DC-BBCE-61BAB30A6D3E}"/>
    <cellStyle name="Calculation 2 2 2 4 2 3" xfId="25221" xr:uid="{6708C275-8257-4E02-9A83-95B739DA409E}"/>
    <cellStyle name="Calculation 2 2 2 4 2 3 2" xfId="27413" xr:uid="{75911FD9-4FDD-4D0C-B784-FC65323D1DAA}"/>
    <cellStyle name="Calculation 2 2 2 4 2 3 2 2" xfId="32865" xr:uid="{B0B9DE2E-591F-432D-AE63-A16A7D62A5DB}"/>
    <cellStyle name="Calculation 2 2 2 4 2 3 2 3" xfId="38231" xr:uid="{18AB2816-AA46-4CCF-A02A-3AC1F64FF192}"/>
    <cellStyle name="Calculation 2 2 2 4 2 3 3" xfId="30673" xr:uid="{ED39216F-9AA1-4D52-BADF-108453BBC4E5}"/>
    <cellStyle name="Calculation 2 2 2 4 2 3 4" xfId="36348" xr:uid="{9BD35454-C58F-4CCB-81D3-676FF2497037}"/>
    <cellStyle name="Calculation 2 2 2 4 2 4" xfId="22966" xr:uid="{733FE26F-F748-4023-97F3-E15A02530D7F}"/>
    <cellStyle name="Calculation 2 2 2 4 2 4 2" xfId="28906" xr:uid="{B60EDAFE-6535-46A8-BE45-7D722C0C7AA1}"/>
    <cellStyle name="Calculation 2 2 2 4 2 4 3" xfId="34630" xr:uid="{DB458C23-A8FE-431A-9BCD-19167821709C}"/>
    <cellStyle name="Calculation 2 2 2 4 2 5" xfId="25666" xr:uid="{8ED3845F-5623-47E0-9B09-79869BE0080D}"/>
    <cellStyle name="Calculation 2 2 2 4 2 5 2" xfId="31118" xr:uid="{F17236AD-E883-4CCE-AB47-B582DB6B9D58}"/>
    <cellStyle name="Calculation 2 2 2 4 2 5 3" xfId="36693" xr:uid="{434844C1-6EF7-442A-AD1E-CF9379B41E97}"/>
    <cellStyle name="Calculation 2 2 2 4 2 6" xfId="28048" xr:uid="{4A068947-C2CD-4FF3-8437-9FAD221D49AC}"/>
    <cellStyle name="Calculation 2 2 2 4 2 7" xfId="33775" xr:uid="{5F559670-87BD-4739-8CB1-9A52FFCD04CD}"/>
    <cellStyle name="Calculation 2 2 2 4 3" xfId="23019" xr:uid="{F3340C7D-676D-4F17-9F8B-3CB931183EDD}"/>
    <cellStyle name="Calculation 2 2 2 4 3 2" xfId="25719" xr:uid="{17CB515C-CF31-4823-B562-09041781ED3B}"/>
    <cellStyle name="Calculation 2 2 2 4 3 2 2" xfId="31171" xr:uid="{A1632A9A-2010-40AA-BE4D-2961AA8EE049}"/>
    <cellStyle name="Calculation 2 2 2 4 3 2 3" xfId="36746" xr:uid="{85A0DD61-E15E-4D77-BD40-5A6348FA5873}"/>
    <cellStyle name="Calculation 2 2 2 4 3 3" xfId="28959" xr:uid="{8F78298F-470B-49D4-9B2E-C8CAEC9797A7}"/>
    <cellStyle name="Calculation 2 2 2 4 3 4" xfId="34683" xr:uid="{963CF16F-8A4C-4925-AF64-053ED994CCB2}"/>
    <cellStyle name="Calculation 2 2 2 4 4" xfId="24378" xr:uid="{A3C6EF30-D4C4-4595-90E1-719522B10060}"/>
    <cellStyle name="Calculation 2 2 2 4 4 2" xfId="26576" xr:uid="{B4E97BA0-89D1-4FEE-B563-0236BDBF1C82}"/>
    <cellStyle name="Calculation 2 2 2 4 4 2 2" xfId="32028" xr:uid="{155DB7BC-9EB0-4970-9B83-1F3EB25BE26A}"/>
    <cellStyle name="Calculation 2 2 2 4 4 2 3" xfId="37600" xr:uid="{9FAF2B75-8701-4AAF-B284-184A9B0EEBEA}"/>
    <cellStyle name="Calculation 2 2 2 4 4 3" xfId="29830" xr:uid="{45EB7E47-5847-413D-89D4-E912F3DDA8C2}"/>
    <cellStyle name="Calculation 2 2 2 4 4 4" xfId="35549" xr:uid="{299A21A9-2126-423C-9C97-2E9C7C7D0A6C}"/>
    <cellStyle name="Calculation 2 2 2 4 5" xfId="22161" xr:uid="{854A0D9F-20AB-4384-B834-6C06428A4BF0}"/>
    <cellStyle name="Calculation 2 2 2 4 5 2" xfId="28101" xr:uid="{08A47360-2C9E-4939-AE3F-A7552566B0E3}"/>
    <cellStyle name="Calculation 2 2 2 4 5 3" xfId="33828" xr:uid="{42A468A1-984B-4949-9AE2-0FDD7AF5D6C2}"/>
    <cellStyle name="Calculation 2 2 2 4 6" xfId="21079" xr:uid="{8763F02D-B278-4900-BF05-5D13B856988D}"/>
    <cellStyle name="Calculation 2 2 2 4 7" xfId="21397" xr:uid="{11BBBFCF-CED2-4424-AC88-5F92DE120873}"/>
    <cellStyle name="Calculation 2 2 2 4 8" xfId="32932" xr:uid="{E897CFF3-BB69-4013-B7D1-6208D058A0B8}"/>
    <cellStyle name="Calculation 2 2 2 5" xfId="22109" xr:uid="{363EFC14-7E34-4121-B3C4-385C3B11C69C}"/>
    <cellStyle name="Calculation 2 2 2 5 2" xfId="23824" xr:uid="{572CF2A3-EC15-4773-BBC9-7C6F3EC29824}"/>
    <cellStyle name="Calculation 2 2 2 5 2 2" xfId="26524" xr:uid="{53C73E57-5C02-464E-AC8A-C8B5494135EF}"/>
    <cellStyle name="Calculation 2 2 2 5 2 2 2" xfId="31976" xr:uid="{AA757620-3447-48C7-93AB-8367C034F9ED}"/>
    <cellStyle name="Calculation 2 2 2 5 2 2 3" xfId="37548" xr:uid="{D58FECBB-FE06-4078-907C-7AED6BFC2C38}"/>
    <cellStyle name="Calculation 2 2 2 5 2 3" xfId="29764" xr:uid="{17D51A51-82E9-43DA-AE14-DEEA49B80750}"/>
    <cellStyle name="Calculation 2 2 2 5 2 4" xfId="35485" xr:uid="{3BF267B5-5053-462C-A5FA-5F6AA4B4DF84}"/>
    <cellStyle name="Calculation 2 2 2 5 3" xfId="25224" xr:uid="{54A35E17-7AA0-49B8-B60F-C1F1864F0546}"/>
    <cellStyle name="Calculation 2 2 2 5 3 2" xfId="27416" xr:uid="{5A80DEEB-7B3E-4DD5-9784-4BAC70408D51}"/>
    <cellStyle name="Calculation 2 2 2 5 3 2 2" xfId="32868" xr:uid="{6B55C33E-24AD-4DDB-BB60-F671A7D5BDB7}"/>
    <cellStyle name="Calculation 2 2 2 5 3 2 3" xfId="38234" xr:uid="{F739CBAA-4632-4A56-A297-4C3986391E36}"/>
    <cellStyle name="Calculation 2 2 2 5 3 3" xfId="30676" xr:uid="{C740CADD-6636-4F17-B556-A4DCAB00401D}"/>
    <cellStyle name="Calculation 2 2 2 5 3 4" xfId="36351" xr:uid="{1384708D-CCD3-4D81-B86F-56900BBED690}"/>
    <cellStyle name="Calculation 2 2 2 5 4" xfId="22969" xr:uid="{A3C9D153-E95A-4B9E-81EE-5A1A51912B46}"/>
    <cellStyle name="Calculation 2 2 2 5 4 2" xfId="28909" xr:uid="{87CF0E75-9628-4E84-B566-6F3AA67AA95F}"/>
    <cellStyle name="Calculation 2 2 2 5 4 3" xfId="34633" xr:uid="{51926744-D8BB-4390-BE06-FDC89A85EBF2}"/>
    <cellStyle name="Calculation 2 2 2 5 5" xfId="25669" xr:uid="{C94B270B-DCF7-4C59-A35A-0820763008CD}"/>
    <cellStyle name="Calculation 2 2 2 5 5 2" xfId="31121" xr:uid="{73E80F53-640A-4DC6-9514-20DB5E275786}"/>
    <cellStyle name="Calculation 2 2 2 5 5 3" xfId="36696" xr:uid="{F955F688-E7AB-4DD7-A378-96454C30D5FE}"/>
    <cellStyle name="Calculation 2 2 2 5 6" xfId="28051" xr:uid="{14C1CF1F-0E98-49E6-8198-7E9196CC587B}"/>
    <cellStyle name="Calculation 2 2 2 5 7" xfId="33778" xr:uid="{C9F7983C-AF9E-48B1-8108-DE5744C7F2DF}"/>
    <cellStyle name="Calculation 2 2 2 6" xfId="23016" xr:uid="{2B28C91A-A38D-4C31-AEF2-2F9FDCAE8CB4}"/>
    <cellStyle name="Calculation 2 2 2 6 2" xfId="25716" xr:uid="{B357967C-9369-40E6-965C-920D24AD086E}"/>
    <cellStyle name="Calculation 2 2 2 6 2 2" xfId="31168" xr:uid="{19830F63-ECC4-4054-A07A-9386295F3FF6}"/>
    <cellStyle name="Calculation 2 2 2 6 2 3" xfId="36743" xr:uid="{8B86832C-1CB2-4C5E-8F6C-1252E4280C07}"/>
    <cellStyle name="Calculation 2 2 2 6 3" xfId="28956" xr:uid="{ACEC6070-1CFD-48CD-85B7-BD5C09EDEAEA}"/>
    <cellStyle name="Calculation 2 2 2 6 4" xfId="34680" xr:uid="{8CA0DB3B-B547-4AFD-9C55-2F5B3221E66E}"/>
    <cellStyle name="Calculation 2 2 2 7" xfId="24375" xr:uid="{07CB5F38-9167-4686-9003-4F3C0B7D57A7}"/>
    <cellStyle name="Calculation 2 2 2 7 2" xfId="26573" xr:uid="{10519CF4-1E66-4FBE-ADDA-9508E5E05BED}"/>
    <cellStyle name="Calculation 2 2 2 7 2 2" xfId="32025" xr:uid="{268C4863-A8AC-4E3A-9E18-A7E4899C072F}"/>
    <cellStyle name="Calculation 2 2 2 7 2 3" xfId="37597" xr:uid="{8FDDAEAB-B592-43A7-8DA0-0F936F7ACE69}"/>
    <cellStyle name="Calculation 2 2 2 7 3" xfId="29827" xr:uid="{8E709F85-03E3-4FFC-94DF-CD035022B4D4}"/>
    <cellStyle name="Calculation 2 2 2 7 4" xfId="35546" xr:uid="{7214E93D-89AA-4215-9D65-5DABFBDAC6BE}"/>
    <cellStyle name="Calculation 2 2 2 8" xfId="22158" xr:uid="{577EBF02-AF67-4ED7-A54B-345A2D55AAE8}"/>
    <cellStyle name="Calculation 2 2 2 8 2" xfId="28098" xr:uid="{D496258D-373D-447C-A14A-7A00C1755A4A}"/>
    <cellStyle name="Calculation 2 2 2 8 3" xfId="33825" xr:uid="{D2F3E766-D8EB-45B0-AEFD-F83FE7CA9220}"/>
    <cellStyle name="Calculation 2 2 2 9" xfId="21076" xr:uid="{EE670BFC-E6FC-4F82-BC0B-4EEC7C920B37}"/>
    <cellStyle name="Calculation 2 2 3" xfId="749" xr:uid="{00000000-0005-0000-0000-0000DC020000}"/>
    <cellStyle name="Calculation 2 2 3 10" xfId="21396" xr:uid="{4CF408B2-F77C-44D4-9681-212E458C76A6}"/>
    <cellStyle name="Calculation 2 2 3 11" xfId="32933" xr:uid="{CA03363C-D788-40BE-B237-264977A17ED2}"/>
    <cellStyle name="Calculation 2 2 3 2" xfId="750" xr:uid="{00000000-0005-0000-0000-0000DD020000}"/>
    <cellStyle name="Calculation 2 2 3 2 2" xfId="22104" xr:uid="{B5943176-7446-4FF5-8C02-AA70984F0796}"/>
    <cellStyle name="Calculation 2 2 3 2 2 2" xfId="23819" xr:uid="{71259E69-8884-4BCD-B29A-137C46B836F8}"/>
    <cellStyle name="Calculation 2 2 3 2 2 2 2" xfId="26519" xr:uid="{70ADC286-DE49-4E43-9C24-91AE956258CD}"/>
    <cellStyle name="Calculation 2 2 3 2 2 2 2 2" xfId="31971" xr:uid="{2AA70CDA-F3F9-43FE-82A6-5CA217C31C5A}"/>
    <cellStyle name="Calculation 2 2 3 2 2 2 2 3" xfId="37543" xr:uid="{936F2B7F-116C-4773-913F-E5EF213AD714}"/>
    <cellStyle name="Calculation 2 2 3 2 2 2 3" xfId="29759" xr:uid="{4E2D410B-F09B-4126-BCF0-3E14125B8440}"/>
    <cellStyle name="Calculation 2 2 3 2 2 2 4" xfId="35480" xr:uid="{4CDFCC27-8EC8-48EA-99CF-03744EFEE7B5}"/>
    <cellStyle name="Calculation 2 2 3 2 2 3" xfId="25219" xr:uid="{88A4112E-B532-4B72-8590-C588F30FDEA5}"/>
    <cellStyle name="Calculation 2 2 3 2 2 3 2" xfId="27411" xr:uid="{25D7E3EF-92EF-427A-9616-42B1C064CF6D}"/>
    <cellStyle name="Calculation 2 2 3 2 2 3 2 2" xfId="32863" xr:uid="{E590785A-76B9-4A3B-8A6F-CC969244C910}"/>
    <cellStyle name="Calculation 2 2 3 2 2 3 2 3" xfId="38229" xr:uid="{205EDC79-99C2-4501-B3DC-374C500280C3}"/>
    <cellStyle name="Calculation 2 2 3 2 2 3 3" xfId="30671" xr:uid="{E1ACA8C9-80C9-4EFA-905E-6D47C20C376B}"/>
    <cellStyle name="Calculation 2 2 3 2 2 3 4" xfId="36346" xr:uid="{18AD713A-C017-41E5-9AD7-E6900870EC8F}"/>
    <cellStyle name="Calculation 2 2 3 2 2 4" xfId="22964" xr:uid="{DC1B9425-BF9C-433E-8E7C-DB6E135111BD}"/>
    <cellStyle name="Calculation 2 2 3 2 2 4 2" xfId="28904" xr:uid="{439CA14D-A2CD-439A-8F6E-2D878EA8F08C}"/>
    <cellStyle name="Calculation 2 2 3 2 2 4 3" xfId="34628" xr:uid="{574DB13A-FF6E-47BF-8732-CF17864443A4}"/>
    <cellStyle name="Calculation 2 2 3 2 2 5" xfId="25664" xr:uid="{3EA65C3E-BC5F-4A30-8C48-C28D337CA936}"/>
    <cellStyle name="Calculation 2 2 3 2 2 5 2" xfId="31116" xr:uid="{4545A214-B23A-42AD-987E-2EB313F97670}"/>
    <cellStyle name="Calculation 2 2 3 2 2 5 3" xfId="36691" xr:uid="{4FF6BBB2-346B-478F-9382-EAC67ACAA0E4}"/>
    <cellStyle name="Calculation 2 2 3 2 2 6" xfId="28046" xr:uid="{262AA464-EA7A-4F10-AF4B-627884339683}"/>
    <cellStyle name="Calculation 2 2 3 2 2 7" xfId="33773" xr:uid="{4E63A10B-5F4C-46F2-BB68-3D273D4C3891}"/>
    <cellStyle name="Calculation 2 2 3 2 3" xfId="23021" xr:uid="{8976659E-CE8F-4D06-BAB5-AD2306DED4D8}"/>
    <cellStyle name="Calculation 2 2 3 2 3 2" xfId="25721" xr:uid="{95AA66AE-E00D-487E-8958-ED8E540097CB}"/>
    <cellStyle name="Calculation 2 2 3 2 3 2 2" xfId="31173" xr:uid="{2109A0BA-AB2F-4BE1-B7EB-96FB5ABF5FA9}"/>
    <cellStyle name="Calculation 2 2 3 2 3 2 3" xfId="36748" xr:uid="{68B1C002-C5BA-46D2-96EE-635232F69FED}"/>
    <cellStyle name="Calculation 2 2 3 2 3 3" xfId="28961" xr:uid="{97A9210D-78E1-40F2-B592-A1B84468F2BA}"/>
    <cellStyle name="Calculation 2 2 3 2 3 4" xfId="34685" xr:uid="{72047114-CA1C-4D39-95FB-AD94FF20DC50}"/>
    <cellStyle name="Calculation 2 2 3 2 4" xfId="24380" xr:uid="{2C25F4C4-14EC-4CF3-83EF-5F459FE1AABA}"/>
    <cellStyle name="Calculation 2 2 3 2 4 2" xfId="26578" xr:uid="{D5D3814E-C849-4B54-9DC0-17EA9E5AE31C}"/>
    <cellStyle name="Calculation 2 2 3 2 4 2 2" xfId="32030" xr:uid="{6BD030DC-2F89-4D2F-AAEA-25648280D6DE}"/>
    <cellStyle name="Calculation 2 2 3 2 4 2 3" xfId="37602" xr:uid="{52240A44-22F7-4186-8C57-5B61B3C25C2A}"/>
    <cellStyle name="Calculation 2 2 3 2 4 3" xfId="29832" xr:uid="{592A50A1-8D21-4ECF-A3F0-1BF303BF6013}"/>
    <cellStyle name="Calculation 2 2 3 2 4 4" xfId="35551" xr:uid="{03399837-0381-44C2-8ACF-DE8931EF9ED3}"/>
    <cellStyle name="Calculation 2 2 3 2 5" xfId="22163" xr:uid="{2688E5A5-D0AF-4055-B7F0-393D273BBD3E}"/>
    <cellStyle name="Calculation 2 2 3 2 5 2" xfId="28103" xr:uid="{A63DC2D5-F027-4255-B6DC-FB083C9EC8B7}"/>
    <cellStyle name="Calculation 2 2 3 2 5 3" xfId="33830" xr:uid="{98A8D465-80AC-4F42-865C-08188358AC79}"/>
    <cellStyle name="Calculation 2 2 3 2 6" xfId="21081" xr:uid="{D3B0158E-5942-498F-AAA4-42702A0800A4}"/>
    <cellStyle name="Calculation 2 2 3 2 7" xfId="21395" xr:uid="{93384BFE-A37C-4623-BD47-D45905E60A9C}"/>
    <cellStyle name="Calculation 2 2 3 2 8" xfId="32934" xr:uid="{5AE032C3-E95A-4EDE-BDF4-DAF19E5F7CE5}"/>
    <cellStyle name="Calculation 2 2 3 3" xfId="751" xr:uid="{00000000-0005-0000-0000-0000DE020000}"/>
    <cellStyle name="Calculation 2 2 3 3 2" xfId="22103" xr:uid="{90C330AD-9C7C-4E5F-BDA0-E258151B986D}"/>
    <cellStyle name="Calculation 2 2 3 3 2 2" xfId="23818" xr:uid="{C142DACA-1A93-4BFB-B5D1-A6EB03A9CD3C}"/>
    <cellStyle name="Calculation 2 2 3 3 2 2 2" xfId="26518" xr:uid="{6A6816AD-5F1D-4DB4-9355-E1361AF58B7A}"/>
    <cellStyle name="Calculation 2 2 3 3 2 2 2 2" xfId="31970" xr:uid="{4E2C9A7A-0689-4832-86F9-C884C8833320}"/>
    <cellStyle name="Calculation 2 2 3 3 2 2 2 3" xfId="37542" xr:uid="{635E4DD6-7BA2-482D-A530-037D53BE0F18}"/>
    <cellStyle name="Calculation 2 2 3 3 2 2 3" xfId="29758" xr:uid="{D2431AC7-D7F8-4070-A981-5143082350A1}"/>
    <cellStyle name="Calculation 2 2 3 3 2 2 4" xfId="35479" xr:uid="{64E67599-D47F-45A1-A3B9-6D6D46E3EEC1}"/>
    <cellStyle name="Calculation 2 2 3 3 2 3" xfId="25218" xr:uid="{33D1C0DA-F452-4714-A732-7D638DCCF47A}"/>
    <cellStyle name="Calculation 2 2 3 3 2 3 2" xfId="27410" xr:uid="{932B7041-BE06-4FBA-B750-E695A8110772}"/>
    <cellStyle name="Calculation 2 2 3 3 2 3 2 2" xfId="32862" xr:uid="{7A2553FC-6D84-4D26-BAC7-1A73220C36E2}"/>
    <cellStyle name="Calculation 2 2 3 3 2 3 2 3" xfId="38228" xr:uid="{971D3E71-EC6A-490C-965C-0EFB64419FEA}"/>
    <cellStyle name="Calculation 2 2 3 3 2 3 3" xfId="30670" xr:uid="{029E5951-A3CB-473B-ABFE-32E3912669BF}"/>
    <cellStyle name="Calculation 2 2 3 3 2 3 4" xfId="36345" xr:uid="{242845B4-5E44-49F7-995F-21BEBF3E6B49}"/>
    <cellStyle name="Calculation 2 2 3 3 2 4" xfId="22963" xr:uid="{70048C52-7B55-435C-AF86-D9B3BE2303C2}"/>
    <cellStyle name="Calculation 2 2 3 3 2 4 2" xfId="28903" xr:uid="{85EACFE0-CF3D-4EDD-ABAF-CEAEE3D80227}"/>
    <cellStyle name="Calculation 2 2 3 3 2 4 3" xfId="34627" xr:uid="{5C379BBD-BF0A-4BC6-B61C-188D1488AED3}"/>
    <cellStyle name="Calculation 2 2 3 3 2 5" xfId="25663" xr:uid="{2D36A709-849D-4F53-92D8-7BDBC845EA31}"/>
    <cellStyle name="Calculation 2 2 3 3 2 5 2" xfId="31115" xr:uid="{C3B6FBC3-50F3-44A2-9D8D-B5EE3307D2D6}"/>
    <cellStyle name="Calculation 2 2 3 3 2 5 3" xfId="36690" xr:uid="{9F9B65D5-2A73-42F2-9B58-A32F5C3701E0}"/>
    <cellStyle name="Calculation 2 2 3 3 2 6" xfId="28045" xr:uid="{394EC760-E045-461A-9678-ECD01D13EC5B}"/>
    <cellStyle name="Calculation 2 2 3 3 2 7" xfId="33772" xr:uid="{2F5F0AE9-ACCB-4501-A02E-B7C246A6E3D5}"/>
    <cellStyle name="Calculation 2 2 3 3 3" xfId="23022" xr:uid="{EF361147-BFA3-4E56-9EDB-202FCC0438BF}"/>
    <cellStyle name="Calculation 2 2 3 3 3 2" xfId="25722" xr:uid="{350D0643-9A9D-4E19-A1D6-AF696161A7DA}"/>
    <cellStyle name="Calculation 2 2 3 3 3 2 2" xfId="31174" xr:uid="{2627F046-E297-4F71-94AA-5BC06195B62E}"/>
    <cellStyle name="Calculation 2 2 3 3 3 2 3" xfId="36749" xr:uid="{7F4D6946-5AB8-481A-88CD-83662CD40825}"/>
    <cellStyle name="Calculation 2 2 3 3 3 3" xfId="28962" xr:uid="{1C161ACD-454E-40E9-89C2-E30A4E1E7FB2}"/>
    <cellStyle name="Calculation 2 2 3 3 3 4" xfId="34686" xr:uid="{55AD23A9-83A4-44B6-82AD-73F084EC9992}"/>
    <cellStyle name="Calculation 2 2 3 3 4" xfId="24381" xr:uid="{861A3F1B-747B-472D-9518-261CFEDD6C45}"/>
    <cellStyle name="Calculation 2 2 3 3 4 2" xfId="26579" xr:uid="{A532D808-93C0-4064-9DDF-93381DACF8A4}"/>
    <cellStyle name="Calculation 2 2 3 3 4 2 2" xfId="32031" xr:uid="{28D26787-2B61-4EF3-AA8B-64887B34A57F}"/>
    <cellStyle name="Calculation 2 2 3 3 4 2 3" xfId="37603" xr:uid="{0D25F5DC-77A9-4313-9750-FE56C6F3E2AE}"/>
    <cellStyle name="Calculation 2 2 3 3 4 3" xfId="29833" xr:uid="{D53145A7-DB0E-44F7-8BD1-296CFF3486E4}"/>
    <cellStyle name="Calculation 2 2 3 3 4 4" xfId="35552" xr:uid="{8898D315-0E6A-4AFA-9E99-88B7A6527137}"/>
    <cellStyle name="Calculation 2 2 3 3 5" xfId="22164" xr:uid="{C6ADDBF2-48EB-4A01-A0FB-15BA156903D6}"/>
    <cellStyle name="Calculation 2 2 3 3 5 2" xfId="28104" xr:uid="{F170790E-3FD5-4C9A-8E6A-C912CFF3D890}"/>
    <cellStyle name="Calculation 2 2 3 3 5 3" xfId="33831" xr:uid="{500AEBE4-21A6-428A-8CF0-06DF12A0E7DD}"/>
    <cellStyle name="Calculation 2 2 3 3 6" xfId="21082" xr:uid="{93C70612-97C0-49FA-8F6B-1DA51FD70ADF}"/>
    <cellStyle name="Calculation 2 2 3 3 7" xfId="21394" xr:uid="{DBE8FF08-C457-41B3-8A74-BDD5B22ED5DE}"/>
    <cellStyle name="Calculation 2 2 3 3 8" xfId="32935" xr:uid="{ED96DA88-5271-419B-AE55-31B23CB0757A}"/>
    <cellStyle name="Calculation 2 2 3 4" xfId="752" xr:uid="{00000000-0005-0000-0000-0000DF020000}"/>
    <cellStyle name="Calculation 2 2 3 4 2" xfId="22102" xr:uid="{6451D6B5-C4CA-464C-AFE8-52EB20717C31}"/>
    <cellStyle name="Calculation 2 2 3 4 2 2" xfId="23817" xr:uid="{63DCA5F7-818D-4EAC-8716-E80423377012}"/>
    <cellStyle name="Calculation 2 2 3 4 2 2 2" xfId="26517" xr:uid="{E7072542-2037-4BE3-AE72-1F2EE651E34C}"/>
    <cellStyle name="Calculation 2 2 3 4 2 2 2 2" xfId="31969" xr:uid="{5FCF9649-3975-44E6-B5F3-02C03B813708}"/>
    <cellStyle name="Calculation 2 2 3 4 2 2 2 3" xfId="37541" xr:uid="{CFCC69B8-C4A9-45FB-B907-FC33E077F4A8}"/>
    <cellStyle name="Calculation 2 2 3 4 2 2 3" xfId="29757" xr:uid="{1A911322-E82F-4874-93F6-7BDAF62D185C}"/>
    <cellStyle name="Calculation 2 2 3 4 2 2 4" xfId="35478" xr:uid="{7D1AA740-EC40-4DA9-B1D3-079EB9EDB0BC}"/>
    <cellStyle name="Calculation 2 2 3 4 2 3" xfId="25217" xr:uid="{72C69DCE-DF48-4A50-96AF-5F43B7DC49B2}"/>
    <cellStyle name="Calculation 2 2 3 4 2 3 2" xfId="27409" xr:uid="{8EC58A85-9DB0-4137-9067-49120467ADA0}"/>
    <cellStyle name="Calculation 2 2 3 4 2 3 2 2" xfId="32861" xr:uid="{64757221-CFC3-4DD1-9ED4-12990D728043}"/>
    <cellStyle name="Calculation 2 2 3 4 2 3 2 3" xfId="38227" xr:uid="{62D2F393-8B0E-4AFD-BDBE-0C1093F05175}"/>
    <cellStyle name="Calculation 2 2 3 4 2 3 3" xfId="30669" xr:uid="{73DB0D81-11D3-4EEA-AC7A-ACB9D9444086}"/>
    <cellStyle name="Calculation 2 2 3 4 2 3 4" xfId="36344" xr:uid="{4014371A-E0C4-4D1B-A5C5-B4A16213DA69}"/>
    <cellStyle name="Calculation 2 2 3 4 2 4" xfId="22962" xr:uid="{C64855F7-0EC7-43EA-AA57-407C9E4CDC5B}"/>
    <cellStyle name="Calculation 2 2 3 4 2 4 2" xfId="28902" xr:uid="{7940790D-9EEA-40BC-9CB8-49FA215955BB}"/>
    <cellStyle name="Calculation 2 2 3 4 2 4 3" xfId="34626" xr:uid="{83C56035-5651-42D3-A3B6-A4A288714F46}"/>
    <cellStyle name="Calculation 2 2 3 4 2 5" xfId="25662" xr:uid="{F827610D-10D2-468D-B8C6-6E7C875BEAFB}"/>
    <cellStyle name="Calculation 2 2 3 4 2 5 2" xfId="31114" xr:uid="{77F0FE51-8F30-4B14-A6F5-51887B6EF7C3}"/>
    <cellStyle name="Calculation 2 2 3 4 2 5 3" xfId="36689" xr:uid="{EAA89B92-DC1F-4276-BD0E-4AB00BBA65AB}"/>
    <cellStyle name="Calculation 2 2 3 4 2 6" xfId="28044" xr:uid="{06AD58FA-BC4A-4190-82FD-FD82F6A8FCC0}"/>
    <cellStyle name="Calculation 2 2 3 4 2 7" xfId="33771" xr:uid="{5A9525A2-DE8B-4596-89CF-547C400CF95D}"/>
    <cellStyle name="Calculation 2 2 3 4 3" xfId="23023" xr:uid="{9E829086-22CB-4D9C-8943-D1B5AA0A8464}"/>
    <cellStyle name="Calculation 2 2 3 4 3 2" xfId="25723" xr:uid="{D84005C4-21AE-403D-9929-54B3D8D8C00A}"/>
    <cellStyle name="Calculation 2 2 3 4 3 2 2" xfId="31175" xr:uid="{CB96A2B7-B662-4A7B-B1A1-C4764463E350}"/>
    <cellStyle name="Calculation 2 2 3 4 3 2 3" xfId="36750" xr:uid="{B65B9757-4704-4CF6-8213-78B09685E75F}"/>
    <cellStyle name="Calculation 2 2 3 4 3 3" xfId="28963" xr:uid="{E5550270-4853-4F17-922F-0C390972AB20}"/>
    <cellStyle name="Calculation 2 2 3 4 3 4" xfId="34687" xr:uid="{AAD05AAA-C091-48D7-952A-E65813630187}"/>
    <cellStyle name="Calculation 2 2 3 4 4" xfId="24382" xr:uid="{B795C140-486A-4DCF-BE5C-CFB20C9D2397}"/>
    <cellStyle name="Calculation 2 2 3 4 4 2" xfId="26580" xr:uid="{B8EBC6F2-6409-4F88-8B24-8EA430399DDB}"/>
    <cellStyle name="Calculation 2 2 3 4 4 2 2" xfId="32032" xr:uid="{4AEF0A28-80DB-488D-91BF-54FFDB338EB8}"/>
    <cellStyle name="Calculation 2 2 3 4 4 2 3" xfId="37604" xr:uid="{9E286B2D-93FF-44C7-99DB-0687109E38B2}"/>
    <cellStyle name="Calculation 2 2 3 4 4 3" xfId="29834" xr:uid="{E190A7B4-D02B-4AA0-ACBC-0060B214FEE9}"/>
    <cellStyle name="Calculation 2 2 3 4 4 4" xfId="35553" xr:uid="{F8C282E9-B181-4589-B497-7C49FB8D34D6}"/>
    <cellStyle name="Calculation 2 2 3 4 5" xfId="22165" xr:uid="{3E1E4299-561A-43A2-9D95-F9A6AFBFEFC2}"/>
    <cellStyle name="Calculation 2 2 3 4 5 2" xfId="28105" xr:uid="{CBB94538-C22A-40EE-8E25-78D14853DD73}"/>
    <cellStyle name="Calculation 2 2 3 4 5 3" xfId="33832" xr:uid="{1E943EC3-0893-44B8-94D5-7F0BCCCB1367}"/>
    <cellStyle name="Calculation 2 2 3 4 6" xfId="21083" xr:uid="{4B731B50-E9D4-4E07-ABAB-9FD23E5AA794}"/>
    <cellStyle name="Calculation 2 2 3 4 7" xfId="21393" xr:uid="{B413684F-6EFE-4A14-9D38-142938067733}"/>
    <cellStyle name="Calculation 2 2 3 4 8" xfId="32936" xr:uid="{B1BF2205-BBB4-4727-9081-1753553EF3BC}"/>
    <cellStyle name="Calculation 2 2 3 5" xfId="22105" xr:uid="{F2B3BDC2-2F56-4B39-948A-6911A99B34C3}"/>
    <cellStyle name="Calculation 2 2 3 5 2" xfId="23820" xr:uid="{74E74B20-CD60-420E-824F-138DB7BFF085}"/>
    <cellStyle name="Calculation 2 2 3 5 2 2" xfId="26520" xr:uid="{9F5891D6-911F-4A5E-9843-83C490F928BB}"/>
    <cellStyle name="Calculation 2 2 3 5 2 2 2" xfId="31972" xr:uid="{8B456212-0664-40DB-B825-77969CBEEDF2}"/>
    <cellStyle name="Calculation 2 2 3 5 2 2 3" xfId="37544" xr:uid="{D2BD770B-4F00-4937-8E72-E0F50B1512D0}"/>
    <cellStyle name="Calculation 2 2 3 5 2 3" xfId="29760" xr:uid="{09D4DDFB-8356-4373-AD00-E982F35EC2BE}"/>
    <cellStyle name="Calculation 2 2 3 5 2 4" xfId="35481" xr:uid="{4A6AB05E-2A4D-4F1E-92AE-392EE20A4233}"/>
    <cellStyle name="Calculation 2 2 3 5 3" xfId="25220" xr:uid="{D58C14CB-2017-4B59-95C0-544224CEC515}"/>
    <cellStyle name="Calculation 2 2 3 5 3 2" xfId="27412" xr:uid="{94DACDA4-DE65-4A57-8C54-7636AF8C429E}"/>
    <cellStyle name="Calculation 2 2 3 5 3 2 2" xfId="32864" xr:uid="{EA7B03D5-EB07-4956-B123-26C82DA6A45A}"/>
    <cellStyle name="Calculation 2 2 3 5 3 2 3" xfId="38230" xr:uid="{A3037E48-F309-43FE-B782-169072AB0408}"/>
    <cellStyle name="Calculation 2 2 3 5 3 3" xfId="30672" xr:uid="{0DE43B4B-91E8-4931-A6A3-2F74060047E2}"/>
    <cellStyle name="Calculation 2 2 3 5 3 4" xfId="36347" xr:uid="{AE2038D2-E81B-4D81-BBFF-08C863182879}"/>
    <cellStyle name="Calculation 2 2 3 5 4" xfId="22965" xr:uid="{840D63D9-8EA0-40E2-9C17-6794A6C3B724}"/>
    <cellStyle name="Calculation 2 2 3 5 4 2" xfId="28905" xr:uid="{1FFEF668-3F86-4463-A832-CB4175B3E682}"/>
    <cellStyle name="Calculation 2 2 3 5 4 3" xfId="34629" xr:uid="{E258C312-743F-4511-A1EF-91D389535B63}"/>
    <cellStyle name="Calculation 2 2 3 5 5" xfId="25665" xr:uid="{3559764C-11AD-40D4-867F-4386E09C370E}"/>
    <cellStyle name="Calculation 2 2 3 5 5 2" xfId="31117" xr:uid="{9090CB80-25CD-4B38-99C0-0CDBD61B90ED}"/>
    <cellStyle name="Calculation 2 2 3 5 5 3" xfId="36692" xr:uid="{AC9F12B5-3AA8-4681-B48E-5D6E209EF099}"/>
    <cellStyle name="Calculation 2 2 3 5 6" xfId="28047" xr:uid="{C323B139-7208-4B2F-999B-3403BAD6FC0F}"/>
    <cellStyle name="Calculation 2 2 3 5 7" xfId="33774" xr:uid="{E01FA1C4-5B64-4E28-AFF7-889BC9CC6548}"/>
    <cellStyle name="Calculation 2 2 3 6" xfId="23020" xr:uid="{CEAF135E-CC5D-4761-978F-DA060CDFB681}"/>
    <cellStyle name="Calculation 2 2 3 6 2" xfId="25720" xr:uid="{F6651AD7-26F6-47C9-AD47-1FB0C612B426}"/>
    <cellStyle name="Calculation 2 2 3 6 2 2" xfId="31172" xr:uid="{E80D9300-485C-41B1-8598-22B95066B083}"/>
    <cellStyle name="Calculation 2 2 3 6 2 3" xfId="36747" xr:uid="{FF8E41A6-592B-4600-8D4B-C84441CB732B}"/>
    <cellStyle name="Calculation 2 2 3 6 3" xfId="28960" xr:uid="{01C0C2B0-B5CC-4EE3-9366-E15443CA7743}"/>
    <cellStyle name="Calculation 2 2 3 6 4" xfId="34684" xr:uid="{82F12D30-9D73-4FA3-A711-2D6BCDA60ADB}"/>
    <cellStyle name="Calculation 2 2 3 7" xfId="24379" xr:uid="{22553537-8B0D-4EEC-86F7-6381BBE2302C}"/>
    <cellStyle name="Calculation 2 2 3 7 2" xfId="26577" xr:uid="{B52466AE-977D-43D1-8289-504ACE863F7B}"/>
    <cellStyle name="Calculation 2 2 3 7 2 2" xfId="32029" xr:uid="{47BC7E0B-5810-4AFF-9F58-9B85C35AD89B}"/>
    <cellStyle name="Calculation 2 2 3 7 2 3" xfId="37601" xr:uid="{40076DCD-B226-4EF7-B4FB-5F287202CA86}"/>
    <cellStyle name="Calculation 2 2 3 7 3" xfId="29831" xr:uid="{DB6B6063-8008-49F5-846E-119408ADE0CB}"/>
    <cellStyle name="Calculation 2 2 3 7 4" xfId="35550" xr:uid="{206ECF41-333F-480E-BD43-271DD103A222}"/>
    <cellStyle name="Calculation 2 2 3 8" xfId="22162" xr:uid="{41298310-EE1B-4765-9D7A-10C15CB14322}"/>
    <cellStyle name="Calculation 2 2 3 8 2" xfId="28102" xr:uid="{1227B37D-7816-4A44-918F-31511F674ACA}"/>
    <cellStyle name="Calculation 2 2 3 8 3" xfId="33829" xr:uid="{60CFEED3-1012-42BE-B133-65234BDD2D72}"/>
    <cellStyle name="Calculation 2 2 3 9" xfId="21080" xr:uid="{480E1869-F331-4AC0-87F5-65F226A340A8}"/>
    <cellStyle name="Calculation 2 2 4" xfId="753" xr:uid="{00000000-0005-0000-0000-0000E0020000}"/>
    <cellStyle name="Calculation 2 2 4 10" xfId="21392" xr:uid="{073BCA4A-AE4D-492A-AB9C-581FDA23087E}"/>
    <cellStyle name="Calculation 2 2 4 11" xfId="32937" xr:uid="{4FBD2431-621F-4507-8955-043A11B4DA46}"/>
    <cellStyle name="Calculation 2 2 4 2" xfId="754" xr:uid="{00000000-0005-0000-0000-0000E1020000}"/>
    <cellStyle name="Calculation 2 2 4 2 2" xfId="22100" xr:uid="{389EE378-20D3-4DCE-A55C-F291F410F9A2}"/>
    <cellStyle name="Calculation 2 2 4 2 2 2" xfId="23815" xr:uid="{06544422-D621-4526-B725-C7753B3BB5E0}"/>
    <cellStyle name="Calculation 2 2 4 2 2 2 2" xfId="26515" xr:uid="{5DC632B2-F20D-4A59-8DC0-5DD930C361E7}"/>
    <cellStyle name="Calculation 2 2 4 2 2 2 2 2" xfId="31967" xr:uid="{887B157F-80A3-4D7B-90AD-4BD8919CE6CB}"/>
    <cellStyle name="Calculation 2 2 4 2 2 2 2 3" xfId="37539" xr:uid="{936F7475-FF68-4DA8-AE80-0D07307D7C6A}"/>
    <cellStyle name="Calculation 2 2 4 2 2 2 3" xfId="29755" xr:uid="{4B27FD9A-F50E-4667-9D51-93D65F412A38}"/>
    <cellStyle name="Calculation 2 2 4 2 2 2 4" xfId="35476" xr:uid="{F2FA7C44-DA7E-414F-A4AB-C34EF3F48961}"/>
    <cellStyle name="Calculation 2 2 4 2 2 3" xfId="25215" xr:uid="{94F16D65-C2A0-419E-98E7-7BFFA174FED2}"/>
    <cellStyle name="Calculation 2 2 4 2 2 3 2" xfId="27407" xr:uid="{78486F77-5E31-41B3-9E7A-7DE545B268C5}"/>
    <cellStyle name="Calculation 2 2 4 2 2 3 2 2" xfId="32859" xr:uid="{61EABFDB-49C5-44E6-BFB8-249F3C3E3272}"/>
    <cellStyle name="Calculation 2 2 4 2 2 3 2 3" xfId="38225" xr:uid="{CA834277-4D6A-4CF9-9E99-E2535E97E1DA}"/>
    <cellStyle name="Calculation 2 2 4 2 2 3 3" xfId="30667" xr:uid="{7427FED0-D2A0-4872-8192-927EF714AA97}"/>
    <cellStyle name="Calculation 2 2 4 2 2 3 4" xfId="36342" xr:uid="{BB1A3DEE-F10D-40AE-A7FB-13EA2931A879}"/>
    <cellStyle name="Calculation 2 2 4 2 2 4" xfId="22960" xr:uid="{7FF12D32-1C16-43C9-A223-8EDC55ED00FD}"/>
    <cellStyle name="Calculation 2 2 4 2 2 4 2" xfId="28900" xr:uid="{1C2D4926-4EBB-40A9-B147-5223706473E1}"/>
    <cellStyle name="Calculation 2 2 4 2 2 4 3" xfId="34624" xr:uid="{F1305914-A80A-4BBF-9D23-239573B2BB13}"/>
    <cellStyle name="Calculation 2 2 4 2 2 5" xfId="25660" xr:uid="{78EDB5C2-2D25-4861-9668-6825A586184B}"/>
    <cellStyle name="Calculation 2 2 4 2 2 5 2" xfId="31112" xr:uid="{ED98EBC0-C74D-43F1-ADDB-6B02D382AD76}"/>
    <cellStyle name="Calculation 2 2 4 2 2 5 3" xfId="36687" xr:uid="{EE2D4E2E-2248-427A-B0C5-0C0D2593E337}"/>
    <cellStyle name="Calculation 2 2 4 2 2 6" xfId="28042" xr:uid="{A54865A1-557D-4C88-98A1-2099C3E2209D}"/>
    <cellStyle name="Calculation 2 2 4 2 2 7" xfId="33769" xr:uid="{DBE5F3E3-8D39-49C0-AB19-2864E311279C}"/>
    <cellStyle name="Calculation 2 2 4 2 3" xfId="23025" xr:uid="{E0252BC7-4334-4B3D-A837-A4F46E90B1ED}"/>
    <cellStyle name="Calculation 2 2 4 2 3 2" xfId="25725" xr:uid="{E3E46FE5-2462-452F-A7AA-316C99BFC74C}"/>
    <cellStyle name="Calculation 2 2 4 2 3 2 2" xfId="31177" xr:uid="{987AD4F8-1FA0-4372-9178-22657B06963D}"/>
    <cellStyle name="Calculation 2 2 4 2 3 2 3" xfId="36752" xr:uid="{EDCD8C40-9064-422D-932C-40F0A921F223}"/>
    <cellStyle name="Calculation 2 2 4 2 3 3" xfId="28965" xr:uid="{664FE381-C523-4F5E-BF71-941E30518980}"/>
    <cellStyle name="Calculation 2 2 4 2 3 4" xfId="34689" xr:uid="{3A0820FA-7079-4202-8E28-B3DB776F4F2C}"/>
    <cellStyle name="Calculation 2 2 4 2 4" xfId="24384" xr:uid="{0D991B4A-EFA2-42B0-AC7C-7F7215147B3D}"/>
    <cellStyle name="Calculation 2 2 4 2 4 2" xfId="26582" xr:uid="{71F75F1D-B64C-46E4-BA9E-2C5BC9BF75E6}"/>
    <cellStyle name="Calculation 2 2 4 2 4 2 2" xfId="32034" xr:uid="{39CF05BB-DF5C-406D-9A66-B8ECB9A83885}"/>
    <cellStyle name="Calculation 2 2 4 2 4 2 3" xfId="37606" xr:uid="{8BCB7581-82CE-456E-AE2C-9D12A671A798}"/>
    <cellStyle name="Calculation 2 2 4 2 4 3" xfId="29836" xr:uid="{42148550-BDDD-41E9-A402-716F39A3E2A3}"/>
    <cellStyle name="Calculation 2 2 4 2 4 4" xfId="35555" xr:uid="{E4CEEF2E-6A08-48DA-BEEC-97D66C07962A}"/>
    <cellStyle name="Calculation 2 2 4 2 5" xfId="22167" xr:uid="{9817EFB5-55B3-4C95-9CEC-8BE0984A2330}"/>
    <cellStyle name="Calculation 2 2 4 2 5 2" xfId="28107" xr:uid="{A742056C-63E3-43D3-9EAE-432752FB6B23}"/>
    <cellStyle name="Calculation 2 2 4 2 5 3" xfId="33834" xr:uid="{E2B775E0-6C5F-4F0B-97BD-D345376D8AA1}"/>
    <cellStyle name="Calculation 2 2 4 2 6" xfId="21085" xr:uid="{8A2D6B4F-214A-47B0-8496-929A667D28E2}"/>
    <cellStyle name="Calculation 2 2 4 2 7" xfId="21391" xr:uid="{515D92F1-67D5-42AE-9199-851CE3D4177A}"/>
    <cellStyle name="Calculation 2 2 4 2 8" xfId="32938" xr:uid="{E54F7ECB-FB80-4140-9F7D-E81712BAA1F4}"/>
    <cellStyle name="Calculation 2 2 4 3" xfId="755" xr:uid="{00000000-0005-0000-0000-0000E2020000}"/>
    <cellStyle name="Calculation 2 2 4 3 2" xfId="22099" xr:uid="{6D32FB94-E4FE-46C1-9E04-E72B4DF1027D}"/>
    <cellStyle name="Calculation 2 2 4 3 2 2" xfId="23814" xr:uid="{C4F7D4EF-E1D7-4420-BFA2-0B9F8105DFBF}"/>
    <cellStyle name="Calculation 2 2 4 3 2 2 2" xfId="26514" xr:uid="{677AE9F4-D1E2-440C-972A-3BECDD6A941C}"/>
    <cellStyle name="Calculation 2 2 4 3 2 2 2 2" xfId="31966" xr:uid="{88CDB6BF-330E-4617-A2E3-5FDE741DFB3E}"/>
    <cellStyle name="Calculation 2 2 4 3 2 2 2 3" xfId="37538" xr:uid="{BC59B2B6-6693-401F-ADBB-5B6563446195}"/>
    <cellStyle name="Calculation 2 2 4 3 2 2 3" xfId="29754" xr:uid="{EEAACA93-864D-4FE6-B33B-9B293F3436DF}"/>
    <cellStyle name="Calculation 2 2 4 3 2 2 4" xfId="35475" xr:uid="{76E30A9A-A1F0-4C77-890B-E2C0D02D33A3}"/>
    <cellStyle name="Calculation 2 2 4 3 2 3" xfId="25214" xr:uid="{F2FAB97F-3508-4E99-A019-14079393D404}"/>
    <cellStyle name="Calculation 2 2 4 3 2 3 2" xfId="27406" xr:uid="{02A40ADF-F8D5-4F70-8D39-2AD89A5455FA}"/>
    <cellStyle name="Calculation 2 2 4 3 2 3 2 2" xfId="32858" xr:uid="{58CB69D7-1CA8-4636-B616-04C1F7EE800C}"/>
    <cellStyle name="Calculation 2 2 4 3 2 3 2 3" xfId="38224" xr:uid="{2F3E4497-5411-46D5-9947-BD5586D98803}"/>
    <cellStyle name="Calculation 2 2 4 3 2 3 3" xfId="30666" xr:uid="{20D9A4D7-CDBC-43C8-8986-423D7B154220}"/>
    <cellStyle name="Calculation 2 2 4 3 2 3 4" xfId="36341" xr:uid="{64E70B46-3DF9-4ABF-9568-16A9A2545C91}"/>
    <cellStyle name="Calculation 2 2 4 3 2 4" xfId="22959" xr:uid="{9E93FC87-2520-45DA-B141-686E3295429D}"/>
    <cellStyle name="Calculation 2 2 4 3 2 4 2" xfId="28899" xr:uid="{BE80A54C-F29F-4103-97FB-1AAA0E409D9C}"/>
    <cellStyle name="Calculation 2 2 4 3 2 4 3" xfId="34623" xr:uid="{9B405D5A-5366-4490-ACF7-7E060DE57820}"/>
    <cellStyle name="Calculation 2 2 4 3 2 5" xfId="25659" xr:uid="{8D80C4FE-FFA0-4469-85EB-B6656C483835}"/>
    <cellStyle name="Calculation 2 2 4 3 2 5 2" xfId="31111" xr:uid="{EB2E1692-20F0-454D-B06D-27527DDB96C1}"/>
    <cellStyle name="Calculation 2 2 4 3 2 5 3" xfId="36686" xr:uid="{E8D27E69-3C86-46F5-9001-BEDDBE3AC8F8}"/>
    <cellStyle name="Calculation 2 2 4 3 2 6" xfId="28041" xr:uid="{FBACAB88-F4C6-48A8-86CA-354A428879D7}"/>
    <cellStyle name="Calculation 2 2 4 3 2 7" xfId="33768" xr:uid="{44F15A0F-96D6-4747-BE2F-FA1D05A9E028}"/>
    <cellStyle name="Calculation 2 2 4 3 3" xfId="23026" xr:uid="{A1FBA529-1178-4B8F-AA85-1586FB91692F}"/>
    <cellStyle name="Calculation 2 2 4 3 3 2" xfId="25726" xr:uid="{2BAD514A-DA23-4D01-B839-7588CBF0BD48}"/>
    <cellStyle name="Calculation 2 2 4 3 3 2 2" xfId="31178" xr:uid="{7BEA4155-F145-4502-8F5F-2A9568B3F737}"/>
    <cellStyle name="Calculation 2 2 4 3 3 2 3" xfId="36753" xr:uid="{7D6301C0-E655-4FAB-9CE7-4A3C7C03692F}"/>
    <cellStyle name="Calculation 2 2 4 3 3 3" xfId="28966" xr:uid="{794F84E1-4AD9-40E9-92AA-772C722BDAE5}"/>
    <cellStyle name="Calculation 2 2 4 3 3 4" xfId="34690" xr:uid="{5816FF31-7ACF-4805-878E-46EF3E8DF121}"/>
    <cellStyle name="Calculation 2 2 4 3 4" xfId="24385" xr:uid="{B30FE64C-78EF-49D8-B791-B219D42F3BFB}"/>
    <cellStyle name="Calculation 2 2 4 3 4 2" xfId="26583" xr:uid="{62CF8503-8728-424E-9D10-7F0D259F2ACC}"/>
    <cellStyle name="Calculation 2 2 4 3 4 2 2" xfId="32035" xr:uid="{BEA3F929-263E-4B89-BFFD-022CF9B9E69C}"/>
    <cellStyle name="Calculation 2 2 4 3 4 2 3" xfId="37607" xr:uid="{6D256426-C344-4DC6-8F92-53A7AC3C000E}"/>
    <cellStyle name="Calculation 2 2 4 3 4 3" xfId="29837" xr:uid="{68252291-E24D-4F7E-8469-06A87C0759D6}"/>
    <cellStyle name="Calculation 2 2 4 3 4 4" xfId="35556" xr:uid="{D8427900-3380-4E07-BBCB-0ED0B2A42CAF}"/>
    <cellStyle name="Calculation 2 2 4 3 5" xfId="22168" xr:uid="{1DE773C3-D9E6-494F-BEB6-D267C5FFCEBA}"/>
    <cellStyle name="Calculation 2 2 4 3 5 2" xfId="28108" xr:uid="{D985D19A-CA39-44B3-8211-1424897DCEDE}"/>
    <cellStyle name="Calculation 2 2 4 3 5 3" xfId="33835" xr:uid="{3897A7CE-365F-40A6-8BD9-01285DC62148}"/>
    <cellStyle name="Calculation 2 2 4 3 6" xfId="21086" xr:uid="{8CCB4BD6-4877-49AC-999C-CA633C3FF886}"/>
    <cellStyle name="Calculation 2 2 4 3 7" xfId="21390" xr:uid="{7A8CF584-9BF3-404B-A74E-F432C8C84BF6}"/>
    <cellStyle name="Calculation 2 2 4 3 8" xfId="32939" xr:uid="{3DF8FD3E-5D53-40DC-B547-6203928F28C3}"/>
    <cellStyle name="Calculation 2 2 4 4" xfId="756" xr:uid="{00000000-0005-0000-0000-0000E3020000}"/>
    <cellStyle name="Calculation 2 2 4 4 2" xfId="22098" xr:uid="{DE81942E-80A8-48C0-9A14-788134F3A2D3}"/>
    <cellStyle name="Calculation 2 2 4 4 2 2" xfId="23813" xr:uid="{D8B329BC-A9B8-461A-A299-CF6781EFE05F}"/>
    <cellStyle name="Calculation 2 2 4 4 2 2 2" xfId="26513" xr:uid="{078BED0A-D2F2-44D2-92E6-1627926F7F45}"/>
    <cellStyle name="Calculation 2 2 4 4 2 2 2 2" xfId="31965" xr:uid="{6CC1FDC8-B1DF-4333-B67D-7E3E787EB748}"/>
    <cellStyle name="Calculation 2 2 4 4 2 2 2 3" xfId="37537" xr:uid="{FE3D1DFE-D0DF-44AF-BF27-3E936B6F5F6F}"/>
    <cellStyle name="Calculation 2 2 4 4 2 2 3" xfId="29753" xr:uid="{19095416-104B-4921-9F50-9F9D8C1478A1}"/>
    <cellStyle name="Calculation 2 2 4 4 2 2 4" xfId="35474" xr:uid="{226C007D-6319-42F4-8393-2A086B510B86}"/>
    <cellStyle name="Calculation 2 2 4 4 2 3" xfId="25213" xr:uid="{AF61AF26-8276-4F8E-BA74-98B0AFC4238F}"/>
    <cellStyle name="Calculation 2 2 4 4 2 3 2" xfId="27405" xr:uid="{075E13FA-0FEA-4A01-8F9D-5F919B4CA00E}"/>
    <cellStyle name="Calculation 2 2 4 4 2 3 2 2" xfId="32857" xr:uid="{C11AD487-3CFE-4FE1-B3FF-DDBD5D2D6D83}"/>
    <cellStyle name="Calculation 2 2 4 4 2 3 2 3" xfId="38223" xr:uid="{9D21BD9F-04F7-46BB-8D67-96D39E5394FB}"/>
    <cellStyle name="Calculation 2 2 4 4 2 3 3" xfId="30665" xr:uid="{EE2B5F71-85F5-40B3-B066-986E025179CC}"/>
    <cellStyle name="Calculation 2 2 4 4 2 3 4" xfId="36340" xr:uid="{820FBC98-B423-4C23-A2E1-7E65889C0C91}"/>
    <cellStyle name="Calculation 2 2 4 4 2 4" xfId="22958" xr:uid="{64AD2A93-33D7-4A1B-927E-C841D4931D97}"/>
    <cellStyle name="Calculation 2 2 4 4 2 4 2" xfId="28898" xr:uid="{0A271C8A-8694-4194-B690-11A740C423C2}"/>
    <cellStyle name="Calculation 2 2 4 4 2 4 3" xfId="34622" xr:uid="{6866FAE4-64E3-459D-A6A9-2DD74ED6239B}"/>
    <cellStyle name="Calculation 2 2 4 4 2 5" xfId="25658" xr:uid="{5A58A71B-6266-44C1-8858-3AFEC01F6C94}"/>
    <cellStyle name="Calculation 2 2 4 4 2 5 2" xfId="31110" xr:uid="{E4B2CA84-BF1E-489F-B1F6-5A9A5FE2F029}"/>
    <cellStyle name="Calculation 2 2 4 4 2 5 3" xfId="36685" xr:uid="{6FF2EA0C-F09A-4BB6-8553-7164AC9C0CFB}"/>
    <cellStyle name="Calculation 2 2 4 4 2 6" xfId="28040" xr:uid="{45AA5BF6-C885-465B-A1E9-4D1BA1220382}"/>
    <cellStyle name="Calculation 2 2 4 4 2 7" xfId="33767" xr:uid="{A5C908F0-1E1E-482F-A5EB-5038DFA8746B}"/>
    <cellStyle name="Calculation 2 2 4 4 3" xfId="23027" xr:uid="{3905B913-D336-4BD9-8413-2F0E0580C220}"/>
    <cellStyle name="Calculation 2 2 4 4 3 2" xfId="25727" xr:uid="{C0D64113-6006-4E7C-9C8B-93DA0507490D}"/>
    <cellStyle name="Calculation 2 2 4 4 3 2 2" xfId="31179" xr:uid="{1E529A93-F01A-4DA5-AE0E-4EF1043ED03C}"/>
    <cellStyle name="Calculation 2 2 4 4 3 2 3" xfId="36754" xr:uid="{D0DB5F0E-FAB6-4247-B5F2-5052CEC987CD}"/>
    <cellStyle name="Calculation 2 2 4 4 3 3" xfId="28967" xr:uid="{69D3D4A4-5842-450F-94D3-0924067163B3}"/>
    <cellStyle name="Calculation 2 2 4 4 3 4" xfId="34691" xr:uid="{A2F4992B-A27D-4AFE-9933-456A64A0C966}"/>
    <cellStyle name="Calculation 2 2 4 4 4" xfId="24386" xr:uid="{F812FAB9-D003-4ECF-A1DE-21DFB772381E}"/>
    <cellStyle name="Calculation 2 2 4 4 4 2" xfId="26584" xr:uid="{80991B32-E6B5-4E3E-94BC-8E21AA392C0E}"/>
    <cellStyle name="Calculation 2 2 4 4 4 2 2" xfId="32036" xr:uid="{2E21A90C-2F1A-47CB-B7A7-422C8D2608CD}"/>
    <cellStyle name="Calculation 2 2 4 4 4 2 3" xfId="37608" xr:uid="{9FAE959C-57AE-4568-990A-749EA223E631}"/>
    <cellStyle name="Calculation 2 2 4 4 4 3" xfId="29838" xr:uid="{2BEA3AD2-C4DF-415E-86A0-AAB3E78F13D0}"/>
    <cellStyle name="Calculation 2 2 4 4 4 4" xfId="35557" xr:uid="{4D37E1D7-C791-4B14-884D-1FB4604B9E7E}"/>
    <cellStyle name="Calculation 2 2 4 4 5" xfId="22169" xr:uid="{96724038-062D-4374-8E13-EAA0CCA5667F}"/>
    <cellStyle name="Calculation 2 2 4 4 5 2" xfId="28109" xr:uid="{86F42247-11C0-487F-8540-C5885A27E761}"/>
    <cellStyle name="Calculation 2 2 4 4 5 3" xfId="33836" xr:uid="{98A2BD73-BD58-499A-9BF8-5D67532578C7}"/>
    <cellStyle name="Calculation 2 2 4 4 6" xfId="21087" xr:uid="{F64A6DD8-785D-4735-8D25-43D44B242085}"/>
    <cellStyle name="Calculation 2 2 4 4 7" xfId="21389" xr:uid="{762145C5-E0FD-4F7B-B8F4-EE6D8A65F7CE}"/>
    <cellStyle name="Calculation 2 2 4 4 8" xfId="32940" xr:uid="{8EF637E3-5BF0-418C-94F5-DD79FF6BE633}"/>
    <cellStyle name="Calculation 2 2 4 5" xfId="22101" xr:uid="{DB91B265-A9AD-4806-B456-178040424F18}"/>
    <cellStyle name="Calculation 2 2 4 5 2" xfId="23816" xr:uid="{77B5B4B0-C775-4093-8245-3B8D051E6753}"/>
    <cellStyle name="Calculation 2 2 4 5 2 2" xfId="26516" xr:uid="{BF84A6E5-31B9-409F-82DB-3B3668F9341C}"/>
    <cellStyle name="Calculation 2 2 4 5 2 2 2" xfId="31968" xr:uid="{A0EA39E3-5063-4B55-9E70-F51E783FB393}"/>
    <cellStyle name="Calculation 2 2 4 5 2 2 3" xfId="37540" xr:uid="{07A72958-6EBE-46B9-A6CB-05F9FF3924F4}"/>
    <cellStyle name="Calculation 2 2 4 5 2 3" xfId="29756" xr:uid="{4D2E208F-31D0-4A45-B3A3-BB4006C23989}"/>
    <cellStyle name="Calculation 2 2 4 5 2 4" xfId="35477" xr:uid="{6AB191C9-5112-421F-B999-3357DA922CE9}"/>
    <cellStyle name="Calculation 2 2 4 5 3" xfId="25216" xr:uid="{38381275-7960-4DFD-A2DA-A0C671E7599A}"/>
    <cellStyle name="Calculation 2 2 4 5 3 2" xfId="27408" xr:uid="{B9342900-75BD-4618-85FF-1024A3C332EC}"/>
    <cellStyle name="Calculation 2 2 4 5 3 2 2" xfId="32860" xr:uid="{B036E7CF-A0E7-4BA0-B5DA-1359D30A7117}"/>
    <cellStyle name="Calculation 2 2 4 5 3 2 3" xfId="38226" xr:uid="{A629E909-DBA8-43C9-99F4-A5D699FE00DC}"/>
    <cellStyle name="Calculation 2 2 4 5 3 3" xfId="30668" xr:uid="{7B9397C7-7055-4B5D-9AF8-2B532A31AF94}"/>
    <cellStyle name="Calculation 2 2 4 5 3 4" xfId="36343" xr:uid="{CF09C38A-AAA1-4A3F-98C2-FDA1DDE01C38}"/>
    <cellStyle name="Calculation 2 2 4 5 4" xfId="22961" xr:uid="{887B85FE-B2B2-4B50-9D0A-D29B8A21A206}"/>
    <cellStyle name="Calculation 2 2 4 5 4 2" xfId="28901" xr:uid="{FF4F070A-80A4-4F12-9986-891F16226B66}"/>
    <cellStyle name="Calculation 2 2 4 5 4 3" xfId="34625" xr:uid="{1BC391D8-D058-4E04-8EC2-8C58F8B99A42}"/>
    <cellStyle name="Calculation 2 2 4 5 5" xfId="25661" xr:uid="{C47988D1-9D31-4583-9DA5-AFF55DDAD5D3}"/>
    <cellStyle name="Calculation 2 2 4 5 5 2" xfId="31113" xr:uid="{D7872B6F-0307-45AF-BA66-3278F10EF284}"/>
    <cellStyle name="Calculation 2 2 4 5 5 3" xfId="36688" xr:uid="{9B92B660-205C-4904-AE07-115D345A049C}"/>
    <cellStyle name="Calculation 2 2 4 5 6" xfId="28043" xr:uid="{514E9479-23B2-4BCF-B389-9A581D8CCC0D}"/>
    <cellStyle name="Calculation 2 2 4 5 7" xfId="33770" xr:uid="{82E2A698-6256-4E42-A555-07F91F9FB974}"/>
    <cellStyle name="Calculation 2 2 4 6" xfId="23024" xr:uid="{714FF34B-399D-4621-8AE3-B88996E60AD9}"/>
    <cellStyle name="Calculation 2 2 4 6 2" xfId="25724" xr:uid="{86EC4A0A-3905-414F-BEA6-BCA343D8206C}"/>
    <cellStyle name="Calculation 2 2 4 6 2 2" xfId="31176" xr:uid="{713BA144-86A0-46F3-881A-CDCD8C2C54D6}"/>
    <cellStyle name="Calculation 2 2 4 6 2 3" xfId="36751" xr:uid="{E63A3CDC-E5FB-4BFE-A64A-6617E72512CA}"/>
    <cellStyle name="Calculation 2 2 4 6 3" xfId="28964" xr:uid="{A8DC3FAB-56FD-42DB-B849-8070A3D49163}"/>
    <cellStyle name="Calculation 2 2 4 6 4" xfId="34688" xr:uid="{B3153EB7-D049-4032-B207-E6609A7E17E9}"/>
    <cellStyle name="Calculation 2 2 4 7" xfId="24383" xr:uid="{A6460EBD-18A1-436F-8AB0-4B1C0CF10980}"/>
    <cellStyle name="Calculation 2 2 4 7 2" xfId="26581" xr:uid="{A3C7A9F8-3DE2-412F-B800-5C645BAABF07}"/>
    <cellStyle name="Calculation 2 2 4 7 2 2" xfId="32033" xr:uid="{B94F0275-7508-4ECE-9466-6916E8844CBB}"/>
    <cellStyle name="Calculation 2 2 4 7 2 3" xfId="37605" xr:uid="{6CE43529-853D-441D-A148-326F9B04A7D6}"/>
    <cellStyle name="Calculation 2 2 4 7 3" xfId="29835" xr:uid="{069FC809-3A39-4914-A8D0-443FC2E9AB9A}"/>
    <cellStyle name="Calculation 2 2 4 7 4" xfId="35554" xr:uid="{F5FD39B6-C460-4E99-930F-43D6978A6FA3}"/>
    <cellStyle name="Calculation 2 2 4 8" xfId="22166" xr:uid="{08EB9F7C-7B5E-420D-B74F-C0266D24B46C}"/>
    <cellStyle name="Calculation 2 2 4 8 2" xfId="28106" xr:uid="{86E96A7C-799F-42BB-8F8D-C062E3EFBE1B}"/>
    <cellStyle name="Calculation 2 2 4 8 3" xfId="33833" xr:uid="{8F93B4B1-E4E0-425E-8387-ED1E4E052AB0}"/>
    <cellStyle name="Calculation 2 2 4 9" xfId="21084" xr:uid="{1A5D8AC5-B579-4E5D-BC21-ACB7184876C3}"/>
    <cellStyle name="Calculation 2 2 5" xfId="757" xr:uid="{00000000-0005-0000-0000-0000E4020000}"/>
    <cellStyle name="Calculation 2 2 5 10" xfId="21388" xr:uid="{48448832-1395-4D75-9186-D1444418FE01}"/>
    <cellStyle name="Calculation 2 2 5 11" xfId="32941" xr:uid="{A5A34AFC-FE68-4C84-B855-8F90A3730788}"/>
    <cellStyle name="Calculation 2 2 5 2" xfId="758" xr:uid="{00000000-0005-0000-0000-0000E5020000}"/>
    <cellStyle name="Calculation 2 2 5 2 2" xfId="22096" xr:uid="{55483E26-5DE7-4BA7-A9DF-35945B3B6B4C}"/>
    <cellStyle name="Calculation 2 2 5 2 2 2" xfId="23811" xr:uid="{072B0422-5205-4AF8-8A3C-FDFA5838421B}"/>
    <cellStyle name="Calculation 2 2 5 2 2 2 2" xfId="26511" xr:uid="{3931A7F9-F2DA-4EFB-997F-523B258AF195}"/>
    <cellStyle name="Calculation 2 2 5 2 2 2 2 2" xfId="31963" xr:uid="{33024796-673A-410A-B2A3-93758F56B128}"/>
    <cellStyle name="Calculation 2 2 5 2 2 2 2 3" xfId="37535" xr:uid="{FC09E917-5939-4663-AE0D-E96E101D3705}"/>
    <cellStyle name="Calculation 2 2 5 2 2 2 3" xfId="29751" xr:uid="{F518AE98-6597-43B4-8C4B-1992EAD94E15}"/>
    <cellStyle name="Calculation 2 2 5 2 2 2 4" xfId="35472" xr:uid="{A216FAE7-9A0C-4B9B-9C9E-36CDA81CEE52}"/>
    <cellStyle name="Calculation 2 2 5 2 2 3" xfId="25211" xr:uid="{4180AA28-B4B3-4A4B-BB97-FE83D30D27F1}"/>
    <cellStyle name="Calculation 2 2 5 2 2 3 2" xfId="27403" xr:uid="{E278DD72-A0A6-4957-9A17-91A618645F1C}"/>
    <cellStyle name="Calculation 2 2 5 2 2 3 2 2" xfId="32855" xr:uid="{D3084575-0AE6-4E58-81CF-E14F959386D2}"/>
    <cellStyle name="Calculation 2 2 5 2 2 3 2 3" xfId="38221" xr:uid="{D2053462-4830-4BD4-B710-D71FAF2B8DED}"/>
    <cellStyle name="Calculation 2 2 5 2 2 3 3" xfId="30663" xr:uid="{8272B1E2-86AF-4F5D-B988-14FE2296C920}"/>
    <cellStyle name="Calculation 2 2 5 2 2 3 4" xfId="36338" xr:uid="{B7CA1B29-3F7C-49CB-A270-758C06EC4EBA}"/>
    <cellStyle name="Calculation 2 2 5 2 2 4" xfId="22956" xr:uid="{CE3AD7C4-9461-48C9-A800-FC34339E3CD7}"/>
    <cellStyle name="Calculation 2 2 5 2 2 4 2" xfId="28896" xr:uid="{0061756E-A2FE-474D-8DAE-48144D9B630F}"/>
    <cellStyle name="Calculation 2 2 5 2 2 4 3" xfId="34620" xr:uid="{64C417E9-3032-426E-9157-CCD146D4C835}"/>
    <cellStyle name="Calculation 2 2 5 2 2 5" xfId="25656" xr:uid="{A3831F17-D42A-4CA1-9C50-850338F1DA4A}"/>
    <cellStyle name="Calculation 2 2 5 2 2 5 2" xfId="31108" xr:uid="{AB0ADECE-DF8A-4C0C-83C2-288A0E93A58A}"/>
    <cellStyle name="Calculation 2 2 5 2 2 5 3" xfId="36683" xr:uid="{16FA5D3B-C339-49B3-9BC7-634885AA75CD}"/>
    <cellStyle name="Calculation 2 2 5 2 2 6" xfId="28038" xr:uid="{573D2E55-B68A-4BC1-80E4-85582AE354ED}"/>
    <cellStyle name="Calculation 2 2 5 2 2 7" xfId="33765" xr:uid="{AB0C5BDB-EE64-4B8F-B5EA-40BF2A3949A6}"/>
    <cellStyle name="Calculation 2 2 5 2 3" xfId="23029" xr:uid="{FDED0E4C-C72E-4AC8-868F-894D584B4C37}"/>
    <cellStyle name="Calculation 2 2 5 2 3 2" xfId="25729" xr:uid="{5D3430AF-017C-493F-A914-16A85931401F}"/>
    <cellStyle name="Calculation 2 2 5 2 3 2 2" xfId="31181" xr:uid="{9B0AD648-78ED-47A1-BC78-26431EBB457B}"/>
    <cellStyle name="Calculation 2 2 5 2 3 2 3" xfId="36756" xr:uid="{2F999E7E-227C-4735-A991-010F39CEE59D}"/>
    <cellStyle name="Calculation 2 2 5 2 3 3" xfId="28969" xr:uid="{FED0C16B-3E03-43BB-839D-4F4D8F5024FC}"/>
    <cellStyle name="Calculation 2 2 5 2 3 4" xfId="34693" xr:uid="{BD84F33F-4227-47A2-ADA5-5D8024B8C6EA}"/>
    <cellStyle name="Calculation 2 2 5 2 4" xfId="24388" xr:uid="{78329207-4BA3-4F45-B9CA-7E4C8E77CBA5}"/>
    <cellStyle name="Calculation 2 2 5 2 4 2" xfId="26586" xr:uid="{D651DAEB-9946-4C58-AEF2-99B0786BA0E2}"/>
    <cellStyle name="Calculation 2 2 5 2 4 2 2" xfId="32038" xr:uid="{40557EC9-FCFE-4264-8963-C1C68EDF4B10}"/>
    <cellStyle name="Calculation 2 2 5 2 4 2 3" xfId="37610" xr:uid="{31EA7F77-BBA2-4DB2-904A-24C3C6BE1B04}"/>
    <cellStyle name="Calculation 2 2 5 2 4 3" xfId="29840" xr:uid="{494FD910-7600-4D67-B247-9849E087E009}"/>
    <cellStyle name="Calculation 2 2 5 2 4 4" xfId="35559" xr:uid="{902785C9-918C-4767-93C2-6C94990D295E}"/>
    <cellStyle name="Calculation 2 2 5 2 5" xfId="22171" xr:uid="{06747FD0-E522-44C2-BAA7-55FA54947EF0}"/>
    <cellStyle name="Calculation 2 2 5 2 5 2" xfId="28111" xr:uid="{0C607D70-688E-4D54-9CE8-DADC67F345D3}"/>
    <cellStyle name="Calculation 2 2 5 2 5 3" xfId="33838" xr:uid="{3EB2FC1D-693E-43A2-A836-D1289B7E3E00}"/>
    <cellStyle name="Calculation 2 2 5 2 6" xfId="21089" xr:uid="{5521D460-C11D-4BAD-A769-AC02F36A04F3}"/>
    <cellStyle name="Calculation 2 2 5 2 7" xfId="21387" xr:uid="{DC91B4ED-3389-4D68-B30D-628E899AADC4}"/>
    <cellStyle name="Calculation 2 2 5 2 8" xfId="32942" xr:uid="{7FC525E1-8159-4FBD-ADC8-F9FF1D05D4F4}"/>
    <cellStyle name="Calculation 2 2 5 3" xfId="759" xr:uid="{00000000-0005-0000-0000-0000E6020000}"/>
    <cellStyle name="Calculation 2 2 5 3 2" xfId="22095" xr:uid="{BAEF6471-08CB-4BDE-8F6C-A3574E28CBCB}"/>
    <cellStyle name="Calculation 2 2 5 3 2 2" xfId="23810" xr:uid="{0A9F9EAA-F4AC-4CD5-A13F-3277719F24A7}"/>
    <cellStyle name="Calculation 2 2 5 3 2 2 2" xfId="26510" xr:uid="{DE4FAEA9-8F07-43B4-BB3A-0D1BF1DD8BED}"/>
    <cellStyle name="Calculation 2 2 5 3 2 2 2 2" xfId="31962" xr:uid="{78C74288-A0E4-49BC-A2B6-60F3C46542A8}"/>
    <cellStyle name="Calculation 2 2 5 3 2 2 2 3" xfId="37534" xr:uid="{4FA85C6A-8FBE-411F-B602-0651698E73FD}"/>
    <cellStyle name="Calculation 2 2 5 3 2 2 3" xfId="29750" xr:uid="{AC1C14A7-7311-40C9-9C72-95B235FE46C8}"/>
    <cellStyle name="Calculation 2 2 5 3 2 2 4" xfId="35471" xr:uid="{4127ACA9-C8F8-4E33-B402-A941D58803B8}"/>
    <cellStyle name="Calculation 2 2 5 3 2 3" xfId="25210" xr:uid="{2D790472-506B-4EC4-A047-9C90D13B0A17}"/>
    <cellStyle name="Calculation 2 2 5 3 2 3 2" xfId="27402" xr:uid="{86DF476E-B3DB-47FA-ADFB-A048CD3582E4}"/>
    <cellStyle name="Calculation 2 2 5 3 2 3 2 2" xfId="32854" xr:uid="{B56814C5-68B8-474F-8ABB-7F66B400E0F7}"/>
    <cellStyle name="Calculation 2 2 5 3 2 3 2 3" xfId="38220" xr:uid="{40555688-7D09-4296-8E78-8EBE4A3159CD}"/>
    <cellStyle name="Calculation 2 2 5 3 2 3 3" xfId="30662" xr:uid="{0CAF7BA4-9E51-4BA2-B602-5B96F9984073}"/>
    <cellStyle name="Calculation 2 2 5 3 2 3 4" xfId="36337" xr:uid="{7DB05CB3-BCE7-443C-8FE3-BB3D7D0D582F}"/>
    <cellStyle name="Calculation 2 2 5 3 2 4" xfId="22955" xr:uid="{AA325DB0-5FE8-4986-9CA7-9B395FE0D343}"/>
    <cellStyle name="Calculation 2 2 5 3 2 4 2" xfId="28895" xr:uid="{4E4AA24F-C355-4337-9680-22733924CB13}"/>
    <cellStyle name="Calculation 2 2 5 3 2 4 3" xfId="34619" xr:uid="{48B67BB1-2080-46F0-8DC5-789C623BCF16}"/>
    <cellStyle name="Calculation 2 2 5 3 2 5" xfId="25655" xr:uid="{DC28B828-FB03-4541-9A38-8C23837A30BD}"/>
    <cellStyle name="Calculation 2 2 5 3 2 5 2" xfId="31107" xr:uid="{CB4B2AE5-2F84-4C53-83B5-E2AF3CFEBDA0}"/>
    <cellStyle name="Calculation 2 2 5 3 2 5 3" xfId="36682" xr:uid="{58E51044-3C20-471E-BB81-83591A637D68}"/>
    <cellStyle name="Calculation 2 2 5 3 2 6" xfId="28037" xr:uid="{C170C10C-ADC2-4BFD-A1A7-0D2239AB20E5}"/>
    <cellStyle name="Calculation 2 2 5 3 2 7" xfId="33764" xr:uid="{3841B46B-50ED-4C2E-AD24-814FB3607A1A}"/>
    <cellStyle name="Calculation 2 2 5 3 3" xfId="23030" xr:uid="{C72A8B32-B47D-4461-97C4-DD67B986EDE1}"/>
    <cellStyle name="Calculation 2 2 5 3 3 2" xfId="25730" xr:uid="{53ADBED9-B307-4DED-AC88-0E6313D6AE12}"/>
    <cellStyle name="Calculation 2 2 5 3 3 2 2" xfId="31182" xr:uid="{729026AD-70F7-4378-9AD1-22A9144413CC}"/>
    <cellStyle name="Calculation 2 2 5 3 3 2 3" xfId="36757" xr:uid="{C9A1F82B-84DE-45FF-9B4B-59DAA6DEBA89}"/>
    <cellStyle name="Calculation 2 2 5 3 3 3" xfId="28970" xr:uid="{8514102E-C193-49F7-B6C2-00D304EA301B}"/>
    <cellStyle name="Calculation 2 2 5 3 3 4" xfId="34694" xr:uid="{F9181E92-5108-4201-8F09-9467DCB00A98}"/>
    <cellStyle name="Calculation 2 2 5 3 4" xfId="24389" xr:uid="{52601808-17EA-432A-8B0C-6347BACD7034}"/>
    <cellStyle name="Calculation 2 2 5 3 4 2" xfId="26587" xr:uid="{82F6E677-6A52-4887-BC4C-61C49FC64F72}"/>
    <cellStyle name="Calculation 2 2 5 3 4 2 2" xfId="32039" xr:uid="{5118724D-EE07-4BF5-95D0-F19941E9C13A}"/>
    <cellStyle name="Calculation 2 2 5 3 4 2 3" xfId="37611" xr:uid="{655EB483-19DE-49FB-A3CA-F6F3D4143E1F}"/>
    <cellStyle name="Calculation 2 2 5 3 4 3" xfId="29841" xr:uid="{24859E19-4A65-4A16-A3B1-6E17A82FD2B2}"/>
    <cellStyle name="Calculation 2 2 5 3 4 4" xfId="35560" xr:uid="{B7D59271-E2E5-4055-B144-450AFD43E5DA}"/>
    <cellStyle name="Calculation 2 2 5 3 5" xfId="22172" xr:uid="{453BC93F-D0A8-46E8-848F-A6BD6885BE66}"/>
    <cellStyle name="Calculation 2 2 5 3 5 2" xfId="28112" xr:uid="{2B8A5C96-0511-4B5D-912B-9AA6F9588F55}"/>
    <cellStyle name="Calculation 2 2 5 3 5 3" xfId="33839" xr:uid="{00AEF5EE-6DBE-47AF-8F46-EBADBE19FA10}"/>
    <cellStyle name="Calculation 2 2 5 3 6" xfId="21090" xr:uid="{2A3C8BE2-4BEE-4486-AE9A-C37D2A9CF618}"/>
    <cellStyle name="Calculation 2 2 5 3 7" xfId="21386" xr:uid="{D98863DE-5185-4DE0-A756-14AABAACFF78}"/>
    <cellStyle name="Calculation 2 2 5 3 8" xfId="32943" xr:uid="{6DC7A6E1-DAA8-4CF5-BB0F-3F3D51DD836C}"/>
    <cellStyle name="Calculation 2 2 5 4" xfId="760" xr:uid="{00000000-0005-0000-0000-0000E7020000}"/>
    <cellStyle name="Calculation 2 2 5 4 2" xfId="22094" xr:uid="{B18559EF-512B-49E4-9A24-E4F5876FD82F}"/>
    <cellStyle name="Calculation 2 2 5 4 2 2" xfId="23809" xr:uid="{EDCF205E-F54C-498D-9E6E-BE486ADF9D82}"/>
    <cellStyle name="Calculation 2 2 5 4 2 2 2" xfId="26509" xr:uid="{24DD444A-1669-4394-B1A5-5963B4293E85}"/>
    <cellStyle name="Calculation 2 2 5 4 2 2 2 2" xfId="31961" xr:uid="{3D267FC6-F32E-47A1-8C7B-B304E0766B00}"/>
    <cellStyle name="Calculation 2 2 5 4 2 2 2 3" xfId="37533" xr:uid="{D62EDED3-5E8F-46E9-A700-4C22661425EB}"/>
    <cellStyle name="Calculation 2 2 5 4 2 2 3" xfId="29749" xr:uid="{7893A4AA-6A2B-4867-8404-9F5DF9E573A9}"/>
    <cellStyle name="Calculation 2 2 5 4 2 2 4" xfId="35470" xr:uid="{346CFF16-BC2F-4FCC-9008-855FBFF9F9BF}"/>
    <cellStyle name="Calculation 2 2 5 4 2 3" xfId="25209" xr:uid="{30452E35-AD0D-4591-8C02-882631DD8CA6}"/>
    <cellStyle name="Calculation 2 2 5 4 2 3 2" xfId="27401" xr:uid="{F3700C04-2088-429E-812B-CC6E898702A0}"/>
    <cellStyle name="Calculation 2 2 5 4 2 3 2 2" xfId="32853" xr:uid="{5B5D82DB-DA02-4542-A389-B6B6CF7FECEF}"/>
    <cellStyle name="Calculation 2 2 5 4 2 3 2 3" xfId="38219" xr:uid="{4F087373-C5AA-4D62-A13B-11B53FD5F452}"/>
    <cellStyle name="Calculation 2 2 5 4 2 3 3" xfId="30661" xr:uid="{AB47838E-7526-4B43-93CE-9A68F419A961}"/>
    <cellStyle name="Calculation 2 2 5 4 2 3 4" xfId="36336" xr:uid="{62DF11FE-B013-470A-8F31-C081347FC5C7}"/>
    <cellStyle name="Calculation 2 2 5 4 2 4" xfId="22954" xr:uid="{D673F355-95CB-456A-860E-7FAD59A53FA0}"/>
    <cellStyle name="Calculation 2 2 5 4 2 4 2" xfId="28894" xr:uid="{8D9F656B-5A78-4C3E-B6E4-9366B81DB40E}"/>
    <cellStyle name="Calculation 2 2 5 4 2 4 3" xfId="34618" xr:uid="{0E14ED7E-A60C-48F7-9A6D-5E6223B5B533}"/>
    <cellStyle name="Calculation 2 2 5 4 2 5" xfId="25654" xr:uid="{BF85172B-2DDF-44A6-8667-33C9F3211BC6}"/>
    <cellStyle name="Calculation 2 2 5 4 2 5 2" xfId="31106" xr:uid="{8D19E0FE-3BE6-4091-96D5-D57D7301DD63}"/>
    <cellStyle name="Calculation 2 2 5 4 2 5 3" xfId="36681" xr:uid="{63F85D8A-2A83-4F3A-99F7-75408A840442}"/>
    <cellStyle name="Calculation 2 2 5 4 2 6" xfId="28036" xr:uid="{6842959A-BDBE-4C1D-A7EC-829D16D804DA}"/>
    <cellStyle name="Calculation 2 2 5 4 2 7" xfId="33763" xr:uid="{572A3729-575A-4AD7-B29D-D90C17D89182}"/>
    <cellStyle name="Calculation 2 2 5 4 3" xfId="23031" xr:uid="{EAE18428-D7F0-4E28-B20A-DD837BB05B66}"/>
    <cellStyle name="Calculation 2 2 5 4 3 2" xfId="25731" xr:uid="{5F712A05-C50B-4681-844F-2C411794FF15}"/>
    <cellStyle name="Calculation 2 2 5 4 3 2 2" xfId="31183" xr:uid="{62C6E712-EC07-47D6-B7CE-1E10F31DEBA1}"/>
    <cellStyle name="Calculation 2 2 5 4 3 2 3" xfId="36758" xr:uid="{B90DF138-1F1B-4B1E-A073-B8F78E008766}"/>
    <cellStyle name="Calculation 2 2 5 4 3 3" xfId="28971" xr:uid="{4B7238FE-285D-4458-AD57-B2AB809E5123}"/>
    <cellStyle name="Calculation 2 2 5 4 3 4" xfId="34695" xr:uid="{4121D0A8-0308-4B30-8CEA-0253CAF65246}"/>
    <cellStyle name="Calculation 2 2 5 4 4" xfId="24390" xr:uid="{7EC42ED9-260C-4E59-9BDE-B0FA46978AD1}"/>
    <cellStyle name="Calculation 2 2 5 4 4 2" xfId="26588" xr:uid="{D39499D3-0D62-49FF-927D-38C0970055E2}"/>
    <cellStyle name="Calculation 2 2 5 4 4 2 2" xfId="32040" xr:uid="{A2AA78B2-A561-4911-80FF-6855C3141A1F}"/>
    <cellStyle name="Calculation 2 2 5 4 4 2 3" xfId="37612" xr:uid="{A2FB9B4C-05AE-495F-8980-FD159930AF71}"/>
    <cellStyle name="Calculation 2 2 5 4 4 3" xfId="29842" xr:uid="{719C460B-2986-42CA-A415-FAF0AFFB7625}"/>
    <cellStyle name="Calculation 2 2 5 4 4 4" xfId="35561" xr:uid="{A9885E5D-DD80-4659-A712-1A41A76968AE}"/>
    <cellStyle name="Calculation 2 2 5 4 5" xfId="22173" xr:uid="{81FE1533-A6D4-4B4D-A08B-D53E0122CF9C}"/>
    <cellStyle name="Calculation 2 2 5 4 5 2" xfId="28113" xr:uid="{E66AA1BF-08FF-48FC-89B0-9094909C9B01}"/>
    <cellStyle name="Calculation 2 2 5 4 5 3" xfId="33840" xr:uid="{0CBA8D2B-8521-41E5-A1F9-4A4FE4185F2A}"/>
    <cellStyle name="Calculation 2 2 5 4 6" xfId="21091" xr:uid="{9CC1694F-5BEF-4C94-8AFF-B6FA7C01568C}"/>
    <cellStyle name="Calculation 2 2 5 4 7" xfId="21385" xr:uid="{007752A1-BD03-43C3-AEC9-808E1B52CA6B}"/>
    <cellStyle name="Calculation 2 2 5 4 8" xfId="32944" xr:uid="{E91AE7EA-9042-4C9B-B7B7-2C4999888CDB}"/>
    <cellStyle name="Calculation 2 2 5 5" xfId="22097" xr:uid="{74C1781D-C96A-4665-A8B9-56CF59E6D98F}"/>
    <cellStyle name="Calculation 2 2 5 5 2" xfId="23812" xr:uid="{B7900F72-E17A-4E51-803B-CE5609FED6C2}"/>
    <cellStyle name="Calculation 2 2 5 5 2 2" xfId="26512" xr:uid="{ECC63888-CF44-4A8C-BED7-967950BEFB3A}"/>
    <cellStyle name="Calculation 2 2 5 5 2 2 2" xfId="31964" xr:uid="{11DBA790-92E9-4249-8A75-178150F317F8}"/>
    <cellStyle name="Calculation 2 2 5 5 2 2 3" xfId="37536" xr:uid="{5A758C17-D560-4659-8F1F-A815417B9141}"/>
    <cellStyle name="Calculation 2 2 5 5 2 3" xfId="29752" xr:uid="{FC4CDC3E-39DA-44DB-9E68-F0C60155256D}"/>
    <cellStyle name="Calculation 2 2 5 5 2 4" xfId="35473" xr:uid="{605314CB-2496-43D2-A8F0-8033127B7C5E}"/>
    <cellStyle name="Calculation 2 2 5 5 3" xfId="25212" xr:uid="{D19B0AF2-FD74-468B-B7F8-1E883EFDD549}"/>
    <cellStyle name="Calculation 2 2 5 5 3 2" xfId="27404" xr:uid="{B874A618-2AA4-4A06-B782-16403B6138FB}"/>
    <cellStyle name="Calculation 2 2 5 5 3 2 2" xfId="32856" xr:uid="{79B2DAA2-559E-466C-8E02-A1C24D141EDC}"/>
    <cellStyle name="Calculation 2 2 5 5 3 2 3" xfId="38222" xr:uid="{BD7B7988-6D45-4947-A4DF-1225538128A6}"/>
    <cellStyle name="Calculation 2 2 5 5 3 3" xfId="30664" xr:uid="{D77BCB6A-6F70-4663-8247-280207BBD84B}"/>
    <cellStyle name="Calculation 2 2 5 5 3 4" xfId="36339" xr:uid="{A71A1DC9-38AB-4B47-9D5B-2EFBF669C0E6}"/>
    <cellStyle name="Calculation 2 2 5 5 4" xfId="22957" xr:uid="{6DFE732C-D926-45EE-82CF-FE76D88858B0}"/>
    <cellStyle name="Calculation 2 2 5 5 4 2" xfId="28897" xr:uid="{CF89B0ED-C7B4-462D-B419-DC14862341CE}"/>
    <cellStyle name="Calculation 2 2 5 5 4 3" xfId="34621" xr:uid="{3243EC8D-489A-4908-88D6-0EF8D553E683}"/>
    <cellStyle name="Calculation 2 2 5 5 5" xfId="25657" xr:uid="{32F1E8BE-1361-4BF7-9F49-E4A162C53BF9}"/>
    <cellStyle name="Calculation 2 2 5 5 5 2" xfId="31109" xr:uid="{23A4276A-2393-4AE2-B0C1-D9E18BE08212}"/>
    <cellStyle name="Calculation 2 2 5 5 5 3" xfId="36684" xr:uid="{188B1628-0D8B-4F48-9FC2-90C73F61C805}"/>
    <cellStyle name="Calculation 2 2 5 5 6" xfId="28039" xr:uid="{DB58F8C2-5DC6-42D4-99AC-2FF327FEDE89}"/>
    <cellStyle name="Calculation 2 2 5 5 7" xfId="33766" xr:uid="{A00B90A7-8DF4-444B-A85D-BFECA41A41D4}"/>
    <cellStyle name="Calculation 2 2 5 6" xfId="23028" xr:uid="{D9165891-609C-453F-A1C9-54C39595DC90}"/>
    <cellStyle name="Calculation 2 2 5 6 2" xfId="25728" xr:uid="{12D2FCEE-7BB1-449B-81ED-08B084002EFA}"/>
    <cellStyle name="Calculation 2 2 5 6 2 2" xfId="31180" xr:uid="{F5BD5C63-5F6A-4341-BDFE-81F0F21DB12D}"/>
    <cellStyle name="Calculation 2 2 5 6 2 3" xfId="36755" xr:uid="{184117AD-5E0B-4C2C-B6D1-F4B64EA985DB}"/>
    <cellStyle name="Calculation 2 2 5 6 3" xfId="28968" xr:uid="{13786B79-04CE-48B4-9DE8-CE15F42DEC3F}"/>
    <cellStyle name="Calculation 2 2 5 6 4" xfId="34692" xr:uid="{F063451A-29B9-40B0-8FA7-9E4C44785387}"/>
    <cellStyle name="Calculation 2 2 5 7" xfId="24387" xr:uid="{6956ACBB-4B56-4072-BFF7-151BCE21CB24}"/>
    <cellStyle name="Calculation 2 2 5 7 2" xfId="26585" xr:uid="{4D2A538F-0151-4B95-A506-9DE6AE19AF80}"/>
    <cellStyle name="Calculation 2 2 5 7 2 2" xfId="32037" xr:uid="{5A25D7F7-B531-4A4D-AC8C-10691BB8C956}"/>
    <cellStyle name="Calculation 2 2 5 7 2 3" xfId="37609" xr:uid="{664BE0A7-12A1-417B-A6DF-29AE83F9E380}"/>
    <cellStyle name="Calculation 2 2 5 7 3" xfId="29839" xr:uid="{E360E8A4-B7EC-4E93-8D37-9667839F223B}"/>
    <cellStyle name="Calculation 2 2 5 7 4" xfId="35558" xr:uid="{A296E59C-9E7D-47E0-B99D-ED755222EA00}"/>
    <cellStyle name="Calculation 2 2 5 8" xfId="22170" xr:uid="{70FB89B6-90C0-4350-B04E-49B1354AD910}"/>
    <cellStyle name="Calculation 2 2 5 8 2" xfId="28110" xr:uid="{15026F47-B2EE-4971-A0DD-9733BE4D2349}"/>
    <cellStyle name="Calculation 2 2 5 8 3" xfId="33837" xr:uid="{E33B513A-AFD4-40FA-897D-883B2AC39EB3}"/>
    <cellStyle name="Calculation 2 2 5 9" xfId="21088" xr:uid="{84CBE26F-5292-431D-A5A0-0B9C1D6D739D}"/>
    <cellStyle name="Calculation 2 2 6" xfId="761" xr:uid="{00000000-0005-0000-0000-0000E8020000}"/>
    <cellStyle name="Calculation 2 2 6 2" xfId="22093" xr:uid="{175C2053-C9EE-45BD-98C4-F5DDE844621B}"/>
    <cellStyle name="Calculation 2 2 6 2 2" xfId="23808" xr:uid="{95BB3C21-45F6-4FA4-954C-A0790906BBFA}"/>
    <cellStyle name="Calculation 2 2 6 2 2 2" xfId="26508" xr:uid="{2E598417-8C57-405B-9757-1BD3369E23C6}"/>
    <cellStyle name="Calculation 2 2 6 2 2 2 2" xfId="31960" xr:uid="{DCE9244F-B867-4DA4-890B-52DD1DF9344F}"/>
    <cellStyle name="Calculation 2 2 6 2 2 2 3" xfId="37532" xr:uid="{F6B39236-FBFD-4DC6-9E15-66E0115035CF}"/>
    <cellStyle name="Calculation 2 2 6 2 2 3" xfId="29748" xr:uid="{1AB1F7B1-2CBB-4DAC-8B50-34AA2B7883AE}"/>
    <cellStyle name="Calculation 2 2 6 2 2 4" xfId="35469" xr:uid="{6EAA357E-2785-4C19-BDA3-F262DCCDE7FE}"/>
    <cellStyle name="Calculation 2 2 6 2 3" xfId="25208" xr:uid="{A528A8F2-A13F-4150-B00C-C4D2F2ACC4CF}"/>
    <cellStyle name="Calculation 2 2 6 2 3 2" xfId="27400" xr:uid="{827763F0-BB3D-4A2C-8625-ED872F9B6168}"/>
    <cellStyle name="Calculation 2 2 6 2 3 2 2" xfId="32852" xr:uid="{15FEB079-5D43-4ECC-9D86-FC7079C457A9}"/>
    <cellStyle name="Calculation 2 2 6 2 3 2 3" xfId="38218" xr:uid="{F4861779-D69B-4372-8AE8-361DE03DB441}"/>
    <cellStyle name="Calculation 2 2 6 2 3 3" xfId="30660" xr:uid="{532718E5-A3D0-4116-AC37-9E73B2B034B4}"/>
    <cellStyle name="Calculation 2 2 6 2 3 4" xfId="36335" xr:uid="{DD507B23-5594-4532-B2C8-89991B0C5570}"/>
    <cellStyle name="Calculation 2 2 6 2 4" xfId="22953" xr:uid="{792D66AF-9A7A-416D-8007-336BDA32AAAB}"/>
    <cellStyle name="Calculation 2 2 6 2 4 2" xfId="28893" xr:uid="{FEB18A4A-00D6-4AA5-8B1D-6415B8948E17}"/>
    <cellStyle name="Calculation 2 2 6 2 4 3" xfId="34617" xr:uid="{853C1B1A-E956-42D7-8EBE-E5ACB242F976}"/>
    <cellStyle name="Calculation 2 2 6 2 5" xfId="25653" xr:uid="{ED734E64-0112-4DB0-9C9E-D533EC435E79}"/>
    <cellStyle name="Calculation 2 2 6 2 5 2" xfId="31105" xr:uid="{5245B377-53CE-4644-BC80-DABE26160BD1}"/>
    <cellStyle name="Calculation 2 2 6 2 5 3" xfId="36680" xr:uid="{5D0482D3-56F8-4E25-BDCB-A7BC82B20676}"/>
    <cellStyle name="Calculation 2 2 6 2 6" xfId="28035" xr:uid="{A6E6C1BC-0629-48F3-903F-F970AE1C3333}"/>
    <cellStyle name="Calculation 2 2 6 2 7" xfId="33762" xr:uid="{F3240460-E674-4CE7-968E-2B2E100C2D43}"/>
    <cellStyle name="Calculation 2 2 6 3" xfId="23032" xr:uid="{E26A3DEC-5A46-486F-8B62-744BAFED87D0}"/>
    <cellStyle name="Calculation 2 2 6 3 2" xfId="25732" xr:uid="{A8F99A8C-1273-4679-8708-06FA7CB83C7D}"/>
    <cellStyle name="Calculation 2 2 6 3 2 2" xfId="31184" xr:uid="{CAD7673A-10B4-4120-90C1-3702F378AF7A}"/>
    <cellStyle name="Calculation 2 2 6 3 2 3" xfId="36759" xr:uid="{2769211B-B2B3-430D-AA1A-C85E807E3A29}"/>
    <cellStyle name="Calculation 2 2 6 3 3" xfId="28972" xr:uid="{4464DC7E-C9D2-455C-81FE-5E80C39FF11A}"/>
    <cellStyle name="Calculation 2 2 6 3 4" xfId="34696" xr:uid="{46E20E07-4F25-411D-B4BF-69B75A74787E}"/>
    <cellStyle name="Calculation 2 2 6 4" xfId="24391" xr:uid="{F2D09790-B7BC-4670-8B19-14DCABA7D8D4}"/>
    <cellStyle name="Calculation 2 2 6 4 2" xfId="26589" xr:uid="{B3AB03FF-0B08-4D8D-A2D1-78805B438D97}"/>
    <cellStyle name="Calculation 2 2 6 4 2 2" xfId="32041" xr:uid="{85481864-622F-4137-96EE-772AB4C2870E}"/>
    <cellStyle name="Calculation 2 2 6 4 2 3" xfId="37613" xr:uid="{FA65D4B9-E73B-4E12-85CB-D1471788DFB0}"/>
    <cellStyle name="Calculation 2 2 6 4 3" xfId="29843" xr:uid="{13228F0C-1631-46A2-8171-06EFA4FD9EE1}"/>
    <cellStyle name="Calculation 2 2 6 4 4" xfId="35562" xr:uid="{ED7D54DA-0DF9-4A83-905C-1B48EEDEE57F}"/>
    <cellStyle name="Calculation 2 2 6 5" xfId="22174" xr:uid="{E809AC03-FCC4-40AC-BC13-40CB15912955}"/>
    <cellStyle name="Calculation 2 2 6 5 2" xfId="28114" xr:uid="{7016B632-0E10-42F2-8FC2-68CDB47A1AC9}"/>
    <cellStyle name="Calculation 2 2 6 5 3" xfId="33841" xr:uid="{BA0A5A02-6CB9-4670-BF2B-8E936E87A8D8}"/>
    <cellStyle name="Calculation 2 2 6 6" xfId="21092" xr:uid="{765813E6-15F5-421B-8260-4A836DF0430E}"/>
    <cellStyle name="Calculation 2 2 6 7" xfId="21384" xr:uid="{47B5FD5C-949D-467B-8C33-B7739874DFB6}"/>
    <cellStyle name="Calculation 2 2 6 8" xfId="32945" xr:uid="{33092F01-0828-40BA-BC7A-133452FC8C81}"/>
    <cellStyle name="Calculation 2 2 7" xfId="762" xr:uid="{00000000-0005-0000-0000-0000E9020000}"/>
    <cellStyle name="Calculation 2 2 7 2" xfId="22092" xr:uid="{EA2596B3-D7B5-45FC-9AD8-B0C503F5BBB6}"/>
    <cellStyle name="Calculation 2 2 7 2 2" xfId="23807" xr:uid="{007FC667-0147-4DDE-AFD0-FF5BBC1AF6C9}"/>
    <cellStyle name="Calculation 2 2 7 2 2 2" xfId="26507" xr:uid="{30D7A8C3-B300-4383-9CA4-25868455C0E8}"/>
    <cellStyle name="Calculation 2 2 7 2 2 2 2" xfId="31959" xr:uid="{F91E24A4-B39A-48BC-98F3-338578C8582C}"/>
    <cellStyle name="Calculation 2 2 7 2 2 2 3" xfId="37531" xr:uid="{DCCD6B05-3745-4092-B1B0-9BC329A52DAA}"/>
    <cellStyle name="Calculation 2 2 7 2 2 3" xfId="29747" xr:uid="{858FDD79-884C-4C60-A970-56B9C44F3174}"/>
    <cellStyle name="Calculation 2 2 7 2 2 4" xfId="35468" xr:uid="{C7111E5C-9F16-46E1-824E-EFA082FA15D9}"/>
    <cellStyle name="Calculation 2 2 7 2 3" xfId="25207" xr:uid="{562754B4-B129-493E-AC61-DC4741A87371}"/>
    <cellStyle name="Calculation 2 2 7 2 3 2" xfId="27399" xr:uid="{E732C1A9-9244-4FD4-B017-855BC6A023A6}"/>
    <cellStyle name="Calculation 2 2 7 2 3 2 2" xfId="32851" xr:uid="{98A7118C-6B90-4EEF-A6A1-C7B64EA49364}"/>
    <cellStyle name="Calculation 2 2 7 2 3 2 3" xfId="38217" xr:uid="{738DE254-B52B-4C23-8571-11DB2787FA7D}"/>
    <cellStyle name="Calculation 2 2 7 2 3 3" xfId="30659" xr:uid="{B52880A8-018C-4114-AC0F-A974E57BE574}"/>
    <cellStyle name="Calculation 2 2 7 2 3 4" xfId="36334" xr:uid="{DD064FA1-0459-4D8D-B661-FF260CE0065E}"/>
    <cellStyle name="Calculation 2 2 7 2 4" xfId="22952" xr:uid="{B7220068-B1B4-4F82-BF15-9CA0BF4F6B64}"/>
    <cellStyle name="Calculation 2 2 7 2 4 2" xfId="28892" xr:uid="{83584767-E876-4FC6-9639-4FB4A74CEEB8}"/>
    <cellStyle name="Calculation 2 2 7 2 4 3" xfId="34616" xr:uid="{DE666750-B8A3-499E-8522-3CD278035FA3}"/>
    <cellStyle name="Calculation 2 2 7 2 5" xfId="25652" xr:uid="{11B09789-4115-4B84-863C-F4A42DB224CE}"/>
    <cellStyle name="Calculation 2 2 7 2 5 2" xfId="31104" xr:uid="{37933955-0F26-45EC-8272-9E6626794D77}"/>
    <cellStyle name="Calculation 2 2 7 2 5 3" xfId="36679" xr:uid="{ECC59575-193A-468E-A2C1-F7401543CB18}"/>
    <cellStyle name="Calculation 2 2 7 2 6" xfId="28034" xr:uid="{9E5D6DA3-FF9C-45FE-B994-0CE98EBA84CF}"/>
    <cellStyle name="Calculation 2 2 7 2 7" xfId="33761" xr:uid="{A08065B0-8A29-4520-B663-5F93457138D4}"/>
    <cellStyle name="Calculation 2 2 7 3" xfId="23033" xr:uid="{69092915-0382-474B-9A20-87D80B3A2965}"/>
    <cellStyle name="Calculation 2 2 7 3 2" xfId="25733" xr:uid="{2C30F1FB-AB57-4188-9901-6894D1AC6640}"/>
    <cellStyle name="Calculation 2 2 7 3 2 2" xfId="31185" xr:uid="{F0DC8282-36D8-45AA-A00E-5E60CFB4BAF7}"/>
    <cellStyle name="Calculation 2 2 7 3 2 3" xfId="36760" xr:uid="{1D0DF7DB-CF42-4F7D-91C0-108C86DA091A}"/>
    <cellStyle name="Calculation 2 2 7 3 3" xfId="28973" xr:uid="{CC44BF83-199A-4C16-BED7-95CA109D9CAC}"/>
    <cellStyle name="Calculation 2 2 7 3 4" xfId="34697" xr:uid="{BADD44EC-F879-49AB-9515-6EDE9DE4E2E9}"/>
    <cellStyle name="Calculation 2 2 7 4" xfId="24392" xr:uid="{15C8DED4-1343-465D-8BCF-50D4FB50AB00}"/>
    <cellStyle name="Calculation 2 2 7 4 2" xfId="26590" xr:uid="{16EC5FAC-2775-409F-8E2F-0CF21975CF30}"/>
    <cellStyle name="Calculation 2 2 7 4 2 2" xfId="32042" xr:uid="{D6DEA1D1-7221-4D05-99F7-01C4FB22ED64}"/>
    <cellStyle name="Calculation 2 2 7 4 2 3" xfId="37614" xr:uid="{4E716B4E-6AE1-4611-96CD-98F43F070DC1}"/>
    <cellStyle name="Calculation 2 2 7 4 3" xfId="29844" xr:uid="{44DA4A28-FC73-4E77-9B20-5DEA0E478629}"/>
    <cellStyle name="Calculation 2 2 7 4 4" xfId="35563" xr:uid="{3F866686-524B-4604-A8A2-95F60470756C}"/>
    <cellStyle name="Calculation 2 2 7 5" xfId="22175" xr:uid="{B232AC89-DA75-48E6-9552-5CC9AA38FAD0}"/>
    <cellStyle name="Calculation 2 2 7 5 2" xfId="28115" xr:uid="{3DE9EE89-76CF-46E5-A019-C067C47A6643}"/>
    <cellStyle name="Calculation 2 2 7 5 3" xfId="33842" xr:uid="{CCBE1B19-93F6-4612-B461-3D1D71FAE096}"/>
    <cellStyle name="Calculation 2 2 7 6" xfId="21093" xr:uid="{2FC31775-D3A1-444F-9519-0D219C29F3EE}"/>
    <cellStyle name="Calculation 2 2 7 7" xfId="21383" xr:uid="{47E41552-7F36-4A36-99BC-62182E2E91E1}"/>
    <cellStyle name="Calculation 2 2 7 8" xfId="32946" xr:uid="{3FD6139D-61BC-4286-AD79-33F0D8A9B2CF}"/>
    <cellStyle name="Calculation 2 2 8" xfId="763" xr:uid="{00000000-0005-0000-0000-0000EA020000}"/>
    <cellStyle name="Calculation 2 2 8 2" xfId="22091" xr:uid="{142EB072-7048-4DA1-B0A8-747AA0B0B99F}"/>
    <cellStyle name="Calculation 2 2 8 2 2" xfId="23806" xr:uid="{AB02A65C-636C-4D09-825B-756F36517948}"/>
    <cellStyle name="Calculation 2 2 8 2 2 2" xfId="26506" xr:uid="{3B3D44AD-B180-407A-9B45-898315F3F19B}"/>
    <cellStyle name="Calculation 2 2 8 2 2 2 2" xfId="31958" xr:uid="{A91BF9E8-917D-40A6-9B34-27B83C036161}"/>
    <cellStyle name="Calculation 2 2 8 2 2 2 3" xfId="37530" xr:uid="{913062EA-33A6-4550-86C8-854ED99096B9}"/>
    <cellStyle name="Calculation 2 2 8 2 2 3" xfId="29746" xr:uid="{C4AB02CC-0B7B-4F02-AA5D-EEE8B9D0312A}"/>
    <cellStyle name="Calculation 2 2 8 2 2 4" xfId="35467" xr:uid="{801FE683-6637-4523-BA6F-89A0E0F078DE}"/>
    <cellStyle name="Calculation 2 2 8 2 3" xfId="25206" xr:uid="{0DA06168-2DD0-4D50-ACAD-30B0BA6D10B5}"/>
    <cellStyle name="Calculation 2 2 8 2 3 2" xfId="27398" xr:uid="{61994836-1813-4670-B2A2-88E9A1DE308B}"/>
    <cellStyle name="Calculation 2 2 8 2 3 2 2" xfId="32850" xr:uid="{F52EBB0B-3136-4557-AB6F-81B84FBF67D9}"/>
    <cellStyle name="Calculation 2 2 8 2 3 2 3" xfId="38216" xr:uid="{DB236F32-E10F-4463-829F-55DE1B195075}"/>
    <cellStyle name="Calculation 2 2 8 2 3 3" xfId="30658" xr:uid="{D8BC990B-780F-4C0B-AE4F-7A89D3487996}"/>
    <cellStyle name="Calculation 2 2 8 2 3 4" xfId="36333" xr:uid="{4D5850C4-E367-4783-B776-1364C4236FB9}"/>
    <cellStyle name="Calculation 2 2 8 2 4" xfId="22951" xr:uid="{5C433128-6749-4FBE-B342-9B6BFBB253BF}"/>
    <cellStyle name="Calculation 2 2 8 2 4 2" xfId="28891" xr:uid="{726DDBAB-6B03-4937-A085-8B52B9E890B8}"/>
    <cellStyle name="Calculation 2 2 8 2 4 3" xfId="34615" xr:uid="{316CB19E-DE66-411D-8283-6F8F03370F34}"/>
    <cellStyle name="Calculation 2 2 8 2 5" xfId="25651" xr:uid="{D656087C-92C6-4A67-9F18-E4EDAEC37A03}"/>
    <cellStyle name="Calculation 2 2 8 2 5 2" xfId="31103" xr:uid="{D44AC31B-FC2B-4668-A023-48E42A6CEF26}"/>
    <cellStyle name="Calculation 2 2 8 2 5 3" xfId="36678" xr:uid="{F5440DDB-DBB5-4759-B64A-DDB3497CC3ED}"/>
    <cellStyle name="Calculation 2 2 8 2 6" xfId="28033" xr:uid="{2311755E-73ED-4472-BDD8-E48335060921}"/>
    <cellStyle name="Calculation 2 2 8 2 7" xfId="33760" xr:uid="{5FA87697-7B30-478B-B7A2-4AC0BF9BAAA2}"/>
    <cellStyle name="Calculation 2 2 8 3" xfId="23034" xr:uid="{2993FA60-AFE9-4419-8F36-F77310979F1B}"/>
    <cellStyle name="Calculation 2 2 8 3 2" xfId="25734" xr:uid="{54CB00D9-D448-457D-969B-7653447E94DC}"/>
    <cellStyle name="Calculation 2 2 8 3 2 2" xfId="31186" xr:uid="{BED1711A-5CD2-48D0-9FF9-64E7DF696443}"/>
    <cellStyle name="Calculation 2 2 8 3 2 3" xfId="36761" xr:uid="{3660A5D4-6BCA-4986-93D9-7DC4BB99E4EE}"/>
    <cellStyle name="Calculation 2 2 8 3 3" xfId="28974" xr:uid="{57E3D4E5-AE2C-4F5A-A580-FB6C9E501F5F}"/>
    <cellStyle name="Calculation 2 2 8 3 4" xfId="34698" xr:uid="{6AFAE47D-CEC3-4F31-A5C5-588CC6A8ADB3}"/>
    <cellStyle name="Calculation 2 2 8 4" xfId="24393" xr:uid="{B270F1AB-C306-45A9-9A13-3CCCA51BDE26}"/>
    <cellStyle name="Calculation 2 2 8 4 2" xfId="26591" xr:uid="{F71C3441-EECB-4237-B1F4-7F97BE7115B0}"/>
    <cellStyle name="Calculation 2 2 8 4 2 2" xfId="32043" xr:uid="{98B47C0E-9A94-41A6-B7FC-F9B724E3A1B2}"/>
    <cellStyle name="Calculation 2 2 8 4 2 3" xfId="37615" xr:uid="{146981E8-A112-4E25-A2D5-7E85FC626F52}"/>
    <cellStyle name="Calculation 2 2 8 4 3" xfId="29845" xr:uid="{CFD4FAD7-7AD6-4F13-B053-E66DADA62E09}"/>
    <cellStyle name="Calculation 2 2 8 4 4" xfId="35564" xr:uid="{DF5A5E50-196E-4DE9-8E99-6905B7CFBE90}"/>
    <cellStyle name="Calculation 2 2 8 5" xfId="22176" xr:uid="{2E6F0CC2-1F16-405A-A2A4-BF55AA527C91}"/>
    <cellStyle name="Calculation 2 2 8 5 2" xfId="28116" xr:uid="{BD320685-2A2B-4D51-8D1B-9CEE0BF2DA78}"/>
    <cellStyle name="Calculation 2 2 8 5 3" xfId="33843" xr:uid="{4E0D2460-33D0-4C2A-A76A-24EEB97D8D07}"/>
    <cellStyle name="Calculation 2 2 8 6" xfId="21094" xr:uid="{FF0A6031-66DB-4129-A3BC-E6CD00A07874}"/>
    <cellStyle name="Calculation 2 2 8 7" xfId="21382" xr:uid="{1AF1D53F-EE02-42AD-9319-4185E97F8EE9}"/>
    <cellStyle name="Calculation 2 2 8 8" xfId="32947" xr:uid="{EB4AA4A5-5131-4E5D-A578-06EB7F291B3B}"/>
    <cellStyle name="Calculation 2 2 9" xfId="764" xr:uid="{00000000-0005-0000-0000-0000EB020000}"/>
    <cellStyle name="Calculation 2 2 9 2" xfId="22090" xr:uid="{96D920E0-6BC3-4AB3-8233-0F564A527C1F}"/>
    <cellStyle name="Calculation 2 2 9 2 2" xfId="23805" xr:uid="{07409569-1BFF-4B64-BB19-549CE1B246C2}"/>
    <cellStyle name="Calculation 2 2 9 2 2 2" xfId="26505" xr:uid="{DDAF0CBF-2353-40EA-AE52-E61C00DEF1E6}"/>
    <cellStyle name="Calculation 2 2 9 2 2 2 2" xfId="31957" xr:uid="{5AD3B1D2-B670-4618-8CCF-31BCD1DD7A5F}"/>
    <cellStyle name="Calculation 2 2 9 2 2 2 3" xfId="37529" xr:uid="{C268DF53-1479-42FB-8405-411EEFBF5DCB}"/>
    <cellStyle name="Calculation 2 2 9 2 2 3" xfId="29745" xr:uid="{059B3D05-0AC6-43D6-82ED-E47ED2EDF564}"/>
    <cellStyle name="Calculation 2 2 9 2 2 4" xfId="35466" xr:uid="{2AD89ED4-7F7B-4EC4-908D-D8103B7DB398}"/>
    <cellStyle name="Calculation 2 2 9 2 3" xfId="25205" xr:uid="{88A30BA1-9AE1-4771-9FB5-3187C81F54CA}"/>
    <cellStyle name="Calculation 2 2 9 2 3 2" xfId="27397" xr:uid="{CD059E96-1ED8-47CB-B10A-630E7BCB2A35}"/>
    <cellStyle name="Calculation 2 2 9 2 3 2 2" xfId="32849" xr:uid="{1A742B83-5B4B-4697-A5C2-1AA9796E21A7}"/>
    <cellStyle name="Calculation 2 2 9 2 3 2 3" xfId="38215" xr:uid="{8828451A-1AA6-4A69-8D4B-9D6FB5A6537E}"/>
    <cellStyle name="Calculation 2 2 9 2 3 3" xfId="30657" xr:uid="{73AAF50B-566F-4771-A937-569A8BF5F7E9}"/>
    <cellStyle name="Calculation 2 2 9 2 3 4" xfId="36332" xr:uid="{E6B6EA18-AAAB-4106-9986-C6456894EE1C}"/>
    <cellStyle name="Calculation 2 2 9 2 4" xfId="22950" xr:uid="{E114AD3B-8281-488A-B797-F5D257FD449C}"/>
    <cellStyle name="Calculation 2 2 9 2 4 2" xfId="28890" xr:uid="{68A45A89-4FE0-49CB-9E50-04EC062B5225}"/>
    <cellStyle name="Calculation 2 2 9 2 4 3" xfId="34614" xr:uid="{E55B278A-3B48-4A1D-9B52-A6C1AB2D9E4D}"/>
    <cellStyle name="Calculation 2 2 9 2 5" xfId="25650" xr:uid="{5BE00C20-A39E-422A-A82E-73F48DA3E9F9}"/>
    <cellStyle name="Calculation 2 2 9 2 5 2" xfId="31102" xr:uid="{DC9927AF-497C-4B07-9D67-334777F065EB}"/>
    <cellStyle name="Calculation 2 2 9 2 5 3" xfId="36677" xr:uid="{AABE3CDA-FDD4-41E6-834A-CBE07E15B1C4}"/>
    <cellStyle name="Calculation 2 2 9 2 6" xfId="28032" xr:uid="{25C1B41E-3E64-462D-8D0B-8FC433FBB5F0}"/>
    <cellStyle name="Calculation 2 2 9 2 7" xfId="33759" xr:uid="{6CE15B44-D098-446B-AFE5-494F564B179A}"/>
    <cellStyle name="Calculation 2 2 9 3" xfId="23035" xr:uid="{75597AF9-3387-44F6-8AEF-DD62E32CBE82}"/>
    <cellStyle name="Calculation 2 2 9 3 2" xfId="25735" xr:uid="{945DE02C-ECD9-4B5B-95AF-DCBC4FBA992D}"/>
    <cellStyle name="Calculation 2 2 9 3 2 2" xfId="31187" xr:uid="{62EE9F6B-566F-4C3E-B9FB-3754D53B401A}"/>
    <cellStyle name="Calculation 2 2 9 3 2 3" xfId="36762" xr:uid="{5D037A05-AEAE-4CE1-B705-566539ECFF98}"/>
    <cellStyle name="Calculation 2 2 9 3 3" xfId="28975" xr:uid="{AAAC7A25-2D0A-465A-ABAE-05E3EF99446C}"/>
    <cellStyle name="Calculation 2 2 9 3 4" xfId="34699" xr:uid="{0FD2A9AD-8D0B-4870-BC70-0F07CD9A62C6}"/>
    <cellStyle name="Calculation 2 2 9 4" xfId="24394" xr:uid="{1409C9B5-7767-4A1D-AD04-83FD0EE9EA14}"/>
    <cellStyle name="Calculation 2 2 9 4 2" xfId="26592" xr:uid="{DDF3C547-C6DE-4BBB-A394-856EE70A5F42}"/>
    <cellStyle name="Calculation 2 2 9 4 2 2" xfId="32044" xr:uid="{95B62911-D821-45FF-95FB-CD1A307E905F}"/>
    <cellStyle name="Calculation 2 2 9 4 2 3" xfId="37616" xr:uid="{D1040434-1831-4127-9442-788A41558268}"/>
    <cellStyle name="Calculation 2 2 9 4 3" xfId="29846" xr:uid="{7FBA688A-616E-4D9F-8170-29226CAA67BC}"/>
    <cellStyle name="Calculation 2 2 9 4 4" xfId="35565" xr:uid="{C43BA024-5327-4424-9AF9-98CE1C794F4B}"/>
    <cellStyle name="Calculation 2 2 9 5" xfId="22177" xr:uid="{6931399B-42BB-4394-A59E-629ABA8D0E56}"/>
    <cellStyle name="Calculation 2 2 9 5 2" xfId="28117" xr:uid="{EE036397-B71C-4ED6-BA6B-F07E25FD3714}"/>
    <cellStyle name="Calculation 2 2 9 5 3" xfId="33844" xr:uid="{6403DB0B-18AB-49FA-8595-821C0F426FB8}"/>
    <cellStyle name="Calculation 2 2 9 6" xfId="21095" xr:uid="{6DAD222A-6B3E-429C-A009-146F10A0EA28}"/>
    <cellStyle name="Calculation 2 2 9 7" xfId="21381" xr:uid="{7B073CAD-DF1C-4AE2-A432-8B413A8C93B8}"/>
    <cellStyle name="Calculation 2 2 9 8" xfId="32948" xr:uid="{ABEC2F9D-71CA-40E5-94DD-3363866165B2}"/>
    <cellStyle name="Calculation 2 20" xfId="22135" xr:uid="{F6E0001B-EABE-4466-B502-AB36CCDD1567}"/>
    <cellStyle name="Calculation 2 20 2" xfId="28075" xr:uid="{680BD288-1D8A-424E-8FA7-4F5272D0148F}"/>
    <cellStyle name="Calculation 2 20 3" xfId="33802" xr:uid="{E4182494-6C0A-469B-8CC6-9D6C9A168DA0}"/>
    <cellStyle name="Calculation 2 21" xfId="21053" xr:uid="{BE889D9D-136D-4FEA-989C-0D560809CBE3}"/>
    <cellStyle name="Calculation 2 22" xfId="21423" xr:uid="{40BBDAF0-8D2D-44C5-91CA-B16F6ED52148}"/>
    <cellStyle name="Calculation 2 23" xfId="32906" xr:uid="{2C0DD403-A724-4A4A-AAD4-9500BDB1BCDF}"/>
    <cellStyle name="Calculation 2 3" xfId="765" xr:uid="{00000000-0005-0000-0000-0000EC020000}"/>
    <cellStyle name="Calculation 2 3 2" xfId="766" xr:uid="{00000000-0005-0000-0000-0000ED020000}"/>
    <cellStyle name="Calculation 2 3 2 2" xfId="22089" xr:uid="{0E91BCD8-C1B6-40F9-B06A-E79F530894C5}"/>
    <cellStyle name="Calculation 2 3 2 2 2" xfId="23804" xr:uid="{C46FB75B-784A-458B-ACCE-62D7FC58CDBF}"/>
    <cellStyle name="Calculation 2 3 2 2 2 2" xfId="26504" xr:uid="{83017A2B-819E-4DBE-BC9C-94508B6F9AC4}"/>
    <cellStyle name="Calculation 2 3 2 2 2 2 2" xfId="31956" xr:uid="{5BF1F7A1-4678-4304-BD16-934EAA38AE07}"/>
    <cellStyle name="Calculation 2 3 2 2 2 2 3" xfId="37528" xr:uid="{D8631DF1-ABE4-4347-89D2-6946EF5386E2}"/>
    <cellStyle name="Calculation 2 3 2 2 2 3" xfId="29744" xr:uid="{355DEB2E-A548-4E9B-AB09-ADB3367F2D4A}"/>
    <cellStyle name="Calculation 2 3 2 2 2 4" xfId="35465" xr:uid="{07138918-F25C-4EB9-B73D-BC874511B4DA}"/>
    <cellStyle name="Calculation 2 3 2 2 3" xfId="25204" xr:uid="{48E02159-6184-400F-8749-7B88E5CBCA1A}"/>
    <cellStyle name="Calculation 2 3 2 2 3 2" xfId="27396" xr:uid="{3BB162FB-10C3-47B3-AC5E-1B2FA6B9E51D}"/>
    <cellStyle name="Calculation 2 3 2 2 3 2 2" xfId="32848" xr:uid="{8BEE9484-DF5A-4F60-BA4D-855B23CC855E}"/>
    <cellStyle name="Calculation 2 3 2 2 3 2 3" xfId="38214" xr:uid="{C23D84FC-FBBF-46D9-89CF-2015417B2342}"/>
    <cellStyle name="Calculation 2 3 2 2 3 3" xfId="30656" xr:uid="{1D9821FB-4BB0-494A-96E7-A3B991CDF6A1}"/>
    <cellStyle name="Calculation 2 3 2 2 3 4" xfId="36331" xr:uid="{EEFCFFB3-E198-4BF3-B6F5-11E516100FE4}"/>
    <cellStyle name="Calculation 2 3 2 2 4" xfId="22949" xr:uid="{E1C32E84-2DFF-4DF9-9C93-FB5793573E4C}"/>
    <cellStyle name="Calculation 2 3 2 2 4 2" xfId="28889" xr:uid="{8754CC3F-B20F-4FC6-AE1A-688AB66D4B97}"/>
    <cellStyle name="Calculation 2 3 2 2 4 3" xfId="34613" xr:uid="{187F4B44-EA95-4EDD-94AF-453FDFAB6D98}"/>
    <cellStyle name="Calculation 2 3 2 2 5" xfId="25649" xr:uid="{4A8055C9-004B-4DD0-9887-26F909E8571B}"/>
    <cellStyle name="Calculation 2 3 2 2 5 2" xfId="31101" xr:uid="{A005A78C-41E3-43BD-9E09-2B2645E3DA54}"/>
    <cellStyle name="Calculation 2 3 2 2 5 3" xfId="36676" xr:uid="{A8B733EC-550A-454D-BC08-E6984E6338C6}"/>
    <cellStyle name="Calculation 2 3 2 2 6" xfId="28031" xr:uid="{302F0D96-4481-4307-A9B3-D9310032C812}"/>
    <cellStyle name="Calculation 2 3 2 2 7" xfId="33758" xr:uid="{2FC9CD06-9458-49D9-8C45-5925A45884C1}"/>
    <cellStyle name="Calculation 2 3 2 3" xfId="23036" xr:uid="{8CD712A1-56A7-4F15-A733-3030A4F32CEB}"/>
    <cellStyle name="Calculation 2 3 2 3 2" xfId="25736" xr:uid="{05219244-2519-4B82-AC8B-E870CDC9C176}"/>
    <cellStyle name="Calculation 2 3 2 3 2 2" xfId="31188" xr:uid="{C56CF11D-96B0-42FA-A6BC-965BD60BB790}"/>
    <cellStyle name="Calculation 2 3 2 3 2 3" xfId="36763" xr:uid="{099794D7-313A-4AE7-8295-34B16B1F872B}"/>
    <cellStyle name="Calculation 2 3 2 3 3" xfId="28976" xr:uid="{EC5A420E-6D8B-4F40-8C38-01FD924AC00D}"/>
    <cellStyle name="Calculation 2 3 2 3 4" xfId="34700" xr:uid="{7EA2FDD2-A9C2-4966-A795-5A7A88C18789}"/>
    <cellStyle name="Calculation 2 3 2 4" xfId="24395" xr:uid="{8CF309DD-4ECB-4547-9250-B7360FC38412}"/>
    <cellStyle name="Calculation 2 3 2 4 2" xfId="26593" xr:uid="{A8D85680-1051-4D66-8CC9-A5F08BCC3F85}"/>
    <cellStyle name="Calculation 2 3 2 4 2 2" xfId="32045" xr:uid="{C4F97F0A-4CA9-40A0-97E2-6FAEBAA465AC}"/>
    <cellStyle name="Calculation 2 3 2 4 2 3" xfId="37617" xr:uid="{495ADCF1-C3BC-4947-A9BB-60376A74F21C}"/>
    <cellStyle name="Calculation 2 3 2 4 3" xfId="29847" xr:uid="{F083E24D-040A-406A-B95D-46D240063030}"/>
    <cellStyle name="Calculation 2 3 2 4 4" xfId="35566" xr:uid="{BE0B7D6A-E409-4A83-A49E-7B9246E16871}"/>
    <cellStyle name="Calculation 2 3 2 5" xfId="22178" xr:uid="{5561EE0B-6AAF-481A-96E3-2F2046873ABB}"/>
    <cellStyle name="Calculation 2 3 2 5 2" xfId="28118" xr:uid="{05694ACD-F9DD-419C-AFBD-23A80777E41E}"/>
    <cellStyle name="Calculation 2 3 2 5 3" xfId="33845" xr:uid="{D2C3D0F7-5746-4389-B96B-193E20C047AB}"/>
    <cellStyle name="Calculation 2 3 2 6" xfId="21096" xr:uid="{24F9747C-8361-4E6A-870D-91B43995EA45}"/>
    <cellStyle name="Calculation 2 3 2 7" xfId="21380" xr:uid="{686E0ECD-F603-42EA-A872-1DAE65EA4FA0}"/>
    <cellStyle name="Calculation 2 3 2 8" xfId="32949" xr:uid="{CEE9A55A-FEB7-4FC5-AEEB-2AC3B01B15C4}"/>
    <cellStyle name="Calculation 2 3 3" xfId="767" xr:uid="{00000000-0005-0000-0000-0000EE020000}"/>
    <cellStyle name="Calculation 2 3 3 2" xfId="22088" xr:uid="{76502952-CF63-43EF-B149-087AE1796E54}"/>
    <cellStyle name="Calculation 2 3 3 2 2" xfId="23803" xr:uid="{065BC079-31B1-4C30-B496-DDDBB122B62D}"/>
    <cellStyle name="Calculation 2 3 3 2 2 2" xfId="26503" xr:uid="{2FDA0A61-E655-40BA-AD34-B301FDEF602C}"/>
    <cellStyle name="Calculation 2 3 3 2 2 2 2" xfId="31955" xr:uid="{642C4EAE-68CD-496E-8478-073F456A7272}"/>
    <cellStyle name="Calculation 2 3 3 2 2 2 3" xfId="37527" xr:uid="{F2C6285E-50D0-412A-BCA0-2C2A2FA32B02}"/>
    <cellStyle name="Calculation 2 3 3 2 2 3" xfId="29743" xr:uid="{7D45DC17-4D76-44A3-9FF1-EFA4CDD202CA}"/>
    <cellStyle name="Calculation 2 3 3 2 2 4" xfId="35464" xr:uid="{AA5B0A43-BC62-4758-98AF-195E070A0006}"/>
    <cellStyle name="Calculation 2 3 3 2 3" xfId="25203" xr:uid="{49A35E3E-AE6E-4B7A-B82D-0C4E23A16F5D}"/>
    <cellStyle name="Calculation 2 3 3 2 3 2" xfId="27395" xr:uid="{64F967E8-6DA2-4A0F-9714-31C5D81FE2E1}"/>
    <cellStyle name="Calculation 2 3 3 2 3 2 2" xfId="32847" xr:uid="{36B6C9BB-EDC7-45BA-BCDB-2FC2021B3DDD}"/>
    <cellStyle name="Calculation 2 3 3 2 3 2 3" xfId="38213" xr:uid="{075A64D9-447C-4FC3-8B4A-632CA0F3266E}"/>
    <cellStyle name="Calculation 2 3 3 2 3 3" xfId="30655" xr:uid="{45EF2141-DA3F-4482-ABD8-DBA5D8622A0A}"/>
    <cellStyle name="Calculation 2 3 3 2 3 4" xfId="36330" xr:uid="{00002FC5-A1E2-4215-9EFD-11E40CBD117A}"/>
    <cellStyle name="Calculation 2 3 3 2 4" xfId="22948" xr:uid="{F3A052BB-5507-41F9-9AC7-9583658B23F0}"/>
    <cellStyle name="Calculation 2 3 3 2 4 2" xfId="28888" xr:uid="{E58E8D0B-6067-4EE2-B68B-397A42D3CC6D}"/>
    <cellStyle name="Calculation 2 3 3 2 4 3" xfId="34612" xr:uid="{A9F17549-AAA3-4CC5-81C5-A49828CC3C71}"/>
    <cellStyle name="Calculation 2 3 3 2 5" xfId="25648" xr:uid="{1DE7C183-6BAD-4EE0-8E8D-0F7B025A97B4}"/>
    <cellStyle name="Calculation 2 3 3 2 5 2" xfId="31100" xr:uid="{DA8855B9-A2C9-4AB9-BAE8-D5F996B46255}"/>
    <cellStyle name="Calculation 2 3 3 2 5 3" xfId="36675" xr:uid="{4EE62C16-95A6-4EC0-AA0A-2A4873F77497}"/>
    <cellStyle name="Calculation 2 3 3 2 6" xfId="28030" xr:uid="{3A1CEE3D-5A09-4960-B63F-E4AF74F068F3}"/>
    <cellStyle name="Calculation 2 3 3 2 7" xfId="33757" xr:uid="{E51409AE-6748-4163-9368-EA420A66F76E}"/>
    <cellStyle name="Calculation 2 3 3 3" xfId="23037" xr:uid="{75B53FC0-19E6-41DA-B235-DCC68A48A061}"/>
    <cellStyle name="Calculation 2 3 3 3 2" xfId="25737" xr:uid="{BA971F31-07E1-48F3-A361-178583F22199}"/>
    <cellStyle name="Calculation 2 3 3 3 2 2" xfId="31189" xr:uid="{43483DB1-38E5-4E12-B2D4-D3DC3F185D37}"/>
    <cellStyle name="Calculation 2 3 3 3 2 3" xfId="36764" xr:uid="{AA2F2CA4-7409-4925-AB03-1F8BC99B977D}"/>
    <cellStyle name="Calculation 2 3 3 3 3" xfId="28977" xr:uid="{DCF756DF-91F7-4FAF-8B6B-A7C6C48C1E71}"/>
    <cellStyle name="Calculation 2 3 3 3 4" xfId="34701" xr:uid="{7EBE5961-BD52-4F88-A640-D6DE53F0A742}"/>
    <cellStyle name="Calculation 2 3 3 4" xfId="24396" xr:uid="{E10C80EB-B457-4768-94BD-5C4AC3012CCA}"/>
    <cellStyle name="Calculation 2 3 3 4 2" xfId="26594" xr:uid="{EAF3919F-3742-4C39-8C29-CEFF7F36F053}"/>
    <cellStyle name="Calculation 2 3 3 4 2 2" xfId="32046" xr:uid="{B2B2CE15-71E3-4CCB-9CDD-D210F4A39916}"/>
    <cellStyle name="Calculation 2 3 3 4 2 3" xfId="37618" xr:uid="{8C946A94-5E61-46C1-97E4-74BDD0E138F7}"/>
    <cellStyle name="Calculation 2 3 3 4 3" xfId="29848" xr:uid="{A4A7329D-73CF-4E06-8719-BFCF0D541B2B}"/>
    <cellStyle name="Calculation 2 3 3 4 4" xfId="35567" xr:uid="{B6030349-D34C-40A5-8B2B-414C332B34B2}"/>
    <cellStyle name="Calculation 2 3 3 5" xfId="22179" xr:uid="{7FE39A1C-54B6-4ACD-B062-01CA9109D02C}"/>
    <cellStyle name="Calculation 2 3 3 5 2" xfId="28119" xr:uid="{52146C03-36CF-402E-A626-3AD2BB4608C2}"/>
    <cellStyle name="Calculation 2 3 3 5 3" xfId="33846" xr:uid="{EAF23B15-8039-4FBC-A803-B0B7DD12EEF4}"/>
    <cellStyle name="Calculation 2 3 3 6" xfId="21097" xr:uid="{F9A9EBC7-9C55-42E0-A93E-B1CEB5175761}"/>
    <cellStyle name="Calculation 2 3 3 7" xfId="21379" xr:uid="{A0E8202F-761F-4910-84FE-699A544D69F7}"/>
    <cellStyle name="Calculation 2 3 3 8" xfId="32950" xr:uid="{1CA8924D-F510-4745-9C15-9D19CCE1DF07}"/>
    <cellStyle name="Calculation 2 3 4" xfId="768" xr:uid="{00000000-0005-0000-0000-0000EF020000}"/>
    <cellStyle name="Calculation 2 3 4 2" xfId="22087" xr:uid="{1197E0DE-C03A-43A8-968D-80F6E829D8AE}"/>
    <cellStyle name="Calculation 2 3 4 2 2" xfId="23802" xr:uid="{B75A22CF-0EF2-4682-83B6-4F7548B91D03}"/>
    <cellStyle name="Calculation 2 3 4 2 2 2" xfId="26502" xr:uid="{5958B95A-90E5-48B7-9B0A-F9729EAC6F4B}"/>
    <cellStyle name="Calculation 2 3 4 2 2 2 2" xfId="31954" xr:uid="{977B4232-4532-4DBC-82B8-708A0B551885}"/>
    <cellStyle name="Calculation 2 3 4 2 2 2 3" xfId="37526" xr:uid="{322258BA-6A63-421A-9DA4-B9F92E4BC483}"/>
    <cellStyle name="Calculation 2 3 4 2 2 3" xfId="29742" xr:uid="{29822432-780D-4EF2-897A-95CC0A72E723}"/>
    <cellStyle name="Calculation 2 3 4 2 2 4" xfId="35463" xr:uid="{77B178BC-8D3F-478E-B414-D0E47BDA0ECB}"/>
    <cellStyle name="Calculation 2 3 4 2 3" xfId="25202" xr:uid="{36AFEFDD-7394-405A-A3FF-62E5170E1B7C}"/>
    <cellStyle name="Calculation 2 3 4 2 3 2" xfId="27394" xr:uid="{F632268D-FA9D-4FE0-974B-3E5EAC3555BC}"/>
    <cellStyle name="Calculation 2 3 4 2 3 2 2" xfId="32846" xr:uid="{5EBDCC6D-E16C-4C55-99E9-C3EAF03F6C5B}"/>
    <cellStyle name="Calculation 2 3 4 2 3 2 3" xfId="38212" xr:uid="{45D88A7A-F140-4F37-9EC1-04AAE706FC1F}"/>
    <cellStyle name="Calculation 2 3 4 2 3 3" xfId="30654" xr:uid="{75BBA78B-BEBC-4FB2-945B-E8685ADC2B37}"/>
    <cellStyle name="Calculation 2 3 4 2 3 4" xfId="36329" xr:uid="{4B90FA0D-33DB-4D9C-ABD9-7E8D5D34B5AE}"/>
    <cellStyle name="Calculation 2 3 4 2 4" xfId="22947" xr:uid="{D6F4B0BA-2446-4FF3-BC55-CE2EE92D8C97}"/>
    <cellStyle name="Calculation 2 3 4 2 4 2" xfId="28887" xr:uid="{912AD6E0-75B7-4951-AA18-3060D8B9379B}"/>
    <cellStyle name="Calculation 2 3 4 2 4 3" xfId="34611" xr:uid="{2921718A-2FA2-43B7-8D79-336390298F95}"/>
    <cellStyle name="Calculation 2 3 4 2 5" xfId="25647" xr:uid="{BA6F36C9-BBD2-4B8B-B110-AE9BF0847BE6}"/>
    <cellStyle name="Calculation 2 3 4 2 5 2" xfId="31099" xr:uid="{A2965F77-44C0-4BEC-9223-90CC64B8EF62}"/>
    <cellStyle name="Calculation 2 3 4 2 5 3" xfId="36674" xr:uid="{A90B6C62-0AE3-4C5C-9008-54516CCEA8E5}"/>
    <cellStyle name="Calculation 2 3 4 2 6" xfId="28029" xr:uid="{E0F31A58-01C2-423E-A544-899774F8E926}"/>
    <cellStyle name="Calculation 2 3 4 2 7" xfId="33756" xr:uid="{66B581CA-E717-4514-A8C3-26C7E5E8AF7B}"/>
    <cellStyle name="Calculation 2 3 4 3" xfId="23038" xr:uid="{2A5FD47B-DD43-4B2E-8659-AB0B35F21FB1}"/>
    <cellStyle name="Calculation 2 3 4 3 2" xfId="25738" xr:uid="{F26C99B6-F1AD-455C-ACFE-9132091AF437}"/>
    <cellStyle name="Calculation 2 3 4 3 2 2" xfId="31190" xr:uid="{6ECCA29E-78E4-4294-83B7-2B319C275CF6}"/>
    <cellStyle name="Calculation 2 3 4 3 2 3" xfId="36765" xr:uid="{D1270E1A-A614-4F9E-842B-A6FDBCD2D998}"/>
    <cellStyle name="Calculation 2 3 4 3 3" xfId="28978" xr:uid="{48417F68-8441-40BC-B21E-1ED79FBFA2AE}"/>
    <cellStyle name="Calculation 2 3 4 3 4" xfId="34702" xr:uid="{73683583-10DF-4E95-93A7-3F87AE61165D}"/>
    <cellStyle name="Calculation 2 3 4 4" xfId="24397" xr:uid="{4709E0F8-625C-4E38-B18C-5CA875A75345}"/>
    <cellStyle name="Calculation 2 3 4 4 2" xfId="26595" xr:uid="{243746D6-F89C-442F-9F46-FB95AFDF42F8}"/>
    <cellStyle name="Calculation 2 3 4 4 2 2" xfId="32047" xr:uid="{CF02F6CC-174B-493F-99CC-045E5E3F2C92}"/>
    <cellStyle name="Calculation 2 3 4 4 2 3" xfId="37619" xr:uid="{3109D1E5-2F3C-4E08-A842-30B447D98238}"/>
    <cellStyle name="Calculation 2 3 4 4 3" xfId="29849" xr:uid="{6856E337-B903-4720-AB88-B6AF93A8EA27}"/>
    <cellStyle name="Calculation 2 3 4 4 4" xfId="35568" xr:uid="{4654145E-07F4-424F-ACEC-78D9994590B1}"/>
    <cellStyle name="Calculation 2 3 4 5" xfId="22180" xr:uid="{1E29B36C-D62A-4595-AE0A-58D3C511FA1D}"/>
    <cellStyle name="Calculation 2 3 4 5 2" xfId="28120" xr:uid="{EEADBE09-8E51-4925-BB29-BBC25F9F8BBC}"/>
    <cellStyle name="Calculation 2 3 4 5 3" xfId="33847" xr:uid="{9FB688D4-3EEC-4B68-8288-ABFC40CEAC21}"/>
    <cellStyle name="Calculation 2 3 4 6" xfId="21098" xr:uid="{45BD0CD5-1600-4C06-B356-A31AEBEA745D}"/>
    <cellStyle name="Calculation 2 3 4 7" xfId="21378" xr:uid="{A2FB58BA-4DF9-4D5C-895C-C9C306E7A4D9}"/>
    <cellStyle name="Calculation 2 3 4 8" xfId="32951" xr:uid="{D0AD2C9A-FEC0-4BA4-9151-7A0E5BE1F2E1}"/>
    <cellStyle name="Calculation 2 3 5" xfId="769" xr:uid="{00000000-0005-0000-0000-0000F0020000}"/>
    <cellStyle name="Calculation 2 3 5 2" xfId="22086" xr:uid="{0D85C0B7-629C-4B48-A7B0-A24DC7951F78}"/>
    <cellStyle name="Calculation 2 3 5 2 2" xfId="23801" xr:uid="{B551FBCE-021F-4DAD-94D6-91765CEE6944}"/>
    <cellStyle name="Calculation 2 3 5 2 2 2" xfId="26501" xr:uid="{E0FDF48E-8A60-4A26-B58E-EEB1BB5DBC01}"/>
    <cellStyle name="Calculation 2 3 5 2 2 2 2" xfId="31953" xr:uid="{2D7798EA-A73B-4D2A-9A90-EF4CE171213E}"/>
    <cellStyle name="Calculation 2 3 5 2 2 2 3" xfId="37525" xr:uid="{47EC120E-D586-403C-8082-89EA9FE5176B}"/>
    <cellStyle name="Calculation 2 3 5 2 2 3" xfId="29741" xr:uid="{5B801B02-194E-4731-AB97-504920CF455A}"/>
    <cellStyle name="Calculation 2 3 5 2 2 4" xfId="35462" xr:uid="{072954DC-407A-415F-A201-9240E0540061}"/>
    <cellStyle name="Calculation 2 3 5 2 3" xfId="25201" xr:uid="{DF76B4CD-F8EF-4445-8AF3-87A401A75E38}"/>
    <cellStyle name="Calculation 2 3 5 2 3 2" xfId="27393" xr:uid="{CB99406D-EDB4-438F-931F-C99E6476A043}"/>
    <cellStyle name="Calculation 2 3 5 2 3 2 2" xfId="32845" xr:uid="{263EE952-FD42-4643-9D59-54A15E57F030}"/>
    <cellStyle name="Calculation 2 3 5 2 3 2 3" xfId="38211" xr:uid="{EEC0B07C-591F-4324-9D56-0FBDF063FF68}"/>
    <cellStyle name="Calculation 2 3 5 2 3 3" xfId="30653" xr:uid="{B98EE1D0-5633-4014-A50E-E2B4B2F81E7E}"/>
    <cellStyle name="Calculation 2 3 5 2 3 4" xfId="36328" xr:uid="{7FD64EF3-EDF1-4084-8437-828DDA7BD53C}"/>
    <cellStyle name="Calculation 2 3 5 2 4" xfId="22946" xr:uid="{542869C8-B8B6-4D48-AB96-B8A0AEC08035}"/>
    <cellStyle name="Calculation 2 3 5 2 4 2" xfId="28886" xr:uid="{2865CB58-258D-457B-AAAA-D64D0937F49F}"/>
    <cellStyle name="Calculation 2 3 5 2 4 3" xfId="34610" xr:uid="{8A2DA750-6428-4126-B4CF-E90FD4F84017}"/>
    <cellStyle name="Calculation 2 3 5 2 5" xfId="25646" xr:uid="{2AABFF00-863D-43FA-9DA2-7C936F0C9936}"/>
    <cellStyle name="Calculation 2 3 5 2 5 2" xfId="31098" xr:uid="{FD0EB4AE-B53E-4040-9BF3-59FCBFEDBFB4}"/>
    <cellStyle name="Calculation 2 3 5 2 5 3" xfId="36673" xr:uid="{E1891CD8-990F-48A9-9020-2C79FEA86F74}"/>
    <cellStyle name="Calculation 2 3 5 2 6" xfId="28028" xr:uid="{8F65E969-0ACC-4048-B5B3-883F4F0801C8}"/>
    <cellStyle name="Calculation 2 3 5 2 7" xfId="33755" xr:uid="{1E5ABF68-0A0B-45BE-9CB3-CB0D34AC11A9}"/>
    <cellStyle name="Calculation 2 3 5 3" xfId="23039" xr:uid="{3BD0396B-E7ED-4A66-A3D0-7AD013AD50C0}"/>
    <cellStyle name="Calculation 2 3 5 3 2" xfId="25739" xr:uid="{4578F4B1-0ECD-4A18-8936-755E0C437956}"/>
    <cellStyle name="Calculation 2 3 5 3 2 2" xfId="31191" xr:uid="{7BE7C418-2BC8-4E84-848A-BD93493E569D}"/>
    <cellStyle name="Calculation 2 3 5 3 2 3" xfId="36766" xr:uid="{3DD56E27-295C-4FCE-82B7-878C0E7EF3B6}"/>
    <cellStyle name="Calculation 2 3 5 3 3" xfId="28979" xr:uid="{33DBA1C5-9F0C-43DC-BFA3-8A25CE20783B}"/>
    <cellStyle name="Calculation 2 3 5 3 4" xfId="34703" xr:uid="{64DCB1D2-2D45-4231-816C-ACF68F056158}"/>
    <cellStyle name="Calculation 2 3 5 4" xfId="24398" xr:uid="{D12A583C-6068-4FCE-A17F-C413738861F7}"/>
    <cellStyle name="Calculation 2 3 5 4 2" xfId="26596" xr:uid="{9503C123-1C15-4CC8-9062-0EF10EE1AB91}"/>
    <cellStyle name="Calculation 2 3 5 4 2 2" xfId="32048" xr:uid="{92E6EA66-F45D-460D-8BEC-0AFD279EC4EC}"/>
    <cellStyle name="Calculation 2 3 5 4 2 3" xfId="37620" xr:uid="{A7EC8B7F-7127-4598-80CB-E7AC3C38AD65}"/>
    <cellStyle name="Calculation 2 3 5 4 3" xfId="29850" xr:uid="{251A95FF-7C3F-4D4E-9A2F-53685D5801B7}"/>
    <cellStyle name="Calculation 2 3 5 4 4" xfId="35569" xr:uid="{91E7248D-B64E-498D-9562-4E87F45C512E}"/>
    <cellStyle name="Calculation 2 3 5 5" xfId="22181" xr:uid="{B18BAE13-37C6-4C26-8EF0-D80F63F3AA52}"/>
    <cellStyle name="Calculation 2 3 5 5 2" xfId="28121" xr:uid="{6AA6DD3A-60E0-4B4D-ABCC-8A6D25720EC6}"/>
    <cellStyle name="Calculation 2 3 5 5 3" xfId="33848" xr:uid="{33D200FB-5B08-4727-ABF3-E6414A4802E1}"/>
    <cellStyle name="Calculation 2 3 5 6" xfId="21099" xr:uid="{88FA6240-B4B1-47AF-8420-3F17E3DBE625}"/>
    <cellStyle name="Calculation 2 3 5 7" xfId="21377" xr:uid="{0D921066-69C7-47F6-A845-7A73F23CE03C}"/>
    <cellStyle name="Calculation 2 3 5 8" xfId="32952" xr:uid="{CDA810BB-1973-4211-B906-6032B54F5B48}"/>
    <cellStyle name="Calculation 2 4" xfId="770" xr:uid="{00000000-0005-0000-0000-0000F1020000}"/>
    <cellStyle name="Calculation 2 4 2" xfId="771" xr:uid="{00000000-0005-0000-0000-0000F2020000}"/>
    <cellStyle name="Calculation 2 4 2 2" xfId="22085" xr:uid="{6778DC80-DCF7-49E6-9AEC-5E25F885167D}"/>
    <cellStyle name="Calculation 2 4 2 2 2" xfId="23800" xr:uid="{06D59CE1-52F7-4A48-8D97-B287542096E1}"/>
    <cellStyle name="Calculation 2 4 2 2 2 2" xfId="26500" xr:uid="{69131C5D-4B46-4148-8A49-8E88C6355F49}"/>
    <cellStyle name="Calculation 2 4 2 2 2 2 2" xfId="31952" xr:uid="{18038607-5978-40F8-9202-38AE6646C4C0}"/>
    <cellStyle name="Calculation 2 4 2 2 2 2 3" xfId="37524" xr:uid="{F7535759-CB76-4CA1-A689-33DCF711E05E}"/>
    <cellStyle name="Calculation 2 4 2 2 2 3" xfId="29740" xr:uid="{81B2EE1C-C154-4718-9B4D-0B464C1B2E95}"/>
    <cellStyle name="Calculation 2 4 2 2 2 4" xfId="35461" xr:uid="{666947A0-34F7-4F55-AFD1-970B7A588651}"/>
    <cellStyle name="Calculation 2 4 2 2 3" xfId="25200" xr:uid="{EA767B53-AF1A-4ECB-87B3-DA3AE8CC687B}"/>
    <cellStyle name="Calculation 2 4 2 2 3 2" xfId="27392" xr:uid="{E7D61D47-2E6D-4FD7-A33F-C15CB095C238}"/>
    <cellStyle name="Calculation 2 4 2 2 3 2 2" xfId="32844" xr:uid="{0D4ED3BA-1507-4353-9AD1-8ECA405A647A}"/>
    <cellStyle name="Calculation 2 4 2 2 3 2 3" xfId="38210" xr:uid="{9E41CF96-FC3C-475D-91C7-A7E590C935E7}"/>
    <cellStyle name="Calculation 2 4 2 2 3 3" xfId="30652" xr:uid="{DB6EF0B9-C513-415B-9591-7C0455A080E1}"/>
    <cellStyle name="Calculation 2 4 2 2 3 4" xfId="36327" xr:uid="{E1331853-2C75-4308-AA1D-C9AC4107E0A1}"/>
    <cellStyle name="Calculation 2 4 2 2 4" xfId="22945" xr:uid="{F6DA29CD-5B9B-4834-A23C-8BC9E88E1695}"/>
    <cellStyle name="Calculation 2 4 2 2 4 2" xfId="28885" xr:uid="{53261B82-3F72-473E-9D76-38CE4675130F}"/>
    <cellStyle name="Calculation 2 4 2 2 4 3" xfId="34609" xr:uid="{C6A4DC3B-4C6A-40DD-9D22-CD727EEAE089}"/>
    <cellStyle name="Calculation 2 4 2 2 5" xfId="25645" xr:uid="{C306CEAF-7BBF-4348-A00D-12A4E4A86E2F}"/>
    <cellStyle name="Calculation 2 4 2 2 5 2" xfId="31097" xr:uid="{1AA89DFE-3F22-487B-BE67-3B2F6AD27BD8}"/>
    <cellStyle name="Calculation 2 4 2 2 5 3" xfId="36672" xr:uid="{D22B51C5-698B-4027-A998-772001B5FA36}"/>
    <cellStyle name="Calculation 2 4 2 2 6" xfId="28027" xr:uid="{7BF56D6C-C7B2-4014-AE00-355B5DB62E06}"/>
    <cellStyle name="Calculation 2 4 2 2 7" xfId="33754" xr:uid="{9A447567-F453-484F-9CAA-F6A7953F5ADF}"/>
    <cellStyle name="Calculation 2 4 2 3" xfId="23040" xr:uid="{66B55FE8-69A6-424C-A881-D4B3FFD32DD7}"/>
    <cellStyle name="Calculation 2 4 2 3 2" xfId="25740" xr:uid="{765B9C96-E5CA-4DDF-B40F-865BB127328C}"/>
    <cellStyle name="Calculation 2 4 2 3 2 2" xfId="31192" xr:uid="{4B5C1678-5E17-40EE-BD4B-3ABAA3C38B4B}"/>
    <cellStyle name="Calculation 2 4 2 3 2 3" xfId="36767" xr:uid="{D0345875-E20E-43D8-B83F-E556042F7D2D}"/>
    <cellStyle name="Calculation 2 4 2 3 3" xfId="28980" xr:uid="{53AE051A-4C69-4E52-919D-2596D263C3E0}"/>
    <cellStyle name="Calculation 2 4 2 3 4" xfId="34704" xr:uid="{6754F856-335A-4CC9-8274-EAB052590518}"/>
    <cellStyle name="Calculation 2 4 2 4" xfId="24399" xr:uid="{9110D957-17F1-4E93-93D8-474C98D126AC}"/>
    <cellStyle name="Calculation 2 4 2 4 2" xfId="26597" xr:uid="{1B0614AC-3422-4C7A-AA27-C7105761C812}"/>
    <cellStyle name="Calculation 2 4 2 4 2 2" xfId="32049" xr:uid="{6AB3F1C4-A106-4320-BBA4-445A78D3A318}"/>
    <cellStyle name="Calculation 2 4 2 4 2 3" xfId="37621" xr:uid="{DCE4E1CE-2201-4CCA-8332-BDF74A47018A}"/>
    <cellStyle name="Calculation 2 4 2 4 3" xfId="29851" xr:uid="{3586E7F8-A11D-4981-85CD-81A95EF431DA}"/>
    <cellStyle name="Calculation 2 4 2 4 4" xfId="35570" xr:uid="{DA1E32D8-3538-4752-85CD-81C84827744B}"/>
    <cellStyle name="Calculation 2 4 2 5" xfId="22182" xr:uid="{94A56B2F-18BF-4D33-A8BA-1C01ECF49661}"/>
    <cellStyle name="Calculation 2 4 2 5 2" xfId="28122" xr:uid="{792B126C-54CF-4599-BBEB-0899E8B5BF67}"/>
    <cellStyle name="Calculation 2 4 2 5 3" xfId="33849" xr:uid="{E64C63FA-77C4-41BB-AAD0-4A3DD6D99489}"/>
    <cellStyle name="Calculation 2 4 2 6" xfId="21100" xr:uid="{40BC50D0-28A6-49DD-B339-1B46B79DD56D}"/>
    <cellStyle name="Calculation 2 4 2 7" xfId="21376" xr:uid="{10C2859E-FDC0-4C75-A6F3-02DB92B0AFA0}"/>
    <cellStyle name="Calculation 2 4 2 8" xfId="32953" xr:uid="{CDDF7F15-A4DE-4FCC-BBCD-E8CDB5877614}"/>
    <cellStyle name="Calculation 2 4 3" xfId="772" xr:uid="{00000000-0005-0000-0000-0000F3020000}"/>
    <cellStyle name="Calculation 2 4 3 2" xfId="22084" xr:uid="{4A26BE4C-C165-408B-9EEE-FB1F74EDA76E}"/>
    <cellStyle name="Calculation 2 4 3 2 2" xfId="23799" xr:uid="{FD1CEE56-063C-4598-B4C9-DE54BB69D7E7}"/>
    <cellStyle name="Calculation 2 4 3 2 2 2" xfId="26499" xr:uid="{4A6D5BDD-3E87-46DE-9D07-776629AB6C95}"/>
    <cellStyle name="Calculation 2 4 3 2 2 2 2" xfId="31951" xr:uid="{9362D626-310D-4BA5-81EF-C0C124956741}"/>
    <cellStyle name="Calculation 2 4 3 2 2 2 3" xfId="37523" xr:uid="{38D862E3-54FD-4BBC-832C-45946D1BB558}"/>
    <cellStyle name="Calculation 2 4 3 2 2 3" xfId="29739" xr:uid="{41629E5F-0493-4DC6-BCE4-CFB8416ADBDD}"/>
    <cellStyle name="Calculation 2 4 3 2 2 4" xfId="35460" xr:uid="{A68662FA-7FE1-4C29-BFA1-2A2632436971}"/>
    <cellStyle name="Calculation 2 4 3 2 3" xfId="25199" xr:uid="{3A3053E0-CBA5-496C-AD82-2A9A9A3C8D66}"/>
    <cellStyle name="Calculation 2 4 3 2 3 2" xfId="27391" xr:uid="{4031F2BC-BED6-4BFF-81DE-E9B5AB18748D}"/>
    <cellStyle name="Calculation 2 4 3 2 3 2 2" xfId="32843" xr:uid="{A9954A79-70C2-47B0-BA35-9C7BCEB28642}"/>
    <cellStyle name="Calculation 2 4 3 2 3 2 3" xfId="38209" xr:uid="{2F72B830-C258-4D2E-8F57-408C59BCA8BE}"/>
    <cellStyle name="Calculation 2 4 3 2 3 3" xfId="30651" xr:uid="{C22DC90E-B96E-45EB-9BDB-1B179DBA06FD}"/>
    <cellStyle name="Calculation 2 4 3 2 3 4" xfId="36326" xr:uid="{F224E9F3-C685-4E57-B35B-80454991EAFD}"/>
    <cellStyle name="Calculation 2 4 3 2 4" xfId="22944" xr:uid="{DDFD6D04-37FE-4AC2-8B85-479D24677967}"/>
    <cellStyle name="Calculation 2 4 3 2 4 2" xfId="28884" xr:uid="{AD1F009F-8D90-4DFD-AB59-A1F88AF95F0F}"/>
    <cellStyle name="Calculation 2 4 3 2 4 3" xfId="34608" xr:uid="{0E92BA22-8927-42D8-AD77-46E25D38336E}"/>
    <cellStyle name="Calculation 2 4 3 2 5" xfId="25644" xr:uid="{5A7BEC11-1ADC-46D0-B862-FA58200ABC9C}"/>
    <cellStyle name="Calculation 2 4 3 2 5 2" xfId="31096" xr:uid="{D138FB4C-C66A-41AC-B951-2A726C7EFA8D}"/>
    <cellStyle name="Calculation 2 4 3 2 5 3" xfId="36671" xr:uid="{944DEF10-DB0E-42AE-B53A-075598A9E554}"/>
    <cellStyle name="Calculation 2 4 3 2 6" xfId="28026" xr:uid="{6E1C1E8F-57E5-4EBC-B98F-B710CD79D1D9}"/>
    <cellStyle name="Calculation 2 4 3 2 7" xfId="33753" xr:uid="{14B476B4-DBAC-49CF-BDA1-304B97F575BA}"/>
    <cellStyle name="Calculation 2 4 3 3" xfId="23041" xr:uid="{E2E07420-A6F9-4038-B871-6489794983F4}"/>
    <cellStyle name="Calculation 2 4 3 3 2" xfId="25741" xr:uid="{91ACA920-FFA6-4C06-AC3A-986F1AEF05EC}"/>
    <cellStyle name="Calculation 2 4 3 3 2 2" xfId="31193" xr:uid="{C39B9751-83FC-4C7D-BB2F-06D643C9D9AE}"/>
    <cellStyle name="Calculation 2 4 3 3 2 3" xfId="36768" xr:uid="{DC7990C6-1D16-47DF-B46F-5DA10C09F1A7}"/>
    <cellStyle name="Calculation 2 4 3 3 3" xfId="28981" xr:uid="{49D95DD3-7DD8-44F2-88FF-19ADC6F5C393}"/>
    <cellStyle name="Calculation 2 4 3 3 4" xfId="34705" xr:uid="{38EE2B5E-B6E4-4E45-AED7-60E38D32AEDD}"/>
    <cellStyle name="Calculation 2 4 3 4" xfId="24400" xr:uid="{9BBFA0B7-D317-43B0-93AE-EEE2EB422CFF}"/>
    <cellStyle name="Calculation 2 4 3 4 2" xfId="26598" xr:uid="{0DEDA186-17F9-44AB-ADA1-52172BCF41B3}"/>
    <cellStyle name="Calculation 2 4 3 4 2 2" xfId="32050" xr:uid="{55FB8908-1BE5-4674-9084-862416C87B58}"/>
    <cellStyle name="Calculation 2 4 3 4 2 3" xfId="37622" xr:uid="{0390839B-A5B4-4203-BD49-72B6E81CE356}"/>
    <cellStyle name="Calculation 2 4 3 4 3" xfId="29852" xr:uid="{93E9C6F5-2275-4F73-A4D0-9F1D0B6EF789}"/>
    <cellStyle name="Calculation 2 4 3 4 4" xfId="35571" xr:uid="{F87475AE-4CE4-46BE-BB25-A8759436FE81}"/>
    <cellStyle name="Calculation 2 4 3 5" xfId="22183" xr:uid="{40B5A73A-6E32-484B-8657-B6EF36F02826}"/>
    <cellStyle name="Calculation 2 4 3 5 2" xfId="28123" xr:uid="{8C3E8832-9BC0-4103-85F4-2CFDBF5759ED}"/>
    <cellStyle name="Calculation 2 4 3 5 3" xfId="33850" xr:uid="{9297A985-067E-4DD4-9A5C-900E61CA8CF1}"/>
    <cellStyle name="Calculation 2 4 3 6" xfId="21101" xr:uid="{484CE12C-4D3C-47F8-B411-DE4B05A31B77}"/>
    <cellStyle name="Calculation 2 4 3 7" xfId="21375" xr:uid="{C7FCF7D1-4B80-4694-9FF3-2214CF3A6919}"/>
    <cellStyle name="Calculation 2 4 3 8" xfId="32954" xr:uid="{C8DEBE0B-DD64-47B7-9BE5-67D2EB8F3541}"/>
    <cellStyle name="Calculation 2 4 4" xfId="773" xr:uid="{00000000-0005-0000-0000-0000F4020000}"/>
    <cellStyle name="Calculation 2 4 4 2" xfId="22083" xr:uid="{EAD6E920-B94B-4FFB-84DF-8346856D7371}"/>
    <cellStyle name="Calculation 2 4 4 2 2" xfId="23798" xr:uid="{2D6E611B-55F6-44F4-8530-6D2BB0D9E7D3}"/>
    <cellStyle name="Calculation 2 4 4 2 2 2" xfId="26498" xr:uid="{D2F1E356-E72F-413E-A100-ED6547201C3A}"/>
    <cellStyle name="Calculation 2 4 4 2 2 2 2" xfId="31950" xr:uid="{2FAD8CBB-2D64-4CD0-B4CA-2EF3EC0FF432}"/>
    <cellStyle name="Calculation 2 4 4 2 2 2 3" xfId="37522" xr:uid="{A85FFFD5-230D-4D00-A385-C91E5D19B75A}"/>
    <cellStyle name="Calculation 2 4 4 2 2 3" xfId="29738" xr:uid="{CD8E8D3B-DBE8-4A15-96B4-177EE269878A}"/>
    <cellStyle name="Calculation 2 4 4 2 2 4" xfId="35459" xr:uid="{F62FD18A-FD07-4ED0-90DB-AB6B3B8095B9}"/>
    <cellStyle name="Calculation 2 4 4 2 3" xfId="25198" xr:uid="{14A340D4-384A-467E-ADAE-E036720A3220}"/>
    <cellStyle name="Calculation 2 4 4 2 3 2" xfId="27390" xr:uid="{60965013-2DFE-4639-91B2-4A0F6EA2680D}"/>
    <cellStyle name="Calculation 2 4 4 2 3 2 2" xfId="32842" xr:uid="{69A80DDD-E514-459A-9C32-FF9D006B495F}"/>
    <cellStyle name="Calculation 2 4 4 2 3 2 3" xfId="38208" xr:uid="{3B7E4C06-754A-41AE-8EEC-0C6A59FB5E1D}"/>
    <cellStyle name="Calculation 2 4 4 2 3 3" xfId="30650" xr:uid="{49634133-D698-4BEC-93BD-C461BB967BFC}"/>
    <cellStyle name="Calculation 2 4 4 2 3 4" xfId="36325" xr:uid="{E004CD12-F08F-4A72-8C66-6660BC308BE3}"/>
    <cellStyle name="Calculation 2 4 4 2 4" xfId="22943" xr:uid="{85748F20-A1DE-4EE6-A68D-5E614EE4ED6A}"/>
    <cellStyle name="Calculation 2 4 4 2 4 2" xfId="28883" xr:uid="{485E0878-4B8C-4419-A201-0D105B1DADD0}"/>
    <cellStyle name="Calculation 2 4 4 2 4 3" xfId="34607" xr:uid="{0DAC48B0-5346-47B4-B309-0B39EE9E7012}"/>
    <cellStyle name="Calculation 2 4 4 2 5" xfId="25643" xr:uid="{A48AB6CA-E5AA-4BB5-8434-D0DC11DA47A2}"/>
    <cellStyle name="Calculation 2 4 4 2 5 2" xfId="31095" xr:uid="{AE8C9F9D-B2D8-4874-B892-5D25B558764F}"/>
    <cellStyle name="Calculation 2 4 4 2 5 3" xfId="36670" xr:uid="{E7B7471A-0F96-4378-8F7F-47C50E3FD991}"/>
    <cellStyle name="Calculation 2 4 4 2 6" xfId="28025" xr:uid="{4E79DA5C-BA7B-4FEE-9808-11EEBD2661E7}"/>
    <cellStyle name="Calculation 2 4 4 2 7" xfId="33752" xr:uid="{8BA7122C-27CE-48E5-91AE-846C7366F221}"/>
    <cellStyle name="Calculation 2 4 4 3" xfId="23042" xr:uid="{49096C54-8E1F-45D8-B029-D8910E89EA93}"/>
    <cellStyle name="Calculation 2 4 4 3 2" xfId="25742" xr:uid="{54D10DBF-28B7-4AD4-8B35-EEC5841EF074}"/>
    <cellStyle name="Calculation 2 4 4 3 2 2" xfId="31194" xr:uid="{507AFA2A-1230-4382-BE26-606FD35CA754}"/>
    <cellStyle name="Calculation 2 4 4 3 2 3" xfId="36769" xr:uid="{B6CB78B2-DBDC-4F6D-A4C0-E16D11D0EE69}"/>
    <cellStyle name="Calculation 2 4 4 3 3" xfId="28982" xr:uid="{51205156-488B-4336-903E-6F14E6195283}"/>
    <cellStyle name="Calculation 2 4 4 3 4" xfId="34706" xr:uid="{B9F22964-8131-4908-8CF3-40DA1C421B2B}"/>
    <cellStyle name="Calculation 2 4 4 4" xfId="24401" xr:uid="{C09831D6-B9BD-463A-B89E-9F7436426D0E}"/>
    <cellStyle name="Calculation 2 4 4 4 2" xfId="26599" xr:uid="{2B581AB1-D1B8-4744-982D-CE9651A557CE}"/>
    <cellStyle name="Calculation 2 4 4 4 2 2" xfId="32051" xr:uid="{C8C116B6-6FBF-479B-9790-D404A2BE9B10}"/>
    <cellStyle name="Calculation 2 4 4 4 2 3" xfId="37623" xr:uid="{D3EE029A-A9DC-44A7-A6CF-504BE7D93127}"/>
    <cellStyle name="Calculation 2 4 4 4 3" xfId="29853" xr:uid="{0EF20BF2-020B-46E8-8BE2-19095228CB92}"/>
    <cellStyle name="Calculation 2 4 4 4 4" xfId="35572" xr:uid="{AAC3CD07-F615-4CD5-9C77-6A3AE78FFE1B}"/>
    <cellStyle name="Calculation 2 4 4 5" xfId="22184" xr:uid="{A1F113EE-3B5D-431F-B575-D26FF847E069}"/>
    <cellStyle name="Calculation 2 4 4 5 2" xfId="28124" xr:uid="{E2F8CF77-0F4D-4558-9C1F-B13BC35DAC59}"/>
    <cellStyle name="Calculation 2 4 4 5 3" xfId="33851" xr:uid="{37075A6B-5ABD-4A40-9C43-7D451595FCCE}"/>
    <cellStyle name="Calculation 2 4 4 6" xfId="21102" xr:uid="{C2E6A456-36FA-4DBA-A19D-F482BAEF49C3}"/>
    <cellStyle name="Calculation 2 4 4 7" xfId="21374" xr:uid="{2A4462DC-9DD4-4642-96E6-19C90F0CED70}"/>
    <cellStyle name="Calculation 2 4 4 8" xfId="32955" xr:uid="{EC00ED79-DF04-4DEA-8996-DBE1B093F6EA}"/>
    <cellStyle name="Calculation 2 4 5" xfId="774" xr:uid="{00000000-0005-0000-0000-0000F5020000}"/>
    <cellStyle name="Calculation 2 4 5 2" xfId="22082" xr:uid="{59C98929-0B32-4082-9922-80DA04093AE1}"/>
    <cellStyle name="Calculation 2 4 5 2 2" xfId="23797" xr:uid="{325E7454-9F4C-4756-8168-BCCDD14B3F7F}"/>
    <cellStyle name="Calculation 2 4 5 2 2 2" xfId="26497" xr:uid="{E4A57BED-41BF-44B2-9164-D6708F7E5FD2}"/>
    <cellStyle name="Calculation 2 4 5 2 2 2 2" xfId="31949" xr:uid="{44A4D2AB-2C25-4465-AAD6-9B15DDA701B4}"/>
    <cellStyle name="Calculation 2 4 5 2 2 2 3" xfId="37521" xr:uid="{1FEF46FA-9556-42A7-A0F8-2B68393E6F08}"/>
    <cellStyle name="Calculation 2 4 5 2 2 3" xfId="29737" xr:uid="{6A8EE1CF-1770-4461-9079-ECEB2D3AB07D}"/>
    <cellStyle name="Calculation 2 4 5 2 2 4" xfId="35458" xr:uid="{55FE1F82-5AD2-4930-B2AD-165DDFA7DBC1}"/>
    <cellStyle name="Calculation 2 4 5 2 3" xfId="25197" xr:uid="{15F2D418-1E1A-4B82-97DF-EB9CE9A2FA6C}"/>
    <cellStyle name="Calculation 2 4 5 2 3 2" xfId="27389" xr:uid="{5FF0A8B5-2AC5-45DA-AF23-9F3F4F53F2DC}"/>
    <cellStyle name="Calculation 2 4 5 2 3 2 2" xfId="32841" xr:uid="{F82AE087-9014-4585-8C55-47234D15397F}"/>
    <cellStyle name="Calculation 2 4 5 2 3 2 3" xfId="38207" xr:uid="{F492B8BB-AFE7-4F67-B440-C76B27D886BA}"/>
    <cellStyle name="Calculation 2 4 5 2 3 3" xfId="30649" xr:uid="{7D84E4F5-3EEA-4FFB-8E8A-E75FE1465EED}"/>
    <cellStyle name="Calculation 2 4 5 2 3 4" xfId="36324" xr:uid="{D4273CAA-882E-4B34-B1F2-6D234DC41261}"/>
    <cellStyle name="Calculation 2 4 5 2 4" xfId="22942" xr:uid="{BD6D3D75-9583-4E43-A6A8-19879A13CB08}"/>
    <cellStyle name="Calculation 2 4 5 2 4 2" xfId="28882" xr:uid="{F9D83D2A-AB54-4AD8-92E2-BCEFF04B990C}"/>
    <cellStyle name="Calculation 2 4 5 2 4 3" xfId="34606" xr:uid="{93221CB7-B3B9-473A-964B-950872563004}"/>
    <cellStyle name="Calculation 2 4 5 2 5" xfId="25642" xr:uid="{FA4A10D8-64D6-41CF-84AD-DB4BCB886CEF}"/>
    <cellStyle name="Calculation 2 4 5 2 5 2" xfId="31094" xr:uid="{DE8C3501-D7A8-4645-ABCF-470B2C9D2B7B}"/>
    <cellStyle name="Calculation 2 4 5 2 5 3" xfId="36669" xr:uid="{09B7778B-81D2-44B3-96D2-1322C24410B3}"/>
    <cellStyle name="Calculation 2 4 5 2 6" xfId="28024" xr:uid="{10AC0FFF-4869-4915-904E-3E8345BFBB75}"/>
    <cellStyle name="Calculation 2 4 5 2 7" xfId="33751" xr:uid="{3D89D097-4928-4052-99CF-4B49EAAE8BCB}"/>
    <cellStyle name="Calculation 2 4 5 3" xfId="23043" xr:uid="{5B842657-9E01-4A86-B5DD-F083B39A79CE}"/>
    <cellStyle name="Calculation 2 4 5 3 2" xfId="25743" xr:uid="{2AB7AA46-B691-4935-B3EE-707DBB177587}"/>
    <cellStyle name="Calculation 2 4 5 3 2 2" xfId="31195" xr:uid="{356D2C8A-A160-46A9-97F1-A771FF72CABD}"/>
    <cellStyle name="Calculation 2 4 5 3 2 3" xfId="36770" xr:uid="{3440F81A-E78B-4388-9DC7-E38A0821F1D0}"/>
    <cellStyle name="Calculation 2 4 5 3 3" xfId="28983" xr:uid="{4C3A015B-2FCA-4972-9EB0-18DE5DFA712D}"/>
    <cellStyle name="Calculation 2 4 5 3 4" xfId="34707" xr:uid="{208D0A85-29FE-44C9-A7E9-87ECA3DD83F2}"/>
    <cellStyle name="Calculation 2 4 5 4" xfId="24402" xr:uid="{368805BC-FB22-4D21-8205-B8BE25F6FBF1}"/>
    <cellStyle name="Calculation 2 4 5 4 2" xfId="26600" xr:uid="{F33DE638-5F04-4B22-9F51-0CBE95FC1E0E}"/>
    <cellStyle name="Calculation 2 4 5 4 2 2" xfId="32052" xr:uid="{73C32F47-F57E-4050-944F-E325D02F7557}"/>
    <cellStyle name="Calculation 2 4 5 4 2 3" xfId="37624" xr:uid="{F00A0227-FF9D-40E7-B2C4-C18515609EA6}"/>
    <cellStyle name="Calculation 2 4 5 4 3" xfId="29854" xr:uid="{9D8382DA-8B02-4DF7-B09E-0CF33AA5C9CC}"/>
    <cellStyle name="Calculation 2 4 5 4 4" xfId="35573" xr:uid="{5E1A54D1-5BF6-47BA-A3B2-6929FB476BF7}"/>
    <cellStyle name="Calculation 2 4 5 5" xfId="22185" xr:uid="{3C944B66-4363-46FE-A9BD-5A903E81982F}"/>
    <cellStyle name="Calculation 2 4 5 5 2" xfId="28125" xr:uid="{6040E8EC-3A82-401D-95D9-489284D750A0}"/>
    <cellStyle name="Calculation 2 4 5 5 3" xfId="33852" xr:uid="{02DAC26B-E2A8-470A-94CB-AE22099B4474}"/>
    <cellStyle name="Calculation 2 4 5 6" xfId="21103" xr:uid="{E44942F8-A9DB-4AF1-9039-B901ECDA68E1}"/>
    <cellStyle name="Calculation 2 4 5 7" xfId="21373" xr:uid="{E44364B4-43B0-40E1-B097-652DEEB2A788}"/>
    <cellStyle name="Calculation 2 4 5 8" xfId="32956" xr:uid="{5D234189-B5AE-4759-AF03-9961B7F393C2}"/>
    <cellStyle name="Calculation 2 5" xfId="775" xr:uid="{00000000-0005-0000-0000-0000F6020000}"/>
    <cellStyle name="Calculation 2 5 2" xfId="776" xr:uid="{00000000-0005-0000-0000-0000F7020000}"/>
    <cellStyle name="Calculation 2 5 2 2" xfId="22081" xr:uid="{C32400E9-E91D-4F45-B1A8-8C9E30110C9D}"/>
    <cellStyle name="Calculation 2 5 2 2 2" xfId="23796" xr:uid="{A41E9D00-9D69-4662-ABC5-7E66F4E29DD5}"/>
    <cellStyle name="Calculation 2 5 2 2 2 2" xfId="26496" xr:uid="{0B9B2DEA-23EE-4B2C-A054-C457235CA251}"/>
    <cellStyle name="Calculation 2 5 2 2 2 2 2" xfId="31948" xr:uid="{A087C4FA-7F39-4379-8D6C-C9B176B79B4C}"/>
    <cellStyle name="Calculation 2 5 2 2 2 2 3" xfId="37520" xr:uid="{381263EE-D43C-4B4E-B778-D5848A67AF32}"/>
    <cellStyle name="Calculation 2 5 2 2 2 3" xfId="29736" xr:uid="{2CD18C1F-D1D4-4B8F-ACF9-8A5F870C0A73}"/>
    <cellStyle name="Calculation 2 5 2 2 2 4" xfId="35457" xr:uid="{65BDFE8F-40E4-4C55-8F52-4C011C953ED7}"/>
    <cellStyle name="Calculation 2 5 2 2 3" xfId="25196" xr:uid="{8EBD260C-986B-4BED-AAE1-7547D8FCB064}"/>
    <cellStyle name="Calculation 2 5 2 2 3 2" xfId="27388" xr:uid="{6A82A3C6-331E-4212-BAF5-66E406175E0A}"/>
    <cellStyle name="Calculation 2 5 2 2 3 2 2" xfId="32840" xr:uid="{C79BC482-5788-4B0C-94BA-14104EF95FDE}"/>
    <cellStyle name="Calculation 2 5 2 2 3 2 3" xfId="38206" xr:uid="{BF09D1E5-383F-4A1E-8055-F37768D6949D}"/>
    <cellStyle name="Calculation 2 5 2 2 3 3" xfId="30648" xr:uid="{DE3967DA-5AC4-4114-A7FF-76ED823BD7EF}"/>
    <cellStyle name="Calculation 2 5 2 2 3 4" xfId="36323" xr:uid="{A2893880-F782-4E79-8A5A-3D3C53ED6922}"/>
    <cellStyle name="Calculation 2 5 2 2 4" xfId="22941" xr:uid="{48EE870F-053F-4A37-82B4-B8AE09210BB5}"/>
    <cellStyle name="Calculation 2 5 2 2 4 2" xfId="28881" xr:uid="{F3C8DBC2-C4E4-4190-AF9E-F199B82C6381}"/>
    <cellStyle name="Calculation 2 5 2 2 4 3" xfId="34605" xr:uid="{D2227B96-663C-4061-B45B-970C47BEDA7F}"/>
    <cellStyle name="Calculation 2 5 2 2 5" xfId="25641" xr:uid="{5DF36DA5-847F-4510-9815-5A27A63DE020}"/>
    <cellStyle name="Calculation 2 5 2 2 5 2" xfId="31093" xr:uid="{3385EB65-F09F-4AF1-90A3-AC9A6D8E600B}"/>
    <cellStyle name="Calculation 2 5 2 2 5 3" xfId="36668" xr:uid="{C7D279A8-B715-40BB-A136-F0EF48AE4290}"/>
    <cellStyle name="Calculation 2 5 2 2 6" xfId="28023" xr:uid="{70008667-AC9D-4CA3-B15F-22B3C46A73EB}"/>
    <cellStyle name="Calculation 2 5 2 2 7" xfId="33750" xr:uid="{4EBCE450-F325-467E-B455-F1BCAAFA3D8B}"/>
    <cellStyle name="Calculation 2 5 2 3" xfId="23044" xr:uid="{9812E464-BD5F-4510-BD98-E21AF3AB6507}"/>
    <cellStyle name="Calculation 2 5 2 3 2" xfId="25744" xr:uid="{6C126A07-50AF-4978-AA84-C8EEC90A654F}"/>
    <cellStyle name="Calculation 2 5 2 3 2 2" xfId="31196" xr:uid="{7A26B9E4-E4FB-42D5-9B12-3D4DFDEE70D5}"/>
    <cellStyle name="Calculation 2 5 2 3 2 3" xfId="36771" xr:uid="{89471947-0675-497D-AA87-572290D47FC7}"/>
    <cellStyle name="Calculation 2 5 2 3 3" xfId="28984" xr:uid="{9E6743B3-3872-4044-AEE2-EA14D137E408}"/>
    <cellStyle name="Calculation 2 5 2 3 4" xfId="34708" xr:uid="{1B0699F0-29E8-466F-8462-FEE1989AA7C5}"/>
    <cellStyle name="Calculation 2 5 2 4" xfId="24403" xr:uid="{9087B869-C90F-438B-A615-FF237C107206}"/>
    <cellStyle name="Calculation 2 5 2 4 2" xfId="26601" xr:uid="{6F4315F1-39CB-4962-804D-5B26A6F5287B}"/>
    <cellStyle name="Calculation 2 5 2 4 2 2" xfId="32053" xr:uid="{DCB23345-3D21-4922-A279-CB676CB4614D}"/>
    <cellStyle name="Calculation 2 5 2 4 2 3" xfId="37625" xr:uid="{E26D3C20-FF14-4BF1-B2EA-A92C216FBAF2}"/>
    <cellStyle name="Calculation 2 5 2 4 3" xfId="29855" xr:uid="{F4A534BA-A961-46CC-88CF-0CB6CBC71F82}"/>
    <cellStyle name="Calculation 2 5 2 4 4" xfId="35574" xr:uid="{56697E2F-4FA4-4060-A557-FE74885AACBC}"/>
    <cellStyle name="Calculation 2 5 2 5" xfId="22186" xr:uid="{B73C81E6-EB47-4808-8508-9093A77446B9}"/>
    <cellStyle name="Calculation 2 5 2 5 2" xfId="28126" xr:uid="{ADEF89C3-F7E2-4CA6-8701-47067D7B7B6D}"/>
    <cellStyle name="Calculation 2 5 2 5 3" xfId="33853" xr:uid="{0543561B-46AD-4844-9C50-D6206FB893E8}"/>
    <cellStyle name="Calculation 2 5 2 6" xfId="21104" xr:uid="{1BFE5B69-90C8-49B7-8D05-90C37B09844C}"/>
    <cellStyle name="Calculation 2 5 2 7" xfId="21372" xr:uid="{B2FE8BFF-4F62-47F2-838B-00DAFBF997DE}"/>
    <cellStyle name="Calculation 2 5 2 8" xfId="32957" xr:uid="{A2A487D8-0927-478B-94E1-7995F6443525}"/>
    <cellStyle name="Calculation 2 5 3" xfId="777" xr:uid="{00000000-0005-0000-0000-0000F8020000}"/>
    <cellStyle name="Calculation 2 5 3 2" xfId="22080" xr:uid="{307BB442-7EC5-4300-8560-7EB8FD685FC5}"/>
    <cellStyle name="Calculation 2 5 3 2 2" xfId="23795" xr:uid="{09FCC4A2-98BB-415E-835B-C33047A507DC}"/>
    <cellStyle name="Calculation 2 5 3 2 2 2" xfId="26495" xr:uid="{A404B597-289E-45DB-9896-91C0395DFF9C}"/>
    <cellStyle name="Calculation 2 5 3 2 2 2 2" xfId="31947" xr:uid="{71FA57F1-3A77-4EE5-A388-A79F5C07F3CF}"/>
    <cellStyle name="Calculation 2 5 3 2 2 2 3" xfId="37519" xr:uid="{0CB9A48D-5645-40C9-80EA-A8C282999770}"/>
    <cellStyle name="Calculation 2 5 3 2 2 3" xfId="29735" xr:uid="{C096793D-E8B5-489A-B844-1E8F9382F0FA}"/>
    <cellStyle name="Calculation 2 5 3 2 2 4" xfId="35456" xr:uid="{A1FECE89-628C-4552-B482-671844872159}"/>
    <cellStyle name="Calculation 2 5 3 2 3" xfId="25195" xr:uid="{1C42756F-90C2-4469-A8A9-07509D4419A6}"/>
    <cellStyle name="Calculation 2 5 3 2 3 2" xfId="27387" xr:uid="{5AAE00FD-52FF-4622-9867-6CC0CD626E18}"/>
    <cellStyle name="Calculation 2 5 3 2 3 2 2" xfId="32839" xr:uid="{97C259DE-FCD7-4435-AF08-8CDA988D0B93}"/>
    <cellStyle name="Calculation 2 5 3 2 3 2 3" xfId="38205" xr:uid="{6FFB5724-E7DD-4881-B102-D3FEEBBBBA41}"/>
    <cellStyle name="Calculation 2 5 3 2 3 3" xfId="30647" xr:uid="{A0A00597-DC87-47A6-8496-D9EE2FCB7988}"/>
    <cellStyle name="Calculation 2 5 3 2 3 4" xfId="36322" xr:uid="{79473801-A6AE-4B51-BA35-137C11DE5065}"/>
    <cellStyle name="Calculation 2 5 3 2 4" xfId="22940" xr:uid="{C7CC860A-511F-43DA-B242-785359EE2EA2}"/>
    <cellStyle name="Calculation 2 5 3 2 4 2" xfId="28880" xr:uid="{3B0A9749-534C-4859-93C5-11D5C20D4D5A}"/>
    <cellStyle name="Calculation 2 5 3 2 4 3" xfId="34604" xr:uid="{862DB513-0615-4B59-AB72-9921081611B0}"/>
    <cellStyle name="Calculation 2 5 3 2 5" xfId="25640" xr:uid="{77CE7AC3-0777-4226-B0CB-409298DBB323}"/>
    <cellStyle name="Calculation 2 5 3 2 5 2" xfId="31092" xr:uid="{08D06AAD-9332-4908-BC3C-A300FED01C36}"/>
    <cellStyle name="Calculation 2 5 3 2 5 3" xfId="36667" xr:uid="{96EA6316-DCCC-45A9-B648-707959F18E01}"/>
    <cellStyle name="Calculation 2 5 3 2 6" xfId="28022" xr:uid="{7B5F3928-8E58-4DA5-9579-35EFA2ADD9C2}"/>
    <cellStyle name="Calculation 2 5 3 2 7" xfId="33749" xr:uid="{F9A082FE-982C-43FC-986A-F186F4533933}"/>
    <cellStyle name="Calculation 2 5 3 3" xfId="23045" xr:uid="{E9CA47C8-E84C-4EE8-9639-E46D165594EC}"/>
    <cellStyle name="Calculation 2 5 3 3 2" xfId="25745" xr:uid="{59922A51-8537-4565-A70C-0895676F39DD}"/>
    <cellStyle name="Calculation 2 5 3 3 2 2" xfId="31197" xr:uid="{E4BC8F41-B9C9-45CE-B662-EED2514E4B8F}"/>
    <cellStyle name="Calculation 2 5 3 3 2 3" xfId="36772" xr:uid="{AF2FBF65-F251-4A02-999E-E1989A72C100}"/>
    <cellStyle name="Calculation 2 5 3 3 3" xfId="28985" xr:uid="{A7ACC7D8-7871-43C2-B8E6-457263C64450}"/>
    <cellStyle name="Calculation 2 5 3 3 4" xfId="34709" xr:uid="{A349C378-2650-4D4A-B733-85636E2A87C4}"/>
    <cellStyle name="Calculation 2 5 3 4" xfId="24404" xr:uid="{B244AB6A-ED7F-431E-93B1-2645A7FBEDF4}"/>
    <cellStyle name="Calculation 2 5 3 4 2" xfId="26602" xr:uid="{02572EC1-06B8-49CE-A1AE-E92B1EA6737D}"/>
    <cellStyle name="Calculation 2 5 3 4 2 2" xfId="32054" xr:uid="{F153BA9A-BEC8-4D95-965F-D71214750E26}"/>
    <cellStyle name="Calculation 2 5 3 4 2 3" xfId="37626" xr:uid="{DC0CEB19-08FD-4BEE-B135-3A8BEB407630}"/>
    <cellStyle name="Calculation 2 5 3 4 3" xfId="29856" xr:uid="{65B9FB4E-ED38-4647-953B-FA0968E029A7}"/>
    <cellStyle name="Calculation 2 5 3 4 4" xfId="35575" xr:uid="{06D577BA-7944-4B82-AB41-A2B48485CCDD}"/>
    <cellStyle name="Calculation 2 5 3 5" xfId="22187" xr:uid="{7A7F0BF0-715D-4F64-8172-C83868F8BBD9}"/>
    <cellStyle name="Calculation 2 5 3 5 2" xfId="28127" xr:uid="{E8B94460-2177-4BC3-8E07-DB5DE27E591F}"/>
    <cellStyle name="Calculation 2 5 3 5 3" xfId="33854" xr:uid="{A0F8E549-B9CD-4D78-9532-A3FEB428588A}"/>
    <cellStyle name="Calculation 2 5 3 6" xfId="21105" xr:uid="{4CAFBA93-CE93-4CC4-BB71-530B28561DC3}"/>
    <cellStyle name="Calculation 2 5 3 7" xfId="21371" xr:uid="{25D2FC0A-8048-4E1E-A7D3-CF30D77B717B}"/>
    <cellStyle name="Calculation 2 5 3 8" xfId="32958" xr:uid="{BB5865CB-620E-460F-A98D-288A3965DB33}"/>
    <cellStyle name="Calculation 2 5 4" xfId="778" xr:uid="{00000000-0005-0000-0000-0000F9020000}"/>
    <cellStyle name="Calculation 2 5 4 2" xfId="22079" xr:uid="{612F88F1-0E3B-4A33-AD4D-A73EFB48C5C6}"/>
    <cellStyle name="Calculation 2 5 4 2 2" xfId="23794" xr:uid="{2837C889-F94B-4E7A-A5C2-801D720DC51E}"/>
    <cellStyle name="Calculation 2 5 4 2 2 2" xfId="26494" xr:uid="{C560E49F-3CF2-4FF3-BC22-DCF9D41264F5}"/>
    <cellStyle name="Calculation 2 5 4 2 2 2 2" xfId="31946" xr:uid="{D5AF0E6E-8C6D-44C0-A280-3E0195F403C0}"/>
    <cellStyle name="Calculation 2 5 4 2 2 2 3" xfId="37518" xr:uid="{1068ECF0-F891-484C-A5D6-849719C4E79B}"/>
    <cellStyle name="Calculation 2 5 4 2 2 3" xfId="29734" xr:uid="{8E949998-F533-465E-B39D-7BE8FC13DBF7}"/>
    <cellStyle name="Calculation 2 5 4 2 2 4" xfId="35455" xr:uid="{3AA1C350-EE44-4314-84D5-ACD6E235488F}"/>
    <cellStyle name="Calculation 2 5 4 2 3" xfId="25194" xr:uid="{6700DBEE-5373-4A28-A308-F08DA969E35F}"/>
    <cellStyle name="Calculation 2 5 4 2 3 2" xfId="27386" xr:uid="{345F6D88-0705-4AA6-83CD-3E51F61F8CBC}"/>
    <cellStyle name="Calculation 2 5 4 2 3 2 2" xfId="32838" xr:uid="{439A7861-8F05-4AB8-9F25-5A34DBCDB7B9}"/>
    <cellStyle name="Calculation 2 5 4 2 3 2 3" xfId="38204" xr:uid="{2CD6EFBC-5800-4F39-9F07-B27759D45837}"/>
    <cellStyle name="Calculation 2 5 4 2 3 3" xfId="30646" xr:uid="{10805145-7188-422E-98AF-DAAD099C120D}"/>
    <cellStyle name="Calculation 2 5 4 2 3 4" xfId="36321" xr:uid="{0936FD28-492E-46E5-A79F-29DCE5E97291}"/>
    <cellStyle name="Calculation 2 5 4 2 4" xfId="22939" xr:uid="{5FE539C5-8E58-45FA-BBE5-07DD6A314E53}"/>
    <cellStyle name="Calculation 2 5 4 2 4 2" xfId="28879" xr:uid="{1C4D271B-6D7D-4790-B76B-000CD7D85A77}"/>
    <cellStyle name="Calculation 2 5 4 2 4 3" xfId="34603" xr:uid="{CE21572C-4F15-4EDD-BB3E-4146EAF7FDA7}"/>
    <cellStyle name="Calculation 2 5 4 2 5" xfId="25639" xr:uid="{2633DE86-427A-4320-909A-8B8F837CAFCB}"/>
    <cellStyle name="Calculation 2 5 4 2 5 2" xfId="31091" xr:uid="{ED25E77F-4B2B-41EC-95BA-B673F12AD534}"/>
    <cellStyle name="Calculation 2 5 4 2 5 3" xfId="36666" xr:uid="{977FB3D1-DFBA-4BF0-B273-4AE6E354434B}"/>
    <cellStyle name="Calculation 2 5 4 2 6" xfId="28021" xr:uid="{14C70162-6293-49C5-BABB-E01F0858E262}"/>
    <cellStyle name="Calculation 2 5 4 2 7" xfId="33748" xr:uid="{DF0954BB-8523-484E-84F3-E5E21D817613}"/>
    <cellStyle name="Calculation 2 5 4 3" xfId="23046" xr:uid="{6B595461-CA2D-4914-9C87-A80F92ECE8C6}"/>
    <cellStyle name="Calculation 2 5 4 3 2" xfId="25746" xr:uid="{637EC350-260E-4408-ACF5-2FF7E5672C07}"/>
    <cellStyle name="Calculation 2 5 4 3 2 2" xfId="31198" xr:uid="{BB5B8A3E-E255-4438-AB8A-9DB3114B590E}"/>
    <cellStyle name="Calculation 2 5 4 3 2 3" xfId="36773" xr:uid="{857FA60C-A429-4253-97DF-25A8DA11A64A}"/>
    <cellStyle name="Calculation 2 5 4 3 3" xfId="28986" xr:uid="{C78DEAA9-1486-4A63-A77C-FEF2D8A22B5A}"/>
    <cellStyle name="Calculation 2 5 4 3 4" xfId="34710" xr:uid="{DFD15F51-6BA7-49F0-9C6E-7C476200304E}"/>
    <cellStyle name="Calculation 2 5 4 4" xfId="24405" xr:uid="{F299C018-7B57-433E-B7F1-B4153A410F71}"/>
    <cellStyle name="Calculation 2 5 4 4 2" xfId="26603" xr:uid="{18D511E6-A635-4EB1-8293-644B7ED1FB4A}"/>
    <cellStyle name="Calculation 2 5 4 4 2 2" xfId="32055" xr:uid="{D2CDACC9-C733-4768-BCF8-7C5F08F58360}"/>
    <cellStyle name="Calculation 2 5 4 4 2 3" xfId="37627" xr:uid="{46542977-ACC1-42E8-886B-265DC60B65DB}"/>
    <cellStyle name="Calculation 2 5 4 4 3" xfId="29857" xr:uid="{A011990D-1016-4079-8956-EB9FC5CD45A4}"/>
    <cellStyle name="Calculation 2 5 4 4 4" xfId="35576" xr:uid="{12C88669-A8BC-4139-B8BF-C043D47BB6BE}"/>
    <cellStyle name="Calculation 2 5 4 5" xfId="22188" xr:uid="{E382927C-3C32-48C9-8410-56EAE19598D4}"/>
    <cellStyle name="Calculation 2 5 4 5 2" xfId="28128" xr:uid="{87C647D6-AC10-44D8-9443-54219198D7D5}"/>
    <cellStyle name="Calculation 2 5 4 5 3" xfId="33855" xr:uid="{07C7EB08-3CA5-485B-8E34-D33F42747B39}"/>
    <cellStyle name="Calculation 2 5 4 6" xfId="21106" xr:uid="{5B90E789-3DCE-4174-BE3C-514D00B7FED5}"/>
    <cellStyle name="Calculation 2 5 4 7" xfId="21370" xr:uid="{BAE52C31-F228-4412-BD06-F5283D74A74C}"/>
    <cellStyle name="Calculation 2 5 4 8" xfId="32959" xr:uid="{3A90B1C4-E1D5-41A6-B57C-CE4F343E9780}"/>
    <cellStyle name="Calculation 2 5 5" xfId="779" xr:uid="{00000000-0005-0000-0000-0000FA020000}"/>
    <cellStyle name="Calculation 2 5 5 2" xfId="22078" xr:uid="{EA9C74D3-30B0-48B7-BDAA-E1C4A890F7DD}"/>
    <cellStyle name="Calculation 2 5 5 2 2" xfId="23793" xr:uid="{DFB122AD-8C7C-4B08-84D3-62D797F1A489}"/>
    <cellStyle name="Calculation 2 5 5 2 2 2" xfId="26493" xr:uid="{4D60BE7C-4967-4599-9A27-4C33A75498F6}"/>
    <cellStyle name="Calculation 2 5 5 2 2 2 2" xfId="31945" xr:uid="{428A53CB-8084-43BF-81C2-B62430848527}"/>
    <cellStyle name="Calculation 2 5 5 2 2 2 3" xfId="37517" xr:uid="{5EA5F7DE-40BB-43C8-B71D-AE51CE71196E}"/>
    <cellStyle name="Calculation 2 5 5 2 2 3" xfId="29733" xr:uid="{420EFA2E-18BE-405A-8FB4-E3147C33E4B9}"/>
    <cellStyle name="Calculation 2 5 5 2 2 4" xfId="35454" xr:uid="{305B53D8-8242-4668-8F2D-B7B1BCE3446E}"/>
    <cellStyle name="Calculation 2 5 5 2 3" xfId="25193" xr:uid="{350F7B2F-851D-4EF9-B9D6-B3DC5C018A57}"/>
    <cellStyle name="Calculation 2 5 5 2 3 2" xfId="27385" xr:uid="{EEE1009E-19A3-47D6-B42E-B4309C169E2B}"/>
    <cellStyle name="Calculation 2 5 5 2 3 2 2" xfId="32837" xr:uid="{FFD2129F-6976-4A63-BD35-B1CCC7419B9F}"/>
    <cellStyle name="Calculation 2 5 5 2 3 2 3" xfId="38203" xr:uid="{0706712A-C7BE-4499-8583-1EB2DD0D5502}"/>
    <cellStyle name="Calculation 2 5 5 2 3 3" xfId="30645" xr:uid="{099BA7AA-73BC-4660-BEAE-F6C25F2DDE60}"/>
    <cellStyle name="Calculation 2 5 5 2 3 4" xfId="36320" xr:uid="{A53CDFDD-DBDD-449B-9E0D-C55EA56C6453}"/>
    <cellStyle name="Calculation 2 5 5 2 4" xfId="22938" xr:uid="{320C6E3D-0AB9-47BD-B323-752987FA87A6}"/>
    <cellStyle name="Calculation 2 5 5 2 4 2" xfId="28878" xr:uid="{AB653E37-38BC-43C3-9C7F-62C9F7687E8F}"/>
    <cellStyle name="Calculation 2 5 5 2 4 3" xfId="34602" xr:uid="{0A608523-11E4-4E6F-A32E-4503BB650C1F}"/>
    <cellStyle name="Calculation 2 5 5 2 5" xfId="25638" xr:uid="{4517A487-1E82-4440-8F4D-6FED22DEB282}"/>
    <cellStyle name="Calculation 2 5 5 2 5 2" xfId="31090" xr:uid="{84DC6777-0A18-4127-8679-BE0B5FF338A9}"/>
    <cellStyle name="Calculation 2 5 5 2 5 3" xfId="36665" xr:uid="{A13F8D06-01C8-4393-B524-81F5AA46284A}"/>
    <cellStyle name="Calculation 2 5 5 2 6" xfId="28020" xr:uid="{73B0FFA6-E932-4DCF-ABCA-A8E587AF370F}"/>
    <cellStyle name="Calculation 2 5 5 2 7" xfId="33747" xr:uid="{9329FFB2-C19C-4540-98FF-32E675BCED55}"/>
    <cellStyle name="Calculation 2 5 5 3" xfId="23047" xr:uid="{21F95BF1-069E-4630-B58B-B87733230E47}"/>
    <cellStyle name="Calculation 2 5 5 3 2" xfId="25747" xr:uid="{E0F81322-B273-46AE-8B98-0628A8A304D7}"/>
    <cellStyle name="Calculation 2 5 5 3 2 2" xfId="31199" xr:uid="{F8A6493F-F566-4D7A-A8E7-79DDAA10A98E}"/>
    <cellStyle name="Calculation 2 5 5 3 2 3" xfId="36774" xr:uid="{B6B2445F-0CD0-4209-BA32-20B475539E6F}"/>
    <cellStyle name="Calculation 2 5 5 3 3" xfId="28987" xr:uid="{DC69E6F2-9C0A-4346-B6BD-8AC821182D07}"/>
    <cellStyle name="Calculation 2 5 5 3 4" xfId="34711" xr:uid="{31D6AFB0-123B-4EDC-870C-37701CF30402}"/>
    <cellStyle name="Calculation 2 5 5 4" xfId="24406" xr:uid="{6B406043-EA5A-436A-8787-84E2014516E2}"/>
    <cellStyle name="Calculation 2 5 5 4 2" xfId="26604" xr:uid="{143FF4F8-67CC-4F65-8FC3-6EA86BE8AAAD}"/>
    <cellStyle name="Calculation 2 5 5 4 2 2" xfId="32056" xr:uid="{5614E653-8ACB-440E-B3B3-808A3F829D53}"/>
    <cellStyle name="Calculation 2 5 5 4 2 3" xfId="37628" xr:uid="{062B24F2-5EA5-49B2-92AE-DECF2B05E798}"/>
    <cellStyle name="Calculation 2 5 5 4 3" xfId="29858" xr:uid="{257C2753-14D8-47AE-BC3A-BC1402B88538}"/>
    <cellStyle name="Calculation 2 5 5 4 4" xfId="35577" xr:uid="{D82F3C2B-11C6-4CFC-B9A1-28E7D974822C}"/>
    <cellStyle name="Calculation 2 5 5 5" xfId="22189" xr:uid="{F2ECB294-CFDB-4ED2-A07D-363FB04A4BD9}"/>
    <cellStyle name="Calculation 2 5 5 5 2" xfId="28129" xr:uid="{96E387E4-FAE0-4778-ADCD-7C9654F27EEF}"/>
    <cellStyle name="Calculation 2 5 5 5 3" xfId="33856" xr:uid="{65F3D3E1-A0A2-40F3-8F2B-9993AB97CC6B}"/>
    <cellStyle name="Calculation 2 5 5 6" xfId="21107" xr:uid="{628087A1-92D6-4CE8-91FB-E08FD0381A28}"/>
    <cellStyle name="Calculation 2 5 5 7" xfId="21369" xr:uid="{CA12A4C9-793A-4BCC-96DE-09D034CE781F}"/>
    <cellStyle name="Calculation 2 5 5 8" xfId="32960" xr:uid="{BC958A19-D7DF-4167-8E92-A54A5859769E}"/>
    <cellStyle name="Calculation 2 6" xfId="780" xr:uid="{00000000-0005-0000-0000-0000FB020000}"/>
    <cellStyle name="Calculation 2 6 2" xfId="781" xr:uid="{00000000-0005-0000-0000-0000FC020000}"/>
    <cellStyle name="Calculation 2 6 2 2" xfId="22077" xr:uid="{E4E55060-B70A-4D81-808E-658628371C18}"/>
    <cellStyle name="Calculation 2 6 2 2 2" xfId="23792" xr:uid="{F93C9350-3456-42CC-9AC1-92958F05EA05}"/>
    <cellStyle name="Calculation 2 6 2 2 2 2" xfId="26492" xr:uid="{2E1CBEB1-9B36-4D9F-BA7C-400FCE38AFDE}"/>
    <cellStyle name="Calculation 2 6 2 2 2 2 2" xfId="31944" xr:uid="{3E5C1572-C967-422B-9BE6-C82BB00AD600}"/>
    <cellStyle name="Calculation 2 6 2 2 2 2 3" xfId="37516" xr:uid="{ED85BD9E-8F87-45AC-9E47-AFDA490AE737}"/>
    <cellStyle name="Calculation 2 6 2 2 2 3" xfId="29732" xr:uid="{99BB40A7-4C05-455A-B23F-381EF65A6C3B}"/>
    <cellStyle name="Calculation 2 6 2 2 2 4" xfId="35453" xr:uid="{7AE02621-0538-454A-B713-643AFCF3B32E}"/>
    <cellStyle name="Calculation 2 6 2 2 3" xfId="25192" xr:uid="{F43666C6-A0BD-47BA-8404-7A36EDC02924}"/>
    <cellStyle name="Calculation 2 6 2 2 3 2" xfId="27384" xr:uid="{1A405838-653B-46C6-A7F3-7EDBF2387758}"/>
    <cellStyle name="Calculation 2 6 2 2 3 2 2" xfId="32836" xr:uid="{E870C2F9-A2A9-44D8-885B-A248167397C0}"/>
    <cellStyle name="Calculation 2 6 2 2 3 2 3" xfId="38202" xr:uid="{B3585C39-55F5-40C2-9F4D-768D5D689F7E}"/>
    <cellStyle name="Calculation 2 6 2 2 3 3" xfId="30644" xr:uid="{87BDCC90-9C3D-4EDD-BD2F-3AB84DA58999}"/>
    <cellStyle name="Calculation 2 6 2 2 3 4" xfId="36319" xr:uid="{79420555-C63C-4EAD-97AC-9C299A463A63}"/>
    <cellStyle name="Calculation 2 6 2 2 4" xfId="22937" xr:uid="{8EF8B104-0EA7-4002-9ED3-845A8CF260D1}"/>
    <cellStyle name="Calculation 2 6 2 2 4 2" xfId="28877" xr:uid="{741B20F2-4F52-4865-BF3A-4A2BA2A0786E}"/>
    <cellStyle name="Calculation 2 6 2 2 4 3" xfId="34601" xr:uid="{F4C2D400-3499-4A53-AB43-83F6C3D8D0AE}"/>
    <cellStyle name="Calculation 2 6 2 2 5" xfId="25637" xr:uid="{522197FA-621D-4FB9-95E4-6CC34EBC974A}"/>
    <cellStyle name="Calculation 2 6 2 2 5 2" xfId="31089" xr:uid="{6761E430-B6E5-4FE6-B970-E0A95121F6B7}"/>
    <cellStyle name="Calculation 2 6 2 2 5 3" xfId="36664" xr:uid="{431D039D-5438-473D-B860-0D53F6236F58}"/>
    <cellStyle name="Calculation 2 6 2 2 6" xfId="28019" xr:uid="{D66FC9F2-D3EC-4A8A-A7D9-10755B3DA34B}"/>
    <cellStyle name="Calculation 2 6 2 2 7" xfId="33746" xr:uid="{A82A6C97-3543-4C2A-9700-6471296A67D5}"/>
    <cellStyle name="Calculation 2 6 2 3" xfId="23048" xr:uid="{3F20DFFF-8758-4581-B0F8-463736E96FF5}"/>
    <cellStyle name="Calculation 2 6 2 3 2" xfId="25748" xr:uid="{1D964DB3-73E3-4DD0-A56A-40D1F48E70AA}"/>
    <cellStyle name="Calculation 2 6 2 3 2 2" xfId="31200" xr:uid="{3B9177E7-0141-4E35-9DB8-FB9C77503857}"/>
    <cellStyle name="Calculation 2 6 2 3 2 3" xfId="36775" xr:uid="{84363C0F-5A62-4587-A0D5-B967B8A1D9E2}"/>
    <cellStyle name="Calculation 2 6 2 3 3" xfId="28988" xr:uid="{1CA073CB-DD17-43C3-B540-9154BE45996A}"/>
    <cellStyle name="Calculation 2 6 2 3 4" xfId="34712" xr:uid="{371D7166-B8E6-42CD-B8F4-BC890F7B950E}"/>
    <cellStyle name="Calculation 2 6 2 4" xfId="24407" xr:uid="{C93504D4-07A1-4CF5-A517-D9A68B0E4202}"/>
    <cellStyle name="Calculation 2 6 2 4 2" xfId="26605" xr:uid="{C9A04337-7C18-4248-BC27-B38E13F38EE1}"/>
    <cellStyle name="Calculation 2 6 2 4 2 2" xfId="32057" xr:uid="{6911DA32-C981-476C-880D-F34357A74D9D}"/>
    <cellStyle name="Calculation 2 6 2 4 2 3" xfId="37629" xr:uid="{57011936-5BCA-4255-AF09-2EFB7B29A5F9}"/>
    <cellStyle name="Calculation 2 6 2 4 3" xfId="29859" xr:uid="{8EA4907E-DBC0-4ACF-9545-7EC19D753744}"/>
    <cellStyle name="Calculation 2 6 2 4 4" xfId="35578" xr:uid="{B59BAD36-BA9A-4BD3-AD5B-A6E7C3914130}"/>
    <cellStyle name="Calculation 2 6 2 5" xfId="22190" xr:uid="{6AF29AE2-B26F-4893-8D53-68C92ADCC5FC}"/>
    <cellStyle name="Calculation 2 6 2 5 2" xfId="28130" xr:uid="{85A69590-7662-4F9A-B0C5-E9610205EA12}"/>
    <cellStyle name="Calculation 2 6 2 5 3" xfId="33857" xr:uid="{CD3448E9-8757-4ED7-86CA-FF7BCB336D13}"/>
    <cellStyle name="Calculation 2 6 2 6" xfId="21108" xr:uid="{84489D08-B5FA-48E4-98C2-68DFA776F6FB}"/>
    <cellStyle name="Calculation 2 6 2 7" xfId="21368" xr:uid="{B5DBC332-3CE8-442A-B41A-91013C3CC59A}"/>
    <cellStyle name="Calculation 2 6 2 8" xfId="32961" xr:uid="{143541E7-BDDE-4907-8496-E886644C91A8}"/>
    <cellStyle name="Calculation 2 6 3" xfId="782" xr:uid="{00000000-0005-0000-0000-0000FD020000}"/>
    <cellStyle name="Calculation 2 6 3 2" xfId="22076" xr:uid="{39946BD3-B09E-4BEA-AEC5-FA8DF07CDA37}"/>
    <cellStyle name="Calculation 2 6 3 2 2" xfId="23791" xr:uid="{4916C63D-22F6-4655-9623-F3D3C69EACFE}"/>
    <cellStyle name="Calculation 2 6 3 2 2 2" xfId="26491" xr:uid="{1B2FDF30-34A7-4366-B861-A64C2675ECFA}"/>
    <cellStyle name="Calculation 2 6 3 2 2 2 2" xfId="31943" xr:uid="{828AB0D8-001B-47E6-A0EF-80796165E978}"/>
    <cellStyle name="Calculation 2 6 3 2 2 2 3" xfId="37515" xr:uid="{9A0B428F-5FFF-46EF-B09E-31D6863EEDAC}"/>
    <cellStyle name="Calculation 2 6 3 2 2 3" xfId="29731" xr:uid="{75523E39-70C3-4647-AEA5-4E769779B994}"/>
    <cellStyle name="Calculation 2 6 3 2 2 4" xfId="35452" xr:uid="{76AF81D6-F226-42C0-AF9F-A706F2F89158}"/>
    <cellStyle name="Calculation 2 6 3 2 3" xfId="25191" xr:uid="{8282CA6A-58F3-4167-8E4B-BCD02DF4ACA3}"/>
    <cellStyle name="Calculation 2 6 3 2 3 2" xfId="27383" xr:uid="{9FF284FD-99E0-4C0F-AEBD-79778ADAE422}"/>
    <cellStyle name="Calculation 2 6 3 2 3 2 2" xfId="32835" xr:uid="{752302B0-69F7-4E3D-893F-4520A71B1DBC}"/>
    <cellStyle name="Calculation 2 6 3 2 3 2 3" xfId="38201" xr:uid="{0A11FAC5-EF08-40E8-9197-FBFA19B6C9AE}"/>
    <cellStyle name="Calculation 2 6 3 2 3 3" xfId="30643" xr:uid="{E19F98EE-B0F5-4493-93BF-B71ECDEA923C}"/>
    <cellStyle name="Calculation 2 6 3 2 3 4" xfId="36318" xr:uid="{E3B5FC74-EEDF-4F58-B168-F5430F285686}"/>
    <cellStyle name="Calculation 2 6 3 2 4" xfId="22936" xr:uid="{5F571CE4-A4CF-4745-9BF3-6071EC8A2889}"/>
    <cellStyle name="Calculation 2 6 3 2 4 2" xfId="28876" xr:uid="{9D155393-812A-430E-A9D7-B5058243BD5A}"/>
    <cellStyle name="Calculation 2 6 3 2 4 3" xfId="34600" xr:uid="{FE82740D-5359-4447-8317-78E1B112B678}"/>
    <cellStyle name="Calculation 2 6 3 2 5" xfId="25636" xr:uid="{B17E8740-220E-4998-8C84-0501714F4C0D}"/>
    <cellStyle name="Calculation 2 6 3 2 5 2" xfId="31088" xr:uid="{E29113D2-C1BA-405F-8064-53D462A75CDD}"/>
    <cellStyle name="Calculation 2 6 3 2 5 3" xfId="36663" xr:uid="{E6A26A16-3B7F-4E18-87D5-4A63425DBC78}"/>
    <cellStyle name="Calculation 2 6 3 2 6" xfId="28018" xr:uid="{E4249A5C-172B-4B35-B39C-EA85D026A5AE}"/>
    <cellStyle name="Calculation 2 6 3 2 7" xfId="33745" xr:uid="{F6C46409-F25D-48EA-8B2C-5DFFCFF3C9E3}"/>
    <cellStyle name="Calculation 2 6 3 3" xfId="23049" xr:uid="{6CAE20B3-9DB3-46A8-BD72-C8EC83717C2B}"/>
    <cellStyle name="Calculation 2 6 3 3 2" xfId="25749" xr:uid="{B142D9FD-B02D-49FD-99DF-B223CEF6450F}"/>
    <cellStyle name="Calculation 2 6 3 3 2 2" xfId="31201" xr:uid="{1AB6CD26-9A2B-48CF-9B89-581BF8687EB1}"/>
    <cellStyle name="Calculation 2 6 3 3 2 3" xfId="36776" xr:uid="{B3DDD2F6-70B7-4255-87F3-B762038EA0F5}"/>
    <cellStyle name="Calculation 2 6 3 3 3" xfId="28989" xr:uid="{460F052B-0013-42A9-98A0-E7CB0776627E}"/>
    <cellStyle name="Calculation 2 6 3 3 4" xfId="34713" xr:uid="{1A56E83A-98DA-4535-8ADF-8AB51E1B3A61}"/>
    <cellStyle name="Calculation 2 6 3 4" xfId="24408" xr:uid="{6C38C186-9CC6-4E5E-81E1-5C5D0D11D8B0}"/>
    <cellStyle name="Calculation 2 6 3 4 2" xfId="26606" xr:uid="{94392EAB-6823-4AA7-BF34-975266A4D1BA}"/>
    <cellStyle name="Calculation 2 6 3 4 2 2" xfId="32058" xr:uid="{A3DEDFF6-2783-4AD7-BE6B-0701909C630D}"/>
    <cellStyle name="Calculation 2 6 3 4 2 3" xfId="37630" xr:uid="{D15652FB-77B0-4019-BD6F-34189EEFFC6B}"/>
    <cellStyle name="Calculation 2 6 3 4 3" xfId="29860" xr:uid="{00A145F5-8804-4D62-95FC-E655837A52A7}"/>
    <cellStyle name="Calculation 2 6 3 4 4" xfId="35579" xr:uid="{A428E26B-0186-4E11-B78E-3D8263EE67F0}"/>
    <cellStyle name="Calculation 2 6 3 5" xfId="22191" xr:uid="{63849D05-35EA-4E4D-BEA6-2B321FD9BD92}"/>
    <cellStyle name="Calculation 2 6 3 5 2" xfId="28131" xr:uid="{3AC870D3-7A01-4457-990F-6810883C3AF7}"/>
    <cellStyle name="Calculation 2 6 3 5 3" xfId="33858" xr:uid="{2BB462D5-D658-4ED7-B6F1-FBCF92EB1FB3}"/>
    <cellStyle name="Calculation 2 6 3 6" xfId="21109" xr:uid="{BCADDFC3-695B-4369-8B62-837AF488DB18}"/>
    <cellStyle name="Calculation 2 6 3 7" xfId="21367" xr:uid="{11A45147-75F6-4C25-B4E7-4564C71CAE01}"/>
    <cellStyle name="Calculation 2 6 3 8" xfId="32962" xr:uid="{BAF6C0FE-24ED-4465-8243-0E3915395AAE}"/>
    <cellStyle name="Calculation 2 6 4" xfId="783" xr:uid="{00000000-0005-0000-0000-0000FE020000}"/>
    <cellStyle name="Calculation 2 6 4 2" xfId="22075" xr:uid="{1C360663-C57F-42FD-A0E9-C2D2CEB7E9ED}"/>
    <cellStyle name="Calculation 2 6 4 2 2" xfId="23790" xr:uid="{FAB80E07-F770-4171-928D-04215138C7BA}"/>
    <cellStyle name="Calculation 2 6 4 2 2 2" xfId="26490" xr:uid="{69EEE648-C4D5-448A-ACF7-C07C10BE57AC}"/>
    <cellStyle name="Calculation 2 6 4 2 2 2 2" xfId="31942" xr:uid="{4FA8DC52-2391-4085-AAF6-06080133E3B4}"/>
    <cellStyle name="Calculation 2 6 4 2 2 2 3" xfId="37514" xr:uid="{9B7332F7-9E45-439B-9474-4A9A70782A6D}"/>
    <cellStyle name="Calculation 2 6 4 2 2 3" xfId="29730" xr:uid="{0DF2540C-FEF4-408D-8D9F-3A38BF56B09E}"/>
    <cellStyle name="Calculation 2 6 4 2 2 4" xfId="35451" xr:uid="{6551AE76-0433-4A2B-AB9B-2CDE4009C0E0}"/>
    <cellStyle name="Calculation 2 6 4 2 3" xfId="25190" xr:uid="{D2F7FA0D-A5B1-474F-8A39-ACD91B25C104}"/>
    <cellStyle name="Calculation 2 6 4 2 3 2" xfId="27382" xr:uid="{A4356B78-B3E2-4F8E-84F6-4B78B247BF02}"/>
    <cellStyle name="Calculation 2 6 4 2 3 2 2" xfId="32834" xr:uid="{CDCD808E-D8C3-4DE2-829D-63E6DD12D819}"/>
    <cellStyle name="Calculation 2 6 4 2 3 2 3" xfId="38200" xr:uid="{9ABD4181-9D1A-4A46-8117-146F92F17513}"/>
    <cellStyle name="Calculation 2 6 4 2 3 3" xfId="30642" xr:uid="{965CB3D3-C5DA-4BC4-91C9-119BDEF852B8}"/>
    <cellStyle name="Calculation 2 6 4 2 3 4" xfId="36317" xr:uid="{EE3B7910-D36D-426D-B2FD-8FAC572BBA10}"/>
    <cellStyle name="Calculation 2 6 4 2 4" xfId="22935" xr:uid="{C6CAFC8E-D4AF-4A05-8590-D4682E029931}"/>
    <cellStyle name="Calculation 2 6 4 2 4 2" xfId="28875" xr:uid="{D800A883-D21F-4A6B-A95F-F4B520DE7836}"/>
    <cellStyle name="Calculation 2 6 4 2 4 3" xfId="34599" xr:uid="{17399CA3-5C17-4696-ADAC-215DDD1E5928}"/>
    <cellStyle name="Calculation 2 6 4 2 5" xfId="25635" xr:uid="{282EB5AF-3765-46C7-BF2E-6307C7962772}"/>
    <cellStyle name="Calculation 2 6 4 2 5 2" xfId="31087" xr:uid="{A013C1CA-6F2E-4298-A4BA-B6409E4551C8}"/>
    <cellStyle name="Calculation 2 6 4 2 5 3" xfId="36662" xr:uid="{2E53CF76-DE5A-4168-B6C8-CDBFED8D3174}"/>
    <cellStyle name="Calculation 2 6 4 2 6" xfId="28017" xr:uid="{0ACF4189-CF6D-4718-B877-EC338BF070D4}"/>
    <cellStyle name="Calculation 2 6 4 2 7" xfId="33744" xr:uid="{CAF138B7-0A03-4B3F-9CB5-291ED1A73572}"/>
    <cellStyle name="Calculation 2 6 4 3" xfId="23050" xr:uid="{E1E86E63-FD96-4D30-8584-B81A6087AC94}"/>
    <cellStyle name="Calculation 2 6 4 3 2" xfId="25750" xr:uid="{45499BBC-CCB7-46AD-9175-58AB155EBC3E}"/>
    <cellStyle name="Calculation 2 6 4 3 2 2" xfId="31202" xr:uid="{8C2B106E-087C-4205-9DA7-EF0D7E7665F1}"/>
    <cellStyle name="Calculation 2 6 4 3 2 3" xfId="36777" xr:uid="{8B494BB8-1DFC-406F-BC0D-3B37BB5B87F9}"/>
    <cellStyle name="Calculation 2 6 4 3 3" xfId="28990" xr:uid="{C6FF1C17-0D66-4F0D-AE92-791B99161E2E}"/>
    <cellStyle name="Calculation 2 6 4 3 4" xfId="34714" xr:uid="{45086B6F-F2EE-4D09-97E1-DB9FF1C4B092}"/>
    <cellStyle name="Calculation 2 6 4 4" xfId="24409" xr:uid="{745E2922-5EAD-4ED9-B424-81CB29EA66BC}"/>
    <cellStyle name="Calculation 2 6 4 4 2" xfId="26607" xr:uid="{43917A54-018D-4C05-8569-779623512720}"/>
    <cellStyle name="Calculation 2 6 4 4 2 2" xfId="32059" xr:uid="{91A37317-62E2-4195-9AB6-9628B80523E1}"/>
    <cellStyle name="Calculation 2 6 4 4 2 3" xfId="37631" xr:uid="{B0308937-6E3C-4927-9974-07B4B960E8CD}"/>
    <cellStyle name="Calculation 2 6 4 4 3" xfId="29861" xr:uid="{4F0DD945-F75C-4A66-B9EA-273C2C1DE1A5}"/>
    <cellStyle name="Calculation 2 6 4 4 4" xfId="35580" xr:uid="{A5CD2FF0-174E-4EA1-BCF1-84E1F7F8D05A}"/>
    <cellStyle name="Calculation 2 6 4 5" xfId="22192" xr:uid="{C5E833F7-6027-4451-906E-21A46DB3AA6B}"/>
    <cellStyle name="Calculation 2 6 4 5 2" xfId="28132" xr:uid="{FBCF332A-58A0-495D-88C1-6734941328BA}"/>
    <cellStyle name="Calculation 2 6 4 5 3" xfId="33859" xr:uid="{75575752-E693-47CA-A2D5-6C1B357C4F89}"/>
    <cellStyle name="Calculation 2 6 4 6" xfId="21110" xr:uid="{0CA45156-45B3-420D-B90E-C1582B6664B1}"/>
    <cellStyle name="Calculation 2 6 4 7" xfId="21366" xr:uid="{7FE9D448-0E28-4727-9CEA-92DEC4EBACE8}"/>
    <cellStyle name="Calculation 2 6 4 8" xfId="32963" xr:uid="{31A1CDD1-92A0-4D5A-9C59-266DAAAE5DB3}"/>
    <cellStyle name="Calculation 2 6 5" xfId="784" xr:uid="{00000000-0005-0000-0000-0000FF020000}"/>
    <cellStyle name="Calculation 2 6 5 2" xfId="22074" xr:uid="{68F1F669-F701-4BD2-8CD5-2A576760AEC6}"/>
    <cellStyle name="Calculation 2 6 5 2 2" xfId="23789" xr:uid="{62A14C62-81C1-427C-BB64-0F7E279C36FC}"/>
    <cellStyle name="Calculation 2 6 5 2 2 2" xfId="26489" xr:uid="{287FFCF1-432C-44E9-BB00-72A7E703D2A2}"/>
    <cellStyle name="Calculation 2 6 5 2 2 2 2" xfId="31941" xr:uid="{3472C77A-31D2-428D-8B5D-9147B77C6429}"/>
    <cellStyle name="Calculation 2 6 5 2 2 2 3" xfId="37513" xr:uid="{B9038B17-33A6-41BE-9BD2-8BB60CEDB1DC}"/>
    <cellStyle name="Calculation 2 6 5 2 2 3" xfId="29729" xr:uid="{0A6AD128-7224-4C07-B578-82AF866713ED}"/>
    <cellStyle name="Calculation 2 6 5 2 2 4" xfId="35450" xr:uid="{3D6E8A59-6720-4A0D-9E20-D6C085461A67}"/>
    <cellStyle name="Calculation 2 6 5 2 3" xfId="25189" xr:uid="{07097605-21BE-40A0-AC7D-E94B35127205}"/>
    <cellStyle name="Calculation 2 6 5 2 3 2" xfId="27381" xr:uid="{88B0892F-ACCE-4354-A60C-CA36C816BF5E}"/>
    <cellStyle name="Calculation 2 6 5 2 3 2 2" xfId="32833" xr:uid="{BB563866-E7A3-440E-9B70-51B85B0DC009}"/>
    <cellStyle name="Calculation 2 6 5 2 3 2 3" xfId="38199" xr:uid="{3EE549FB-F9EF-4574-B011-080568B23AC0}"/>
    <cellStyle name="Calculation 2 6 5 2 3 3" xfId="30641" xr:uid="{FA25B7F1-E2A3-4543-8990-A96FA87399D7}"/>
    <cellStyle name="Calculation 2 6 5 2 3 4" xfId="36316" xr:uid="{974F7377-A4A1-48E3-932A-E9E7C6E3FE5D}"/>
    <cellStyle name="Calculation 2 6 5 2 4" xfId="22934" xr:uid="{1C68E6F2-0992-4A7D-B55D-C098437FBE56}"/>
    <cellStyle name="Calculation 2 6 5 2 4 2" xfId="28874" xr:uid="{9EE5BA06-D05F-4459-B698-BD5256A68C11}"/>
    <cellStyle name="Calculation 2 6 5 2 4 3" xfId="34598" xr:uid="{E160E0DB-4652-4281-B301-D2FA351FA52C}"/>
    <cellStyle name="Calculation 2 6 5 2 5" xfId="25634" xr:uid="{6FE25CEB-976B-466E-BE63-A8C202384C33}"/>
    <cellStyle name="Calculation 2 6 5 2 5 2" xfId="31086" xr:uid="{3B6A24C6-92D1-4EB0-845D-288C3E922EA4}"/>
    <cellStyle name="Calculation 2 6 5 2 5 3" xfId="36661" xr:uid="{77565EDA-FB75-4746-809B-FD33FCE8545D}"/>
    <cellStyle name="Calculation 2 6 5 2 6" xfId="28016" xr:uid="{9562C34F-35AC-48C0-88AB-1B4D424D41DE}"/>
    <cellStyle name="Calculation 2 6 5 2 7" xfId="33743" xr:uid="{59DA88FC-4D13-49BF-ADDD-A9AABB546B75}"/>
    <cellStyle name="Calculation 2 6 5 3" xfId="23051" xr:uid="{386CE74C-7F0B-4602-9161-B7E54FC25A7F}"/>
    <cellStyle name="Calculation 2 6 5 3 2" xfId="25751" xr:uid="{584C0EF9-D5F0-4FBE-86AE-EF2BE2419794}"/>
    <cellStyle name="Calculation 2 6 5 3 2 2" xfId="31203" xr:uid="{FFE6A10F-BB6F-4B33-9724-31035F9016A7}"/>
    <cellStyle name="Calculation 2 6 5 3 2 3" xfId="36778" xr:uid="{E541BF7A-16E7-4244-A44D-162C4B59606D}"/>
    <cellStyle name="Calculation 2 6 5 3 3" xfId="28991" xr:uid="{F0B22DEA-63DA-4736-9003-06BEE7022501}"/>
    <cellStyle name="Calculation 2 6 5 3 4" xfId="34715" xr:uid="{CA69EB89-AE7C-4189-937A-34464669FB79}"/>
    <cellStyle name="Calculation 2 6 5 4" xfId="24410" xr:uid="{C60FB4B1-E332-401B-8E14-4470227D23CA}"/>
    <cellStyle name="Calculation 2 6 5 4 2" xfId="26608" xr:uid="{98F1011F-187E-488B-8472-FA06EDDDABC2}"/>
    <cellStyle name="Calculation 2 6 5 4 2 2" xfId="32060" xr:uid="{FAE387CA-CDF5-4F0A-8D63-1E4B233479C1}"/>
    <cellStyle name="Calculation 2 6 5 4 2 3" xfId="37632" xr:uid="{6BBE30D1-293D-4320-B0D2-BBF809AFB162}"/>
    <cellStyle name="Calculation 2 6 5 4 3" xfId="29862" xr:uid="{A336FF67-6FC1-4DD6-B173-07248F146140}"/>
    <cellStyle name="Calculation 2 6 5 4 4" xfId="35581" xr:uid="{B80226E8-7615-43C9-9E81-9DAE89DFCE60}"/>
    <cellStyle name="Calculation 2 6 5 5" xfId="22193" xr:uid="{009C0F1A-916D-4AA2-A36D-45542C02E7F2}"/>
    <cellStyle name="Calculation 2 6 5 5 2" xfId="28133" xr:uid="{809934D0-B1DB-483F-830B-5D4B38241746}"/>
    <cellStyle name="Calculation 2 6 5 5 3" xfId="33860" xr:uid="{7ED6A572-8F3E-4AAA-87C1-2A36D12642DF}"/>
    <cellStyle name="Calculation 2 6 5 6" xfId="21111" xr:uid="{722E8648-299B-437B-A191-2CB35D3C5B28}"/>
    <cellStyle name="Calculation 2 6 5 7" xfId="21365" xr:uid="{0425B314-8307-478B-BA28-8311420C5F55}"/>
    <cellStyle name="Calculation 2 6 5 8" xfId="32964" xr:uid="{5187592B-BDDD-44F4-9250-6B7D27036E48}"/>
    <cellStyle name="Calculation 2 7" xfId="785" xr:uid="{00000000-0005-0000-0000-000000030000}"/>
    <cellStyle name="Calculation 2 7 2" xfId="786" xr:uid="{00000000-0005-0000-0000-000001030000}"/>
    <cellStyle name="Calculation 2 7 2 2" xfId="22073" xr:uid="{C4CB1A7D-879E-4939-8749-D66CE402FBDF}"/>
    <cellStyle name="Calculation 2 7 2 2 2" xfId="23788" xr:uid="{DE545CAB-557F-4BE2-9277-E66C5E6B985D}"/>
    <cellStyle name="Calculation 2 7 2 2 2 2" xfId="26488" xr:uid="{BC2BD4A9-E3B1-4DD3-BF3D-CBA304EEEDB1}"/>
    <cellStyle name="Calculation 2 7 2 2 2 2 2" xfId="31940" xr:uid="{0E06E08C-8ABC-4E44-81EC-9584399E1011}"/>
    <cellStyle name="Calculation 2 7 2 2 2 2 3" xfId="37512" xr:uid="{EE25F61F-EDA6-4079-890D-501A81184C27}"/>
    <cellStyle name="Calculation 2 7 2 2 2 3" xfId="29728" xr:uid="{D3948D65-D26C-4ACC-B21C-B71A8B063921}"/>
    <cellStyle name="Calculation 2 7 2 2 2 4" xfId="35449" xr:uid="{7939B057-5CD0-41BD-A483-71924629AD34}"/>
    <cellStyle name="Calculation 2 7 2 2 3" xfId="25188" xr:uid="{3CD9232A-D442-4EA6-9249-B57F7817C4E3}"/>
    <cellStyle name="Calculation 2 7 2 2 3 2" xfId="27380" xr:uid="{22F6887C-48AB-4A1F-905D-880DF08FFBF7}"/>
    <cellStyle name="Calculation 2 7 2 2 3 2 2" xfId="32832" xr:uid="{AE128903-288C-437E-8D4D-0415A1685CB7}"/>
    <cellStyle name="Calculation 2 7 2 2 3 2 3" xfId="38198" xr:uid="{F119AA3E-70AC-4D09-883D-F5FCCFE8DB40}"/>
    <cellStyle name="Calculation 2 7 2 2 3 3" xfId="30640" xr:uid="{AC9256CA-4463-4002-964D-6BDBCB70E3CA}"/>
    <cellStyle name="Calculation 2 7 2 2 3 4" xfId="36315" xr:uid="{8FC89423-916C-4C3D-A745-D7A2F1E28B19}"/>
    <cellStyle name="Calculation 2 7 2 2 4" xfId="22933" xr:uid="{A1638B33-E3B6-4D3E-9603-DDD59B1D1B54}"/>
    <cellStyle name="Calculation 2 7 2 2 4 2" xfId="28873" xr:uid="{AB3BE35A-E43C-439C-9D7D-90ACBA64FBE9}"/>
    <cellStyle name="Calculation 2 7 2 2 4 3" xfId="34597" xr:uid="{D6492A3A-0C11-4508-8327-8134421DF7FC}"/>
    <cellStyle name="Calculation 2 7 2 2 5" xfId="25633" xr:uid="{7840C94A-32DC-4265-B327-419D3BD64FF2}"/>
    <cellStyle name="Calculation 2 7 2 2 5 2" xfId="31085" xr:uid="{05DB703D-5EE8-4839-8BEE-3DACD858F95D}"/>
    <cellStyle name="Calculation 2 7 2 2 5 3" xfId="36660" xr:uid="{8E5ACA73-43DB-45DD-88B0-596D282E4974}"/>
    <cellStyle name="Calculation 2 7 2 2 6" xfId="28015" xr:uid="{52D4AFC8-2E80-450B-8611-9C684D2DDD73}"/>
    <cellStyle name="Calculation 2 7 2 2 7" xfId="33742" xr:uid="{4FFD019B-126D-4927-805F-E5E5CAB1EC88}"/>
    <cellStyle name="Calculation 2 7 2 3" xfId="23052" xr:uid="{9AE18875-955A-4C17-B22F-DBD707EB2A6B}"/>
    <cellStyle name="Calculation 2 7 2 3 2" xfId="25752" xr:uid="{D2E8B91C-D4E7-4F7C-96BD-F0CEE3893476}"/>
    <cellStyle name="Calculation 2 7 2 3 2 2" xfId="31204" xr:uid="{B74E1024-D082-4474-B4C6-9D91DAD4B47B}"/>
    <cellStyle name="Calculation 2 7 2 3 2 3" xfId="36779" xr:uid="{4C85BC23-9918-4204-83A2-2124472340D0}"/>
    <cellStyle name="Calculation 2 7 2 3 3" xfId="28992" xr:uid="{E862F17E-E51D-41A3-8C03-A5C6A733CBDA}"/>
    <cellStyle name="Calculation 2 7 2 3 4" xfId="34716" xr:uid="{58498BD0-09A0-4341-9028-A22869F663A8}"/>
    <cellStyle name="Calculation 2 7 2 4" xfId="24411" xr:uid="{7A521554-0F12-42CA-A557-BFA85DB2C899}"/>
    <cellStyle name="Calculation 2 7 2 4 2" xfId="26609" xr:uid="{1C996F4B-908F-4F38-8E60-54ECDF0BC8E4}"/>
    <cellStyle name="Calculation 2 7 2 4 2 2" xfId="32061" xr:uid="{D38AD1E4-46C0-4911-A92C-6D417C1893FE}"/>
    <cellStyle name="Calculation 2 7 2 4 2 3" xfId="37633" xr:uid="{8335F0F4-364F-4E97-B7B2-147CEC456AA0}"/>
    <cellStyle name="Calculation 2 7 2 4 3" xfId="29863" xr:uid="{F57B670D-88A0-40FC-A016-E64EF33FD34D}"/>
    <cellStyle name="Calculation 2 7 2 4 4" xfId="35582" xr:uid="{DF9A188D-8F36-442F-B299-A5A605FA5A40}"/>
    <cellStyle name="Calculation 2 7 2 5" xfId="22194" xr:uid="{A64751EC-FEC1-4D5A-AC4F-490D901C21E9}"/>
    <cellStyle name="Calculation 2 7 2 5 2" xfId="28134" xr:uid="{B86B4F03-94FE-4FF9-8E22-37867EB0F800}"/>
    <cellStyle name="Calculation 2 7 2 5 3" xfId="33861" xr:uid="{BF75AC24-F802-449C-A24E-2536B6E28549}"/>
    <cellStyle name="Calculation 2 7 2 6" xfId="21112" xr:uid="{0B3ED3BA-A4D4-4D8B-8DAA-61473A137A92}"/>
    <cellStyle name="Calculation 2 7 2 7" xfId="21364" xr:uid="{44D3D80A-90AB-4717-B442-D376FFAE81B1}"/>
    <cellStyle name="Calculation 2 7 2 8" xfId="32965" xr:uid="{5794086F-4ED5-42A2-A306-2895EC0693AC}"/>
    <cellStyle name="Calculation 2 7 3" xfId="787" xr:uid="{00000000-0005-0000-0000-000002030000}"/>
    <cellStyle name="Calculation 2 7 3 2" xfId="22072" xr:uid="{A0B71B47-D41C-4955-960A-E05D17C21E94}"/>
    <cellStyle name="Calculation 2 7 3 2 2" xfId="23787" xr:uid="{4315753D-56C1-400A-B43A-736971DE6706}"/>
    <cellStyle name="Calculation 2 7 3 2 2 2" xfId="26487" xr:uid="{DD64B4CF-F4A3-450A-82D3-1AB27F0B46B3}"/>
    <cellStyle name="Calculation 2 7 3 2 2 2 2" xfId="31939" xr:uid="{7E89F439-6398-42C1-B061-EC5C34FA5F3D}"/>
    <cellStyle name="Calculation 2 7 3 2 2 2 3" xfId="37511" xr:uid="{5630D0C4-6844-41F5-ADB8-DFBA90ACBF37}"/>
    <cellStyle name="Calculation 2 7 3 2 2 3" xfId="29727" xr:uid="{E1ED855B-D5F4-4B98-B62A-F69567419B39}"/>
    <cellStyle name="Calculation 2 7 3 2 2 4" xfId="35448" xr:uid="{BFDC2778-549E-48A7-AB82-41530D33F3FF}"/>
    <cellStyle name="Calculation 2 7 3 2 3" xfId="25187" xr:uid="{132CE061-040B-45BC-9285-3BC5B19918A0}"/>
    <cellStyle name="Calculation 2 7 3 2 3 2" xfId="27379" xr:uid="{728D7AD0-2EA6-4A37-82D8-18513D897F26}"/>
    <cellStyle name="Calculation 2 7 3 2 3 2 2" xfId="32831" xr:uid="{9D8E9830-9A27-4A1B-AACA-1B0A61A8DA3D}"/>
    <cellStyle name="Calculation 2 7 3 2 3 2 3" xfId="38197" xr:uid="{9D926C75-7DE8-4C56-8D0E-31D857E1DF24}"/>
    <cellStyle name="Calculation 2 7 3 2 3 3" xfId="30639" xr:uid="{72B8E03A-5830-46A6-8E26-DC4348A101BD}"/>
    <cellStyle name="Calculation 2 7 3 2 3 4" xfId="36314" xr:uid="{14EC45AD-3191-41D0-B2BB-93924BA75CB0}"/>
    <cellStyle name="Calculation 2 7 3 2 4" xfId="22932" xr:uid="{3563FCB9-88A4-4C0E-B5EF-E1D7DD946FAD}"/>
    <cellStyle name="Calculation 2 7 3 2 4 2" xfId="28872" xr:uid="{4FF4FB32-C00B-42BA-B2C3-4C8EBC251358}"/>
    <cellStyle name="Calculation 2 7 3 2 4 3" xfId="34596" xr:uid="{2DE8639C-2957-4D72-B91A-7C445F047337}"/>
    <cellStyle name="Calculation 2 7 3 2 5" xfId="25632" xr:uid="{B4D8C7A6-F72D-4B93-80BC-A71AB0EF4C40}"/>
    <cellStyle name="Calculation 2 7 3 2 5 2" xfId="31084" xr:uid="{C34A3468-EE0F-463E-8745-7F1410471A63}"/>
    <cellStyle name="Calculation 2 7 3 2 5 3" xfId="36659" xr:uid="{8A95C491-E674-4ABB-B0E4-474B32B424FC}"/>
    <cellStyle name="Calculation 2 7 3 2 6" xfId="28014" xr:uid="{6FC503EC-FD63-406C-8DA7-16D34AF77DD3}"/>
    <cellStyle name="Calculation 2 7 3 2 7" xfId="33741" xr:uid="{CD16F156-C851-478C-B68B-D89467522EB6}"/>
    <cellStyle name="Calculation 2 7 3 3" xfId="23053" xr:uid="{6E676321-EB3B-4140-9631-90DD49325CBC}"/>
    <cellStyle name="Calculation 2 7 3 3 2" xfId="25753" xr:uid="{EAD1EACE-D1B7-4343-8415-2D59DD78FABF}"/>
    <cellStyle name="Calculation 2 7 3 3 2 2" xfId="31205" xr:uid="{D3515DCC-F63C-4DEA-9A7A-EC75F0CC70B3}"/>
    <cellStyle name="Calculation 2 7 3 3 2 3" xfId="36780" xr:uid="{1A8C92D5-7492-4D68-9AF4-49D1D1ABD977}"/>
    <cellStyle name="Calculation 2 7 3 3 3" xfId="28993" xr:uid="{82EE9C37-E7B8-4E10-A2FF-3622D6046AAF}"/>
    <cellStyle name="Calculation 2 7 3 3 4" xfId="34717" xr:uid="{07C86E02-AEE4-413F-AC3A-789F1C8A8E1F}"/>
    <cellStyle name="Calculation 2 7 3 4" xfId="24412" xr:uid="{D8C5BEBF-3B51-4AF4-A68F-7B4E60FC07DF}"/>
    <cellStyle name="Calculation 2 7 3 4 2" xfId="26610" xr:uid="{41548534-CAE2-4AE5-8DF8-1D274440D7F8}"/>
    <cellStyle name="Calculation 2 7 3 4 2 2" xfId="32062" xr:uid="{9FDECD78-633C-4DA1-A252-2AEDC8AF6C3F}"/>
    <cellStyle name="Calculation 2 7 3 4 2 3" xfId="37634" xr:uid="{B20123E0-5AE6-44F2-944D-62F9C5DEACA9}"/>
    <cellStyle name="Calculation 2 7 3 4 3" xfId="29864" xr:uid="{918B3B7F-AECC-47E0-84EA-AA1B0F909037}"/>
    <cellStyle name="Calculation 2 7 3 4 4" xfId="35583" xr:uid="{A017B12B-D0FD-441D-AADB-8D813E1F8054}"/>
    <cellStyle name="Calculation 2 7 3 5" xfId="22195" xr:uid="{E1DDF533-FB7D-4D41-8BE7-6A85B220CCDA}"/>
    <cellStyle name="Calculation 2 7 3 5 2" xfId="28135" xr:uid="{38152CCE-6EA5-4449-A919-C1FF51A83E2E}"/>
    <cellStyle name="Calculation 2 7 3 5 3" xfId="33862" xr:uid="{6BF1E636-B932-48F0-8C0F-279DCD445448}"/>
    <cellStyle name="Calculation 2 7 3 6" xfId="21113" xr:uid="{7980606E-E906-43C6-B6AE-DC8BBA925283}"/>
    <cellStyle name="Calculation 2 7 3 7" xfId="21363" xr:uid="{4AADF70D-5A70-4E34-8091-6E1FC9A0D18E}"/>
    <cellStyle name="Calculation 2 7 3 8" xfId="32966" xr:uid="{FAA93779-E3AD-4285-9041-89153B67FC94}"/>
    <cellStyle name="Calculation 2 7 4" xfId="788" xr:uid="{00000000-0005-0000-0000-000003030000}"/>
    <cellStyle name="Calculation 2 7 4 2" xfId="22071" xr:uid="{244D939B-3A3A-4FA4-ACBE-F41883A61F5D}"/>
    <cellStyle name="Calculation 2 7 4 2 2" xfId="23786" xr:uid="{425E6DBB-A4F7-4D7D-BC66-410159B0702A}"/>
    <cellStyle name="Calculation 2 7 4 2 2 2" xfId="26486" xr:uid="{B22DED22-45DB-4A80-925F-5A916C7570B0}"/>
    <cellStyle name="Calculation 2 7 4 2 2 2 2" xfId="31938" xr:uid="{E72000E2-D4E1-4580-9E7A-807636FECA6F}"/>
    <cellStyle name="Calculation 2 7 4 2 2 2 3" xfId="37510" xr:uid="{8533F2C6-1F86-4744-BD5C-CBBB56B4073F}"/>
    <cellStyle name="Calculation 2 7 4 2 2 3" xfId="29726" xr:uid="{DF415FE6-0916-411C-B534-8E02DE915926}"/>
    <cellStyle name="Calculation 2 7 4 2 2 4" xfId="35447" xr:uid="{5403C782-CABC-4EBD-A634-653EB30AB102}"/>
    <cellStyle name="Calculation 2 7 4 2 3" xfId="25186" xr:uid="{EA554908-1DF2-4C5D-B0F4-922D8AEF5E62}"/>
    <cellStyle name="Calculation 2 7 4 2 3 2" xfId="27378" xr:uid="{36A94E67-82B3-4074-8D85-169B37A712C3}"/>
    <cellStyle name="Calculation 2 7 4 2 3 2 2" xfId="32830" xr:uid="{F984FC58-E9B3-45F2-A028-F59C24A3BAA8}"/>
    <cellStyle name="Calculation 2 7 4 2 3 2 3" xfId="38196" xr:uid="{629EAA3C-9E06-41F6-BA2C-0C0E0D4CC710}"/>
    <cellStyle name="Calculation 2 7 4 2 3 3" xfId="30638" xr:uid="{B6F1723B-B92B-4BDD-B7E8-03D8C21142A9}"/>
    <cellStyle name="Calculation 2 7 4 2 3 4" xfId="36313" xr:uid="{B13F7301-09C2-4E87-80C7-6D78FD59FA22}"/>
    <cellStyle name="Calculation 2 7 4 2 4" xfId="22931" xr:uid="{7AAC8E62-3D4A-436F-9500-83CA97F403B0}"/>
    <cellStyle name="Calculation 2 7 4 2 4 2" xfId="28871" xr:uid="{C372F5CC-9668-4B85-9272-B2020A5E76FD}"/>
    <cellStyle name="Calculation 2 7 4 2 4 3" xfId="34595" xr:uid="{333C2024-E40D-47B1-8A11-3B04A19F2D67}"/>
    <cellStyle name="Calculation 2 7 4 2 5" xfId="25631" xr:uid="{B9F8BD8A-8BFA-4856-8403-5B49D8AAC410}"/>
    <cellStyle name="Calculation 2 7 4 2 5 2" xfId="31083" xr:uid="{283923EB-96C2-4020-BA8F-31138C229CC4}"/>
    <cellStyle name="Calculation 2 7 4 2 5 3" xfId="36658" xr:uid="{E5E4DD10-2EC5-4238-B184-3B6E9BC92DDE}"/>
    <cellStyle name="Calculation 2 7 4 2 6" xfId="28013" xr:uid="{BB69E9B6-87B0-412D-BA69-83A1F9A60F82}"/>
    <cellStyle name="Calculation 2 7 4 2 7" xfId="33740" xr:uid="{F79C1F1D-5847-485A-8C3D-53EF4A50E05E}"/>
    <cellStyle name="Calculation 2 7 4 3" xfId="23054" xr:uid="{DC8A98E8-D734-489B-996C-5154EE5FDE85}"/>
    <cellStyle name="Calculation 2 7 4 3 2" xfId="25754" xr:uid="{E1F1F2B8-D45F-4E6D-869D-158970CC589D}"/>
    <cellStyle name="Calculation 2 7 4 3 2 2" xfId="31206" xr:uid="{5242B5D4-E609-4478-B84E-9492F42C626A}"/>
    <cellStyle name="Calculation 2 7 4 3 2 3" xfId="36781" xr:uid="{6FDE8625-2BF9-4B95-B7D5-965FDBFCD9B6}"/>
    <cellStyle name="Calculation 2 7 4 3 3" xfId="28994" xr:uid="{63DEB573-C689-42FA-90C4-0B4ADB56F3B7}"/>
    <cellStyle name="Calculation 2 7 4 3 4" xfId="34718" xr:uid="{7A4F07AD-B070-455B-8066-EA1044CA531F}"/>
    <cellStyle name="Calculation 2 7 4 4" xfId="24413" xr:uid="{C76E9DB8-83E8-4610-857E-F1A7EB37D535}"/>
    <cellStyle name="Calculation 2 7 4 4 2" xfId="26611" xr:uid="{69C7797C-7239-4A77-A60A-CEF5AEC50A8A}"/>
    <cellStyle name="Calculation 2 7 4 4 2 2" xfId="32063" xr:uid="{F240720A-6B5F-488A-B6B6-67F9ECA0B665}"/>
    <cellStyle name="Calculation 2 7 4 4 2 3" xfId="37635" xr:uid="{CA234FCE-C418-4795-95AA-31882A9D0377}"/>
    <cellStyle name="Calculation 2 7 4 4 3" xfId="29865" xr:uid="{E610463F-8082-4454-B3BA-614BCE47CAF5}"/>
    <cellStyle name="Calculation 2 7 4 4 4" xfId="35584" xr:uid="{C50A6824-5A58-4176-B30D-4570E9E3F439}"/>
    <cellStyle name="Calculation 2 7 4 5" xfId="22196" xr:uid="{1A4F4486-8FEF-43B5-B2B0-694E4D1B2B0C}"/>
    <cellStyle name="Calculation 2 7 4 5 2" xfId="28136" xr:uid="{616A4A5D-4C64-457A-A986-7152839B6524}"/>
    <cellStyle name="Calculation 2 7 4 5 3" xfId="33863" xr:uid="{5217E2F2-A441-49F8-A140-7580888377A8}"/>
    <cellStyle name="Calculation 2 7 4 6" xfId="21114" xr:uid="{D68C4553-78CA-48EB-A92D-7F12A79DC178}"/>
    <cellStyle name="Calculation 2 7 4 7" xfId="21362" xr:uid="{30893403-F65E-453A-9655-3835E57DBBA0}"/>
    <cellStyle name="Calculation 2 7 4 8" xfId="32967" xr:uid="{57E17DED-BDC0-4203-BBFA-3D3264A7937B}"/>
    <cellStyle name="Calculation 2 7 5" xfId="789" xr:uid="{00000000-0005-0000-0000-000004030000}"/>
    <cellStyle name="Calculation 2 7 5 2" xfId="22070" xr:uid="{A067CB92-3263-4038-997E-D6479E0F38E8}"/>
    <cellStyle name="Calculation 2 7 5 2 2" xfId="23785" xr:uid="{49438F45-C3B5-4C65-A86B-43FA25A002DC}"/>
    <cellStyle name="Calculation 2 7 5 2 2 2" xfId="26485" xr:uid="{25714541-620D-48DE-96F2-2C6CECF42BB2}"/>
    <cellStyle name="Calculation 2 7 5 2 2 2 2" xfId="31937" xr:uid="{ECB7CC11-3C32-4F17-B200-FA757FBF50C1}"/>
    <cellStyle name="Calculation 2 7 5 2 2 2 3" xfId="37509" xr:uid="{3F4911E9-A23C-48EE-8F38-D8758F120FD9}"/>
    <cellStyle name="Calculation 2 7 5 2 2 3" xfId="29725" xr:uid="{E3ECEA30-9B32-44A0-9EE7-4C24E9152E80}"/>
    <cellStyle name="Calculation 2 7 5 2 2 4" xfId="35446" xr:uid="{6F0079CE-FBD6-45B4-B845-AAF5202CCF82}"/>
    <cellStyle name="Calculation 2 7 5 2 3" xfId="25185" xr:uid="{A9D3F9D8-BAB4-4D28-B660-3A056F817A7C}"/>
    <cellStyle name="Calculation 2 7 5 2 3 2" xfId="27377" xr:uid="{0C4E6AA2-427C-4D32-BB05-089AB86BAA4D}"/>
    <cellStyle name="Calculation 2 7 5 2 3 2 2" xfId="32829" xr:uid="{5FAC9077-22C2-4EBE-98B5-5FEEBD4F612C}"/>
    <cellStyle name="Calculation 2 7 5 2 3 2 3" xfId="38195" xr:uid="{6C467023-CE82-411B-9C8B-1270C48464CF}"/>
    <cellStyle name="Calculation 2 7 5 2 3 3" xfId="30637" xr:uid="{1C402BED-AE62-4ADC-A807-90F7368DFCB3}"/>
    <cellStyle name="Calculation 2 7 5 2 3 4" xfId="36312" xr:uid="{6E5873B2-2615-46D9-9B33-B7E2FB9EE44F}"/>
    <cellStyle name="Calculation 2 7 5 2 4" xfId="22930" xr:uid="{7B6BA16D-884A-459A-AB7E-2B563D8C8263}"/>
    <cellStyle name="Calculation 2 7 5 2 4 2" xfId="28870" xr:uid="{8A061C5F-5E69-4AD7-9BD6-B26242133825}"/>
    <cellStyle name="Calculation 2 7 5 2 4 3" xfId="34594" xr:uid="{5464C7EF-2653-4A29-9BD3-6FD0BAFFF8E0}"/>
    <cellStyle name="Calculation 2 7 5 2 5" xfId="25630" xr:uid="{6C325D17-F3B8-4EA1-990D-D27A0F6F67FD}"/>
    <cellStyle name="Calculation 2 7 5 2 5 2" xfId="31082" xr:uid="{35E4AF42-B2A5-4DA5-BC09-E80850956A83}"/>
    <cellStyle name="Calculation 2 7 5 2 5 3" xfId="36657" xr:uid="{879686DC-9F47-4A99-A9EC-8B177315A9AF}"/>
    <cellStyle name="Calculation 2 7 5 2 6" xfId="28012" xr:uid="{FB94098C-D5E7-4EFC-AFFE-CD2368565B48}"/>
    <cellStyle name="Calculation 2 7 5 2 7" xfId="33739" xr:uid="{EB77D25E-4D4A-476C-BE08-027DCEC839BD}"/>
    <cellStyle name="Calculation 2 7 5 3" xfId="23055" xr:uid="{9076A1F4-7A3A-42CB-AAEC-F52113207FA4}"/>
    <cellStyle name="Calculation 2 7 5 3 2" xfId="25755" xr:uid="{14DD5766-1071-4D1B-913A-33FD2CB0877D}"/>
    <cellStyle name="Calculation 2 7 5 3 2 2" xfId="31207" xr:uid="{4AF64352-D916-4014-9784-25F1E9A05E5E}"/>
    <cellStyle name="Calculation 2 7 5 3 2 3" xfId="36782" xr:uid="{B7B8A4FD-D11E-4307-871E-62C692A973B4}"/>
    <cellStyle name="Calculation 2 7 5 3 3" xfId="28995" xr:uid="{6D2D9026-B374-4AE5-BA9C-F0B98A7446CD}"/>
    <cellStyle name="Calculation 2 7 5 3 4" xfId="34719" xr:uid="{E43A62D2-A3AF-4134-83AA-68329AB09C81}"/>
    <cellStyle name="Calculation 2 7 5 4" xfId="24414" xr:uid="{9FDE653D-48ED-473A-AEC3-3546C733FFA2}"/>
    <cellStyle name="Calculation 2 7 5 4 2" xfId="26612" xr:uid="{A392B36A-5892-4062-AA1C-6A0023AFDF0A}"/>
    <cellStyle name="Calculation 2 7 5 4 2 2" xfId="32064" xr:uid="{26951E1D-C31B-4B2C-8608-920E94BE4B39}"/>
    <cellStyle name="Calculation 2 7 5 4 2 3" xfId="37636" xr:uid="{E9DBC046-F059-4629-A3CA-BE7DA4200667}"/>
    <cellStyle name="Calculation 2 7 5 4 3" xfId="29866" xr:uid="{EF75F6A1-89C0-4C0F-B77B-2F03EB9479EA}"/>
    <cellStyle name="Calculation 2 7 5 4 4" xfId="35585" xr:uid="{9092069A-9E21-4D5C-841B-74BF8B35B1FB}"/>
    <cellStyle name="Calculation 2 7 5 5" xfId="22197" xr:uid="{2879C954-BE49-4F54-8F8A-EDFDA90DED0C}"/>
    <cellStyle name="Calculation 2 7 5 5 2" xfId="28137" xr:uid="{90E93516-6E8A-4113-867A-431C86131C3F}"/>
    <cellStyle name="Calculation 2 7 5 5 3" xfId="33864" xr:uid="{7C1BBA97-8B11-485C-9D1D-00224BF56456}"/>
    <cellStyle name="Calculation 2 7 5 6" xfId="21115" xr:uid="{CA157A28-F163-4CD8-B189-652AE72E6598}"/>
    <cellStyle name="Calculation 2 7 5 7" xfId="21361" xr:uid="{46F75763-7968-496F-B88F-EFEF6F8E3302}"/>
    <cellStyle name="Calculation 2 7 5 8" xfId="32968" xr:uid="{62B193E1-F20F-424D-ABEF-52956989B7D8}"/>
    <cellStyle name="Calculation 2 8" xfId="790" xr:uid="{00000000-0005-0000-0000-000005030000}"/>
    <cellStyle name="Calculation 2 8 2" xfId="791" xr:uid="{00000000-0005-0000-0000-000006030000}"/>
    <cellStyle name="Calculation 2 8 2 2" xfId="22069" xr:uid="{87B15618-B0B7-4647-957D-02B3E7C8727D}"/>
    <cellStyle name="Calculation 2 8 2 2 2" xfId="23784" xr:uid="{7BC5D4A0-1B8C-40C5-BB97-BB160D617204}"/>
    <cellStyle name="Calculation 2 8 2 2 2 2" xfId="26484" xr:uid="{3AC43B45-27BB-48BF-922C-CD3E3DF6AD78}"/>
    <cellStyle name="Calculation 2 8 2 2 2 2 2" xfId="31936" xr:uid="{1B589624-8B61-4670-8E4B-ED79E5CDAAFD}"/>
    <cellStyle name="Calculation 2 8 2 2 2 2 3" xfId="37508" xr:uid="{773E1105-93AF-4067-8CBA-CB3576A88E04}"/>
    <cellStyle name="Calculation 2 8 2 2 2 3" xfId="29724" xr:uid="{FF0DED0D-4B9D-4B34-BA58-DC342918FE9B}"/>
    <cellStyle name="Calculation 2 8 2 2 2 4" xfId="35445" xr:uid="{61EBDFEC-09DC-4484-BCF9-3D4AD4008D50}"/>
    <cellStyle name="Calculation 2 8 2 2 3" xfId="25184" xr:uid="{D1D84AB7-CEA0-4E50-8A66-7AAF91EA36B5}"/>
    <cellStyle name="Calculation 2 8 2 2 3 2" xfId="27376" xr:uid="{C2E855EE-0404-43D4-8B25-4DDF6A96F281}"/>
    <cellStyle name="Calculation 2 8 2 2 3 2 2" xfId="32828" xr:uid="{7C381694-D7F3-4068-B2B9-ABC205AC745C}"/>
    <cellStyle name="Calculation 2 8 2 2 3 2 3" xfId="38194" xr:uid="{1655FDC7-6D9B-4747-8869-6FCA6B5BD267}"/>
    <cellStyle name="Calculation 2 8 2 2 3 3" xfId="30636" xr:uid="{E5EF8C67-4B8C-4F58-9485-4A9A25D99D04}"/>
    <cellStyle name="Calculation 2 8 2 2 3 4" xfId="36311" xr:uid="{CE582ACB-D55D-4051-9FC3-525A3E67A97C}"/>
    <cellStyle name="Calculation 2 8 2 2 4" xfId="22929" xr:uid="{7A495B31-B310-4127-BA72-7D02876CD281}"/>
    <cellStyle name="Calculation 2 8 2 2 4 2" xfId="28869" xr:uid="{56ABB9EE-3AC9-4B51-A861-FED071D6CB55}"/>
    <cellStyle name="Calculation 2 8 2 2 4 3" xfId="34593" xr:uid="{4A72FB84-743B-4686-A35A-5EE9AACD6DA3}"/>
    <cellStyle name="Calculation 2 8 2 2 5" xfId="25629" xr:uid="{783E84F0-B6E5-4BF1-ADF9-DA7610F466C8}"/>
    <cellStyle name="Calculation 2 8 2 2 5 2" xfId="31081" xr:uid="{732A434B-7CAE-45FE-B63A-84FB4DED0A30}"/>
    <cellStyle name="Calculation 2 8 2 2 5 3" xfId="36656" xr:uid="{6A2DEA15-8E92-4207-A49F-028F3B421ABF}"/>
    <cellStyle name="Calculation 2 8 2 2 6" xfId="28011" xr:uid="{95ACA65E-912E-4B5A-B037-16C7FD33FF32}"/>
    <cellStyle name="Calculation 2 8 2 2 7" xfId="33738" xr:uid="{FBD97DE8-647D-4B69-9B5F-E945EBF3317C}"/>
    <cellStyle name="Calculation 2 8 2 3" xfId="23056" xr:uid="{63E56016-D340-40B3-B51A-0E0B249709F0}"/>
    <cellStyle name="Calculation 2 8 2 3 2" xfId="25756" xr:uid="{7F9FE64F-A971-4E9E-A3C6-57BACC8AB4D0}"/>
    <cellStyle name="Calculation 2 8 2 3 2 2" xfId="31208" xr:uid="{5C29F7B8-37C1-4B2C-BAA9-8DD6C348593A}"/>
    <cellStyle name="Calculation 2 8 2 3 2 3" xfId="36783" xr:uid="{D12AF0D2-DDF2-4869-A26F-72F8A301C11C}"/>
    <cellStyle name="Calculation 2 8 2 3 3" xfId="28996" xr:uid="{98DBBF71-233E-4AA5-A776-F0170D574779}"/>
    <cellStyle name="Calculation 2 8 2 3 4" xfId="34720" xr:uid="{6D67B42A-CA4A-4265-B058-6286A54D5289}"/>
    <cellStyle name="Calculation 2 8 2 4" xfId="24415" xr:uid="{1317958B-1806-4209-AEE6-1BAD4DF437C3}"/>
    <cellStyle name="Calculation 2 8 2 4 2" xfId="26613" xr:uid="{CE9B7143-2563-4256-86CD-6534AEFE6E06}"/>
    <cellStyle name="Calculation 2 8 2 4 2 2" xfId="32065" xr:uid="{00EA2863-8363-4FD6-8DD2-C5D0AB0F322C}"/>
    <cellStyle name="Calculation 2 8 2 4 2 3" xfId="37637" xr:uid="{5604F587-4A32-4018-94E7-2EEDCFEBAFD7}"/>
    <cellStyle name="Calculation 2 8 2 4 3" xfId="29867" xr:uid="{B1F8A922-8952-4231-9D44-777DFD5D0996}"/>
    <cellStyle name="Calculation 2 8 2 4 4" xfId="35586" xr:uid="{52546E92-BE3A-4AEB-AC69-A7C9BC7233CE}"/>
    <cellStyle name="Calculation 2 8 2 5" xfId="22198" xr:uid="{1669281B-DF95-410B-8482-7AAB43B5B6E1}"/>
    <cellStyle name="Calculation 2 8 2 5 2" xfId="28138" xr:uid="{EAD36B4D-74A1-45EC-8C90-984FD73F41F9}"/>
    <cellStyle name="Calculation 2 8 2 5 3" xfId="33865" xr:uid="{38E3288E-0DBF-40F4-9B28-268D2230F581}"/>
    <cellStyle name="Calculation 2 8 2 6" xfId="21116" xr:uid="{2C7AD953-C34E-4513-853A-E79C9CADA684}"/>
    <cellStyle name="Calculation 2 8 2 7" xfId="21360" xr:uid="{0FE4B457-8D87-4C97-92BA-C826CB95EFC7}"/>
    <cellStyle name="Calculation 2 8 2 8" xfId="32969" xr:uid="{854A0402-6DC5-4338-A541-3C44F24B3647}"/>
    <cellStyle name="Calculation 2 8 3" xfId="792" xr:uid="{00000000-0005-0000-0000-000007030000}"/>
    <cellStyle name="Calculation 2 8 3 2" xfId="22068" xr:uid="{3A0FFB08-B19C-40BB-A5DF-F9463C8501C0}"/>
    <cellStyle name="Calculation 2 8 3 2 2" xfId="23783" xr:uid="{CB47F208-A6BE-46E9-A303-00BE8554005B}"/>
    <cellStyle name="Calculation 2 8 3 2 2 2" xfId="26483" xr:uid="{8A7F83B5-55F2-45D9-9854-E26FEB310FA1}"/>
    <cellStyle name="Calculation 2 8 3 2 2 2 2" xfId="31935" xr:uid="{64C20224-331B-4767-9378-C475177B5167}"/>
    <cellStyle name="Calculation 2 8 3 2 2 2 3" xfId="37507" xr:uid="{D0D945B4-920C-45D4-9B0D-0E43807D0746}"/>
    <cellStyle name="Calculation 2 8 3 2 2 3" xfId="29723" xr:uid="{504FC218-8FE2-4FEC-9652-FB64AC34F884}"/>
    <cellStyle name="Calculation 2 8 3 2 2 4" xfId="35444" xr:uid="{7BEF3AFA-5C9E-401D-BE70-1ACCE893DE3E}"/>
    <cellStyle name="Calculation 2 8 3 2 3" xfId="25183" xr:uid="{8A0B6FC9-2190-4772-9BCA-34DBE5193E0E}"/>
    <cellStyle name="Calculation 2 8 3 2 3 2" xfId="27375" xr:uid="{F4E7C9C2-0C7C-4ECC-92E9-184808E79AF7}"/>
    <cellStyle name="Calculation 2 8 3 2 3 2 2" xfId="32827" xr:uid="{FD0A18D1-BA93-458A-AB45-5B63A23CAF0A}"/>
    <cellStyle name="Calculation 2 8 3 2 3 2 3" xfId="38193" xr:uid="{83F096E4-4028-406C-A6CA-01061E66BF45}"/>
    <cellStyle name="Calculation 2 8 3 2 3 3" xfId="30635" xr:uid="{C257CEE8-EF60-4220-99C6-D2B97D7E5179}"/>
    <cellStyle name="Calculation 2 8 3 2 3 4" xfId="36310" xr:uid="{FC3A2D91-6DA0-4F68-A064-E9DE5D7AB469}"/>
    <cellStyle name="Calculation 2 8 3 2 4" xfId="22928" xr:uid="{8CC75990-0609-4202-BAE1-BD8F34F8CC91}"/>
    <cellStyle name="Calculation 2 8 3 2 4 2" xfId="28868" xr:uid="{8B186F36-85E8-4B09-823B-AE8E48505C5A}"/>
    <cellStyle name="Calculation 2 8 3 2 4 3" xfId="34592" xr:uid="{58CD7255-290D-4C5D-A694-73EF6E41EC33}"/>
    <cellStyle name="Calculation 2 8 3 2 5" xfId="25628" xr:uid="{C9CEB5B3-F56B-47E0-BD95-5BAE6EA50CB0}"/>
    <cellStyle name="Calculation 2 8 3 2 5 2" xfId="31080" xr:uid="{166B2C35-73CB-48DE-8CD4-2B9219605383}"/>
    <cellStyle name="Calculation 2 8 3 2 5 3" xfId="36655" xr:uid="{6A299EC3-809C-4625-822C-65A8635A0D26}"/>
    <cellStyle name="Calculation 2 8 3 2 6" xfId="28010" xr:uid="{6495802C-10C9-4593-8F4E-118C9F65B7A0}"/>
    <cellStyle name="Calculation 2 8 3 2 7" xfId="33737" xr:uid="{16A46028-64E9-48E5-9DBA-7DFF3D952B1E}"/>
    <cellStyle name="Calculation 2 8 3 3" xfId="23057" xr:uid="{DD62FA16-9272-4811-B3A6-76DD4965C853}"/>
    <cellStyle name="Calculation 2 8 3 3 2" xfId="25757" xr:uid="{1EA75C2D-7C43-467D-ACC2-7CCCD3D6E5A7}"/>
    <cellStyle name="Calculation 2 8 3 3 2 2" xfId="31209" xr:uid="{1199E630-5A66-4828-A6AA-905FA4EA73D6}"/>
    <cellStyle name="Calculation 2 8 3 3 2 3" xfId="36784" xr:uid="{10873981-F5CC-4E42-8618-41CD58279E25}"/>
    <cellStyle name="Calculation 2 8 3 3 3" xfId="28997" xr:uid="{E082443D-C82E-4ADF-BB4A-B2B007A693F7}"/>
    <cellStyle name="Calculation 2 8 3 3 4" xfId="34721" xr:uid="{98E62B4E-AEB9-41D5-8505-BD721FB3BEF4}"/>
    <cellStyle name="Calculation 2 8 3 4" xfId="24416" xr:uid="{B1F257B8-DFC9-462C-ACE7-4983037870E5}"/>
    <cellStyle name="Calculation 2 8 3 4 2" xfId="26614" xr:uid="{55AB3B56-1291-47D6-AFCA-4F4449A92D3B}"/>
    <cellStyle name="Calculation 2 8 3 4 2 2" xfId="32066" xr:uid="{0C5DA4FB-D150-4C32-87A6-96510D5C761A}"/>
    <cellStyle name="Calculation 2 8 3 4 2 3" xfId="37638" xr:uid="{6D824BDD-874B-42A9-BA59-E5B56FAD6862}"/>
    <cellStyle name="Calculation 2 8 3 4 3" xfId="29868" xr:uid="{6E226BF1-433C-42F6-AB8C-AB2B24FBB02F}"/>
    <cellStyle name="Calculation 2 8 3 4 4" xfId="35587" xr:uid="{1966C8A2-61DA-432F-AD25-969DAD5AC1E9}"/>
    <cellStyle name="Calculation 2 8 3 5" xfId="22199" xr:uid="{3513D2D7-21BC-4165-AF05-DDF2D944A1A0}"/>
    <cellStyle name="Calculation 2 8 3 5 2" xfId="28139" xr:uid="{73436DC8-B2E0-4728-AE10-127F41F6C1B4}"/>
    <cellStyle name="Calculation 2 8 3 5 3" xfId="33866" xr:uid="{7E16EC2A-EDED-4B07-92E9-B317ADF1AFD5}"/>
    <cellStyle name="Calculation 2 8 3 6" xfId="21117" xr:uid="{3F58FB60-844A-445F-9B6F-DEE856A48961}"/>
    <cellStyle name="Calculation 2 8 3 7" xfId="21359" xr:uid="{9ECBADDD-4476-4DBC-8824-35F29691E4A8}"/>
    <cellStyle name="Calculation 2 8 3 8" xfId="32970" xr:uid="{DEA9FAED-5A9E-48C0-9359-7338FF270084}"/>
    <cellStyle name="Calculation 2 8 4" xfId="793" xr:uid="{00000000-0005-0000-0000-000008030000}"/>
    <cellStyle name="Calculation 2 8 4 2" xfId="22067" xr:uid="{AC79F928-EC02-4FDA-9ACC-F8F0610E603D}"/>
    <cellStyle name="Calculation 2 8 4 2 2" xfId="23782" xr:uid="{97872642-4A6F-4D6E-9BFD-F19D049809B0}"/>
    <cellStyle name="Calculation 2 8 4 2 2 2" xfId="26482" xr:uid="{EF985915-7C71-41A0-9E15-32E5FAC27AA6}"/>
    <cellStyle name="Calculation 2 8 4 2 2 2 2" xfId="31934" xr:uid="{1BFB53DB-65AB-409E-AF9A-78DE44C78CF9}"/>
    <cellStyle name="Calculation 2 8 4 2 2 2 3" xfId="37506" xr:uid="{21052541-CA3D-41B0-8B06-F4813771CFBF}"/>
    <cellStyle name="Calculation 2 8 4 2 2 3" xfId="29722" xr:uid="{702D5345-19AE-44BC-987A-4648A0224C46}"/>
    <cellStyle name="Calculation 2 8 4 2 2 4" xfId="35443" xr:uid="{B7BCE6B4-56CA-4A71-9F18-5C541F6263ED}"/>
    <cellStyle name="Calculation 2 8 4 2 3" xfId="25182" xr:uid="{04E04D55-C52B-4B55-88A2-23205D681C16}"/>
    <cellStyle name="Calculation 2 8 4 2 3 2" xfId="27374" xr:uid="{06BC22F5-0548-4DA9-B514-76DC4D25E2F1}"/>
    <cellStyle name="Calculation 2 8 4 2 3 2 2" xfId="32826" xr:uid="{D2057A44-6FB6-40D5-A15F-39306EFC904B}"/>
    <cellStyle name="Calculation 2 8 4 2 3 2 3" xfId="38192" xr:uid="{F0029CEB-B2E7-4F61-BA55-62B839558569}"/>
    <cellStyle name="Calculation 2 8 4 2 3 3" xfId="30634" xr:uid="{B378E4C1-CC08-4B62-8256-041617227F8A}"/>
    <cellStyle name="Calculation 2 8 4 2 3 4" xfId="36309" xr:uid="{3FB9AE7C-C807-407F-93A9-A17AB257196C}"/>
    <cellStyle name="Calculation 2 8 4 2 4" xfId="22927" xr:uid="{EAE4BB11-793B-4B3D-9705-5F6ED0191B10}"/>
    <cellStyle name="Calculation 2 8 4 2 4 2" xfId="28867" xr:uid="{E5F3A77C-8881-44E7-83B7-EC135EE44C4B}"/>
    <cellStyle name="Calculation 2 8 4 2 4 3" xfId="34591" xr:uid="{DA6DE665-AE54-4CB5-B440-1A76B8F2A3CE}"/>
    <cellStyle name="Calculation 2 8 4 2 5" xfId="25627" xr:uid="{95FAB19E-82D0-4365-BFDD-8A327D4BEC1A}"/>
    <cellStyle name="Calculation 2 8 4 2 5 2" xfId="31079" xr:uid="{18EF347A-66BF-4597-A268-7D2FDB58FED2}"/>
    <cellStyle name="Calculation 2 8 4 2 5 3" xfId="36654" xr:uid="{0D8EDBF1-551D-4194-8229-09E15B1D5859}"/>
    <cellStyle name="Calculation 2 8 4 2 6" xfId="28009" xr:uid="{4BB229C8-F78D-4811-9E1A-2926917C78F3}"/>
    <cellStyle name="Calculation 2 8 4 2 7" xfId="33736" xr:uid="{50269B37-151A-4663-8A78-B19E0E347B5F}"/>
    <cellStyle name="Calculation 2 8 4 3" xfId="23058" xr:uid="{8ADDDFE0-D21B-414C-9822-FCBE731EA76A}"/>
    <cellStyle name="Calculation 2 8 4 3 2" xfId="25758" xr:uid="{7977696F-EF4C-4547-95C5-075462425321}"/>
    <cellStyle name="Calculation 2 8 4 3 2 2" xfId="31210" xr:uid="{FC0CEF67-7295-49B9-956A-EC66F8E156B6}"/>
    <cellStyle name="Calculation 2 8 4 3 2 3" xfId="36785" xr:uid="{2CF9ED6D-CD26-4586-80B9-BAB0B1FE7B5C}"/>
    <cellStyle name="Calculation 2 8 4 3 3" xfId="28998" xr:uid="{659377FC-3FA1-418A-AEF8-5D6C197902FE}"/>
    <cellStyle name="Calculation 2 8 4 3 4" xfId="34722" xr:uid="{87D5C49B-2E14-43EC-B329-234E5707ADFE}"/>
    <cellStyle name="Calculation 2 8 4 4" xfId="24417" xr:uid="{BD8EB609-917E-4C54-B3BB-C7EF8EEF0CB0}"/>
    <cellStyle name="Calculation 2 8 4 4 2" xfId="26615" xr:uid="{24586D4F-C84D-41F7-9740-BEFA3A00B1DD}"/>
    <cellStyle name="Calculation 2 8 4 4 2 2" xfId="32067" xr:uid="{2D251516-DCCE-459F-8F58-B878374ED27A}"/>
    <cellStyle name="Calculation 2 8 4 4 2 3" xfId="37639" xr:uid="{B629555F-3F73-4335-BFCD-9959667E5553}"/>
    <cellStyle name="Calculation 2 8 4 4 3" xfId="29869" xr:uid="{6293B3E2-85D5-4D42-A1F9-8D9898054D23}"/>
    <cellStyle name="Calculation 2 8 4 4 4" xfId="35588" xr:uid="{34F96527-E76C-4C55-9FAA-3A838C2C460A}"/>
    <cellStyle name="Calculation 2 8 4 5" xfId="22200" xr:uid="{A7FC44BC-C0C3-43C3-8468-661626428CE2}"/>
    <cellStyle name="Calculation 2 8 4 5 2" xfId="28140" xr:uid="{CC52F48E-FEAB-40A4-8C3A-F42E70EB437C}"/>
    <cellStyle name="Calculation 2 8 4 5 3" xfId="33867" xr:uid="{7717CF3B-A508-4008-AEEA-D3D98EFA5291}"/>
    <cellStyle name="Calculation 2 8 4 6" xfId="21118" xr:uid="{7983BA47-C7B0-4CF0-BDBA-F430846B3F75}"/>
    <cellStyle name="Calculation 2 8 4 7" xfId="21358" xr:uid="{2E2097DC-A573-4186-90FC-C0D0388BA32E}"/>
    <cellStyle name="Calculation 2 8 4 8" xfId="32971" xr:uid="{05A5A3BD-B576-4CE7-892E-D4D08E011033}"/>
    <cellStyle name="Calculation 2 8 5" xfId="794" xr:uid="{00000000-0005-0000-0000-000009030000}"/>
    <cellStyle name="Calculation 2 8 5 2" xfId="22066" xr:uid="{59149A2A-9B5B-4D0D-BE62-C359DA945088}"/>
    <cellStyle name="Calculation 2 8 5 2 2" xfId="23781" xr:uid="{6EDB293E-CB5A-41A3-A54E-9D41E20F1B72}"/>
    <cellStyle name="Calculation 2 8 5 2 2 2" xfId="26481" xr:uid="{BE159150-3F2F-4748-9A75-D608B1ACD211}"/>
    <cellStyle name="Calculation 2 8 5 2 2 2 2" xfId="31933" xr:uid="{BCECB144-3774-41B1-A268-478B417B04D3}"/>
    <cellStyle name="Calculation 2 8 5 2 2 2 3" xfId="37505" xr:uid="{FE8C45EC-761A-4BFF-BC89-4C4440268C1B}"/>
    <cellStyle name="Calculation 2 8 5 2 2 3" xfId="29721" xr:uid="{8481EFCA-4B44-401C-9140-B2E8B64F7150}"/>
    <cellStyle name="Calculation 2 8 5 2 2 4" xfId="35442" xr:uid="{92063354-FB6C-458F-8E40-3D89F7FC6E3C}"/>
    <cellStyle name="Calculation 2 8 5 2 3" xfId="25181" xr:uid="{2F8B2881-AF18-4F7B-968B-622B37AFEBCB}"/>
    <cellStyle name="Calculation 2 8 5 2 3 2" xfId="27373" xr:uid="{5A576894-BAEE-4EE9-8068-0B7CEF8A62C8}"/>
    <cellStyle name="Calculation 2 8 5 2 3 2 2" xfId="32825" xr:uid="{A5440B14-72C5-457A-A841-5E889CB53BAC}"/>
    <cellStyle name="Calculation 2 8 5 2 3 2 3" xfId="38191" xr:uid="{A39E7F70-A832-4026-BEAE-435AE270016A}"/>
    <cellStyle name="Calculation 2 8 5 2 3 3" xfId="30633" xr:uid="{8EC6BB3F-40FE-43DC-9316-8641993A0818}"/>
    <cellStyle name="Calculation 2 8 5 2 3 4" xfId="36308" xr:uid="{E4C0260A-BE66-4698-B3C3-8DAE935E97E6}"/>
    <cellStyle name="Calculation 2 8 5 2 4" xfId="22926" xr:uid="{5F102A64-A04D-4500-99A7-BD62346F8E11}"/>
    <cellStyle name="Calculation 2 8 5 2 4 2" xfId="28866" xr:uid="{DFB995A5-4573-4017-A408-49216ADF124C}"/>
    <cellStyle name="Calculation 2 8 5 2 4 3" xfId="34590" xr:uid="{2D36B3E2-EE85-4DF4-9310-AABD114B0585}"/>
    <cellStyle name="Calculation 2 8 5 2 5" xfId="25626" xr:uid="{6C243EFB-A1CF-481F-B9CE-6B105CB21856}"/>
    <cellStyle name="Calculation 2 8 5 2 5 2" xfId="31078" xr:uid="{C620B8D5-7252-4181-912C-273D01B901F1}"/>
    <cellStyle name="Calculation 2 8 5 2 5 3" xfId="36653" xr:uid="{039C760F-2A50-4F49-9061-9B750F025437}"/>
    <cellStyle name="Calculation 2 8 5 2 6" xfId="28008" xr:uid="{58731582-A4E9-4DD7-AFFF-77A946B9228C}"/>
    <cellStyle name="Calculation 2 8 5 2 7" xfId="33735" xr:uid="{EE03BC41-0052-41C7-A539-E18EA3F344AE}"/>
    <cellStyle name="Calculation 2 8 5 3" xfId="23059" xr:uid="{EDE830BA-F453-442D-8D95-5F82AA8D7E7B}"/>
    <cellStyle name="Calculation 2 8 5 3 2" xfId="25759" xr:uid="{3C947E24-E005-4E6A-AAF0-B0852946871E}"/>
    <cellStyle name="Calculation 2 8 5 3 2 2" xfId="31211" xr:uid="{5DE91869-CD8C-4693-9227-E131A458C34E}"/>
    <cellStyle name="Calculation 2 8 5 3 2 3" xfId="36786" xr:uid="{FA432274-2676-4167-992C-4EB192253D6B}"/>
    <cellStyle name="Calculation 2 8 5 3 3" xfId="28999" xr:uid="{7AF8FEA0-FA44-4230-A543-649D50C50420}"/>
    <cellStyle name="Calculation 2 8 5 3 4" xfId="34723" xr:uid="{24C93FED-A0E1-404B-9846-A26A547E51A8}"/>
    <cellStyle name="Calculation 2 8 5 4" xfId="24418" xr:uid="{9771C97E-3149-433C-A117-6D7E6D888D5C}"/>
    <cellStyle name="Calculation 2 8 5 4 2" xfId="26616" xr:uid="{FAAECCC2-6BB1-4AC0-87E0-372E855FFBDD}"/>
    <cellStyle name="Calculation 2 8 5 4 2 2" xfId="32068" xr:uid="{9DA48633-4663-437C-ACB4-A84EF4241C7C}"/>
    <cellStyle name="Calculation 2 8 5 4 2 3" xfId="37640" xr:uid="{DA213607-90DA-49A9-8AEB-EB5FE9BDB43D}"/>
    <cellStyle name="Calculation 2 8 5 4 3" xfId="29870" xr:uid="{C4CBCEBE-04F7-4C23-8202-FC71861F504C}"/>
    <cellStyle name="Calculation 2 8 5 4 4" xfId="35589" xr:uid="{01E35E74-5B98-4355-89B2-CAEE87807814}"/>
    <cellStyle name="Calculation 2 8 5 5" xfId="22201" xr:uid="{BE7197F1-2170-4039-BAB1-A0AF2886A4A4}"/>
    <cellStyle name="Calculation 2 8 5 5 2" xfId="28141" xr:uid="{71917CBA-0D67-4787-8256-1AB515EA2F56}"/>
    <cellStyle name="Calculation 2 8 5 5 3" xfId="33868" xr:uid="{F81E20EC-AF89-4D0F-AB2E-D76CE884709C}"/>
    <cellStyle name="Calculation 2 8 5 6" xfId="21119" xr:uid="{56DF7D96-6E02-4F50-B653-BC57676C408A}"/>
    <cellStyle name="Calculation 2 8 5 7" xfId="21357" xr:uid="{8A88C728-BE34-4BB6-BD49-883C1EF6BAE9}"/>
    <cellStyle name="Calculation 2 8 5 8" xfId="32972" xr:uid="{607D83D5-736C-4195-80FD-0B36CAA6F9B2}"/>
    <cellStyle name="Calculation 2 9" xfId="795" xr:uid="{00000000-0005-0000-0000-00000A030000}"/>
    <cellStyle name="Calculation 2 9 2" xfId="796" xr:uid="{00000000-0005-0000-0000-00000B030000}"/>
    <cellStyle name="Calculation 2 9 2 2" xfId="22065" xr:uid="{3A656BF2-C12F-4FA0-99C5-1F61B3D51198}"/>
    <cellStyle name="Calculation 2 9 2 2 2" xfId="23780" xr:uid="{253068A9-9673-4FB2-80C1-C568688116CB}"/>
    <cellStyle name="Calculation 2 9 2 2 2 2" xfId="26480" xr:uid="{808FCA91-9118-4339-9CE3-73D40B3E11ED}"/>
    <cellStyle name="Calculation 2 9 2 2 2 2 2" xfId="31932" xr:uid="{1BCB5489-16FF-4945-8AD7-7B03CA743F01}"/>
    <cellStyle name="Calculation 2 9 2 2 2 2 3" xfId="37504" xr:uid="{F3A7D009-7D92-4A69-8C4F-6C275C723D41}"/>
    <cellStyle name="Calculation 2 9 2 2 2 3" xfId="29720" xr:uid="{370A8C5B-4C88-42E1-B02C-19467F05E707}"/>
    <cellStyle name="Calculation 2 9 2 2 2 4" xfId="35441" xr:uid="{462033E8-9C00-40C0-9B04-E9F8722E574C}"/>
    <cellStyle name="Calculation 2 9 2 2 3" xfId="25180" xr:uid="{63B28D82-B9DD-469C-9C6A-0508FD3BBBEA}"/>
    <cellStyle name="Calculation 2 9 2 2 3 2" xfId="27372" xr:uid="{B51DD309-9792-476C-A6C1-FE91F618379D}"/>
    <cellStyle name="Calculation 2 9 2 2 3 2 2" xfId="32824" xr:uid="{E3F2E075-FD6F-4F7F-BFA3-EA376C736FA6}"/>
    <cellStyle name="Calculation 2 9 2 2 3 2 3" xfId="38190" xr:uid="{E0435EB3-3545-4B5D-AD1E-C4A99CAE6103}"/>
    <cellStyle name="Calculation 2 9 2 2 3 3" xfId="30632" xr:uid="{DCF6C2E0-23F4-46C8-87EF-303F2C00E06D}"/>
    <cellStyle name="Calculation 2 9 2 2 3 4" xfId="36307" xr:uid="{0C98453C-999D-476F-BC3B-4AE80175F4DE}"/>
    <cellStyle name="Calculation 2 9 2 2 4" xfId="22925" xr:uid="{393030FB-1EE9-4D73-B3F8-76C8D91462C1}"/>
    <cellStyle name="Calculation 2 9 2 2 4 2" xfId="28865" xr:uid="{EB3ACC77-CE13-4F48-A45C-9C3B008AC97A}"/>
    <cellStyle name="Calculation 2 9 2 2 4 3" xfId="34589" xr:uid="{93734B92-FD42-4605-B08A-3AD85E8B6056}"/>
    <cellStyle name="Calculation 2 9 2 2 5" xfId="25625" xr:uid="{9FAE52D2-2999-4927-92BE-DBC92029E150}"/>
    <cellStyle name="Calculation 2 9 2 2 5 2" xfId="31077" xr:uid="{801982A5-523B-4610-B18E-F7FDBE94572F}"/>
    <cellStyle name="Calculation 2 9 2 2 5 3" xfId="36652" xr:uid="{4C7D6A2F-87A2-44AA-9CEF-59FA43B7CF1D}"/>
    <cellStyle name="Calculation 2 9 2 2 6" xfId="28007" xr:uid="{51293859-7252-42FE-B27A-FC10BAE80763}"/>
    <cellStyle name="Calculation 2 9 2 2 7" xfId="33734" xr:uid="{8E6DCA0B-9AF5-481E-9573-9B991EFACCBC}"/>
    <cellStyle name="Calculation 2 9 2 3" xfId="23060" xr:uid="{D155276A-50C3-4BE6-9F48-8F1C7245EA3A}"/>
    <cellStyle name="Calculation 2 9 2 3 2" xfId="25760" xr:uid="{D7811469-1BF7-4125-B987-54992A1A7500}"/>
    <cellStyle name="Calculation 2 9 2 3 2 2" xfId="31212" xr:uid="{AC980560-A426-489D-B68E-C4CE011C5FBF}"/>
    <cellStyle name="Calculation 2 9 2 3 2 3" xfId="36787" xr:uid="{F9F4B903-6738-48A5-8F73-35CA7457707F}"/>
    <cellStyle name="Calculation 2 9 2 3 3" xfId="29000" xr:uid="{AF5CA7BC-2475-4771-A470-AF81F4D23ED5}"/>
    <cellStyle name="Calculation 2 9 2 3 4" xfId="34724" xr:uid="{AF81A564-B5D2-4E4D-A36F-B443A8D3F22A}"/>
    <cellStyle name="Calculation 2 9 2 4" xfId="24419" xr:uid="{E4159BC0-903D-4CCE-AEAB-DBF35337C252}"/>
    <cellStyle name="Calculation 2 9 2 4 2" xfId="26617" xr:uid="{0D8196C1-B2D3-44C4-ADE9-BB57ADBD0EFA}"/>
    <cellStyle name="Calculation 2 9 2 4 2 2" xfId="32069" xr:uid="{2BDD22B4-7CAF-4EDE-9B43-E8BF0A0E530E}"/>
    <cellStyle name="Calculation 2 9 2 4 2 3" xfId="37641" xr:uid="{BF16D262-14C1-4263-B56B-D1F29684199B}"/>
    <cellStyle name="Calculation 2 9 2 4 3" xfId="29871" xr:uid="{6272075B-E9BB-448A-A225-EF4E017E2B45}"/>
    <cellStyle name="Calculation 2 9 2 4 4" xfId="35590" xr:uid="{B015E029-0205-4F78-A93E-1CE0AD1820DA}"/>
    <cellStyle name="Calculation 2 9 2 5" xfId="22202" xr:uid="{3710FCA3-DDBF-4A32-8B74-305C10CA335C}"/>
    <cellStyle name="Calculation 2 9 2 5 2" xfId="28142" xr:uid="{77CBF2CD-4E48-4350-9228-08865FF28D54}"/>
    <cellStyle name="Calculation 2 9 2 5 3" xfId="33869" xr:uid="{34C5CB05-2480-419D-A142-0AFE78A311AD}"/>
    <cellStyle name="Calculation 2 9 2 6" xfId="21120" xr:uid="{6520B132-A28A-41E8-90A5-92235B3733DC}"/>
    <cellStyle name="Calculation 2 9 2 7" xfId="21356" xr:uid="{43980736-0524-4C34-B107-509A81F62943}"/>
    <cellStyle name="Calculation 2 9 2 8" xfId="32973" xr:uid="{21822D8C-32A7-4CE8-B178-65CC65C8CCF7}"/>
    <cellStyle name="Calculation 2 9 3" xfId="797" xr:uid="{00000000-0005-0000-0000-00000C030000}"/>
    <cellStyle name="Calculation 2 9 3 2" xfId="22064" xr:uid="{E7384454-845B-401F-A82D-361792DB6F4E}"/>
    <cellStyle name="Calculation 2 9 3 2 2" xfId="23779" xr:uid="{2DDBA98D-7F83-4213-9F92-F11143EAB2F6}"/>
    <cellStyle name="Calculation 2 9 3 2 2 2" xfId="26479" xr:uid="{06ED3B06-3AE2-4AB1-B337-2C03FF982048}"/>
    <cellStyle name="Calculation 2 9 3 2 2 2 2" xfId="31931" xr:uid="{B13649BC-B17B-4FBC-BF39-99A0689656BD}"/>
    <cellStyle name="Calculation 2 9 3 2 2 2 3" xfId="37503" xr:uid="{4E6A85ED-3CD5-4D73-950A-6595E570DCD2}"/>
    <cellStyle name="Calculation 2 9 3 2 2 3" xfId="29719" xr:uid="{12EFC759-6E9E-46F6-928C-6FFEE44D6556}"/>
    <cellStyle name="Calculation 2 9 3 2 2 4" xfId="35440" xr:uid="{71240087-62EC-4052-818C-DA006B46B598}"/>
    <cellStyle name="Calculation 2 9 3 2 3" xfId="25179" xr:uid="{A7007C92-2211-4BD7-B42E-36150C9A8763}"/>
    <cellStyle name="Calculation 2 9 3 2 3 2" xfId="27371" xr:uid="{EE71D33D-15CF-4273-AFD4-BD1C0448F194}"/>
    <cellStyle name="Calculation 2 9 3 2 3 2 2" xfId="32823" xr:uid="{801556B9-880E-4A65-8AB7-6A9C25156715}"/>
    <cellStyle name="Calculation 2 9 3 2 3 2 3" xfId="38189" xr:uid="{0496A97F-6143-4442-B85E-823A3619D6C6}"/>
    <cellStyle name="Calculation 2 9 3 2 3 3" xfId="30631" xr:uid="{625FF744-E26C-4F19-AD84-7F6FC8670646}"/>
    <cellStyle name="Calculation 2 9 3 2 3 4" xfId="36306" xr:uid="{05CD62AA-5F9F-4E9C-A499-BCA8BD4DE153}"/>
    <cellStyle name="Calculation 2 9 3 2 4" xfId="22924" xr:uid="{09E8D74A-D12C-46AD-83E5-4B80ECE2A11C}"/>
    <cellStyle name="Calculation 2 9 3 2 4 2" xfId="28864" xr:uid="{367A87BC-3825-457E-B423-C79E3840489E}"/>
    <cellStyle name="Calculation 2 9 3 2 4 3" xfId="34588" xr:uid="{DC25008E-4D18-4CBF-98DF-CB79FE9E5452}"/>
    <cellStyle name="Calculation 2 9 3 2 5" xfId="25624" xr:uid="{B9C39A5F-8AD1-494D-AB73-490A5458E8B2}"/>
    <cellStyle name="Calculation 2 9 3 2 5 2" xfId="31076" xr:uid="{D1BD4CA3-6F4E-4D52-A083-CFBD667A50A6}"/>
    <cellStyle name="Calculation 2 9 3 2 5 3" xfId="36651" xr:uid="{D9316F36-3BE7-4C0F-AAE6-A8B4DB6572DA}"/>
    <cellStyle name="Calculation 2 9 3 2 6" xfId="28006" xr:uid="{9AE60C5C-76CF-49D6-9E62-3DE456A18761}"/>
    <cellStyle name="Calculation 2 9 3 2 7" xfId="33733" xr:uid="{2B4B2703-A6AB-4E9B-A804-DB08DAC22BDA}"/>
    <cellStyle name="Calculation 2 9 3 3" xfId="23061" xr:uid="{0711185B-4553-4E90-88EE-D0354A710609}"/>
    <cellStyle name="Calculation 2 9 3 3 2" xfId="25761" xr:uid="{0458D1E4-3B9F-48C8-8198-95B81B41CE25}"/>
    <cellStyle name="Calculation 2 9 3 3 2 2" xfId="31213" xr:uid="{1D5A5E6B-C480-420A-96D2-0862C4CA835F}"/>
    <cellStyle name="Calculation 2 9 3 3 2 3" xfId="36788" xr:uid="{95EF30DA-AEBC-495E-9F70-EE307E220612}"/>
    <cellStyle name="Calculation 2 9 3 3 3" xfId="29001" xr:uid="{971242F6-889B-4772-ADF0-71A16BB6A2BF}"/>
    <cellStyle name="Calculation 2 9 3 3 4" xfId="34725" xr:uid="{45AEA278-80E0-40D7-A971-4E09716707B1}"/>
    <cellStyle name="Calculation 2 9 3 4" xfId="24420" xr:uid="{F7F4FCF6-6EF5-482C-B56E-098AE7190FF3}"/>
    <cellStyle name="Calculation 2 9 3 4 2" xfId="26618" xr:uid="{3BE8EF0A-6662-42C4-95BB-D35C1306A543}"/>
    <cellStyle name="Calculation 2 9 3 4 2 2" xfId="32070" xr:uid="{B5CADA37-D5AB-4611-8B15-7185B54CC950}"/>
    <cellStyle name="Calculation 2 9 3 4 2 3" xfId="37642" xr:uid="{A938DA30-9EE3-4D55-9083-056D71CA459D}"/>
    <cellStyle name="Calculation 2 9 3 4 3" xfId="29872" xr:uid="{EE18E69C-F5FF-4239-906D-B69C607D588F}"/>
    <cellStyle name="Calculation 2 9 3 4 4" xfId="35591" xr:uid="{2EE1D3F7-89BA-445A-93A4-FDD5A0CA16AC}"/>
    <cellStyle name="Calculation 2 9 3 5" xfId="22203" xr:uid="{BB182143-8B7B-4FEE-8C96-AC22846E17BB}"/>
    <cellStyle name="Calculation 2 9 3 5 2" xfId="28143" xr:uid="{0FC3FB5E-916A-45AC-9D60-6C8C64A8B3EA}"/>
    <cellStyle name="Calculation 2 9 3 5 3" xfId="33870" xr:uid="{DF80E28D-FCC3-4A54-A538-97C91196E21C}"/>
    <cellStyle name="Calculation 2 9 3 6" xfId="21121" xr:uid="{31CACF0B-775D-492A-85F7-44EBEB08D324}"/>
    <cellStyle name="Calculation 2 9 3 7" xfId="21355" xr:uid="{47BE0EAC-9292-4410-A3B0-326CDB425DFE}"/>
    <cellStyle name="Calculation 2 9 3 8" xfId="32974" xr:uid="{7AF37843-6A3C-4FD4-9C49-478F034F98E4}"/>
    <cellStyle name="Calculation 2 9 4" xfId="798" xr:uid="{00000000-0005-0000-0000-00000D030000}"/>
    <cellStyle name="Calculation 2 9 4 2" xfId="22063" xr:uid="{9AC02C2B-6EC6-4336-A7AD-07E7E837775C}"/>
    <cellStyle name="Calculation 2 9 4 2 2" xfId="23778" xr:uid="{B53F4296-65D7-4728-BD88-47F29A490A4A}"/>
    <cellStyle name="Calculation 2 9 4 2 2 2" xfId="26478" xr:uid="{7F8350EE-5D00-4BA5-AB66-0978CA673B3B}"/>
    <cellStyle name="Calculation 2 9 4 2 2 2 2" xfId="31930" xr:uid="{7A7B91B6-6B0C-4E75-86F7-8D502A8AC5EF}"/>
    <cellStyle name="Calculation 2 9 4 2 2 2 3" xfId="37502" xr:uid="{621D87ED-B09F-448A-A261-F6749E692611}"/>
    <cellStyle name="Calculation 2 9 4 2 2 3" xfId="29718" xr:uid="{35188D8B-D964-4C47-B31F-E528DA5CFD1E}"/>
    <cellStyle name="Calculation 2 9 4 2 2 4" xfId="35439" xr:uid="{1B10F8B0-1566-44A7-AB58-4EC667F20D9B}"/>
    <cellStyle name="Calculation 2 9 4 2 3" xfId="25178" xr:uid="{8272D38C-D4B3-4175-86BA-10FD9A2BEAD3}"/>
    <cellStyle name="Calculation 2 9 4 2 3 2" xfId="27370" xr:uid="{C88788FD-463E-49A2-842A-03CB0C0539FD}"/>
    <cellStyle name="Calculation 2 9 4 2 3 2 2" xfId="32822" xr:uid="{AF26B7A8-8042-467B-AFE6-471E780C6A2D}"/>
    <cellStyle name="Calculation 2 9 4 2 3 2 3" xfId="38188" xr:uid="{E5842764-226D-458C-B373-62ABA66515E0}"/>
    <cellStyle name="Calculation 2 9 4 2 3 3" xfId="30630" xr:uid="{3C952E4A-D7F0-41D6-A2C6-6070438218B2}"/>
    <cellStyle name="Calculation 2 9 4 2 3 4" xfId="36305" xr:uid="{3CCFA6C6-E8BA-466A-A499-3DE424FA8251}"/>
    <cellStyle name="Calculation 2 9 4 2 4" xfId="22923" xr:uid="{5E582F34-0A9B-4D2E-AFC0-20B38F399C1A}"/>
    <cellStyle name="Calculation 2 9 4 2 4 2" xfId="28863" xr:uid="{F27E5723-CC76-451B-8ECE-049FD6B52208}"/>
    <cellStyle name="Calculation 2 9 4 2 4 3" xfId="34587" xr:uid="{444F930A-6946-41E7-8838-2F850E40AC75}"/>
    <cellStyle name="Calculation 2 9 4 2 5" xfId="25623" xr:uid="{0C8E8F33-9F26-45C8-A191-949F89B42446}"/>
    <cellStyle name="Calculation 2 9 4 2 5 2" xfId="31075" xr:uid="{067250EB-F4AB-4FAA-8BBB-1A937B5BDD46}"/>
    <cellStyle name="Calculation 2 9 4 2 5 3" xfId="36650" xr:uid="{00147A84-8ED5-491D-ACA5-87754D8E515B}"/>
    <cellStyle name="Calculation 2 9 4 2 6" xfId="28005" xr:uid="{795141E4-7FFC-4750-9F93-9E7DEBAFAE0D}"/>
    <cellStyle name="Calculation 2 9 4 2 7" xfId="33732" xr:uid="{D3D76C9D-D19C-4B7B-BEA8-C6782771FCC4}"/>
    <cellStyle name="Calculation 2 9 4 3" xfId="23062" xr:uid="{02A6DDBA-56D8-472B-9BA7-529FEC8E0368}"/>
    <cellStyle name="Calculation 2 9 4 3 2" xfId="25762" xr:uid="{EE890527-DB7D-4F91-9E0B-9C687C5217C9}"/>
    <cellStyle name="Calculation 2 9 4 3 2 2" xfId="31214" xr:uid="{D9EB97EE-163E-4115-98DA-09948209A64F}"/>
    <cellStyle name="Calculation 2 9 4 3 2 3" xfId="36789" xr:uid="{84FF1979-EC5C-4BF8-99D9-D38D4BC9BD2A}"/>
    <cellStyle name="Calculation 2 9 4 3 3" xfId="29002" xr:uid="{393FD4D9-2180-499D-802C-D97EA4B52B9A}"/>
    <cellStyle name="Calculation 2 9 4 3 4" xfId="34726" xr:uid="{6229FE28-7656-4E74-97B0-9E85AA437503}"/>
    <cellStyle name="Calculation 2 9 4 4" xfId="24421" xr:uid="{AE1C8832-0E59-4A8C-8765-2736EAF900DF}"/>
    <cellStyle name="Calculation 2 9 4 4 2" xfId="26619" xr:uid="{365F5DEF-34FE-412D-BCE1-EE8DC079BF93}"/>
    <cellStyle name="Calculation 2 9 4 4 2 2" xfId="32071" xr:uid="{23FA5903-05E9-468A-8A2E-A96490F5859B}"/>
    <cellStyle name="Calculation 2 9 4 4 2 3" xfId="37643" xr:uid="{5ED6B0D2-0B6A-4585-8DEB-3119C1D57A20}"/>
    <cellStyle name="Calculation 2 9 4 4 3" xfId="29873" xr:uid="{0EDA602C-BAB0-416F-8E8E-858BAD483C5E}"/>
    <cellStyle name="Calculation 2 9 4 4 4" xfId="35592" xr:uid="{566FD4CE-9F50-46F7-9446-6EDC6A8E2B25}"/>
    <cellStyle name="Calculation 2 9 4 5" xfId="22204" xr:uid="{CA8DB58F-C490-43A3-A43F-EA0660EAC2CD}"/>
    <cellStyle name="Calculation 2 9 4 5 2" xfId="28144" xr:uid="{D975EF3D-F21F-4AE9-A6FB-E06320B26D25}"/>
    <cellStyle name="Calculation 2 9 4 5 3" xfId="33871" xr:uid="{A4EA9BBE-27F7-47AB-AF71-7B3158BAD4B2}"/>
    <cellStyle name="Calculation 2 9 4 6" xfId="21122" xr:uid="{108259D4-EC23-4106-8576-EB0DC9DE45B6}"/>
    <cellStyle name="Calculation 2 9 4 7" xfId="21354" xr:uid="{B68D2747-E351-48E1-A465-0CBF2BE3E40E}"/>
    <cellStyle name="Calculation 2 9 4 8" xfId="32975" xr:uid="{8F307F39-A594-4E13-9CD5-37D072B2154F}"/>
    <cellStyle name="Calculation 2 9 5" xfId="799" xr:uid="{00000000-0005-0000-0000-00000E030000}"/>
    <cellStyle name="Calculation 2 9 5 2" xfId="22062" xr:uid="{8234D719-186F-4346-A9A5-EA30B3DB841D}"/>
    <cellStyle name="Calculation 2 9 5 2 2" xfId="23777" xr:uid="{2B2E1136-B154-4558-97F3-CF2BEB15D2FA}"/>
    <cellStyle name="Calculation 2 9 5 2 2 2" xfId="26477" xr:uid="{859E86B8-ED4A-40BD-84DE-7A4F9B701FF7}"/>
    <cellStyle name="Calculation 2 9 5 2 2 2 2" xfId="31929" xr:uid="{134A3448-1017-4E49-8C14-71B71A4F87B5}"/>
    <cellStyle name="Calculation 2 9 5 2 2 2 3" xfId="37501" xr:uid="{0A33DEDC-834C-4B26-B282-42772DDA12B5}"/>
    <cellStyle name="Calculation 2 9 5 2 2 3" xfId="29717" xr:uid="{9A80CD53-D189-41C3-8286-A92CB4348C17}"/>
    <cellStyle name="Calculation 2 9 5 2 2 4" xfId="35438" xr:uid="{BD24AFA2-F6A6-4093-A9FC-1A6DC0404C8C}"/>
    <cellStyle name="Calculation 2 9 5 2 3" xfId="25177" xr:uid="{3E89AD61-4E9E-4BFD-B78E-5C7000C2E7AB}"/>
    <cellStyle name="Calculation 2 9 5 2 3 2" xfId="27369" xr:uid="{E28271D6-3AB9-4F50-8481-50636BADA373}"/>
    <cellStyle name="Calculation 2 9 5 2 3 2 2" xfId="32821" xr:uid="{2CE97FD7-D880-4570-B89A-9B72D823818A}"/>
    <cellStyle name="Calculation 2 9 5 2 3 2 3" xfId="38187" xr:uid="{BDF2EC6A-381A-44DE-ABDE-CBCAA787814D}"/>
    <cellStyle name="Calculation 2 9 5 2 3 3" xfId="30629" xr:uid="{390604C1-4ECF-4C40-97B7-06ED8A26620A}"/>
    <cellStyle name="Calculation 2 9 5 2 3 4" xfId="36304" xr:uid="{CAE7C824-B3C2-4A75-83BD-876A30BE8C6C}"/>
    <cellStyle name="Calculation 2 9 5 2 4" xfId="22922" xr:uid="{74B78CBD-D46B-48AF-9700-F14767B0D86B}"/>
    <cellStyle name="Calculation 2 9 5 2 4 2" xfId="28862" xr:uid="{4C88DDD4-62C4-4F12-8967-9810D4BA5AB8}"/>
    <cellStyle name="Calculation 2 9 5 2 4 3" xfId="34586" xr:uid="{B029CBA6-9E99-485F-9A57-CCBB51831685}"/>
    <cellStyle name="Calculation 2 9 5 2 5" xfId="25622" xr:uid="{8B24015E-4B96-4E19-88C7-226234568DD3}"/>
    <cellStyle name="Calculation 2 9 5 2 5 2" xfId="31074" xr:uid="{5AF01FF8-3BBC-4D44-9750-4B755EEC81B6}"/>
    <cellStyle name="Calculation 2 9 5 2 5 3" xfId="36649" xr:uid="{EBC72B42-2724-4720-9044-5F46E661FE12}"/>
    <cellStyle name="Calculation 2 9 5 2 6" xfId="28004" xr:uid="{E3420627-F88A-4EFA-BA94-B6C365BAC0BE}"/>
    <cellStyle name="Calculation 2 9 5 2 7" xfId="33731" xr:uid="{7F1132FB-F84C-4ADA-8732-681D76D208DA}"/>
    <cellStyle name="Calculation 2 9 5 3" xfId="23063" xr:uid="{DAA1F2F5-316B-4D99-A762-FDBC5054B0E7}"/>
    <cellStyle name="Calculation 2 9 5 3 2" xfId="25763" xr:uid="{78CA5FB2-17B0-442C-9096-2C57D338E547}"/>
    <cellStyle name="Calculation 2 9 5 3 2 2" xfId="31215" xr:uid="{C6D59868-411B-492C-BC4D-C75E3BB3EDDC}"/>
    <cellStyle name="Calculation 2 9 5 3 2 3" xfId="36790" xr:uid="{C477481C-4346-422F-B101-A22FC3CAB7B7}"/>
    <cellStyle name="Calculation 2 9 5 3 3" xfId="29003" xr:uid="{BDB4244E-57B8-4058-A0B8-89532F29D6A1}"/>
    <cellStyle name="Calculation 2 9 5 3 4" xfId="34727" xr:uid="{ED03E7AD-125F-444D-9173-7F627EC22759}"/>
    <cellStyle name="Calculation 2 9 5 4" xfId="24422" xr:uid="{849E4083-E66C-45DF-ACE7-0E0781DECF4F}"/>
    <cellStyle name="Calculation 2 9 5 4 2" xfId="26620" xr:uid="{C15CC107-0F11-43EF-A8AA-00CC7B05238A}"/>
    <cellStyle name="Calculation 2 9 5 4 2 2" xfId="32072" xr:uid="{7C4FBEB2-AED4-4299-A871-DFF191B20F94}"/>
    <cellStyle name="Calculation 2 9 5 4 2 3" xfId="37644" xr:uid="{B5176E5E-1837-4C48-930D-60588112C569}"/>
    <cellStyle name="Calculation 2 9 5 4 3" xfId="29874" xr:uid="{31A49F96-D0B2-4044-8929-A9F707C16734}"/>
    <cellStyle name="Calculation 2 9 5 4 4" xfId="35593" xr:uid="{44D190E1-F2BD-4618-8DB1-048C50275D78}"/>
    <cellStyle name="Calculation 2 9 5 5" xfId="22205" xr:uid="{FC07252D-F418-4FE7-9EC6-587224549B7A}"/>
    <cellStyle name="Calculation 2 9 5 5 2" xfId="28145" xr:uid="{38970A30-40E1-4934-8AA7-4910B0AF1473}"/>
    <cellStyle name="Calculation 2 9 5 5 3" xfId="33872" xr:uid="{55074CBE-656B-4405-814A-5FEB6A504A8F}"/>
    <cellStyle name="Calculation 2 9 5 6" xfId="21123" xr:uid="{DC79BE3A-09A9-48F2-A07F-E5F3740CC6D6}"/>
    <cellStyle name="Calculation 2 9 5 7" xfId="21353" xr:uid="{581C3913-13D2-4DFF-A736-6E5BE9F22706}"/>
    <cellStyle name="Calculation 2 9 5 8" xfId="32976" xr:uid="{4FE8D91C-C5F6-4DC6-9117-7B840C118E5D}"/>
    <cellStyle name="Calculation 3" xfId="800" xr:uid="{00000000-0005-0000-0000-00000F030000}"/>
    <cellStyle name="Calculation 3 10" xfId="32977" xr:uid="{A984B57B-0F02-4AD9-8C4B-BA46CD4CCA3D}"/>
    <cellStyle name="Calculation 3 2" xfId="801" xr:uid="{00000000-0005-0000-0000-000010030000}"/>
    <cellStyle name="Calculation 3 2 2" xfId="22060" xr:uid="{80D0FE6C-021D-4BAB-84D3-E058EEE9067F}"/>
    <cellStyle name="Calculation 3 2 2 2" xfId="23775" xr:uid="{4A472B8E-58F8-49A7-ACF8-81F69161EA8D}"/>
    <cellStyle name="Calculation 3 2 2 2 2" xfId="26475" xr:uid="{98B79E52-71F4-4261-8CB8-BF6C9D2320D4}"/>
    <cellStyle name="Calculation 3 2 2 2 2 2" xfId="31927" xr:uid="{45FFD02A-C346-453A-BA61-A1504D0E0802}"/>
    <cellStyle name="Calculation 3 2 2 2 2 3" xfId="37499" xr:uid="{29E05F3C-139B-4FD3-BF75-135F460C7D55}"/>
    <cellStyle name="Calculation 3 2 2 2 3" xfId="29715" xr:uid="{978842F3-9AF9-4133-A308-5233C88A3042}"/>
    <cellStyle name="Calculation 3 2 2 2 4" xfId="35436" xr:uid="{F4CA4237-2998-43AA-93FB-9451E04732DF}"/>
    <cellStyle name="Calculation 3 2 2 3" xfId="25175" xr:uid="{67063C08-1D5C-4613-A0E8-4F96883E4A24}"/>
    <cellStyle name="Calculation 3 2 2 3 2" xfId="27367" xr:uid="{91DEDB3C-C98D-44D1-A044-87F9350D41A7}"/>
    <cellStyle name="Calculation 3 2 2 3 2 2" xfId="32819" xr:uid="{43D26D31-F3F5-4BAE-8CC1-9B0CB1BD55A7}"/>
    <cellStyle name="Calculation 3 2 2 3 2 3" xfId="38185" xr:uid="{0A643C51-50AC-4888-862F-B66E83E1D1AC}"/>
    <cellStyle name="Calculation 3 2 2 3 3" xfId="30627" xr:uid="{872BB052-FFC1-474F-B98C-B6F4003BC7AC}"/>
    <cellStyle name="Calculation 3 2 2 3 4" xfId="36302" xr:uid="{42F27E55-3961-445F-9C60-2357DDA82032}"/>
    <cellStyle name="Calculation 3 2 2 4" xfId="22920" xr:uid="{72FE9D32-023F-4F54-9D60-C42143D5928B}"/>
    <cellStyle name="Calculation 3 2 2 4 2" xfId="28860" xr:uid="{30DC7BE0-DF6A-40FA-B2E2-45DB812A64F7}"/>
    <cellStyle name="Calculation 3 2 2 4 3" xfId="34584" xr:uid="{E9C5A8FA-4BE4-43E9-BF58-C0C6282EE9FC}"/>
    <cellStyle name="Calculation 3 2 2 5" xfId="25620" xr:uid="{96DF8092-DAE7-46F6-A92E-BA5542150115}"/>
    <cellStyle name="Calculation 3 2 2 5 2" xfId="31072" xr:uid="{D3754FA5-1F4C-4521-9A21-903DD5A07242}"/>
    <cellStyle name="Calculation 3 2 2 5 3" xfId="36647" xr:uid="{786F17DF-48B6-4B5B-8786-2149AAD4096E}"/>
    <cellStyle name="Calculation 3 2 2 6" xfId="28002" xr:uid="{2A562324-ED78-4ACC-B502-71A9D52C8930}"/>
    <cellStyle name="Calculation 3 2 2 7" xfId="33729" xr:uid="{A16A37FB-DBCE-468E-9EA2-3CA8F706C04F}"/>
    <cellStyle name="Calculation 3 2 3" xfId="23065" xr:uid="{0AB965FD-D080-4A61-9783-F06E2A5F25F6}"/>
    <cellStyle name="Calculation 3 2 3 2" xfId="25765" xr:uid="{2B1EB219-C505-4FC1-83EE-F1C1E653FF93}"/>
    <cellStyle name="Calculation 3 2 3 2 2" xfId="31217" xr:uid="{E51361A9-7F65-4B50-95EA-0A4A0743A0D5}"/>
    <cellStyle name="Calculation 3 2 3 2 3" xfId="36792" xr:uid="{D557BA60-CC07-4D42-AFBB-A6E5EC1F1809}"/>
    <cellStyle name="Calculation 3 2 3 3" xfId="29005" xr:uid="{D06159EB-3510-4467-A3C2-97525C0C62D8}"/>
    <cellStyle name="Calculation 3 2 3 4" xfId="34729" xr:uid="{DBED7D41-0CB6-4113-98B0-5CC0D704C5F3}"/>
    <cellStyle name="Calculation 3 2 4" xfId="24424" xr:uid="{16A47762-2BAF-4510-8F34-F35F944C8F5D}"/>
    <cellStyle name="Calculation 3 2 4 2" xfId="26622" xr:uid="{D820349C-3E9D-423A-A969-7BD324FA69F3}"/>
    <cellStyle name="Calculation 3 2 4 2 2" xfId="32074" xr:uid="{D4E96CD7-7B93-4BD6-8DE7-7650DB3D2E17}"/>
    <cellStyle name="Calculation 3 2 4 2 3" xfId="37646" xr:uid="{1721331F-FE51-4E90-99BF-A96D154D6627}"/>
    <cellStyle name="Calculation 3 2 4 3" xfId="29876" xr:uid="{1D8B1108-F9FC-4148-9684-30997FE919CE}"/>
    <cellStyle name="Calculation 3 2 4 4" xfId="35595" xr:uid="{3D4596BB-6A19-4C1C-A774-E933860995C1}"/>
    <cellStyle name="Calculation 3 2 5" xfId="22207" xr:uid="{2A18BC56-E363-4B66-B133-CE914E10F9D7}"/>
    <cellStyle name="Calculation 3 2 5 2" xfId="28147" xr:uid="{97BE5593-7ED2-4544-889B-9D8F5786D085}"/>
    <cellStyle name="Calculation 3 2 5 3" xfId="33874" xr:uid="{FE0B40CD-6F2A-459D-8BEC-75D4980D0714}"/>
    <cellStyle name="Calculation 3 2 6" xfId="21125" xr:uid="{A5B7B624-651B-4B8B-871D-E6A51D33D153}"/>
    <cellStyle name="Calculation 3 2 7" xfId="21351" xr:uid="{DAE201A3-AC6D-4297-B416-FC2ED52BC092}"/>
    <cellStyle name="Calculation 3 2 8" xfId="32978" xr:uid="{EFBA64B5-10EF-4FD8-A17D-1ADEC022E05A}"/>
    <cellStyle name="Calculation 3 3" xfId="802" xr:uid="{00000000-0005-0000-0000-000011030000}"/>
    <cellStyle name="Calculation 3 3 2" xfId="22059" xr:uid="{7BBB3890-F930-40C0-9501-1B6B22F1EC7B}"/>
    <cellStyle name="Calculation 3 3 2 2" xfId="23774" xr:uid="{93943C91-B87C-4A8E-B895-4B2EEF2CA509}"/>
    <cellStyle name="Calculation 3 3 2 2 2" xfId="26474" xr:uid="{83CEAA35-FA10-43BD-B41F-449F349E9974}"/>
    <cellStyle name="Calculation 3 3 2 2 2 2" xfId="31926" xr:uid="{2FBA9275-A2FE-44E0-83FE-40D2EBA270CA}"/>
    <cellStyle name="Calculation 3 3 2 2 2 3" xfId="37498" xr:uid="{398BCCD5-9AC9-45AC-BFC6-46D07123D1C7}"/>
    <cellStyle name="Calculation 3 3 2 2 3" xfId="29714" xr:uid="{29964CB7-F4F3-420A-8AFF-68C669AABA3D}"/>
    <cellStyle name="Calculation 3 3 2 2 4" xfId="35435" xr:uid="{09FA6095-6D16-48E9-A92A-B75E2918B773}"/>
    <cellStyle name="Calculation 3 3 2 3" xfId="25174" xr:uid="{8C22566A-C735-4B27-B617-C117DD9E0471}"/>
    <cellStyle name="Calculation 3 3 2 3 2" xfId="27366" xr:uid="{F1B580B8-1B40-4DED-98E2-655575455303}"/>
    <cellStyle name="Calculation 3 3 2 3 2 2" xfId="32818" xr:uid="{60117D86-DF1D-4CE1-8D20-88A73CA6EB80}"/>
    <cellStyle name="Calculation 3 3 2 3 2 3" xfId="38184" xr:uid="{04D09A11-4CF4-4185-BB55-A9FD8DE71419}"/>
    <cellStyle name="Calculation 3 3 2 3 3" xfId="30626" xr:uid="{72B9F2AA-B317-4F12-8918-437F11C58198}"/>
    <cellStyle name="Calculation 3 3 2 3 4" xfId="36301" xr:uid="{08B0FC5C-6918-4FCB-AAC2-4FFE624710D0}"/>
    <cellStyle name="Calculation 3 3 2 4" xfId="22919" xr:uid="{221377EF-8231-4DED-8A37-01BD88248A27}"/>
    <cellStyle name="Calculation 3 3 2 4 2" xfId="28859" xr:uid="{E3F6A5FA-BDE3-4FA8-8FD7-4771EF671F67}"/>
    <cellStyle name="Calculation 3 3 2 4 3" xfId="34583" xr:uid="{8DBABFC7-5CA2-499C-B63A-BEB3CB5E7365}"/>
    <cellStyle name="Calculation 3 3 2 5" xfId="25619" xr:uid="{C145553A-80F7-427D-ACF7-43B212656732}"/>
    <cellStyle name="Calculation 3 3 2 5 2" xfId="31071" xr:uid="{89154301-8C66-4FF4-A9E2-5D89D4551012}"/>
    <cellStyle name="Calculation 3 3 2 5 3" xfId="36646" xr:uid="{7E8498FB-6B3D-4797-87DB-8671B709CDB2}"/>
    <cellStyle name="Calculation 3 3 2 6" xfId="28001" xr:uid="{595956DF-24C2-4F0F-A683-7B0FB1BDBF2F}"/>
    <cellStyle name="Calculation 3 3 2 7" xfId="33728" xr:uid="{4A6B1663-D0DF-4DDF-9DE7-716A8C891C2E}"/>
    <cellStyle name="Calculation 3 3 3" xfId="23066" xr:uid="{B4ABA06B-E78A-47A0-A042-93D4DCF815B8}"/>
    <cellStyle name="Calculation 3 3 3 2" xfId="25766" xr:uid="{EB410E5A-3F70-4B31-A425-57AA351176D1}"/>
    <cellStyle name="Calculation 3 3 3 2 2" xfId="31218" xr:uid="{9F63170E-BFA4-477C-9C6F-412201B6CACF}"/>
    <cellStyle name="Calculation 3 3 3 2 3" xfId="36793" xr:uid="{4005A1E4-4293-4ACA-9EE2-71736B2A400A}"/>
    <cellStyle name="Calculation 3 3 3 3" xfId="29006" xr:uid="{7D8E0209-4011-48A7-96A0-0C012816F9FF}"/>
    <cellStyle name="Calculation 3 3 3 4" xfId="34730" xr:uid="{11B48B68-0DFC-4F31-9A00-03951ABD9BB6}"/>
    <cellStyle name="Calculation 3 3 4" xfId="24425" xr:uid="{13F9DBDB-6856-498F-A9CE-E9D59C9BF156}"/>
    <cellStyle name="Calculation 3 3 4 2" xfId="26623" xr:uid="{82C0C789-FF3D-45D0-B33A-6F6EB97B89F9}"/>
    <cellStyle name="Calculation 3 3 4 2 2" xfId="32075" xr:uid="{2F53A909-BC72-442F-B805-1840F89A5540}"/>
    <cellStyle name="Calculation 3 3 4 2 3" xfId="37647" xr:uid="{8FC8F221-DC91-4D2E-9613-C4653B29DA20}"/>
    <cellStyle name="Calculation 3 3 4 3" xfId="29877" xr:uid="{B2D1E9C3-5DFA-4AFD-BB51-DE4418AFFB59}"/>
    <cellStyle name="Calculation 3 3 4 4" xfId="35596" xr:uid="{1B4AC245-C53B-41C8-B153-F26704F893DB}"/>
    <cellStyle name="Calculation 3 3 5" xfId="22208" xr:uid="{B579E8AC-9C03-4D3F-85BB-58E8DEC6B262}"/>
    <cellStyle name="Calculation 3 3 5 2" xfId="28148" xr:uid="{3BE1C236-CDE5-4622-B65D-74782486F8EF}"/>
    <cellStyle name="Calculation 3 3 5 3" xfId="33875" xr:uid="{CC6A5CD6-3FEF-4840-81B2-3AA63071A32C}"/>
    <cellStyle name="Calculation 3 3 6" xfId="21126" xr:uid="{4D2B6C1B-47F4-44CD-ADA6-CBF73445B171}"/>
    <cellStyle name="Calculation 3 3 7" xfId="21350" xr:uid="{8CBF540F-B692-4EBC-B343-414521024DD0}"/>
    <cellStyle name="Calculation 3 3 8" xfId="32979" xr:uid="{B13C861E-BFC6-4898-AE61-34F37BB47EE0}"/>
    <cellStyle name="Calculation 3 4" xfId="22061" xr:uid="{3433DBF6-AAAC-4C7E-BA43-D33148B5DDFA}"/>
    <cellStyle name="Calculation 3 4 2" xfId="23776" xr:uid="{8E0C12FB-6732-4966-A667-0794376BE953}"/>
    <cellStyle name="Calculation 3 4 2 2" xfId="26476" xr:uid="{F154A872-1C84-4F20-82B0-683D72EF999E}"/>
    <cellStyle name="Calculation 3 4 2 2 2" xfId="31928" xr:uid="{D19830DF-1CD1-4FAC-9A11-4B73593A1B72}"/>
    <cellStyle name="Calculation 3 4 2 2 3" xfId="37500" xr:uid="{FF325A61-9C5F-4CCC-A5FF-9166D452D797}"/>
    <cellStyle name="Calculation 3 4 2 3" xfId="29716" xr:uid="{7B77A3F4-F115-41C3-8DAE-F399D3146A75}"/>
    <cellStyle name="Calculation 3 4 2 4" xfId="35437" xr:uid="{688F1671-7963-4C10-A2E1-38EA94641451}"/>
    <cellStyle name="Calculation 3 4 3" xfId="25176" xr:uid="{A83F456D-A740-4BC4-BA25-156C34E155D6}"/>
    <cellStyle name="Calculation 3 4 3 2" xfId="27368" xr:uid="{EA7B7F91-14E0-4806-96CF-86973DE1C2D8}"/>
    <cellStyle name="Calculation 3 4 3 2 2" xfId="32820" xr:uid="{A3948407-35EC-4812-9950-BAB2E4406A3B}"/>
    <cellStyle name="Calculation 3 4 3 2 3" xfId="38186" xr:uid="{E47D2600-D68B-405F-8062-1FB50822E2BA}"/>
    <cellStyle name="Calculation 3 4 3 3" xfId="30628" xr:uid="{BEA2B090-16F8-4AE2-BCAA-9126D41B9D90}"/>
    <cellStyle name="Calculation 3 4 3 4" xfId="36303" xr:uid="{D3FBACA6-BEA0-4E8A-8F69-2BCDB91FDEC9}"/>
    <cellStyle name="Calculation 3 4 4" xfId="22921" xr:uid="{9AF1F729-1AD6-4479-B358-4B735D73B708}"/>
    <cellStyle name="Calculation 3 4 4 2" xfId="28861" xr:uid="{96C4EF9C-CF6E-43FB-9BCE-4E223F251E80}"/>
    <cellStyle name="Calculation 3 4 4 3" xfId="34585" xr:uid="{538B6772-B30A-46CC-AEB2-0FA5CD5F6CD5}"/>
    <cellStyle name="Calculation 3 4 5" xfId="25621" xr:uid="{98CA57D0-F396-42D0-9010-2FDEFAF825DD}"/>
    <cellStyle name="Calculation 3 4 5 2" xfId="31073" xr:uid="{BEF68043-6343-4524-B936-4A7846612742}"/>
    <cellStyle name="Calculation 3 4 5 3" xfId="36648" xr:uid="{C75E0A92-F939-4F7A-9AF8-A59701A49F4C}"/>
    <cellStyle name="Calculation 3 4 6" xfId="28003" xr:uid="{2933C48A-E799-4426-A3D9-4CBA00D41050}"/>
    <cellStyle name="Calculation 3 4 7" xfId="33730" xr:uid="{50759E9D-A359-4CD5-96E4-DAFE028489B9}"/>
    <cellStyle name="Calculation 3 5" xfId="23064" xr:uid="{AB590C1C-E82E-4D73-9C4C-DDFD09C008F6}"/>
    <cellStyle name="Calculation 3 5 2" xfId="25764" xr:uid="{B205DD4F-87D8-4AE6-9E69-25C2CBB4ED6B}"/>
    <cellStyle name="Calculation 3 5 2 2" xfId="31216" xr:uid="{BF883DD0-F6F1-4892-9F81-781A74DA81F4}"/>
    <cellStyle name="Calculation 3 5 2 3" xfId="36791" xr:uid="{9D2C5538-00D1-4445-82FF-0E6A3194A003}"/>
    <cellStyle name="Calculation 3 5 3" xfId="29004" xr:uid="{06D3195A-E819-463D-BF9B-28C3F7A5D2A0}"/>
    <cellStyle name="Calculation 3 5 4" xfId="34728" xr:uid="{1E3E9A61-0962-4983-AE8F-77DF4CEFB845}"/>
    <cellStyle name="Calculation 3 6" xfId="24423" xr:uid="{AD7BDE03-FF58-462E-AC75-4ADEA78266E4}"/>
    <cellStyle name="Calculation 3 6 2" xfId="26621" xr:uid="{592EEFCB-5255-4F44-9A97-A8F5E3ADE024}"/>
    <cellStyle name="Calculation 3 6 2 2" xfId="32073" xr:uid="{976DA110-95DF-4EE0-B285-751253EB519B}"/>
    <cellStyle name="Calculation 3 6 2 3" xfId="37645" xr:uid="{97995DA9-E44F-48C9-8FE0-769947B1686D}"/>
    <cellStyle name="Calculation 3 6 3" xfId="29875" xr:uid="{3E7D939F-600F-4595-BE27-FE42A9B78582}"/>
    <cellStyle name="Calculation 3 6 4" xfId="35594" xr:uid="{51E0B30B-B528-4A35-BFBA-461E566CD751}"/>
    <cellStyle name="Calculation 3 7" xfId="22206" xr:uid="{423B161E-2329-4512-AA58-ABEA2D79557F}"/>
    <cellStyle name="Calculation 3 7 2" xfId="28146" xr:uid="{13B6620B-E566-444F-9E01-F8E0010B83FB}"/>
    <cellStyle name="Calculation 3 7 3" xfId="33873" xr:uid="{D22244B1-334D-4B79-825E-8326B04181F7}"/>
    <cellStyle name="Calculation 3 8" xfId="21124" xr:uid="{0731E504-2524-480C-A56D-8EF64F00DB88}"/>
    <cellStyle name="Calculation 3 9" xfId="21352" xr:uid="{FF80B2AE-D36B-4701-B04E-C28E9FE301D3}"/>
    <cellStyle name="Calculation 4" xfId="803" xr:uid="{00000000-0005-0000-0000-000012030000}"/>
    <cellStyle name="Calculation 4 10" xfId="32980" xr:uid="{918A245A-04BF-4378-B506-E6E403542423}"/>
    <cellStyle name="Calculation 4 2" xfId="804" xr:uid="{00000000-0005-0000-0000-000013030000}"/>
    <cellStyle name="Calculation 4 2 2" xfId="22057" xr:uid="{0A906F4A-22BD-4790-A864-696DA92C858B}"/>
    <cellStyle name="Calculation 4 2 2 2" xfId="23772" xr:uid="{855D5EA4-A897-4A2C-8DF3-834863FB0142}"/>
    <cellStyle name="Calculation 4 2 2 2 2" xfId="26472" xr:uid="{90417C20-2E09-4D94-8AA4-04C5F533103C}"/>
    <cellStyle name="Calculation 4 2 2 2 2 2" xfId="31924" xr:uid="{46002FF7-CA3C-48FD-A510-7AF5F3FED6FB}"/>
    <cellStyle name="Calculation 4 2 2 2 2 3" xfId="37496" xr:uid="{05E0D613-2F6C-4B17-BBB7-0F690069A804}"/>
    <cellStyle name="Calculation 4 2 2 2 3" xfId="29712" xr:uid="{E54A6DF0-844F-4DB2-B96D-5B9F000F4D89}"/>
    <cellStyle name="Calculation 4 2 2 2 4" xfId="35433" xr:uid="{EE4F2525-D419-4137-9B97-998651D82953}"/>
    <cellStyle name="Calculation 4 2 2 3" xfId="25172" xr:uid="{11C3F012-177D-4630-B422-6A65F547FCA8}"/>
    <cellStyle name="Calculation 4 2 2 3 2" xfId="27364" xr:uid="{908F14F6-3176-4043-839F-26CBB170AAC5}"/>
    <cellStyle name="Calculation 4 2 2 3 2 2" xfId="32816" xr:uid="{526429CB-A819-4C47-95D6-ECDCD4308540}"/>
    <cellStyle name="Calculation 4 2 2 3 2 3" xfId="38182" xr:uid="{D57903AD-FD3F-4175-B127-689AE2B7BAE0}"/>
    <cellStyle name="Calculation 4 2 2 3 3" xfId="30624" xr:uid="{BCFF90B8-60EE-4481-8F85-6503D25D7B3C}"/>
    <cellStyle name="Calculation 4 2 2 3 4" xfId="36299" xr:uid="{7BD70723-45A8-4FE2-9B2E-8152B78C09D1}"/>
    <cellStyle name="Calculation 4 2 2 4" xfId="22917" xr:uid="{5D733D3B-08C8-4659-AAF0-7AF24C63083C}"/>
    <cellStyle name="Calculation 4 2 2 4 2" xfId="28857" xr:uid="{251A77E0-9263-4ECB-BAFE-D20670CFB979}"/>
    <cellStyle name="Calculation 4 2 2 4 3" xfId="34581" xr:uid="{54C20EB5-1FB3-43B6-8ED5-759702AB3655}"/>
    <cellStyle name="Calculation 4 2 2 5" xfId="25617" xr:uid="{EF12B21D-0A9C-4C1A-B6AF-EE6A3469187C}"/>
    <cellStyle name="Calculation 4 2 2 5 2" xfId="31069" xr:uid="{D08E264B-DF71-4064-9339-125C61E602BE}"/>
    <cellStyle name="Calculation 4 2 2 5 3" xfId="36644" xr:uid="{E108C7BF-234B-42DA-A437-F623B7C66865}"/>
    <cellStyle name="Calculation 4 2 2 6" xfId="27999" xr:uid="{2AD199EC-5BCE-437F-98CB-01113ECF52D4}"/>
    <cellStyle name="Calculation 4 2 2 7" xfId="33726" xr:uid="{83B36948-A6C2-4B41-81F0-AABC95391695}"/>
    <cellStyle name="Calculation 4 2 3" xfId="23068" xr:uid="{8DF4E465-0DDA-4CC5-B973-835C4D0E6F94}"/>
    <cellStyle name="Calculation 4 2 3 2" xfId="25768" xr:uid="{21837B01-3205-4547-A368-B90A501EC2DC}"/>
    <cellStyle name="Calculation 4 2 3 2 2" xfId="31220" xr:uid="{95B05F43-87B6-490B-A88B-87B5E853FBA9}"/>
    <cellStyle name="Calculation 4 2 3 2 3" xfId="36795" xr:uid="{EF5C849F-6FA9-4BF9-89A6-47F52B871CE8}"/>
    <cellStyle name="Calculation 4 2 3 3" xfId="29008" xr:uid="{7029A061-4FAD-4785-8D99-119897350D02}"/>
    <cellStyle name="Calculation 4 2 3 4" xfId="34732" xr:uid="{27F28B05-3513-4D66-B83F-D4356A2A05B8}"/>
    <cellStyle name="Calculation 4 2 4" xfId="24427" xr:uid="{7916AC15-2BE8-4C30-9521-08BB6A17514B}"/>
    <cellStyle name="Calculation 4 2 4 2" xfId="26625" xr:uid="{7925C0ED-2A28-48D5-9098-9F5CE79306A0}"/>
    <cellStyle name="Calculation 4 2 4 2 2" xfId="32077" xr:uid="{B25E3AED-361E-4F6F-98C9-FD49DA94B7DA}"/>
    <cellStyle name="Calculation 4 2 4 2 3" xfId="37649" xr:uid="{09B341E1-317F-4F2C-8DB8-8239AA700E32}"/>
    <cellStyle name="Calculation 4 2 4 3" xfId="29879" xr:uid="{A60A1F7E-25B4-4658-8A8D-044A0EAABEB2}"/>
    <cellStyle name="Calculation 4 2 4 4" xfId="35598" xr:uid="{CF8509C6-1665-44FB-B9E6-142C333A4D60}"/>
    <cellStyle name="Calculation 4 2 5" xfId="22210" xr:uid="{7EF1ED90-4F74-4D6A-997C-3C1B82F2999A}"/>
    <cellStyle name="Calculation 4 2 5 2" xfId="28150" xr:uid="{0FC4DE4C-BFE9-420E-A0EA-6EB0D0D77BF7}"/>
    <cellStyle name="Calculation 4 2 5 3" xfId="33877" xr:uid="{95D0AE8A-1B3B-468A-89B6-BE449310431B}"/>
    <cellStyle name="Calculation 4 2 6" xfId="21128" xr:uid="{D2BBFD1A-E7E2-47CA-9015-4681FF55D214}"/>
    <cellStyle name="Calculation 4 2 7" xfId="21348" xr:uid="{C88BC1E1-EA57-490A-AB5B-8D9BBF3A023D}"/>
    <cellStyle name="Calculation 4 2 8" xfId="32981" xr:uid="{818E7596-9984-4617-B83C-E7AC2035C120}"/>
    <cellStyle name="Calculation 4 3" xfId="805" xr:uid="{00000000-0005-0000-0000-000014030000}"/>
    <cellStyle name="Calculation 4 3 2" xfId="22056" xr:uid="{91BBB47C-902E-4C28-A305-C3B647E4BE96}"/>
    <cellStyle name="Calculation 4 3 2 2" xfId="23771" xr:uid="{7633AED0-8A60-42EE-BF43-6E8A11F72D9C}"/>
    <cellStyle name="Calculation 4 3 2 2 2" xfId="26471" xr:uid="{A679ECA9-45C7-4490-8121-3285EF87C509}"/>
    <cellStyle name="Calculation 4 3 2 2 2 2" xfId="31923" xr:uid="{0D47D485-33BF-4CCC-8D47-AF8DC01D02A7}"/>
    <cellStyle name="Calculation 4 3 2 2 2 3" xfId="37495" xr:uid="{DC5548D7-89E9-4BCE-BA0F-D3BC2626732F}"/>
    <cellStyle name="Calculation 4 3 2 2 3" xfId="29711" xr:uid="{142C8485-AA04-4611-9EA7-CD59434EEC84}"/>
    <cellStyle name="Calculation 4 3 2 2 4" xfId="35432" xr:uid="{A78A8B2B-621B-44A1-81FB-872332EC25F7}"/>
    <cellStyle name="Calculation 4 3 2 3" xfId="25171" xr:uid="{2A3CCC43-5595-410E-8355-8CD35472CEF0}"/>
    <cellStyle name="Calculation 4 3 2 3 2" xfId="27363" xr:uid="{A58592C8-9FE6-48B8-A0AC-AE4E8764F3DC}"/>
    <cellStyle name="Calculation 4 3 2 3 2 2" xfId="32815" xr:uid="{49CB5B88-864B-4CC7-9901-C13591F25A64}"/>
    <cellStyle name="Calculation 4 3 2 3 2 3" xfId="38181" xr:uid="{AFBCB866-2D70-4F7F-9F36-997EA3C08E52}"/>
    <cellStyle name="Calculation 4 3 2 3 3" xfId="30623" xr:uid="{DC3225E9-C6F1-4DDE-B930-F405499CCABC}"/>
    <cellStyle name="Calculation 4 3 2 3 4" xfId="36298" xr:uid="{24474289-DB9F-4FA7-8C11-9697BAC3D0D9}"/>
    <cellStyle name="Calculation 4 3 2 4" xfId="22916" xr:uid="{3A3FAED8-C772-4C1D-B8A1-190D5A5B2BA9}"/>
    <cellStyle name="Calculation 4 3 2 4 2" xfId="28856" xr:uid="{E2345DF6-91F4-4428-800D-8BFCA50DE9A5}"/>
    <cellStyle name="Calculation 4 3 2 4 3" xfId="34580" xr:uid="{65D77E32-AFE1-4823-B6A3-44E189FF5C66}"/>
    <cellStyle name="Calculation 4 3 2 5" xfId="25616" xr:uid="{0A2D05AE-20D0-4E52-8D44-2B41C6771647}"/>
    <cellStyle name="Calculation 4 3 2 5 2" xfId="31068" xr:uid="{1AED1747-49A0-4F61-9152-333C099637B2}"/>
    <cellStyle name="Calculation 4 3 2 5 3" xfId="36643" xr:uid="{10F578C7-ABC7-4C4D-9285-49224FEAFDBD}"/>
    <cellStyle name="Calculation 4 3 2 6" xfId="27998" xr:uid="{5E4DFA53-6A19-4D97-A759-7FF3C2C134C3}"/>
    <cellStyle name="Calculation 4 3 2 7" xfId="33725" xr:uid="{913B52DE-F7EA-4403-92F0-700C766AFED1}"/>
    <cellStyle name="Calculation 4 3 3" xfId="23069" xr:uid="{8B01C91B-0889-46E1-B736-F3CF9F68CA68}"/>
    <cellStyle name="Calculation 4 3 3 2" xfId="25769" xr:uid="{BA068D6B-DEDD-49E2-80BD-F562DDF47715}"/>
    <cellStyle name="Calculation 4 3 3 2 2" xfId="31221" xr:uid="{D73F6DAA-96FB-4696-8666-DADE97CB120F}"/>
    <cellStyle name="Calculation 4 3 3 2 3" xfId="36796" xr:uid="{21FA9B45-165E-4E2B-94BF-F0F16B02B3D0}"/>
    <cellStyle name="Calculation 4 3 3 3" xfId="29009" xr:uid="{DC542084-C55C-48C5-927A-EB57B3A322EA}"/>
    <cellStyle name="Calculation 4 3 3 4" xfId="34733" xr:uid="{F4100240-F4AF-4145-B21B-567588E021B8}"/>
    <cellStyle name="Calculation 4 3 4" xfId="24428" xr:uid="{43861ED7-2D64-4DD3-9947-D56AA0CF48CC}"/>
    <cellStyle name="Calculation 4 3 4 2" xfId="26626" xr:uid="{1F231255-128D-400F-A671-188F408D8002}"/>
    <cellStyle name="Calculation 4 3 4 2 2" xfId="32078" xr:uid="{D88A1F08-E51D-4C75-9D1D-CD76B91B3085}"/>
    <cellStyle name="Calculation 4 3 4 2 3" xfId="37650" xr:uid="{D8CE9ABB-14BA-4935-8518-982B840AE119}"/>
    <cellStyle name="Calculation 4 3 4 3" xfId="29880" xr:uid="{97CD63A3-8EFD-40C7-AAFF-29A9CDA6193C}"/>
    <cellStyle name="Calculation 4 3 4 4" xfId="35599" xr:uid="{83F80F0A-FAB5-4D54-88A9-98FCB578A70F}"/>
    <cellStyle name="Calculation 4 3 5" xfId="22211" xr:uid="{57284F6C-985A-4441-B135-897C5108BEA7}"/>
    <cellStyle name="Calculation 4 3 5 2" xfId="28151" xr:uid="{401DF9AE-9272-4182-9864-10F588AC55B2}"/>
    <cellStyle name="Calculation 4 3 5 3" xfId="33878" xr:uid="{791921F1-AE88-43D3-9D46-3786398ED063}"/>
    <cellStyle name="Calculation 4 3 6" xfId="21129" xr:uid="{302B561A-0E35-4E91-A187-7DE92AC61E39}"/>
    <cellStyle name="Calculation 4 3 7" xfId="21347" xr:uid="{BFD3A001-BD9F-4932-9E2F-2D51A580CDE8}"/>
    <cellStyle name="Calculation 4 3 8" xfId="32982" xr:uid="{F60483CE-3EB2-41BE-9558-CB4D052C7F2A}"/>
    <cellStyle name="Calculation 4 4" xfId="22058" xr:uid="{C63C0378-3F2E-4392-BE69-3DEB09006E28}"/>
    <cellStyle name="Calculation 4 4 2" xfId="23773" xr:uid="{3A3FFD05-2A3F-4F53-B0FE-E88792C1E517}"/>
    <cellStyle name="Calculation 4 4 2 2" xfId="26473" xr:uid="{E26F8F10-D267-436F-9ACC-46B67BBB2E01}"/>
    <cellStyle name="Calculation 4 4 2 2 2" xfId="31925" xr:uid="{28DC9B9F-64C1-44DE-A708-ADA019DE3854}"/>
    <cellStyle name="Calculation 4 4 2 2 3" xfId="37497" xr:uid="{789CBBD1-2267-4029-BA11-EEEA8EF3AFB7}"/>
    <cellStyle name="Calculation 4 4 2 3" xfId="29713" xr:uid="{ACD11766-563A-4185-B37C-19E55DC034E7}"/>
    <cellStyle name="Calculation 4 4 2 4" xfId="35434" xr:uid="{0E8FB08F-BA8E-4FF0-B0DE-02F4E54DCFB4}"/>
    <cellStyle name="Calculation 4 4 3" xfId="25173" xr:uid="{C12EC963-4A90-40AA-BA5B-92322C905E59}"/>
    <cellStyle name="Calculation 4 4 3 2" xfId="27365" xr:uid="{9D3B4133-C02B-4D33-9B45-C67176EF5712}"/>
    <cellStyle name="Calculation 4 4 3 2 2" xfId="32817" xr:uid="{72094BD6-A811-425C-9895-B903606B62DB}"/>
    <cellStyle name="Calculation 4 4 3 2 3" xfId="38183" xr:uid="{893C9319-E9DA-4743-84D5-68A3AFAA5588}"/>
    <cellStyle name="Calculation 4 4 3 3" xfId="30625" xr:uid="{DF55F9AD-0010-47F1-B3AA-DA3F1FE48717}"/>
    <cellStyle name="Calculation 4 4 3 4" xfId="36300" xr:uid="{2EF40316-7DD4-489C-BF32-1EC1AB5A08AC}"/>
    <cellStyle name="Calculation 4 4 4" xfId="22918" xr:uid="{3186E0F4-7103-4270-ACF9-A182C768BE07}"/>
    <cellStyle name="Calculation 4 4 4 2" xfId="28858" xr:uid="{EC728D00-4306-4001-B0E7-6C5CD56C610A}"/>
    <cellStyle name="Calculation 4 4 4 3" xfId="34582" xr:uid="{46BA9937-8C6A-4F98-A11A-0093E1417B7D}"/>
    <cellStyle name="Calculation 4 4 5" xfId="25618" xr:uid="{6555A0CD-7E4A-4F5B-A65B-ABB0D5938D81}"/>
    <cellStyle name="Calculation 4 4 5 2" xfId="31070" xr:uid="{42AE62CF-D243-494F-B5C7-C5F676E6C224}"/>
    <cellStyle name="Calculation 4 4 5 3" xfId="36645" xr:uid="{0CA082E9-59FD-41D8-AF52-C38A3DAD10D5}"/>
    <cellStyle name="Calculation 4 4 6" xfId="28000" xr:uid="{0FB994E1-02CF-48BA-B214-95138A80DA55}"/>
    <cellStyle name="Calculation 4 4 7" xfId="33727" xr:uid="{F9754F43-3209-44B3-82FF-B93EF52168D5}"/>
    <cellStyle name="Calculation 4 5" xfId="23067" xr:uid="{35EBF0F3-9D3C-4653-910D-6C46A23D2669}"/>
    <cellStyle name="Calculation 4 5 2" xfId="25767" xr:uid="{18202055-50D5-4633-A025-7B7B4339838A}"/>
    <cellStyle name="Calculation 4 5 2 2" xfId="31219" xr:uid="{9CF012AE-B628-4D0F-8F66-8C5986DD056E}"/>
    <cellStyle name="Calculation 4 5 2 3" xfId="36794" xr:uid="{6B390906-EB01-4F7A-A816-6C8FF8776E68}"/>
    <cellStyle name="Calculation 4 5 3" xfId="29007" xr:uid="{D5D1CD07-7435-4E2E-8BD5-6C3A7D35B019}"/>
    <cellStyle name="Calculation 4 5 4" xfId="34731" xr:uid="{830E9A5F-8D10-4034-8221-2ACB1AD911EC}"/>
    <cellStyle name="Calculation 4 6" xfId="24426" xr:uid="{753D590B-829F-4E4D-AA04-901EAD6E2F3A}"/>
    <cellStyle name="Calculation 4 6 2" xfId="26624" xr:uid="{DFB631E7-C61B-4AEC-A540-D00254CA9B2A}"/>
    <cellStyle name="Calculation 4 6 2 2" xfId="32076" xr:uid="{A3F121F6-EA60-43A9-9B0A-BF37D4441A06}"/>
    <cellStyle name="Calculation 4 6 2 3" xfId="37648" xr:uid="{580D9442-F69C-43CC-B2BF-EF4094CCE035}"/>
    <cellStyle name="Calculation 4 6 3" xfId="29878" xr:uid="{7BF6F797-0A4F-484A-AC1C-7F85ED7E7569}"/>
    <cellStyle name="Calculation 4 6 4" xfId="35597" xr:uid="{416349EE-CA13-4FFE-8837-8190B9A9E24F}"/>
    <cellStyle name="Calculation 4 7" xfId="22209" xr:uid="{062EAEC2-E522-464D-8DA4-8CF59F1ECB7A}"/>
    <cellStyle name="Calculation 4 7 2" xfId="28149" xr:uid="{E4380213-237C-42D2-A0F7-CDED8264C664}"/>
    <cellStyle name="Calculation 4 7 3" xfId="33876" xr:uid="{8FB70C5B-F230-44B3-B1BB-E1E484DB3CFF}"/>
    <cellStyle name="Calculation 4 8" xfId="21127" xr:uid="{E929ADAA-7C3F-4154-AFAF-2A966CB16C55}"/>
    <cellStyle name="Calculation 4 9" xfId="21349" xr:uid="{55C28036-1384-481C-AD84-A14C5B603FB9}"/>
    <cellStyle name="Calculation 5" xfId="806" xr:uid="{00000000-0005-0000-0000-000015030000}"/>
    <cellStyle name="Calculation 5 10" xfId="32983" xr:uid="{69831BE9-318D-45BB-BF07-C37B81EB1BD5}"/>
    <cellStyle name="Calculation 5 2" xfId="807" xr:uid="{00000000-0005-0000-0000-000016030000}"/>
    <cellStyle name="Calculation 5 2 2" xfId="22054" xr:uid="{395EC52B-F2BC-4EE2-8405-5E82CC9D4A97}"/>
    <cellStyle name="Calculation 5 2 2 2" xfId="23769" xr:uid="{F600DE79-E01F-4C98-A5E2-0B2D2D50B133}"/>
    <cellStyle name="Calculation 5 2 2 2 2" xfId="26469" xr:uid="{2138D535-85C7-4B90-8907-5D7CDEBE97E9}"/>
    <cellStyle name="Calculation 5 2 2 2 2 2" xfId="31921" xr:uid="{A8158039-B246-42B4-8A77-178B936A0F2B}"/>
    <cellStyle name="Calculation 5 2 2 2 2 3" xfId="37493" xr:uid="{DA893860-D12C-4ACF-87D5-7D6A0D6EE3AF}"/>
    <cellStyle name="Calculation 5 2 2 2 3" xfId="29709" xr:uid="{0FE92F73-395E-47F1-AEEA-AF0165BD1969}"/>
    <cellStyle name="Calculation 5 2 2 2 4" xfId="35430" xr:uid="{5ACE8E95-0469-4019-865A-C39E3A35BF92}"/>
    <cellStyle name="Calculation 5 2 2 3" xfId="25169" xr:uid="{4B233D10-56FF-4ECD-AFD7-785CE8DFABCD}"/>
    <cellStyle name="Calculation 5 2 2 3 2" xfId="27361" xr:uid="{46EE8B31-B079-49D5-B03D-A37AD34F950F}"/>
    <cellStyle name="Calculation 5 2 2 3 2 2" xfId="32813" xr:uid="{54E93B0E-FA6A-4FA3-ABAA-B02DF3BF48BA}"/>
    <cellStyle name="Calculation 5 2 2 3 2 3" xfId="38179" xr:uid="{DD39343B-6BBB-408D-9374-58E822E3D219}"/>
    <cellStyle name="Calculation 5 2 2 3 3" xfId="30621" xr:uid="{616F3F4F-A271-4277-A143-87CA250F04FB}"/>
    <cellStyle name="Calculation 5 2 2 3 4" xfId="36296" xr:uid="{94BE832C-5E7A-45CA-825D-2C2B42AC7D1B}"/>
    <cellStyle name="Calculation 5 2 2 4" xfId="22914" xr:uid="{30BD5D86-07E9-4DDF-A8E6-A33B991381C4}"/>
    <cellStyle name="Calculation 5 2 2 4 2" xfId="28854" xr:uid="{330CD55E-6A5A-40AD-A6E4-AD106CC47BBF}"/>
    <cellStyle name="Calculation 5 2 2 4 3" xfId="34578" xr:uid="{ADE88972-3162-423D-A401-C885C3C628D7}"/>
    <cellStyle name="Calculation 5 2 2 5" xfId="25614" xr:uid="{D7D1428F-11DB-4F5F-8523-444BF408EE28}"/>
    <cellStyle name="Calculation 5 2 2 5 2" xfId="31066" xr:uid="{36A150BD-8E09-4363-A8A2-3D2A37382116}"/>
    <cellStyle name="Calculation 5 2 2 5 3" xfId="36641" xr:uid="{FC71A01F-271B-4C70-BF65-6819E4001CD1}"/>
    <cellStyle name="Calculation 5 2 2 6" xfId="27996" xr:uid="{FC5C6EE5-EE79-4EA6-B807-249A3D460912}"/>
    <cellStyle name="Calculation 5 2 2 7" xfId="33723" xr:uid="{BA14AA2F-5A53-4A02-8988-89177E08D2A4}"/>
    <cellStyle name="Calculation 5 2 3" xfId="23071" xr:uid="{066AE753-27BE-4746-93BE-0E3D93B4B3C1}"/>
    <cellStyle name="Calculation 5 2 3 2" xfId="25771" xr:uid="{8F30171B-2773-440D-BC64-8C4EEB32B611}"/>
    <cellStyle name="Calculation 5 2 3 2 2" xfId="31223" xr:uid="{E8A66278-87F2-495B-B64F-5F1239AC5FB2}"/>
    <cellStyle name="Calculation 5 2 3 2 3" xfId="36798" xr:uid="{13850115-69CA-4C7F-85A6-9FF0E80F1CFE}"/>
    <cellStyle name="Calculation 5 2 3 3" xfId="29011" xr:uid="{E846A739-5B09-4B02-AC12-840487336E13}"/>
    <cellStyle name="Calculation 5 2 3 4" xfId="34735" xr:uid="{0720F7E2-41E5-4802-99AD-E2BF2054920E}"/>
    <cellStyle name="Calculation 5 2 4" xfId="24430" xr:uid="{813CA30B-6134-478F-824D-B07A1571D17C}"/>
    <cellStyle name="Calculation 5 2 4 2" xfId="26628" xr:uid="{A0DDBBB3-460C-4D09-A19B-16185AB6FF2F}"/>
    <cellStyle name="Calculation 5 2 4 2 2" xfId="32080" xr:uid="{825E40D3-F57D-4100-A908-D0B659E56019}"/>
    <cellStyle name="Calculation 5 2 4 2 3" xfId="37652" xr:uid="{4F06ED20-E7EB-42C8-AD21-CAF08B80CA15}"/>
    <cellStyle name="Calculation 5 2 4 3" xfId="29882" xr:uid="{8314201E-2DCE-4807-AD01-5963BEC6A0E1}"/>
    <cellStyle name="Calculation 5 2 4 4" xfId="35601" xr:uid="{83F13CDA-073B-41A0-8508-27CAEEC2D137}"/>
    <cellStyle name="Calculation 5 2 5" xfId="22213" xr:uid="{E6BE2363-4BA6-4FE3-BD2F-608EE846BE53}"/>
    <cellStyle name="Calculation 5 2 5 2" xfId="28153" xr:uid="{DEF90D86-8BFF-449C-8CC9-CD4E41778267}"/>
    <cellStyle name="Calculation 5 2 5 3" xfId="33880" xr:uid="{77720C72-7843-479A-A3DD-283CB82F0524}"/>
    <cellStyle name="Calculation 5 2 6" xfId="21131" xr:uid="{2209642E-CDBC-45DA-A90C-9056E4A4CB24}"/>
    <cellStyle name="Calculation 5 2 7" xfId="21345" xr:uid="{3DB64E72-E22A-4ABC-89A9-5715B9C3F8F0}"/>
    <cellStyle name="Calculation 5 2 8" xfId="32984" xr:uid="{1BAE08B3-52A2-4657-8B20-8F6865A7ADB0}"/>
    <cellStyle name="Calculation 5 3" xfId="808" xr:uid="{00000000-0005-0000-0000-000017030000}"/>
    <cellStyle name="Calculation 5 3 2" xfId="22053" xr:uid="{EC35B495-42CB-4125-A598-EF6A82533AB8}"/>
    <cellStyle name="Calculation 5 3 2 2" xfId="23768" xr:uid="{D70EA787-4EA7-43FC-BFAF-60AFA270EBBA}"/>
    <cellStyle name="Calculation 5 3 2 2 2" xfId="26468" xr:uid="{A2631C4A-40DC-4E02-8096-599E7A86A132}"/>
    <cellStyle name="Calculation 5 3 2 2 2 2" xfId="31920" xr:uid="{8FDBFAA8-7FCF-41F6-B8DF-16123C5E6EF7}"/>
    <cellStyle name="Calculation 5 3 2 2 2 3" xfId="37492" xr:uid="{7A639DE7-5AD0-40B4-9A4D-F42EB4ED5B84}"/>
    <cellStyle name="Calculation 5 3 2 2 3" xfId="29708" xr:uid="{E809EFE1-98EC-4444-9923-C270460CB383}"/>
    <cellStyle name="Calculation 5 3 2 2 4" xfId="35429" xr:uid="{4176A950-7F5C-4490-8798-DF956778BA89}"/>
    <cellStyle name="Calculation 5 3 2 3" xfId="25168" xr:uid="{B0EFF014-4C50-4A60-84E5-63BB10FD2EBF}"/>
    <cellStyle name="Calculation 5 3 2 3 2" xfId="27360" xr:uid="{1A8B11D0-FC47-4611-9025-6AE952746198}"/>
    <cellStyle name="Calculation 5 3 2 3 2 2" xfId="32812" xr:uid="{979469E9-B7F3-4572-B029-ED22AD326337}"/>
    <cellStyle name="Calculation 5 3 2 3 2 3" xfId="38178" xr:uid="{CCBF6A95-7C89-499F-8B8F-0D0D55974B65}"/>
    <cellStyle name="Calculation 5 3 2 3 3" xfId="30620" xr:uid="{D9EFFCE2-9CC0-4D90-8240-8B5E0D9A0152}"/>
    <cellStyle name="Calculation 5 3 2 3 4" xfId="36295" xr:uid="{C7A73BE2-3336-4BF5-B525-3461EAECF059}"/>
    <cellStyle name="Calculation 5 3 2 4" xfId="22913" xr:uid="{4A570F94-0A3D-4A0C-9227-23688BF5E094}"/>
    <cellStyle name="Calculation 5 3 2 4 2" xfId="28853" xr:uid="{699D5CCF-F37E-43FD-8AAE-7BD49E5A4B18}"/>
    <cellStyle name="Calculation 5 3 2 4 3" xfId="34577" xr:uid="{D945CE96-F701-4323-A9EC-ED9FB278091E}"/>
    <cellStyle name="Calculation 5 3 2 5" xfId="25613" xr:uid="{F080213F-01A4-40D9-89A0-2E1F01BCFD10}"/>
    <cellStyle name="Calculation 5 3 2 5 2" xfId="31065" xr:uid="{BBA740B1-458F-402B-AD40-0D778C2D1E68}"/>
    <cellStyle name="Calculation 5 3 2 5 3" xfId="36640" xr:uid="{278FF3C6-E085-437D-80AA-15CD50F6484C}"/>
    <cellStyle name="Calculation 5 3 2 6" xfId="27995" xr:uid="{E714A889-3AF6-400F-AB8F-FE22AECAC72C}"/>
    <cellStyle name="Calculation 5 3 2 7" xfId="33722" xr:uid="{E992990F-23FC-4B44-B198-65ADBD6DADB1}"/>
    <cellStyle name="Calculation 5 3 3" xfId="23072" xr:uid="{1ADB8BE1-3DD0-4028-A165-226F42B413C9}"/>
    <cellStyle name="Calculation 5 3 3 2" xfId="25772" xr:uid="{A94AEBC8-417E-4CC1-8803-684779C626AF}"/>
    <cellStyle name="Calculation 5 3 3 2 2" xfId="31224" xr:uid="{0C98BA3B-0584-4B67-9D88-91B9E6E72475}"/>
    <cellStyle name="Calculation 5 3 3 2 3" xfId="36799" xr:uid="{450B3003-1D73-4B6B-8A44-EE3D2BB30C7E}"/>
    <cellStyle name="Calculation 5 3 3 3" xfId="29012" xr:uid="{47B94CD2-1602-40DF-83B9-8DF14BC1E97F}"/>
    <cellStyle name="Calculation 5 3 3 4" xfId="34736" xr:uid="{DCCE6B18-0C4C-447A-B151-C196C2F0A040}"/>
    <cellStyle name="Calculation 5 3 4" xfId="24431" xr:uid="{90D024E4-632A-465E-A305-6A16520AF9E2}"/>
    <cellStyle name="Calculation 5 3 4 2" xfId="26629" xr:uid="{A42E4A25-8A61-4306-B39A-5419D8469497}"/>
    <cellStyle name="Calculation 5 3 4 2 2" xfId="32081" xr:uid="{9BE60BC3-B4BF-4F98-A268-D6AA8566858E}"/>
    <cellStyle name="Calculation 5 3 4 2 3" xfId="37653" xr:uid="{D8BD0CFB-18AA-4748-B01D-C7AFE9E521C7}"/>
    <cellStyle name="Calculation 5 3 4 3" xfId="29883" xr:uid="{53529EE3-876D-4B92-BF45-D67581103493}"/>
    <cellStyle name="Calculation 5 3 4 4" xfId="35602" xr:uid="{96F9E5A6-2941-4B96-B0F8-7F997DC91FB1}"/>
    <cellStyle name="Calculation 5 3 5" xfId="22214" xr:uid="{DFFDBD84-162C-4F5B-8966-AAB255BD476A}"/>
    <cellStyle name="Calculation 5 3 5 2" xfId="28154" xr:uid="{E4B4EED8-D40D-449B-BC4F-263B91368874}"/>
    <cellStyle name="Calculation 5 3 5 3" xfId="33881" xr:uid="{E3054AF6-CCC1-4520-A659-E8297301B487}"/>
    <cellStyle name="Calculation 5 3 6" xfId="21132" xr:uid="{A656D58C-D509-486E-A7AF-9145901B923F}"/>
    <cellStyle name="Calculation 5 3 7" xfId="21344" xr:uid="{378DFBC3-53B5-42DA-B0EA-6F76422C9CD5}"/>
    <cellStyle name="Calculation 5 3 8" xfId="32985" xr:uid="{B55BADE6-9220-479F-A9E2-17CD0A5E732A}"/>
    <cellStyle name="Calculation 5 4" xfId="22055" xr:uid="{F27B2510-FF2D-481E-8B84-1C65235CE84B}"/>
    <cellStyle name="Calculation 5 4 2" xfId="23770" xr:uid="{B205D142-D85A-4760-9EB9-5F58A50D3C15}"/>
    <cellStyle name="Calculation 5 4 2 2" xfId="26470" xr:uid="{BA338E00-2623-40D5-B9EA-90B97229B2E8}"/>
    <cellStyle name="Calculation 5 4 2 2 2" xfId="31922" xr:uid="{D1713CF0-A208-4C28-90D9-0C032FAA63EA}"/>
    <cellStyle name="Calculation 5 4 2 2 3" xfId="37494" xr:uid="{4B985633-E75E-4AE5-A80B-1A11E08796BE}"/>
    <cellStyle name="Calculation 5 4 2 3" xfId="29710" xr:uid="{9B8A379C-EB5B-4C8B-B415-3A2D490839CF}"/>
    <cellStyle name="Calculation 5 4 2 4" xfId="35431" xr:uid="{3926542B-0FB8-4144-B792-69892B4133C0}"/>
    <cellStyle name="Calculation 5 4 3" xfId="25170" xr:uid="{3BB964A6-4AB2-4FA8-8A2A-D97DD0A81685}"/>
    <cellStyle name="Calculation 5 4 3 2" xfId="27362" xr:uid="{7398D872-6262-40E8-B000-5D36FB2750A1}"/>
    <cellStyle name="Calculation 5 4 3 2 2" xfId="32814" xr:uid="{AA94BA24-5EFA-4C63-8589-A6EB1748D872}"/>
    <cellStyle name="Calculation 5 4 3 2 3" xfId="38180" xr:uid="{8F9F77D1-5E07-48DA-882B-E95FCEF4305D}"/>
    <cellStyle name="Calculation 5 4 3 3" xfId="30622" xr:uid="{58B7C15F-D004-41DE-B7F7-2FE656B58EC8}"/>
    <cellStyle name="Calculation 5 4 3 4" xfId="36297" xr:uid="{AE248927-5E1A-42E4-A792-A8D3DD67E520}"/>
    <cellStyle name="Calculation 5 4 4" xfId="22915" xr:uid="{7FC1B3F4-DB53-4851-8020-D093628FEC65}"/>
    <cellStyle name="Calculation 5 4 4 2" xfId="28855" xr:uid="{4A93BA0F-C589-429F-A84B-E4EE96F78536}"/>
    <cellStyle name="Calculation 5 4 4 3" xfId="34579" xr:uid="{9358A11F-F1DD-4366-83A8-0AC399ABE0A3}"/>
    <cellStyle name="Calculation 5 4 5" xfId="25615" xr:uid="{74E72330-4C46-47A7-BBF0-F3A84E0E6AFE}"/>
    <cellStyle name="Calculation 5 4 5 2" xfId="31067" xr:uid="{7DCDA633-1BCC-48C5-9040-1389DB67B58D}"/>
    <cellStyle name="Calculation 5 4 5 3" xfId="36642" xr:uid="{7163F652-B171-4E5A-BF17-98B03ACA863D}"/>
    <cellStyle name="Calculation 5 4 6" xfId="27997" xr:uid="{F8213C6D-0F65-4C90-A383-5A710C703ED3}"/>
    <cellStyle name="Calculation 5 4 7" xfId="33724" xr:uid="{F43DB3C9-9919-4702-A27A-787669A1E108}"/>
    <cellStyle name="Calculation 5 5" xfId="23070" xr:uid="{53AE3B74-8739-4BC7-A15B-66FF45F0A304}"/>
    <cellStyle name="Calculation 5 5 2" xfId="25770" xr:uid="{5A54DDD9-61B9-466F-B59E-1D95EBAF2713}"/>
    <cellStyle name="Calculation 5 5 2 2" xfId="31222" xr:uid="{C406701E-0927-40F9-8738-81984B03CB64}"/>
    <cellStyle name="Calculation 5 5 2 3" xfId="36797" xr:uid="{7EE1B236-E0F2-4C0E-832B-49DD128FFC77}"/>
    <cellStyle name="Calculation 5 5 3" xfId="29010" xr:uid="{135924D7-C95B-4BA8-B815-859EDD17A24A}"/>
    <cellStyle name="Calculation 5 5 4" xfId="34734" xr:uid="{A03720B9-3451-4222-8ECB-A8C3FF4EC8A1}"/>
    <cellStyle name="Calculation 5 6" xfId="24429" xr:uid="{240174B6-AD97-44C0-BBCF-C982B872C221}"/>
    <cellStyle name="Calculation 5 6 2" xfId="26627" xr:uid="{F815B285-ED6C-4B9C-8BD7-39487064ED43}"/>
    <cellStyle name="Calculation 5 6 2 2" xfId="32079" xr:uid="{552365D4-3CA5-4650-8280-CB68DE604757}"/>
    <cellStyle name="Calculation 5 6 2 3" xfId="37651" xr:uid="{8686392D-A31A-4BF0-A31B-727CD61E09D5}"/>
    <cellStyle name="Calculation 5 6 3" xfId="29881" xr:uid="{7B7C7D8F-E2A1-4EBE-9536-A69C88DF56D4}"/>
    <cellStyle name="Calculation 5 6 4" xfId="35600" xr:uid="{EF4A2C51-12CE-4F97-82C6-1EF1ECC83487}"/>
    <cellStyle name="Calculation 5 7" xfId="22212" xr:uid="{36C419D8-44DD-487D-9AE2-CF03B552B7A7}"/>
    <cellStyle name="Calculation 5 7 2" xfId="28152" xr:uid="{E2134CA0-0423-4E63-827A-CF3B38762BC2}"/>
    <cellStyle name="Calculation 5 7 3" xfId="33879" xr:uid="{8AEB58AD-2D85-4538-B8DF-BD4667127C12}"/>
    <cellStyle name="Calculation 5 8" xfId="21130" xr:uid="{6CB15742-CA23-4892-BD39-B472542A34CF}"/>
    <cellStyle name="Calculation 5 9" xfId="21346" xr:uid="{C142DC2C-63A4-45F3-B434-8D2A51C8E9C5}"/>
    <cellStyle name="Calculation 6" xfId="809" xr:uid="{00000000-0005-0000-0000-000018030000}"/>
    <cellStyle name="Calculation 6 10" xfId="32986" xr:uid="{23CE904E-14DD-423C-8264-E4033467F064}"/>
    <cellStyle name="Calculation 6 2" xfId="810" xr:uid="{00000000-0005-0000-0000-000019030000}"/>
    <cellStyle name="Calculation 6 2 2" xfId="22051" xr:uid="{CDD2032D-5940-477A-B39B-C8D7AF03A5D2}"/>
    <cellStyle name="Calculation 6 2 2 2" xfId="23766" xr:uid="{2E74081C-61E7-480E-B218-C395983EFF1B}"/>
    <cellStyle name="Calculation 6 2 2 2 2" xfId="26466" xr:uid="{BD5821D8-3982-4C46-B484-91BF9DA9212C}"/>
    <cellStyle name="Calculation 6 2 2 2 2 2" xfId="31918" xr:uid="{8E8CD8B7-7D13-4F25-9B79-1514B32C7861}"/>
    <cellStyle name="Calculation 6 2 2 2 2 3" xfId="37490" xr:uid="{6EFB4237-1D52-48F4-9601-DE5045CD06DF}"/>
    <cellStyle name="Calculation 6 2 2 2 3" xfId="29706" xr:uid="{43B88DF5-FAF9-494E-814E-4815144A201B}"/>
    <cellStyle name="Calculation 6 2 2 2 4" xfId="35427" xr:uid="{24571E9F-8F3D-4220-9CD1-C071576CD726}"/>
    <cellStyle name="Calculation 6 2 2 3" xfId="25166" xr:uid="{BBCD4BFF-0436-482D-8C46-205E11B2CCE7}"/>
    <cellStyle name="Calculation 6 2 2 3 2" xfId="27358" xr:uid="{2739B55B-3CFE-47C0-A586-404AE33EB176}"/>
    <cellStyle name="Calculation 6 2 2 3 2 2" xfId="32810" xr:uid="{5D026970-E905-48CD-9A1F-4FF055B2C69C}"/>
    <cellStyle name="Calculation 6 2 2 3 2 3" xfId="38176" xr:uid="{C8AD96AD-A9D7-4843-A6E1-047BF617C75B}"/>
    <cellStyle name="Calculation 6 2 2 3 3" xfId="30618" xr:uid="{E1605E1C-DB88-4227-9011-7EFBEAC35C3B}"/>
    <cellStyle name="Calculation 6 2 2 3 4" xfId="36293" xr:uid="{DE1E1B9B-C881-4202-B64C-E6D6F24FB950}"/>
    <cellStyle name="Calculation 6 2 2 4" xfId="22911" xr:uid="{5D030240-0343-4A01-AFE7-A8D8F81FB41E}"/>
    <cellStyle name="Calculation 6 2 2 4 2" xfId="28851" xr:uid="{00BE997B-896E-4DCE-9747-A425BE04E7F0}"/>
    <cellStyle name="Calculation 6 2 2 4 3" xfId="34575" xr:uid="{30DB3E5D-40CA-4493-A2C4-C522DD1E93C3}"/>
    <cellStyle name="Calculation 6 2 2 5" xfId="25611" xr:uid="{34B2C9F9-97EA-453B-B77C-E729D7DC2308}"/>
    <cellStyle name="Calculation 6 2 2 5 2" xfId="31063" xr:uid="{CBB7CA95-41E9-42F0-80E9-19AA36022BD8}"/>
    <cellStyle name="Calculation 6 2 2 5 3" xfId="36638" xr:uid="{42E77DDF-3CB1-4487-9776-00A2A04E804A}"/>
    <cellStyle name="Calculation 6 2 2 6" xfId="27993" xr:uid="{29E8C154-30BA-472E-A75B-8DFA5B85F53D}"/>
    <cellStyle name="Calculation 6 2 2 7" xfId="33720" xr:uid="{6005F17E-7505-447A-948F-B71B93F6291D}"/>
    <cellStyle name="Calculation 6 2 3" xfId="23074" xr:uid="{55373B72-81E7-4B2F-B0E2-424330641CCD}"/>
    <cellStyle name="Calculation 6 2 3 2" xfId="25774" xr:uid="{79F645B7-E8F7-46AA-A60F-450007AD117C}"/>
    <cellStyle name="Calculation 6 2 3 2 2" xfId="31226" xr:uid="{14C506F6-DE47-457F-B6E4-BAC4FA42E307}"/>
    <cellStyle name="Calculation 6 2 3 2 3" xfId="36801" xr:uid="{07C9E5A5-0A93-48B9-A954-2288AE6C91AE}"/>
    <cellStyle name="Calculation 6 2 3 3" xfId="29014" xr:uid="{90D23BD2-B16A-4ACB-8564-BE197D1C8C5E}"/>
    <cellStyle name="Calculation 6 2 3 4" xfId="34738" xr:uid="{962FF86A-508A-4A9E-AA85-5DB3591502D7}"/>
    <cellStyle name="Calculation 6 2 4" xfId="24433" xr:uid="{6C006301-6868-436E-9658-0422DBDA94CF}"/>
    <cellStyle name="Calculation 6 2 4 2" xfId="26631" xr:uid="{9E184917-C17B-4D1A-80D7-9DA96679394B}"/>
    <cellStyle name="Calculation 6 2 4 2 2" xfId="32083" xr:uid="{C7F2BE23-65FE-49A3-8C41-7579C0E86ECB}"/>
    <cellStyle name="Calculation 6 2 4 2 3" xfId="37655" xr:uid="{8FF9AF44-8014-4A36-94A5-9D05D12A92CD}"/>
    <cellStyle name="Calculation 6 2 4 3" xfId="29885" xr:uid="{94C9076C-574B-466A-9F1E-F9CA421241CA}"/>
    <cellStyle name="Calculation 6 2 4 4" xfId="35604" xr:uid="{18A96351-1B80-4237-BD67-F614AE409D0B}"/>
    <cellStyle name="Calculation 6 2 5" xfId="22216" xr:uid="{AA917A0C-C294-4257-A5DA-D773DC24D02C}"/>
    <cellStyle name="Calculation 6 2 5 2" xfId="28156" xr:uid="{C7B4BAEE-33D5-435C-9DAE-22A349E023AF}"/>
    <cellStyle name="Calculation 6 2 5 3" xfId="33883" xr:uid="{5E65A8ED-55FA-4E9B-AD3A-3BF21E429E08}"/>
    <cellStyle name="Calculation 6 2 6" xfId="21134" xr:uid="{999D9F5B-9F71-47ED-8DBD-839EDA1A4F06}"/>
    <cellStyle name="Calculation 6 2 7" xfId="21342" xr:uid="{D2D7089B-479C-492E-9F7D-7E5D19EE4ACA}"/>
    <cellStyle name="Calculation 6 2 8" xfId="32987" xr:uid="{BD78405A-12E4-4B15-ACA9-5DFC45E1C85E}"/>
    <cellStyle name="Calculation 6 3" xfId="811" xr:uid="{00000000-0005-0000-0000-00001A030000}"/>
    <cellStyle name="Calculation 6 3 2" xfId="22050" xr:uid="{2B96324D-0D4E-408D-BDC3-68E2F38F03A1}"/>
    <cellStyle name="Calculation 6 3 2 2" xfId="23765" xr:uid="{34C4C790-649E-42C8-A3E7-1FD91F701C46}"/>
    <cellStyle name="Calculation 6 3 2 2 2" xfId="26465" xr:uid="{1AD10AB1-C0EC-4108-A577-198297DBBB45}"/>
    <cellStyle name="Calculation 6 3 2 2 2 2" xfId="31917" xr:uid="{032993B6-9DEC-4E1A-947B-74349E932F77}"/>
    <cellStyle name="Calculation 6 3 2 2 2 3" xfId="37489" xr:uid="{E37C0197-F593-45E9-9EB1-5208ACB2DA55}"/>
    <cellStyle name="Calculation 6 3 2 2 3" xfId="29705" xr:uid="{C41F128D-20FE-4E77-AB23-916A14E9ED7B}"/>
    <cellStyle name="Calculation 6 3 2 2 4" xfId="35426" xr:uid="{CDAF8398-E1AE-4D35-8F2B-32052E8D5044}"/>
    <cellStyle name="Calculation 6 3 2 3" xfId="25165" xr:uid="{5AA6F65C-ECBB-43CD-ADA8-590FA135A3EE}"/>
    <cellStyle name="Calculation 6 3 2 3 2" xfId="27357" xr:uid="{D047B46E-6436-40AA-84AF-D7B94FB757ED}"/>
    <cellStyle name="Calculation 6 3 2 3 2 2" xfId="32809" xr:uid="{0F34379B-A90C-41FA-8427-45792D9AF8D2}"/>
    <cellStyle name="Calculation 6 3 2 3 2 3" xfId="38175" xr:uid="{B5040618-8988-4946-B5CA-F40F789FD305}"/>
    <cellStyle name="Calculation 6 3 2 3 3" xfId="30617" xr:uid="{E59110AE-6D37-4D8A-BC11-C422C793193B}"/>
    <cellStyle name="Calculation 6 3 2 3 4" xfId="36292" xr:uid="{31E3E26F-119A-4C66-A427-BDFBF6FE1A75}"/>
    <cellStyle name="Calculation 6 3 2 4" xfId="22910" xr:uid="{87E2F81B-D69F-4682-B3E2-EFAFBD9239FA}"/>
    <cellStyle name="Calculation 6 3 2 4 2" xfId="28850" xr:uid="{ECBBCEE0-E855-41C2-9815-B4B0B5407F3E}"/>
    <cellStyle name="Calculation 6 3 2 4 3" xfId="34574" xr:uid="{0FBB2C13-24C3-40DE-8DE9-E99649CCEC9D}"/>
    <cellStyle name="Calculation 6 3 2 5" xfId="25610" xr:uid="{DF5E4B09-CFC2-4A5B-B0FA-9EE268F7BC8B}"/>
    <cellStyle name="Calculation 6 3 2 5 2" xfId="31062" xr:uid="{C8650AF0-8F12-4124-83FF-ED5A0CBDA5E7}"/>
    <cellStyle name="Calculation 6 3 2 5 3" xfId="36637" xr:uid="{ABF13D41-4E69-4230-AA33-716DAC283A54}"/>
    <cellStyle name="Calculation 6 3 2 6" xfId="27992" xr:uid="{58C979E6-A6E2-4C3B-87DB-90DE84B7E726}"/>
    <cellStyle name="Calculation 6 3 2 7" xfId="33719" xr:uid="{5153E8C7-321E-4951-981B-108B36D6B7D5}"/>
    <cellStyle name="Calculation 6 3 3" xfId="23075" xr:uid="{180D6736-0F1B-42E7-A366-B92F8216D5C2}"/>
    <cellStyle name="Calculation 6 3 3 2" xfId="25775" xr:uid="{E48DE4E0-8277-44F8-B529-A6CB0CE48CCA}"/>
    <cellStyle name="Calculation 6 3 3 2 2" xfId="31227" xr:uid="{9D5F5555-01C3-42B4-BECE-01BC5F2DB2C2}"/>
    <cellStyle name="Calculation 6 3 3 2 3" xfId="36802" xr:uid="{178D197F-65CC-4151-A2AA-AE47913ED77F}"/>
    <cellStyle name="Calculation 6 3 3 3" xfId="29015" xr:uid="{C0036982-C504-44DA-AAC0-F4CFB7C5FF30}"/>
    <cellStyle name="Calculation 6 3 3 4" xfId="34739" xr:uid="{4BD006DC-BC4A-4F86-AB0B-17FB2E889FF8}"/>
    <cellStyle name="Calculation 6 3 4" xfId="24434" xr:uid="{236D91E2-F404-41C2-8BB5-A494427058F1}"/>
    <cellStyle name="Calculation 6 3 4 2" xfId="26632" xr:uid="{23C2560E-B5CF-46C9-965A-743D5E524386}"/>
    <cellStyle name="Calculation 6 3 4 2 2" xfId="32084" xr:uid="{66E9B9C0-9EBE-4263-9E0D-9CA30B33924B}"/>
    <cellStyle name="Calculation 6 3 4 2 3" xfId="37656" xr:uid="{BF5C8CD5-C865-46B7-8BF4-CC73507F1529}"/>
    <cellStyle name="Calculation 6 3 4 3" xfId="29886" xr:uid="{5D154B28-F0A7-4A6D-AB52-A46FFB07C7CC}"/>
    <cellStyle name="Calculation 6 3 4 4" xfId="35605" xr:uid="{549AD534-F528-400B-BFAC-E3FBA7E02BEF}"/>
    <cellStyle name="Calculation 6 3 5" xfId="22217" xr:uid="{2B21A25D-149B-4F15-A991-0D9F8A1B5FC7}"/>
    <cellStyle name="Calculation 6 3 5 2" xfId="28157" xr:uid="{4694DA1C-2400-419A-A98D-E35319D5DED4}"/>
    <cellStyle name="Calculation 6 3 5 3" xfId="33884" xr:uid="{0179BAC9-6B26-402F-9B83-75677B868416}"/>
    <cellStyle name="Calculation 6 3 6" xfId="21135" xr:uid="{47F39D42-AD05-4A10-BF70-B498FF4BA3FB}"/>
    <cellStyle name="Calculation 6 3 7" xfId="21341" xr:uid="{F8502984-00D0-4B21-A644-F85A871A0D89}"/>
    <cellStyle name="Calculation 6 3 8" xfId="32988" xr:uid="{FA1E9E70-4190-4CF0-9AD6-75CCF2326823}"/>
    <cellStyle name="Calculation 6 4" xfId="22052" xr:uid="{117B3099-B139-4FF5-9BF3-5EE1C5A3AFD6}"/>
    <cellStyle name="Calculation 6 4 2" xfId="23767" xr:uid="{1844D47B-C277-45AB-930B-FCB35180AD97}"/>
    <cellStyle name="Calculation 6 4 2 2" xfId="26467" xr:uid="{9214A66F-7241-494C-A858-69B91C4DCC4E}"/>
    <cellStyle name="Calculation 6 4 2 2 2" xfId="31919" xr:uid="{4689E197-5661-46B2-8625-FF3AF273C840}"/>
    <cellStyle name="Calculation 6 4 2 2 3" xfId="37491" xr:uid="{A2D3E502-A863-4C20-93E1-48D2E61EED1B}"/>
    <cellStyle name="Calculation 6 4 2 3" xfId="29707" xr:uid="{19BF4C03-7663-4E7A-B4B9-D5A450739EC7}"/>
    <cellStyle name="Calculation 6 4 2 4" xfId="35428" xr:uid="{F4EB1C1B-DE2E-4294-8F3F-D1ADDAFF4961}"/>
    <cellStyle name="Calculation 6 4 3" xfId="25167" xr:uid="{86759E0D-F36F-45E0-AFA8-6DBDFF38CCDA}"/>
    <cellStyle name="Calculation 6 4 3 2" xfId="27359" xr:uid="{DFCFA6E7-42CF-4B50-85A8-60BDE82C4005}"/>
    <cellStyle name="Calculation 6 4 3 2 2" xfId="32811" xr:uid="{21FCFA36-F22B-4D83-8BD0-311F384DAD19}"/>
    <cellStyle name="Calculation 6 4 3 2 3" xfId="38177" xr:uid="{D660F717-83CC-41D0-8144-93AEE0184851}"/>
    <cellStyle name="Calculation 6 4 3 3" xfId="30619" xr:uid="{913005B4-D2E0-4F91-ADFF-708CC847089F}"/>
    <cellStyle name="Calculation 6 4 3 4" xfId="36294" xr:uid="{DF928736-B1F9-48DE-B202-8CCED650F45E}"/>
    <cellStyle name="Calculation 6 4 4" xfId="22912" xr:uid="{015BAB19-9E07-439A-A04B-B274955E2140}"/>
    <cellStyle name="Calculation 6 4 4 2" xfId="28852" xr:uid="{A0807014-9DEA-40E0-93AD-0308CAD67D59}"/>
    <cellStyle name="Calculation 6 4 4 3" xfId="34576" xr:uid="{A22DD915-EE41-4F71-8205-36E5CF42451B}"/>
    <cellStyle name="Calculation 6 4 5" xfId="25612" xr:uid="{49DA9119-318E-479C-AD1F-E5D7189A7698}"/>
    <cellStyle name="Calculation 6 4 5 2" xfId="31064" xr:uid="{D0EB7CA9-7315-410B-8B35-F21097C58371}"/>
    <cellStyle name="Calculation 6 4 5 3" xfId="36639" xr:uid="{24BD7865-71A1-46AF-9F1C-656E163BCDA2}"/>
    <cellStyle name="Calculation 6 4 6" xfId="27994" xr:uid="{E289E0B9-6762-418D-BB6C-87260C512384}"/>
    <cellStyle name="Calculation 6 4 7" xfId="33721" xr:uid="{1C7C591D-474C-4CD8-B383-D15D1377EC3B}"/>
    <cellStyle name="Calculation 6 5" xfId="23073" xr:uid="{15329AF7-9085-4688-87CB-0D7067D95403}"/>
    <cellStyle name="Calculation 6 5 2" xfId="25773" xr:uid="{995C7180-2E74-409D-99CF-7CAD074F564D}"/>
    <cellStyle name="Calculation 6 5 2 2" xfId="31225" xr:uid="{96870A91-DA27-4F0F-966D-FF20F7A41C60}"/>
    <cellStyle name="Calculation 6 5 2 3" xfId="36800" xr:uid="{75B3F7D2-C5D1-46C8-9AAD-13B561E0FEF7}"/>
    <cellStyle name="Calculation 6 5 3" xfId="29013" xr:uid="{F7E9AB2E-E481-4652-9E2F-89F9D8D247F8}"/>
    <cellStyle name="Calculation 6 5 4" xfId="34737" xr:uid="{0E16843A-959C-49DE-B0B3-1BFFE94F211F}"/>
    <cellStyle name="Calculation 6 6" xfId="24432" xr:uid="{DEF3A203-1C2E-45F1-B9AE-11B290EDFE39}"/>
    <cellStyle name="Calculation 6 6 2" xfId="26630" xr:uid="{F87FD169-62AE-44A0-8E68-F9D267C17F75}"/>
    <cellStyle name="Calculation 6 6 2 2" xfId="32082" xr:uid="{D263189C-3F46-4F83-B595-1BAC2379A64E}"/>
    <cellStyle name="Calculation 6 6 2 3" xfId="37654" xr:uid="{F7B83D1D-6AF0-4845-A91B-76D8BE5BB290}"/>
    <cellStyle name="Calculation 6 6 3" xfId="29884" xr:uid="{A82D1CBD-B0F2-44DA-A2A2-A762F7C8F8E6}"/>
    <cellStyle name="Calculation 6 6 4" xfId="35603" xr:uid="{62027A59-8279-4295-BF00-DEE6CCD3B5D0}"/>
    <cellStyle name="Calculation 6 7" xfId="22215" xr:uid="{ABC97626-1B42-4D85-B9E0-1DEC766B4146}"/>
    <cellStyle name="Calculation 6 7 2" xfId="28155" xr:uid="{2DE4B439-6162-4AF9-AFEA-4E8C26AA8164}"/>
    <cellStyle name="Calculation 6 7 3" xfId="33882" xr:uid="{880BC5C2-A559-41CE-8A8C-27C7872E0368}"/>
    <cellStyle name="Calculation 6 8" xfId="21133" xr:uid="{2DC85B97-0EEE-4CAE-A6DA-FFFFCAC07A35}"/>
    <cellStyle name="Calculation 6 9" xfId="21343" xr:uid="{B2D43C36-5BBD-4227-8892-6737261F9536}"/>
    <cellStyle name="Calculation 7" xfId="812" xr:uid="{00000000-0005-0000-0000-00001B030000}"/>
    <cellStyle name="Calculation 7 2" xfId="22049" xr:uid="{DE449799-7E04-41B8-9E5A-07C757747A43}"/>
    <cellStyle name="Calculation 7 2 2" xfId="23764" xr:uid="{2CBE3216-CD0B-45F8-BF70-63B003E65BE5}"/>
    <cellStyle name="Calculation 7 2 2 2" xfId="26464" xr:uid="{183FEAE8-4C3D-4D0A-A797-609251021EE8}"/>
    <cellStyle name="Calculation 7 2 2 2 2" xfId="31916" xr:uid="{E9129C80-5952-4D8D-9AC5-BC862DDA8AD3}"/>
    <cellStyle name="Calculation 7 2 2 2 3" xfId="37488" xr:uid="{1564C508-81C7-4163-8FB3-7B64E6173475}"/>
    <cellStyle name="Calculation 7 2 2 3" xfId="29704" xr:uid="{E64AF695-99CC-4018-946F-B41B74D6D813}"/>
    <cellStyle name="Calculation 7 2 2 4" xfId="35425" xr:uid="{FB9AA0BF-E94F-41D7-B378-9F30C21F1B04}"/>
    <cellStyle name="Calculation 7 2 3" xfId="25164" xr:uid="{E6AB6B44-7ADE-4400-806E-73BB593EA309}"/>
    <cellStyle name="Calculation 7 2 3 2" xfId="27356" xr:uid="{23C75487-FFAD-41EF-BC9A-3CADEBA76B64}"/>
    <cellStyle name="Calculation 7 2 3 2 2" xfId="32808" xr:uid="{4B1806FA-BD7B-4C96-B666-20CC94AEE5DC}"/>
    <cellStyle name="Calculation 7 2 3 2 3" xfId="38174" xr:uid="{14F753D6-C9A3-4A52-B972-0C384575E925}"/>
    <cellStyle name="Calculation 7 2 3 3" xfId="30616" xr:uid="{A65E63CA-2749-4FAA-A8ED-737211B24656}"/>
    <cellStyle name="Calculation 7 2 3 4" xfId="36291" xr:uid="{1C829ABE-4E21-4BCD-BE7C-B47AE9F98638}"/>
    <cellStyle name="Calculation 7 2 4" xfId="22909" xr:uid="{BF0FEB08-98CA-41E8-BCD8-C7BB1AD3F5B0}"/>
    <cellStyle name="Calculation 7 2 4 2" xfId="28849" xr:uid="{93E0BCC9-E7F4-4925-BAAB-4E4003CE64EC}"/>
    <cellStyle name="Calculation 7 2 4 3" xfId="34573" xr:uid="{11BC3003-8B45-42AD-BF97-F823D7680F83}"/>
    <cellStyle name="Calculation 7 2 5" xfId="25609" xr:uid="{2DF31928-67AF-4D26-BEDB-DAC96169A69F}"/>
    <cellStyle name="Calculation 7 2 5 2" xfId="31061" xr:uid="{94BCE364-71A7-4088-AA7F-DDA4FA2F0D07}"/>
    <cellStyle name="Calculation 7 2 5 3" xfId="36636" xr:uid="{686709C9-6F50-4B08-AA78-103A6BF1605C}"/>
    <cellStyle name="Calculation 7 2 6" xfId="27991" xr:uid="{B4A5082B-A9B8-461A-9C46-6AF6F004DA72}"/>
    <cellStyle name="Calculation 7 2 7" xfId="33718" xr:uid="{637B24D7-9A8D-4A93-8854-3538D4D8CDA2}"/>
    <cellStyle name="Calculation 7 3" xfId="23076" xr:uid="{E2BC4C9E-9368-4365-A314-1D29B8488678}"/>
    <cellStyle name="Calculation 7 3 2" xfId="25776" xr:uid="{34D52F9E-E025-4421-98E5-F2AD0DAE8A98}"/>
    <cellStyle name="Calculation 7 3 2 2" xfId="31228" xr:uid="{7B7BF21F-1D44-49C3-BD16-FCAC0DEA1D8F}"/>
    <cellStyle name="Calculation 7 3 2 3" xfId="36803" xr:uid="{6CF0D4AF-F15D-48A8-86E4-BFDF364DCA4A}"/>
    <cellStyle name="Calculation 7 3 3" xfId="29016" xr:uid="{0033B491-DB23-4F63-85CE-03EA4F13CC1F}"/>
    <cellStyle name="Calculation 7 3 4" xfId="34740" xr:uid="{7B576C6E-2EB4-4ABC-AF14-F3E95F7449F7}"/>
    <cellStyle name="Calculation 7 4" xfId="24435" xr:uid="{7AEEABA6-E9CD-48FB-A96B-04F97B2C46AA}"/>
    <cellStyle name="Calculation 7 4 2" xfId="26633" xr:uid="{36427D13-93DD-4BD3-9341-8BD6670A9DA2}"/>
    <cellStyle name="Calculation 7 4 2 2" xfId="32085" xr:uid="{17F377BD-8533-4B92-9D0D-C34007C308C0}"/>
    <cellStyle name="Calculation 7 4 2 3" xfId="37657" xr:uid="{84B13A80-78F9-4E4A-93CE-13A2022F5108}"/>
    <cellStyle name="Calculation 7 4 3" xfId="29887" xr:uid="{35E88A38-3D3A-4C11-92E0-10999BA7A774}"/>
    <cellStyle name="Calculation 7 4 4" xfId="35606" xr:uid="{B3F8D4CB-4261-4E66-8EDF-A5D0A38C5CF1}"/>
    <cellStyle name="Calculation 7 5" xfId="22218" xr:uid="{2CFC80C8-3701-4DE1-82F3-212B29110932}"/>
    <cellStyle name="Calculation 7 5 2" xfId="28158" xr:uid="{F8CB1A6E-B496-4E38-A764-3DF8F9AB5296}"/>
    <cellStyle name="Calculation 7 5 3" xfId="33885" xr:uid="{CC4AECD0-44D6-42CA-8E08-8D48F25C731B}"/>
    <cellStyle name="Calculation 7 6" xfId="21136" xr:uid="{48699230-3589-4C72-8F27-3AC3F822880C}"/>
    <cellStyle name="Calculation 7 7" xfId="21340" xr:uid="{DF8F0DED-A804-44DE-9955-A64336A95CDC}"/>
    <cellStyle name="Calculation 7 8" xfId="32989" xr:uid="{553953F3-E5D7-4253-8F77-08AF9A4DDD4E}"/>
    <cellStyle name="Check Cell 2" xfId="813" xr:uid="{00000000-0005-0000-0000-00001C030000}"/>
    <cellStyle name="Check Cell 2 10" xfId="814" xr:uid="{00000000-0005-0000-0000-00001D030000}"/>
    <cellStyle name="Check Cell 2 11" xfId="815" xr:uid="{00000000-0005-0000-0000-00001E030000}"/>
    <cellStyle name="Check Cell 2 12" xfId="816" xr:uid="{00000000-0005-0000-0000-00001F030000}"/>
    <cellStyle name="Check Cell 2 2" xfId="817" xr:uid="{00000000-0005-0000-0000-000020030000}"/>
    <cellStyle name="Check Cell 2 2 2" xfId="818" xr:uid="{00000000-0005-0000-0000-000021030000}"/>
    <cellStyle name="Check Cell 2 2 3" xfId="819" xr:uid="{00000000-0005-0000-0000-000022030000}"/>
    <cellStyle name="Check Cell 2 2 4" xfId="820" xr:uid="{00000000-0005-0000-0000-000023030000}"/>
    <cellStyle name="Check Cell 2 3" xfId="821" xr:uid="{00000000-0005-0000-0000-000024030000}"/>
    <cellStyle name="Check Cell 2 3 2" xfId="822" xr:uid="{00000000-0005-0000-0000-000025030000}"/>
    <cellStyle name="Check Cell 2 3 3" xfId="823" xr:uid="{00000000-0005-0000-0000-000026030000}"/>
    <cellStyle name="Check Cell 2 4" xfId="824" xr:uid="{00000000-0005-0000-0000-000027030000}"/>
    <cellStyle name="Check Cell 2 4 2" xfId="825" xr:uid="{00000000-0005-0000-0000-000028030000}"/>
    <cellStyle name="Check Cell 2 4 3" xfId="826" xr:uid="{00000000-0005-0000-0000-000029030000}"/>
    <cellStyle name="Check Cell 2 5" xfId="827" xr:uid="{00000000-0005-0000-0000-00002A030000}"/>
    <cellStyle name="Check Cell 2 5 2" xfId="828" xr:uid="{00000000-0005-0000-0000-00002B030000}"/>
    <cellStyle name="Check Cell 2 5 3" xfId="829" xr:uid="{00000000-0005-0000-0000-00002C030000}"/>
    <cellStyle name="Check Cell 2 6" xfId="830" xr:uid="{00000000-0005-0000-0000-00002D030000}"/>
    <cellStyle name="Check Cell 2 6 2" xfId="831" xr:uid="{00000000-0005-0000-0000-00002E030000}"/>
    <cellStyle name="Check Cell 2 6 3" xfId="832" xr:uid="{00000000-0005-0000-0000-00002F030000}"/>
    <cellStyle name="Check Cell 2 7" xfId="833" xr:uid="{00000000-0005-0000-0000-000030030000}"/>
    <cellStyle name="Check Cell 2 7 2" xfId="834" xr:uid="{00000000-0005-0000-0000-000031030000}"/>
    <cellStyle name="Check Cell 2 7 3" xfId="835" xr:uid="{00000000-0005-0000-0000-000032030000}"/>
    <cellStyle name="Check Cell 2 8" xfId="836" xr:uid="{00000000-0005-0000-0000-000033030000}"/>
    <cellStyle name="Check Cell 2 9" xfId="837" xr:uid="{00000000-0005-0000-0000-000034030000}"/>
    <cellStyle name="Check Cell 3" xfId="838" xr:uid="{00000000-0005-0000-0000-000035030000}"/>
    <cellStyle name="Check Cell 3 2" xfId="839" xr:uid="{00000000-0005-0000-0000-000036030000}"/>
    <cellStyle name="Check Cell 3 2 2" xfId="840" xr:uid="{00000000-0005-0000-0000-000037030000}"/>
    <cellStyle name="Check Cell 3 2 3" xfId="841" xr:uid="{00000000-0005-0000-0000-000038030000}"/>
    <cellStyle name="Check Cell 3 3" xfId="842" xr:uid="{00000000-0005-0000-0000-000039030000}"/>
    <cellStyle name="Check Cell 3 3 2" xfId="843" xr:uid="{00000000-0005-0000-0000-00003A030000}"/>
    <cellStyle name="Check Cell 3 3 3" xfId="844" xr:uid="{00000000-0005-0000-0000-00003B030000}"/>
    <cellStyle name="Check Cell 3 4" xfId="845" xr:uid="{00000000-0005-0000-0000-00003C030000}"/>
    <cellStyle name="Check Cell 3 4 2" xfId="846" xr:uid="{00000000-0005-0000-0000-00003D030000}"/>
    <cellStyle name="Check Cell 3 4 3" xfId="847" xr:uid="{00000000-0005-0000-0000-00003E030000}"/>
    <cellStyle name="Check Cell 3 5" xfId="848" xr:uid="{00000000-0005-0000-0000-00003F030000}"/>
    <cellStyle name="Check Cell 3 5 2" xfId="849" xr:uid="{00000000-0005-0000-0000-000040030000}"/>
    <cellStyle name="Check Cell 3 5 3" xfId="850" xr:uid="{00000000-0005-0000-0000-000041030000}"/>
    <cellStyle name="Check Cell 3 6" xfId="851" xr:uid="{00000000-0005-0000-0000-000042030000}"/>
    <cellStyle name="Check Cell 3 6 2" xfId="852" xr:uid="{00000000-0005-0000-0000-000043030000}"/>
    <cellStyle name="Check Cell 3 6 3" xfId="853" xr:uid="{00000000-0005-0000-0000-000044030000}"/>
    <cellStyle name="Check Cell 3 7" xfId="854" xr:uid="{00000000-0005-0000-0000-000045030000}"/>
    <cellStyle name="Check Cell 3 7 2" xfId="855" xr:uid="{00000000-0005-0000-0000-000046030000}"/>
    <cellStyle name="Check Cell 3 7 3" xfId="856" xr:uid="{00000000-0005-0000-0000-000047030000}"/>
    <cellStyle name="Check Cell 3 8" xfId="857" xr:uid="{00000000-0005-0000-0000-000048030000}"/>
    <cellStyle name="Check Cell 3 9" xfId="858" xr:uid="{00000000-0005-0000-0000-000049030000}"/>
    <cellStyle name="Check Cell 4" xfId="859" xr:uid="{00000000-0005-0000-0000-00004A030000}"/>
    <cellStyle name="Check Cell 4 2" xfId="860" xr:uid="{00000000-0005-0000-0000-00004B030000}"/>
    <cellStyle name="Check Cell 4 2 2" xfId="861" xr:uid="{00000000-0005-0000-0000-00004C030000}"/>
    <cellStyle name="Check Cell 4 2 3" xfId="862" xr:uid="{00000000-0005-0000-0000-00004D030000}"/>
    <cellStyle name="Check Cell 4 3" xfId="863" xr:uid="{00000000-0005-0000-0000-00004E030000}"/>
    <cellStyle name="Check Cell 4 3 2" xfId="864" xr:uid="{00000000-0005-0000-0000-00004F030000}"/>
    <cellStyle name="Check Cell 4 3 3" xfId="865" xr:uid="{00000000-0005-0000-0000-000050030000}"/>
    <cellStyle name="Check Cell 4 4" xfId="866" xr:uid="{00000000-0005-0000-0000-000051030000}"/>
    <cellStyle name="Check Cell 4 4 2" xfId="867" xr:uid="{00000000-0005-0000-0000-000052030000}"/>
    <cellStyle name="Check Cell 4 4 3" xfId="868" xr:uid="{00000000-0005-0000-0000-000053030000}"/>
    <cellStyle name="Check Cell 4 5" xfId="869" xr:uid="{00000000-0005-0000-0000-000054030000}"/>
    <cellStyle name="Check Cell 4 5 2" xfId="870" xr:uid="{00000000-0005-0000-0000-000055030000}"/>
    <cellStyle name="Check Cell 4 5 3" xfId="871" xr:uid="{00000000-0005-0000-0000-000056030000}"/>
    <cellStyle name="Check Cell 4 6" xfId="872" xr:uid="{00000000-0005-0000-0000-000057030000}"/>
    <cellStyle name="Check Cell 4 6 2" xfId="873" xr:uid="{00000000-0005-0000-0000-000058030000}"/>
    <cellStyle name="Check Cell 4 6 3" xfId="874" xr:uid="{00000000-0005-0000-0000-000059030000}"/>
    <cellStyle name="Check Cell 4 7" xfId="875" xr:uid="{00000000-0005-0000-0000-00005A030000}"/>
    <cellStyle name="Check Cell 4 7 2" xfId="876" xr:uid="{00000000-0005-0000-0000-00005B030000}"/>
    <cellStyle name="Check Cell 4 7 3" xfId="877" xr:uid="{00000000-0005-0000-0000-00005C030000}"/>
    <cellStyle name="Check Cell 4 8" xfId="878" xr:uid="{00000000-0005-0000-0000-00005D030000}"/>
    <cellStyle name="Check Cell 4 9" xfId="879" xr:uid="{00000000-0005-0000-0000-00005E030000}"/>
    <cellStyle name="Check Cell 5" xfId="880" xr:uid="{00000000-0005-0000-0000-00005F030000}"/>
    <cellStyle name="Check Cell 5 2" xfId="881" xr:uid="{00000000-0005-0000-0000-000060030000}"/>
    <cellStyle name="Check Cell 5 2 2" xfId="882" xr:uid="{00000000-0005-0000-0000-000061030000}"/>
    <cellStyle name="Check Cell 5 2 3" xfId="883" xr:uid="{00000000-0005-0000-0000-000062030000}"/>
    <cellStyle name="Check Cell 5 3" xfId="884" xr:uid="{00000000-0005-0000-0000-000063030000}"/>
    <cellStyle name="Check Cell 5 3 2" xfId="885" xr:uid="{00000000-0005-0000-0000-000064030000}"/>
    <cellStyle name="Check Cell 5 3 3" xfId="886" xr:uid="{00000000-0005-0000-0000-000065030000}"/>
    <cellStyle name="Check Cell 5 4" xfId="887" xr:uid="{00000000-0005-0000-0000-000066030000}"/>
    <cellStyle name="Check Cell 5 4 2" xfId="888" xr:uid="{00000000-0005-0000-0000-000067030000}"/>
    <cellStyle name="Check Cell 5 4 3" xfId="889" xr:uid="{00000000-0005-0000-0000-000068030000}"/>
    <cellStyle name="Check Cell 5 5" xfId="890" xr:uid="{00000000-0005-0000-0000-000069030000}"/>
    <cellStyle name="Check Cell 5 5 2" xfId="891" xr:uid="{00000000-0005-0000-0000-00006A030000}"/>
    <cellStyle name="Check Cell 5 5 3" xfId="892" xr:uid="{00000000-0005-0000-0000-00006B030000}"/>
    <cellStyle name="Check Cell 5 6" xfId="893" xr:uid="{00000000-0005-0000-0000-00006C030000}"/>
    <cellStyle name="Check Cell 5 6 2" xfId="894" xr:uid="{00000000-0005-0000-0000-00006D030000}"/>
    <cellStyle name="Check Cell 5 6 3" xfId="895" xr:uid="{00000000-0005-0000-0000-00006E030000}"/>
    <cellStyle name="Check Cell 5 7" xfId="896" xr:uid="{00000000-0005-0000-0000-00006F030000}"/>
    <cellStyle name="Check Cell 5 7 2" xfId="897" xr:uid="{00000000-0005-0000-0000-000070030000}"/>
    <cellStyle name="Check Cell 5 7 3" xfId="898" xr:uid="{00000000-0005-0000-0000-000071030000}"/>
    <cellStyle name="Check Cell 5 8" xfId="899" xr:uid="{00000000-0005-0000-0000-000072030000}"/>
    <cellStyle name="Check Cell 5 9" xfId="900" xr:uid="{00000000-0005-0000-0000-000073030000}"/>
    <cellStyle name="Check Cell 6" xfId="901" xr:uid="{00000000-0005-0000-0000-000074030000}"/>
    <cellStyle name="Check Cell 6 2" xfId="902" xr:uid="{00000000-0005-0000-0000-000075030000}"/>
    <cellStyle name="Check Cell 6 2 2" xfId="903" xr:uid="{00000000-0005-0000-0000-000076030000}"/>
    <cellStyle name="Check Cell 6 2 3" xfId="904" xr:uid="{00000000-0005-0000-0000-000077030000}"/>
    <cellStyle name="Check Cell 6 3" xfId="905" xr:uid="{00000000-0005-0000-0000-000078030000}"/>
    <cellStyle name="Check Cell 6 3 2" xfId="906" xr:uid="{00000000-0005-0000-0000-000079030000}"/>
    <cellStyle name="Check Cell 6 3 3" xfId="907" xr:uid="{00000000-0005-0000-0000-00007A030000}"/>
    <cellStyle name="Check Cell 6 4" xfId="908" xr:uid="{00000000-0005-0000-0000-00007B030000}"/>
    <cellStyle name="Check Cell 6 4 2" xfId="909" xr:uid="{00000000-0005-0000-0000-00007C030000}"/>
    <cellStyle name="Check Cell 6 4 3" xfId="910" xr:uid="{00000000-0005-0000-0000-00007D030000}"/>
    <cellStyle name="Check Cell 6 5" xfId="911" xr:uid="{00000000-0005-0000-0000-00007E030000}"/>
    <cellStyle name="Check Cell 6 5 2" xfId="912" xr:uid="{00000000-0005-0000-0000-00007F030000}"/>
    <cellStyle name="Check Cell 6 5 3" xfId="913" xr:uid="{00000000-0005-0000-0000-000080030000}"/>
    <cellStyle name="Check Cell 6 6" xfId="914" xr:uid="{00000000-0005-0000-0000-000081030000}"/>
    <cellStyle name="Check Cell 6 6 2" xfId="915" xr:uid="{00000000-0005-0000-0000-000082030000}"/>
    <cellStyle name="Check Cell 6 6 3" xfId="916" xr:uid="{00000000-0005-0000-0000-000083030000}"/>
    <cellStyle name="Check Cell 6 7" xfId="917" xr:uid="{00000000-0005-0000-0000-000084030000}"/>
    <cellStyle name="Check Cell 6 7 2" xfId="918" xr:uid="{00000000-0005-0000-0000-000085030000}"/>
    <cellStyle name="Check Cell 6 7 3" xfId="919" xr:uid="{00000000-0005-0000-0000-000086030000}"/>
    <cellStyle name="Check Cell 6 8" xfId="920" xr:uid="{00000000-0005-0000-0000-000087030000}"/>
    <cellStyle name="Check Cell 6 9" xfId="921" xr:uid="{00000000-0005-0000-0000-000088030000}"/>
    <cellStyle name="Check Cell 7" xfId="922" xr:uid="{00000000-0005-0000-0000-000089030000}"/>
    <cellStyle name="Comma" xfId="7" builtinId="3"/>
    <cellStyle name="Comma [0] 10" xfId="923" xr:uid="{00000000-0005-0000-0000-00008B030000}"/>
    <cellStyle name="Comma [0] 11" xfId="924" xr:uid="{00000000-0005-0000-0000-00008C030000}"/>
    <cellStyle name="Comma [0] 2" xfId="925" xr:uid="{00000000-0005-0000-0000-00008D030000}"/>
    <cellStyle name="Comma [0] 2 2" xfId="926" xr:uid="{00000000-0005-0000-0000-00008E030000}"/>
    <cellStyle name="Comma [0] 2 2 2" xfId="927" xr:uid="{00000000-0005-0000-0000-00008F030000}"/>
    <cellStyle name="Comma [0] 2 3" xfId="928" xr:uid="{00000000-0005-0000-0000-000090030000}"/>
    <cellStyle name="Comma [0] 3" xfId="929" xr:uid="{00000000-0005-0000-0000-000091030000}"/>
    <cellStyle name="Comma [0] 3 2" xfId="930" xr:uid="{00000000-0005-0000-0000-000092030000}"/>
    <cellStyle name="Comma [0] 3 2 2" xfId="931" xr:uid="{00000000-0005-0000-0000-000093030000}"/>
    <cellStyle name="Comma [0] 3 3" xfId="932" xr:uid="{00000000-0005-0000-0000-000094030000}"/>
    <cellStyle name="Comma [0] 3 4" xfId="933" xr:uid="{00000000-0005-0000-0000-000095030000}"/>
    <cellStyle name="Comma [0] 4" xfId="934" xr:uid="{00000000-0005-0000-0000-000096030000}"/>
    <cellStyle name="Comma [0] 4 2" xfId="935" xr:uid="{00000000-0005-0000-0000-000097030000}"/>
    <cellStyle name="Comma [0] 4 2 2" xfId="936" xr:uid="{00000000-0005-0000-0000-000098030000}"/>
    <cellStyle name="Comma [0] 4 3" xfId="937" xr:uid="{00000000-0005-0000-0000-000099030000}"/>
    <cellStyle name="Comma [0] 5" xfId="938" xr:uid="{00000000-0005-0000-0000-00009A030000}"/>
    <cellStyle name="Comma [0] 5 2" xfId="939" xr:uid="{00000000-0005-0000-0000-00009B030000}"/>
    <cellStyle name="Comma [0] 5 2 2" xfId="940" xr:uid="{00000000-0005-0000-0000-00009C030000}"/>
    <cellStyle name="Comma [0] 6" xfId="941" xr:uid="{00000000-0005-0000-0000-00009D030000}"/>
    <cellStyle name="Comma [0] 6 2" xfId="942" xr:uid="{00000000-0005-0000-0000-00009E030000}"/>
    <cellStyle name="Comma [0] 7" xfId="943" xr:uid="{00000000-0005-0000-0000-00009F030000}"/>
    <cellStyle name="Comma [0] 7 2" xfId="944" xr:uid="{00000000-0005-0000-0000-0000A0030000}"/>
    <cellStyle name="Comma [0] 8" xfId="945" xr:uid="{00000000-0005-0000-0000-0000A1030000}"/>
    <cellStyle name="Comma [0] 9" xfId="946" xr:uid="{00000000-0005-0000-0000-0000A2030000}"/>
    <cellStyle name="Comma [00]" xfId="947" xr:uid="{00000000-0005-0000-0000-0000A3030000}"/>
    <cellStyle name="Comma 10" xfId="948" xr:uid="{00000000-0005-0000-0000-0000A4030000}"/>
    <cellStyle name="Comma 10 10" xfId="949" xr:uid="{00000000-0005-0000-0000-0000A5030000}"/>
    <cellStyle name="Comma 10 11" xfId="950" xr:uid="{00000000-0005-0000-0000-0000A6030000}"/>
    <cellStyle name="Comma 10 12" xfId="951" xr:uid="{00000000-0005-0000-0000-0000A7030000}"/>
    <cellStyle name="Comma 10 12 2" xfId="952" xr:uid="{00000000-0005-0000-0000-0000A8030000}"/>
    <cellStyle name="Comma 10 13" xfId="953" xr:uid="{00000000-0005-0000-0000-0000A9030000}"/>
    <cellStyle name="Comma 10 14" xfId="954" xr:uid="{00000000-0005-0000-0000-0000AA030000}"/>
    <cellStyle name="Comma 10 15" xfId="23849" xr:uid="{AE3BF4E1-4A29-4BC9-8F4A-2A46A2679E68}"/>
    <cellStyle name="Comma 10 2" xfId="955" xr:uid="{00000000-0005-0000-0000-0000AB030000}"/>
    <cellStyle name="Comma 10 2 2" xfId="956" xr:uid="{00000000-0005-0000-0000-0000AC030000}"/>
    <cellStyle name="Comma 10 2 2 2" xfId="957" xr:uid="{00000000-0005-0000-0000-0000AD030000}"/>
    <cellStyle name="Comma 10 2 3" xfId="958" xr:uid="{00000000-0005-0000-0000-0000AE030000}"/>
    <cellStyle name="Comma 10 2 4" xfId="959" xr:uid="{00000000-0005-0000-0000-0000AF030000}"/>
    <cellStyle name="Comma 10 2 5" xfId="960" xr:uid="{00000000-0005-0000-0000-0000B0030000}"/>
    <cellStyle name="Comma 10 2 6" xfId="961" xr:uid="{00000000-0005-0000-0000-0000B1030000}"/>
    <cellStyle name="Comma 10 2 7" xfId="962" xr:uid="{00000000-0005-0000-0000-0000B2030000}"/>
    <cellStyle name="Comma 10 3" xfId="963" xr:uid="{00000000-0005-0000-0000-0000B3030000}"/>
    <cellStyle name="Comma 10 4" xfId="964" xr:uid="{00000000-0005-0000-0000-0000B4030000}"/>
    <cellStyle name="Comma 10 5" xfId="965" xr:uid="{00000000-0005-0000-0000-0000B5030000}"/>
    <cellStyle name="Comma 10 6" xfId="966" xr:uid="{00000000-0005-0000-0000-0000B6030000}"/>
    <cellStyle name="Comma 10 7" xfId="967" xr:uid="{00000000-0005-0000-0000-0000B7030000}"/>
    <cellStyle name="Comma 10 8" xfId="968" xr:uid="{00000000-0005-0000-0000-0000B8030000}"/>
    <cellStyle name="Comma 10 9" xfId="969" xr:uid="{00000000-0005-0000-0000-0000B9030000}"/>
    <cellStyle name="Comma 100" xfId="970" xr:uid="{00000000-0005-0000-0000-0000BA030000}"/>
    <cellStyle name="Comma 101" xfId="971" xr:uid="{00000000-0005-0000-0000-0000BB030000}"/>
    <cellStyle name="Comma 102" xfId="972" xr:uid="{00000000-0005-0000-0000-0000BC030000}"/>
    <cellStyle name="Comma 103" xfId="973" xr:uid="{00000000-0005-0000-0000-0000BD030000}"/>
    <cellStyle name="Comma 104" xfId="974" xr:uid="{00000000-0005-0000-0000-0000BE030000}"/>
    <cellStyle name="Comma 105" xfId="975" xr:uid="{00000000-0005-0000-0000-0000BF030000}"/>
    <cellStyle name="Comma 106" xfId="976" xr:uid="{00000000-0005-0000-0000-0000C0030000}"/>
    <cellStyle name="Comma 107" xfId="977" xr:uid="{00000000-0005-0000-0000-0000C1030000}"/>
    <cellStyle name="Comma 107 2" xfId="978" xr:uid="{00000000-0005-0000-0000-0000C2030000}"/>
    <cellStyle name="Comma 107 2 2" xfId="979" xr:uid="{00000000-0005-0000-0000-0000C3030000}"/>
    <cellStyle name="Comma 107 2 3" xfId="980" xr:uid="{00000000-0005-0000-0000-0000C4030000}"/>
    <cellStyle name="Comma 107 2 4" xfId="981" xr:uid="{00000000-0005-0000-0000-0000C5030000}"/>
    <cellStyle name="Comma 107 3" xfId="982" xr:uid="{00000000-0005-0000-0000-0000C6030000}"/>
    <cellStyle name="Comma 107 4" xfId="983" xr:uid="{00000000-0005-0000-0000-0000C7030000}"/>
    <cellStyle name="Comma 107 5" xfId="984" xr:uid="{00000000-0005-0000-0000-0000C8030000}"/>
    <cellStyle name="Comma 108" xfId="985" xr:uid="{00000000-0005-0000-0000-0000C9030000}"/>
    <cellStyle name="Comma 109" xfId="986" xr:uid="{00000000-0005-0000-0000-0000CA030000}"/>
    <cellStyle name="Comma 109 2" xfId="987" xr:uid="{00000000-0005-0000-0000-0000CB030000}"/>
    <cellStyle name="Comma 109 3" xfId="988" xr:uid="{00000000-0005-0000-0000-0000CC030000}"/>
    <cellStyle name="Comma 109 4" xfId="989" xr:uid="{00000000-0005-0000-0000-0000CD030000}"/>
    <cellStyle name="Comma 11" xfId="990" xr:uid="{00000000-0005-0000-0000-0000CE030000}"/>
    <cellStyle name="Comma 11 2" xfId="991" xr:uid="{00000000-0005-0000-0000-0000CF030000}"/>
    <cellStyle name="Comma 11 2 2" xfId="992" xr:uid="{00000000-0005-0000-0000-0000D0030000}"/>
    <cellStyle name="Comma 11 2 3" xfId="993" xr:uid="{00000000-0005-0000-0000-0000D1030000}"/>
    <cellStyle name="Comma 11 2 4" xfId="994" xr:uid="{00000000-0005-0000-0000-0000D2030000}"/>
    <cellStyle name="Comma 11 2 5" xfId="995" xr:uid="{00000000-0005-0000-0000-0000D3030000}"/>
    <cellStyle name="Comma 11 2 6" xfId="996" xr:uid="{00000000-0005-0000-0000-0000D4030000}"/>
    <cellStyle name="Comma 11 2 7" xfId="997" xr:uid="{00000000-0005-0000-0000-0000D5030000}"/>
    <cellStyle name="Comma 11 2 8" xfId="998" xr:uid="{00000000-0005-0000-0000-0000D6030000}"/>
    <cellStyle name="Comma 11 2 9" xfId="999" xr:uid="{00000000-0005-0000-0000-0000D7030000}"/>
    <cellStyle name="Comma 11 3" xfId="1000" xr:uid="{00000000-0005-0000-0000-0000D8030000}"/>
    <cellStyle name="Comma 11 3 2" xfId="1001" xr:uid="{00000000-0005-0000-0000-0000D9030000}"/>
    <cellStyle name="Comma 11 3 3" xfId="1002" xr:uid="{00000000-0005-0000-0000-0000DA030000}"/>
    <cellStyle name="Comma 11 4" xfId="1003" xr:uid="{00000000-0005-0000-0000-0000DB030000}"/>
    <cellStyle name="Comma 11 4 2" xfId="1004" xr:uid="{00000000-0005-0000-0000-0000DC030000}"/>
    <cellStyle name="Comma 11 5" xfId="1005" xr:uid="{00000000-0005-0000-0000-0000DD030000}"/>
    <cellStyle name="Comma 110" xfId="1006" xr:uid="{00000000-0005-0000-0000-0000DE030000}"/>
    <cellStyle name="Comma 110 2" xfId="1007" xr:uid="{00000000-0005-0000-0000-0000DF030000}"/>
    <cellStyle name="Comma 111" xfId="20965" xr:uid="{00000000-0005-0000-0000-0000E0030000}"/>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3" xfId="1012" xr:uid="{00000000-0005-0000-0000-0000E5030000}"/>
    <cellStyle name="Comma 12 2 4" xfId="1013" xr:uid="{00000000-0005-0000-0000-0000E6030000}"/>
    <cellStyle name="Comma 12 2 5" xfId="1014" xr:uid="{00000000-0005-0000-0000-0000E7030000}"/>
    <cellStyle name="Comma 12 2 6" xfId="1015" xr:uid="{00000000-0005-0000-0000-0000E8030000}"/>
    <cellStyle name="Comma 12 2 7" xfId="1016" xr:uid="{00000000-0005-0000-0000-0000E9030000}"/>
    <cellStyle name="Comma 12 3" xfId="1017" xr:uid="{00000000-0005-0000-0000-0000EA030000}"/>
    <cellStyle name="Comma 12 3 2" xfId="1018" xr:uid="{00000000-0005-0000-0000-0000EB030000}"/>
    <cellStyle name="Comma 12 4" xfId="1019" xr:uid="{00000000-0005-0000-0000-0000EC030000}"/>
    <cellStyle name="Comma 12 4 2" xfId="1020" xr:uid="{00000000-0005-0000-0000-0000ED030000}"/>
    <cellStyle name="Comma 12 5" xfId="23914" xr:uid="{78367C52-F240-4EB0-AE0E-F9CDFE2EE108}"/>
    <cellStyle name="Comma 13" xfId="1021" xr:uid="{00000000-0005-0000-0000-0000EE030000}"/>
    <cellStyle name="Comma 13 2" xfId="1022" xr:uid="{00000000-0005-0000-0000-0000EF030000}"/>
    <cellStyle name="Comma 13 2 2" xfId="1023" xr:uid="{00000000-0005-0000-0000-0000F0030000}"/>
    <cellStyle name="Comma 13 2 3" xfId="1024" xr:uid="{00000000-0005-0000-0000-0000F1030000}"/>
    <cellStyle name="Comma 13 2 4" xfId="1025" xr:uid="{00000000-0005-0000-0000-0000F2030000}"/>
    <cellStyle name="Comma 13 2 5" xfId="1026" xr:uid="{00000000-0005-0000-0000-0000F3030000}"/>
    <cellStyle name="Comma 13 2 6" xfId="1027" xr:uid="{00000000-0005-0000-0000-0000F4030000}"/>
    <cellStyle name="Comma 13 2 7" xfId="1028" xr:uid="{00000000-0005-0000-0000-0000F5030000}"/>
    <cellStyle name="Comma 13 3" xfId="1029" xr:uid="{00000000-0005-0000-0000-0000F6030000}"/>
    <cellStyle name="Comma 13 3 2" xfId="1030" xr:uid="{00000000-0005-0000-0000-0000F7030000}"/>
    <cellStyle name="Comma 14" xfId="1031" xr:uid="{00000000-0005-0000-0000-0000F8030000}"/>
    <cellStyle name="Comma 14 2" xfId="1032" xr:uid="{00000000-0005-0000-0000-0000F9030000}"/>
    <cellStyle name="Comma 14 2 2" xfId="1033" xr:uid="{00000000-0005-0000-0000-0000FA030000}"/>
    <cellStyle name="Comma 14 3" xfId="1034" xr:uid="{00000000-0005-0000-0000-0000FB030000}"/>
    <cellStyle name="Comma 14 4" xfId="23919" xr:uid="{86AA94DB-EF53-4F49-A82B-71B7D7BD1F43}"/>
    <cellStyle name="Comma 15" xfId="1035" xr:uid="{00000000-0005-0000-0000-0000FC030000}"/>
    <cellStyle name="Comma 15 2" xfId="1036" xr:uid="{00000000-0005-0000-0000-0000FD030000}"/>
    <cellStyle name="Comma 15 2 2" xfId="1037" xr:uid="{00000000-0005-0000-0000-0000FE030000}"/>
    <cellStyle name="Comma 15 2 3" xfId="1038" xr:uid="{00000000-0005-0000-0000-0000FF030000}"/>
    <cellStyle name="Comma 15 2 4" xfId="1039" xr:uid="{00000000-0005-0000-0000-000000040000}"/>
    <cellStyle name="Comma 15 2 5" xfId="1040" xr:uid="{00000000-0005-0000-0000-000001040000}"/>
    <cellStyle name="Comma 15 2 6" xfId="1041" xr:uid="{00000000-0005-0000-0000-000002040000}"/>
    <cellStyle name="Comma 15 2 7" xfId="1042" xr:uid="{00000000-0005-0000-0000-000003040000}"/>
    <cellStyle name="Comma 15 3" xfId="1043" xr:uid="{00000000-0005-0000-0000-000004040000}"/>
    <cellStyle name="Comma 16" xfId="1044" xr:uid="{00000000-0005-0000-0000-000005040000}"/>
    <cellStyle name="Comma 16 10" xfId="1045" xr:uid="{00000000-0005-0000-0000-000006040000}"/>
    <cellStyle name="Comma 16 11" xfId="1046" xr:uid="{00000000-0005-0000-0000-000007040000}"/>
    <cellStyle name="Comma 16 2" xfId="1047" xr:uid="{00000000-0005-0000-0000-000008040000}"/>
    <cellStyle name="Comma 16 3" xfId="1048" xr:uid="{00000000-0005-0000-0000-000009040000}"/>
    <cellStyle name="Comma 16 4" xfId="1049" xr:uid="{00000000-0005-0000-0000-00000A040000}"/>
    <cellStyle name="Comma 16 5" xfId="1050" xr:uid="{00000000-0005-0000-0000-00000B040000}"/>
    <cellStyle name="Comma 16 6" xfId="1051" xr:uid="{00000000-0005-0000-0000-00000C040000}"/>
    <cellStyle name="Comma 16 7" xfId="1052" xr:uid="{00000000-0005-0000-0000-00000D040000}"/>
    <cellStyle name="Comma 16 8" xfId="1053" xr:uid="{00000000-0005-0000-0000-00000E040000}"/>
    <cellStyle name="Comma 16 9" xfId="1054" xr:uid="{00000000-0005-0000-0000-00000F040000}"/>
    <cellStyle name="Comma 17" xfId="1055" xr:uid="{00000000-0005-0000-0000-000010040000}"/>
    <cellStyle name="Comma 17 2" xfId="1056" xr:uid="{00000000-0005-0000-0000-000011040000}"/>
    <cellStyle name="Comma 17 2 2" xfId="1057" xr:uid="{00000000-0005-0000-0000-000012040000}"/>
    <cellStyle name="Comma 18" xfId="1058" xr:uid="{00000000-0005-0000-0000-000013040000}"/>
    <cellStyle name="Comma 18 2" xfId="1059" xr:uid="{00000000-0005-0000-0000-000014040000}"/>
    <cellStyle name="Comma 18 2 2" xfId="1060" xr:uid="{00000000-0005-0000-0000-000015040000}"/>
    <cellStyle name="Comma 19" xfId="1061" xr:uid="{00000000-0005-0000-0000-000016040000}"/>
    <cellStyle name="Comma 19 10" xfId="1062" xr:uid="{00000000-0005-0000-0000-000017040000}"/>
    <cellStyle name="Comma 19 11" xfId="1063" xr:uid="{00000000-0005-0000-0000-000018040000}"/>
    <cellStyle name="Comma 19 2" xfId="1064" xr:uid="{00000000-0005-0000-0000-000019040000}"/>
    <cellStyle name="Comma 19 3" xfId="1065" xr:uid="{00000000-0005-0000-0000-00001A040000}"/>
    <cellStyle name="Comma 19 4" xfId="1066" xr:uid="{00000000-0005-0000-0000-00001B040000}"/>
    <cellStyle name="Comma 19 5" xfId="1067" xr:uid="{00000000-0005-0000-0000-00001C040000}"/>
    <cellStyle name="Comma 19 6" xfId="1068" xr:uid="{00000000-0005-0000-0000-00001D040000}"/>
    <cellStyle name="Comma 19 7" xfId="1069" xr:uid="{00000000-0005-0000-0000-00001E040000}"/>
    <cellStyle name="Comma 19 8" xfId="1070" xr:uid="{00000000-0005-0000-0000-00001F040000}"/>
    <cellStyle name="Comma 19 9" xfId="1071" xr:uid="{00000000-0005-0000-0000-000020040000}"/>
    <cellStyle name="Comma 2" xfId="1" xr:uid="{00000000-0005-0000-0000-000021040000}"/>
    <cellStyle name="Comma 2 10" xfId="1072" xr:uid="{00000000-0005-0000-0000-000022040000}"/>
    <cellStyle name="Comma 2 10 10" xfId="1073" xr:uid="{00000000-0005-0000-0000-000023040000}"/>
    <cellStyle name="Comma 2 10 2" xfId="1074" xr:uid="{00000000-0005-0000-0000-000024040000}"/>
    <cellStyle name="Comma 2 10 2 10" xfId="1075" xr:uid="{00000000-0005-0000-0000-000025040000}"/>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3" xfId="1080" xr:uid="{00000000-0005-0000-0000-00002A040000}"/>
    <cellStyle name="Comma 2 10 2 2 2 2 4" xfId="1081" xr:uid="{00000000-0005-0000-0000-00002B040000}"/>
    <cellStyle name="Comma 2 10 2 2 2 3" xfId="1082" xr:uid="{00000000-0005-0000-0000-00002C040000}"/>
    <cellStyle name="Comma 2 10 2 2 2 4" xfId="1083" xr:uid="{00000000-0005-0000-0000-00002D040000}"/>
    <cellStyle name="Comma 2 10 2 2 2 5" xfId="1084" xr:uid="{00000000-0005-0000-0000-00002E040000}"/>
    <cellStyle name="Comma 2 10 2 2 3" xfId="1085" xr:uid="{00000000-0005-0000-0000-00002F040000}"/>
    <cellStyle name="Comma 2 10 2 2 3 2" xfId="1086" xr:uid="{00000000-0005-0000-0000-000030040000}"/>
    <cellStyle name="Comma 2 10 2 2 3 3" xfId="1087" xr:uid="{00000000-0005-0000-0000-000031040000}"/>
    <cellStyle name="Comma 2 10 2 2 3 4" xfId="1088" xr:uid="{00000000-0005-0000-0000-000032040000}"/>
    <cellStyle name="Comma 2 10 2 2 4" xfId="1089" xr:uid="{00000000-0005-0000-0000-000033040000}"/>
    <cellStyle name="Comma 2 10 2 2 5" xfId="1090" xr:uid="{00000000-0005-0000-0000-000034040000}"/>
    <cellStyle name="Comma 2 10 2 2 6" xfId="1091" xr:uid="{00000000-0005-0000-0000-000035040000}"/>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3" xfId="1096" xr:uid="{00000000-0005-0000-0000-00003A040000}"/>
    <cellStyle name="Comma 2 10 2 3 2 2 4" xfId="1097" xr:uid="{00000000-0005-0000-0000-00003B040000}"/>
    <cellStyle name="Comma 2 10 2 3 2 3" xfId="1098" xr:uid="{00000000-0005-0000-0000-00003C040000}"/>
    <cellStyle name="Comma 2 10 2 3 2 4" xfId="1099" xr:uid="{00000000-0005-0000-0000-00003D040000}"/>
    <cellStyle name="Comma 2 10 2 3 2 5" xfId="1100" xr:uid="{00000000-0005-0000-0000-00003E040000}"/>
    <cellStyle name="Comma 2 10 2 3 3" xfId="1101" xr:uid="{00000000-0005-0000-0000-00003F040000}"/>
    <cellStyle name="Comma 2 10 2 3 3 2" xfId="1102" xr:uid="{00000000-0005-0000-0000-000040040000}"/>
    <cellStyle name="Comma 2 10 2 3 3 3" xfId="1103" xr:uid="{00000000-0005-0000-0000-000041040000}"/>
    <cellStyle name="Comma 2 10 2 3 3 4" xfId="1104" xr:uid="{00000000-0005-0000-0000-000042040000}"/>
    <cellStyle name="Comma 2 10 2 3 4" xfId="1105" xr:uid="{00000000-0005-0000-0000-000043040000}"/>
    <cellStyle name="Comma 2 10 2 3 5" xfId="1106" xr:uid="{00000000-0005-0000-0000-000044040000}"/>
    <cellStyle name="Comma 2 10 2 3 6" xfId="1107" xr:uid="{00000000-0005-0000-0000-000045040000}"/>
    <cellStyle name="Comma 2 10 2 4" xfId="1108" xr:uid="{00000000-0005-0000-0000-000046040000}"/>
    <cellStyle name="Comma 2 10 2 5" xfId="1109" xr:uid="{00000000-0005-0000-0000-000047040000}"/>
    <cellStyle name="Comma 2 10 2 5 2" xfId="1110" xr:uid="{00000000-0005-0000-0000-000048040000}"/>
    <cellStyle name="Comma 2 10 2 5 2 2" xfId="1111" xr:uid="{00000000-0005-0000-0000-000049040000}"/>
    <cellStyle name="Comma 2 10 2 5 2 3" xfId="1112" xr:uid="{00000000-0005-0000-0000-00004A040000}"/>
    <cellStyle name="Comma 2 10 2 5 2 4" xfId="1113" xr:uid="{00000000-0005-0000-0000-00004B040000}"/>
    <cellStyle name="Comma 2 10 2 5 3" xfId="1114" xr:uid="{00000000-0005-0000-0000-00004C040000}"/>
    <cellStyle name="Comma 2 10 2 5 4" xfId="1115" xr:uid="{00000000-0005-0000-0000-00004D040000}"/>
    <cellStyle name="Comma 2 10 2 5 5" xfId="1116" xr:uid="{00000000-0005-0000-0000-00004E040000}"/>
    <cellStyle name="Comma 2 10 2 6" xfId="1117" xr:uid="{00000000-0005-0000-0000-00004F040000}"/>
    <cellStyle name="Comma 2 10 2 7" xfId="1118" xr:uid="{00000000-0005-0000-0000-000050040000}"/>
    <cellStyle name="Comma 2 10 2 7 2" xfId="1119" xr:uid="{00000000-0005-0000-0000-000051040000}"/>
    <cellStyle name="Comma 2 10 2 7 3" xfId="1120" xr:uid="{00000000-0005-0000-0000-000052040000}"/>
    <cellStyle name="Comma 2 10 2 7 4" xfId="1121" xr:uid="{00000000-0005-0000-0000-000053040000}"/>
    <cellStyle name="Comma 2 10 2 8" xfId="1122" xr:uid="{00000000-0005-0000-0000-000054040000}"/>
    <cellStyle name="Comma 2 10 2 9" xfId="1123" xr:uid="{00000000-0005-0000-0000-000055040000}"/>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3" xfId="1128" xr:uid="{00000000-0005-0000-0000-00005A040000}"/>
    <cellStyle name="Comma 2 10 3 2 2 4" xfId="1129" xr:uid="{00000000-0005-0000-0000-00005B040000}"/>
    <cellStyle name="Comma 2 10 3 2 3" xfId="1130" xr:uid="{00000000-0005-0000-0000-00005C040000}"/>
    <cellStyle name="Comma 2 10 3 2 4" xfId="1131" xr:uid="{00000000-0005-0000-0000-00005D040000}"/>
    <cellStyle name="Comma 2 10 3 2 5" xfId="1132" xr:uid="{00000000-0005-0000-0000-00005E040000}"/>
    <cellStyle name="Comma 2 10 3 3" xfId="1133" xr:uid="{00000000-0005-0000-0000-00005F040000}"/>
    <cellStyle name="Comma 2 10 3 3 2" xfId="1134" xr:uid="{00000000-0005-0000-0000-000060040000}"/>
    <cellStyle name="Comma 2 10 3 3 3" xfId="1135" xr:uid="{00000000-0005-0000-0000-000061040000}"/>
    <cellStyle name="Comma 2 10 3 3 4" xfId="1136" xr:uid="{00000000-0005-0000-0000-000062040000}"/>
    <cellStyle name="Comma 2 10 3 4" xfId="1137" xr:uid="{00000000-0005-0000-0000-000063040000}"/>
    <cellStyle name="Comma 2 10 3 5" xfId="1138" xr:uid="{00000000-0005-0000-0000-000064040000}"/>
    <cellStyle name="Comma 2 10 3 6" xfId="1139" xr:uid="{00000000-0005-0000-0000-000065040000}"/>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3" xfId="1144" xr:uid="{00000000-0005-0000-0000-00006A040000}"/>
    <cellStyle name="Comma 2 10 4 2 2 4" xfId="1145" xr:uid="{00000000-0005-0000-0000-00006B040000}"/>
    <cellStyle name="Comma 2 10 4 2 3" xfId="1146" xr:uid="{00000000-0005-0000-0000-00006C040000}"/>
    <cellStyle name="Comma 2 10 4 2 4" xfId="1147" xr:uid="{00000000-0005-0000-0000-00006D040000}"/>
    <cellStyle name="Comma 2 10 4 2 5" xfId="1148" xr:uid="{00000000-0005-0000-0000-00006E040000}"/>
    <cellStyle name="Comma 2 10 4 3" xfId="1149" xr:uid="{00000000-0005-0000-0000-00006F040000}"/>
    <cellStyle name="Comma 2 10 4 3 2" xfId="1150" xr:uid="{00000000-0005-0000-0000-000070040000}"/>
    <cellStyle name="Comma 2 10 4 3 3" xfId="1151" xr:uid="{00000000-0005-0000-0000-000071040000}"/>
    <cellStyle name="Comma 2 10 4 3 4" xfId="1152" xr:uid="{00000000-0005-0000-0000-000072040000}"/>
    <cellStyle name="Comma 2 10 4 4" xfId="1153" xr:uid="{00000000-0005-0000-0000-000073040000}"/>
    <cellStyle name="Comma 2 10 4 5" xfId="1154" xr:uid="{00000000-0005-0000-0000-000074040000}"/>
    <cellStyle name="Comma 2 10 4 6" xfId="1155" xr:uid="{00000000-0005-0000-0000-000075040000}"/>
    <cellStyle name="Comma 2 10 5" xfId="1156" xr:uid="{00000000-0005-0000-0000-000076040000}"/>
    <cellStyle name="Comma 2 10 6" xfId="1157" xr:uid="{00000000-0005-0000-0000-000077040000}"/>
    <cellStyle name="Comma 2 10 6 2" xfId="1158" xr:uid="{00000000-0005-0000-0000-000078040000}"/>
    <cellStyle name="Comma 2 10 6 2 2" xfId="1159" xr:uid="{00000000-0005-0000-0000-000079040000}"/>
    <cellStyle name="Comma 2 10 6 2 3" xfId="1160" xr:uid="{00000000-0005-0000-0000-00007A040000}"/>
    <cellStyle name="Comma 2 10 6 2 4" xfId="1161" xr:uid="{00000000-0005-0000-0000-00007B040000}"/>
    <cellStyle name="Comma 2 10 6 3" xfId="1162" xr:uid="{00000000-0005-0000-0000-00007C040000}"/>
    <cellStyle name="Comma 2 10 6 4" xfId="1163" xr:uid="{00000000-0005-0000-0000-00007D040000}"/>
    <cellStyle name="Comma 2 10 6 5" xfId="1164" xr:uid="{00000000-0005-0000-0000-00007E040000}"/>
    <cellStyle name="Comma 2 10 7" xfId="1165" xr:uid="{00000000-0005-0000-0000-00007F040000}"/>
    <cellStyle name="Comma 2 10 7 2" xfId="1166" xr:uid="{00000000-0005-0000-0000-000080040000}"/>
    <cellStyle name="Comma 2 10 7 3" xfId="1167" xr:uid="{00000000-0005-0000-0000-000081040000}"/>
    <cellStyle name="Comma 2 10 7 4" xfId="1168" xr:uid="{00000000-0005-0000-0000-000082040000}"/>
    <cellStyle name="Comma 2 10 8" xfId="1169" xr:uid="{00000000-0005-0000-0000-000083040000}"/>
    <cellStyle name="Comma 2 10 9" xfId="1170" xr:uid="{00000000-0005-0000-0000-000084040000}"/>
    <cellStyle name="Comma 2 100" xfId="1171" xr:uid="{00000000-0005-0000-0000-000085040000}"/>
    <cellStyle name="Comma 2 101" xfId="1172" xr:uid="{00000000-0005-0000-0000-000086040000}"/>
    <cellStyle name="Comma 2 102" xfId="1173" xr:uid="{00000000-0005-0000-0000-000087040000}"/>
    <cellStyle name="Comma 2 103" xfId="1174" xr:uid="{00000000-0005-0000-0000-000088040000}"/>
    <cellStyle name="Comma 2 104" xfId="1175" xr:uid="{00000000-0005-0000-0000-000089040000}"/>
    <cellStyle name="Comma 2 105" xfId="1176" xr:uid="{00000000-0005-0000-0000-00008A040000}"/>
    <cellStyle name="Comma 2 106" xfId="1177" xr:uid="{00000000-0005-0000-0000-00008B040000}"/>
    <cellStyle name="Comma 2 107" xfId="1178" xr:uid="{00000000-0005-0000-0000-00008C040000}"/>
    <cellStyle name="Comma 2 107 2" xfId="1179" xr:uid="{00000000-0005-0000-0000-00008D040000}"/>
    <cellStyle name="Comma 2 107 3" xfId="1180" xr:uid="{00000000-0005-0000-0000-00008E040000}"/>
    <cellStyle name="Comma 2 108" xfId="1181" xr:uid="{00000000-0005-0000-0000-00008F040000}"/>
    <cellStyle name="Comma 2 109" xfId="1182" xr:uid="{00000000-0005-0000-0000-000090040000}"/>
    <cellStyle name="Comma 2 11" xfId="1183" xr:uid="{00000000-0005-0000-0000-000091040000}"/>
    <cellStyle name="Comma 2 11 2" xfId="1184" xr:uid="{00000000-0005-0000-0000-000092040000}"/>
    <cellStyle name="Comma 2 11 2 2" xfId="1185" xr:uid="{00000000-0005-0000-0000-000093040000}"/>
    <cellStyle name="Comma 2 11 2 3" xfId="1186" xr:uid="{00000000-0005-0000-0000-000094040000}"/>
    <cellStyle name="Comma 2 11 2 3 2" xfId="1187" xr:uid="{00000000-0005-0000-0000-000095040000}"/>
    <cellStyle name="Comma 2 11 2 3 2 2" xfId="1188" xr:uid="{00000000-0005-0000-0000-000096040000}"/>
    <cellStyle name="Comma 2 11 2 3 2 3" xfId="1189" xr:uid="{00000000-0005-0000-0000-000097040000}"/>
    <cellStyle name="Comma 2 11 2 3 2 4" xfId="1190" xr:uid="{00000000-0005-0000-0000-000098040000}"/>
    <cellStyle name="Comma 2 11 2 3 3" xfId="1191" xr:uid="{00000000-0005-0000-0000-000099040000}"/>
    <cellStyle name="Comma 2 11 2 3 4" xfId="1192" xr:uid="{00000000-0005-0000-0000-00009A040000}"/>
    <cellStyle name="Comma 2 11 2 3 5" xfId="1193" xr:uid="{00000000-0005-0000-0000-00009B040000}"/>
    <cellStyle name="Comma 2 11 2 4" xfId="1194" xr:uid="{00000000-0005-0000-0000-00009C040000}"/>
    <cellStyle name="Comma 2 11 2 5" xfId="1195" xr:uid="{00000000-0005-0000-0000-00009D040000}"/>
    <cellStyle name="Comma 2 11 2 5 2" xfId="1196" xr:uid="{00000000-0005-0000-0000-00009E040000}"/>
    <cellStyle name="Comma 2 11 2 5 3" xfId="1197" xr:uid="{00000000-0005-0000-0000-00009F040000}"/>
    <cellStyle name="Comma 2 11 2 5 4" xfId="1198" xr:uid="{00000000-0005-0000-0000-0000A0040000}"/>
    <cellStyle name="Comma 2 11 2 6" xfId="1199" xr:uid="{00000000-0005-0000-0000-0000A1040000}"/>
    <cellStyle name="Comma 2 11 2 7" xfId="1200" xr:uid="{00000000-0005-0000-0000-0000A2040000}"/>
    <cellStyle name="Comma 2 11 2 8" xfId="1201" xr:uid="{00000000-0005-0000-0000-0000A3040000}"/>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3" xfId="1206" xr:uid="{00000000-0005-0000-0000-0000A8040000}"/>
    <cellStyle name="Comma 2 11 3 2 2 4" xfId="1207" xr:uid="{00000000-0005-0000-0000-0000A9040000}"/>
    <cellStyle name="Comma 2 11 3 2 3" xfId="1208" xr:uid="{00000000-0005-0000-0000-0000AA040000}"/>
    <cellStyle name="Comma 2 11 3 2 4" xfId="1209" xr:uid="{00000000-0005-0000-0000-0000AB040000}"/>
    <cellStyle name="Comma 2 11 3 2 5" xfId="1210" xr:uid="{00000000-0005-0000-0000-0000AC040000}"/>
    <cellStyle name="Comma 2 11 3 3" xfId="1211" xr:uid="{00000000-0005-0000-0000-0000AD040000}"/>
    <cellStyle name="Comma 2 11 3 3 2" xfId="1212" xr:uid="{00000000-0005-0000-0000-0000AE040000}"/>
    <cellStyle name="Comma 2 11 3 3 3" xfId="1213" xr:uid="{00000000-0005-0000-0000-0000AF040000}"/>
    <cellStyle name="Comma 2 11 3 3 4" xfId="1214" xr:uid="{00000000-0005-0000-0000-0000B0040000}"/>
    <cellStyle name="Comma 2 11 3 4" xfId="1215" xr:uid="{00000000-0005-0000-0000-0000B1040000}"/>
    <cellStyle name="Comma 2 11 3 5" xfId="1216" xr:uid="{00000000-0005-0000-0000-0000B2040000}"/>
    <cellStyle name="Comma 2 11 3 6" xfId="1217" xr:uid="{00000000-0005-0000-0000-0000B3040000}"/>
    <cellStyle name="Comma 2 11 4" xfId="1218" xr:uid="{00000000-0005-0000-0000-0000B4040000}"/>
    <cellStyle name="Comma 2 11 5" xfId="1219" xr:uid="{00000000-0005-0000-0000-0000B5040000}"/>
    <cellStyle name="Comma 2 11 5 2" xfId="1220" xr:uid="{00000000-0005-0000-0000-0000B6040000}"/>
    <cellStyle name="Comma 2 11 5 2 2" xfId="1221" xr:uid="{00000000-0005-0000-0000-0000B7040000}"/>
    <cellStyle name="Comma 2 11 5 2 3" xfId="1222" xr:uid="{00000000-0005-0000-0000-0000B8040000}"/>
    <cellStyle name="Comma 2 11 5 2 4" xfId="1223" xr:uid="{00000000-0005-0000-0000-0000B9040000}"/>
    <cellStyle name="Comma 2 11 5 3" xfId="1224" xr:uid="{00000000-0005-0000-0000-0000BA040000}"/>
    <cellStyle name="Comma 2 11 5 4" xfId="1225" xr:uid="{00000000-0005-0000-0000-0000BB040000}"/>
    <cellStyle name="Comma 2 11 5 5" xfId="1226" xr:uid="{00000000-0005-0000-0000-0000BC040000}"/>
    <cellStyle name="Comma 2 11 6" xfId="1227" xr:uid="{00000000-0005-0000-0000-0000BD040000}"/>
    <cellStyle name="Comma 2 11 6 2" xfId="1228" xr:uid="{00000000-0005-0000-0000-0000BE040000}"/>
    <cellStyle name="Comma 2 11 6 3" xfId="1229" xr:uid="{00000000-0005-0000-0000-0000BF040000}"/>
    <cellStyle name="Comma 2 11 6 4" xfId="1230" xr:uid="{00000000-0005-0000-0000-0000C0040000}"/>
    <cellStyle name="Comma 2 11 7" xfId="1231" xr:uid="{00000000-0005-0000-0000-0000C1040000}"/>
    <cellStyle name="Comma 2 11 8" xfId="1232" xr:uid="{00000000-0005-0000-0000-0000C2040000}"/>
    <cellStyle name="Comma 2 11 9" xfId="1233" xr:uid="{00000000-0005-0000-0000-0000C3040000}"/>
    <cellStyle name="Comma 2 110" xfId="1234" xr:uid="{00000000-0005-0000-0000-0000C4040000}"/>
    <cellStyle name="Comma 2 111" xfId="23852" xr:uid="{C1AF15FC-F5B2-4479-81CF-AB7EB4F8E21B}"/>
    <cellStyle name="Comma 2 12" xfId="1235" xr:uid="{00000000-0005-0000-0000-0000C5040000}"/>
    <cellStyle name="Comma 2 12 2" xfId="1236" xr:uid="{00000000-0005-0000-0000-0000C6040000}"/>
    <cellStyle name="Comma 2 12 2 2" xfId="1237" xr:uid="{00000000-0005-0000-0000-0000C7040000}"/>
    <cellStyle name="Comma 2 12 2 3" xfId="1238" xr:uid="{00000000-0005-0000-0000-0000C8040000}"/>
    <cellStyle name="Comma 2 12 2 3 2" xfId="1239" xr:uid="{00000000-0005-0000-0000-0000C9040000}"/>
    <cellStyle name="Comma 2 12 2 3 2 2" xfId="1240" xr:uid="{00000000-0005-0000-0000-0000CA040000}"/>
    <cellStyle name="Comma 2 12 2 3 2 3" xfId="1241" xr:uid="{00000000-0005-0000-0000-0000CB040000}"/>
    <cellStyle name="Comma 2 12 2 3 2 4" xfId="1242" xr:uid="{00000000-0005-0000-0000-0000CC040000}"/>
    <cellStyle name="Comma 2 12 2 3 3" xfId="1243" xr:uid="{00000000-0005-0000-0000-0000CD040000}"/>
    <cellStyle name="Comma 2 12 2 3 4" xfId="1244" xr:uid="{00000000-0005-0000-0000-0000CE040000}"/>
    <cellStyle name="Comma 2 12 2 3 5" xfId="1245" xr:uid="{00000000-0005-0000-0000-0000CF040000}"/>
    <cellStyle name="Comma 2 12 2 4" xfId="1246" xr:uid="{00000000-0005-0000-0000-0000D0040000}"/>
    <cellStyle name="Comma 2 12 2 5" xfId="1247" xr:uid="{00000000-0005-0000-0000-0000D1040000}"/>
    <cellStyle name="Comma 2 12 2 5 2" xfId="1248" xr:uid="{00000000-0005-0000-0000-0000D2040000}"/>
    <cellStyle name="Comma 2 12 2 5 3" xfId="1249" xr:uid="{00000000-0005-0000-0000-0000D3040000}"/>
    <cellStyle name="Comma 2 12 2 5 4" xfId="1250" xr:uid="{00000000-0005-0000-0000-0000D4040000}"/>
    <cellStyle name="Comma 2 12 2 6" xfId="1251" xr:uid="{00000000-0005-0000-0000-0000D5040000}"/>
    <cellStyle name="Comma 2 12 2 7" xfId="1252" xr:uid="{00000000-0005-0000-0000-0000D6040000}"/>
    <cellStyle name="Comma 2 12 2 8" xfId="1253" xr:uid="{00000000-0005-0000-0000-0000D7040000}"/>
    <cellStyle name="Comma 2 12 3" xfId="1254" xr:uid="{00000000-0005-0000-0000-0000D8040000}"/>
    <cellStyle name="Comma 2 12 3 2" xfId="1255" xr:uid="{00000000-0005-0000-0000-0000D9040000}"/>
    <cellStyle name="Comma 2 12 3 3" xfId="1256" xr:uid="{00000000-0005-0000-0000-0000DA040000}"/>
    <cellStyle name="Comma 2 12 3 3 2" xfId="1257" xr:uid="{00000000-0005-0000-0000-0000DB040000}"/>
    <cellStyle name="Comma 2 12 3 3 2 2" xfId="1258" xr:uid="{00000000-0005-0000-0000-0000DC040000}"/>
    <cellStyle name="Comma 2 12 3 3 2 3" xfId="1259" xr:uid="{00000000-0005-0000-0000-0000DD040000}"/>
    <cellStyle name="Comma 2 12 3 3 2 4" xfId="1260" xr:uid="{00000000-0005-0000-0000-0000DE040000}"/>
    <cellStyle name="Comma 2 12 3 3 3" xfId="1261" xr:uid="{00000000-0005-0000-0000-0000DF040000}"/>
    <cellStyle name="Comma 2 12 3 3 4" xfId="1262" xr:uid="{00000000-0005-0000-0000-0000E0040000}"/>
    <cellStyle name="Comma 2 12 3 3 5" xfId="1263" xr:uid="{00000000-0005-0000-0000-0000E1040000}"/>
    <cellStyle name="Comma 2 12 3 4" xfId="1264" xr:uid="{00000000-0005-0000-0000-0000E2040000}"/>
    <cellStyle name="Comma 2 12 3 4 2" xfId="1265" xr:uid="{00000000-0005-0000-0000-0000E3040000}"/>
    <cellStyle name="Comma 2 12 3 4 3" xfId="1266" xr:uid="{00000000-0005-0000-0000-0000E4040000}"/>
    <cellStyle name="Comma 2 12 3 4 4" xfId="1267" xr:uid="{00000000-0005-0000-0000-0000E5040000}"/>
    <cellStyle name="Comma 2 12 3 5" xfId="1268" xr:uid="{00000000-0005-0000-0000-0000E6040000}"/>
    <cellStyle name="Comma 2 12 3 6" xfId="1269" xr:uid="{00000000-0005-0000-0000-0000E7040000}"/>
    <cellStyle name="Comma 2 12 3 7" xfId="1270" xr:uid="{00000000-0005-0000-0000-0000E8040000}"/>
    <cellStyle name="Comma 2 12 4" xfId="1271" xr:uid="{00000000-0005-0000-0000-0000E9040000}"/>
    <cellStyle name="Comma 2 12 5" xfId="1272" xr:uid="{00000000-0005-0000-0000-0000EA040000}"/>
    <cellStyle name="Comma 2 12 5 2" xfId="1273" xr:uid="{00000000-0005-0000-0000-0000EB040000}"/>
    <cellStyle name="Comma 2 12 5 2 2" xfId="1274" xr:uid="{00000000-0005-0000-0000-0000EC040000}"/>
    <cellStyle name="Comma 2 12 5 2 3" xfId="1275" xr:uid="{00000000-0005-0000-0000-0000ED040000}"/>
    <cellStyle name="Comma 2 12 5 2 4" xfId="1276" xr:uid="{00000000-0005-0000-0000-0000EE040000}"/>
    <cellStyle name="Comma 2 12 5 3" xfId="1277" xr:uid="{00000000-0005-0000-0000-0000EF040000}"/>
    <cellStyle name="Comma 2 12 5 4" xfId="1278" xr:uid="{00000000-0005-0000-0000-0000F0040000}"/>
    <cellStyle name="Comma 2 12 5 5" xfId="1279" xr:uid="{00000000-0005-0000-0000-0000F1040000}"/>
    <cellStyle name="Comma 2 12 6" xfId="1280" xr:uid="{00000000-0005-0000-0000-0000F2040000}"/>
    <cellStyle name="Comma 2 12 6 2" xfId="1281" xr:uid="{00000000-0005-0000-0000-0000F3040000}"/>
    <cellStyle name="Comma 2 12 6 3" xfId="1282" xr:uid="{00000000-0005-0000-0000-0000F4040000}"/>
    <cellStyle name="Comma 2 12 6 4" xfId="1283" xr:uid="{00000000-0005-0000-0000-0000F5040000}"/>
    <cellStyle name="Comma 2 12 7" xfId="1284" xr:uid="{00000000-0005-0000-0000-0000F6040000}"/>
    <cellStyle name="Comma 2 12 8" xfId="1285" xr:uid="{00000000-0005-0000-0000-0000F7040000}"/>
    <cellStyle name="Comma 2 12 9" xfId="1286" xr:uid="{00000000-0005-0000-0000-0000F8040000}"/>
    <cellStyle name="Comma 2 13" xfId="1287" xr:uid="{00000000-0005-0000-0000-0000F9040000}"/>
    <cellStyle name="Comma 2 13 10" xfId="1288" xr:uid="{00000000-0005-0000-0000-0000FA040000}"/>
    <cellStyle name="Comma 2 13 2" xfId="1289" xr:uid="{00000000-0005-0000-0000-0000FB040000}"/>
    <cellStyle name="Comma 2 13 2 2" xfId="1290" xr:uid="{00000000-0005-0000-0000-0000FC040000}"/>
    <cellStyle name="Comma 2 13 3" xfId="1291" xr:uid="{00000000-0005-0000-0000-0000FD040000}"/>
    <cellStyle name="Comma 2 13 4" xfId="1292" xr:uid="{00000000-0005-0000-0000-0000FE040000}"/>
    <cellStyle name="Comma 2 13 5" xfId="1293" xr:uid="{00000000-0005-0000-0000-0000FF040000}"/>
    <cellStyle name="Comma 2 13 6" xfId="1294" xr:uid="{00000000-0005-0000-0000-000000050000}"/>
    <cellStyle name="Comma 2 13 6 2" xfId="1295" xr:uid="{00000000-0005-0000-0000-000001050000}"/>
    <cellStyle name="Comma 2 13 6 2 2" xfId="1296" xr:uid="{00000000-0005-0000-0000-000002050000}"/>
    <cellStyle name="Comma 2 13 6 2 3" xfId="1297" xr:uid="{00000000-0005-0000-0000-000003050000}"/>
    <cellStyle name="Comma 2 13 6 2 4" xfId="1298" xr:uid="{00000000-0005-0000-0000-000004050000}"/>
    <cellStyle name="Comma 2 13 6 3" xfId="1299" xr:uid="{00000000-0005-0000-0000-000005050000}"/>
    <cellStyle name="Comma 2 13 6 4" xfId="1300" xr:uid="{00000000-0005-0000-0000-000006050000}"/>
    <cellStyle name="Comma 2 13 6 5" xfId="1301" xr:uid="{00000000-0005-0000-0000-000007050000}"/>
    <cellStyle name="Comma 2 13 7" xfId="1302" xr:uid="{00000000-0005-0000-0000-000008050000}"/>
    <cellStyle name="Comma 2 13 7 2" xfId="1303" xr:uid="{00000000-0005-0000-0000-000009050000}"/>
    <cellStyle name="Comma 2 13 7 3" xfId="1304" xr:uid="{00000000-0005-0000-0000-00000A050000}"/>
    <cellStyle name="Comma 2 13 7 4" xfId="1305" xr:uid="{00000000-0005-0000-0000-00000B050000}"/>
    <cellStyle name="Comma 2 13 8" xfId="1306" xr:uid="{00000000-0005-0000-0000-00000C050000}"/>
    <cellStyle name="Comma 2 13 9" xfId="1307" xr:uid="{00000000-0005-0000-0000-00000D050000}"/>
    <cellStyle name="Comma 2 14" xfId="1308" xr:uid="{00000000-0005-0000-0000-00000E050000}"/>
    <cellStyle name="Comma 2 14 2" xfId="1309" xr:uid="{00000000-0005-0000-0000-00000F050000}"/>
    <cellStyle name="Comma 2 14 2 2" xfId="1310" xr:uid="{00000000-0005-0000-0000-000010050000}"/>
    <cellStyle name="Comma 2 14 3" xfId="1311" xr:uid="{00000000-0005-0000-0000-000011050000}"/>
    <cellStyle name="Comma 2 14 3 2" xfId="1312" xr:uid="{00000000-0005-0000-0000-000012050000}"/>
    <cellStyle name="Comma 2 14 4" xfId="1313" xr:uid="{00000000-0005-0000-0000-000013050000}"/>
    <cellStyle name="Comma 2 14 5" xfId="1314" xr:uid="{00000000-0005-0000-0000-000014050000}"/>
    <cellStyle name="Comma 2 14 5 2" xfId="1315" xr:uid="{00000000-0005-0000-0000-000015050000}"/>
    <cellStyle name="Comma 2 14 5 2 2" xfId="1316" xr:uid="{00000000-0005-0000-0000-000016050000}"/>
    <cellStyle name="Comma 2 14 5 2 3" xfId="1317" xr:uid="{00000000-0005-0000-0000-000017050000}"/>
    <cellStyle name="Comma 2 14 5 2 4" xfId="1318" xr:uid="{00000000-0005-0000-0000-000018050000}"/>
    <cellStyle name="Comma 2 14 5 3" xfId="1319" xr:uid="{00000000-0005-0000-0000-000019050000}"/>
    <cellStyle name="Comma 2 14 5 4" xfId="1320" xr:uid="{00000000-0005-0000-0000-00001A050000}"/>
    <cellStyle name="Comma 2 14 5 5" xfId="1321" xr:uid="{00000000-0005-0000-0000-00001B050000}"/>
    <cellStyle name="Comma 2 14 6" xfId="1322" xr:uid="{00000000-0005-0000-0000-00001C050000}"/>
    <cellStyle name="Comma 2 14 6 2" xfId="1323" xr:uid="{00000000-0005-0000-0000-00001D050000}"/>
    <cellStyle name="Comma 2 14 6 3" xfId="1324" xr:uid="{00000000-0005-0000-0000-00001E050000}"/>
    <cellStyle name="Comma 2 14 6 4" xfId="1325" xr:uid="{00000000-0005-0000-0000-00001F050000}"/>
    <cellStyle name="Comma 2 14 7" xfId="1326" xr:uid="{00000000-0005-0000-0000-000020050000}"/>
    <cellStyle name="Comma 2 14 8" xfId="1327" xr:uid="{00000000-0005-0000-0000-000021050000}"/>
    <cellStyle name="Comma 2 14 9" xfId="1328" xr:uid="{00000000-0005-0000-0000-000022050000}"/>
    <cellStyle name="Comma 2 15" xfId="1329" xr:uid="{00000000-0005-0000-0000-000023050000}"/>
    <cellStyle name="Comma 2 15 2" xfId="1330" xr:uid="{00000000-0005-0000-0000-000024050000}"/>
    <cellStyle name="Comma 2 15 3" xfId="1331" xr:uid="{00000000-0005-0000-0000-000025050000}"/>
    <cellStyle name="Comma 2 15 3 2" xfId="1332" xr:uid="{00000000-0005-0000-0000-000026050000}"/>
    <cellStyle name="Comma 2 15 3 3" xfId="1333" xr:uid="{00000000-0005-0000-0000-000027050000}"/>
    <cellStyle name="Comma 2 15 3 4" xfId="1334" xr:uid="{00000000-0005-0000-0000-000028050000}"/>
    <cellStyle name="Comma 2 16" xfId="1335" xr:uid="{00000000-0005-0000-0000-000029050000}"/>
    <cellStyle name="Comma 2 16 2" xfId="1336" xr:uid="{00000000-0005-0000-0000-00002A050000}"/>
    <cellStyle name="Comma 2 16 2 2" xfId="1337" xr:uid="{00000000-0005-0000-0000-00002B050000}"/>
    <cellStyle name="Comma 2 17" xfId="1338" xr:uid="{00000000-0005-0000-0000-00002C050000}"/>
    <cellStyle name="Comma 2 17 2" xfId="1339" xr:uid="{00000000-0005-0000-0000-00002D050000}"/>
    <cellStyle name="Comma 2 17 3" xfId="1340" xr:uid="{00000000-0005-0000-0000-00002E050000}"/>
    <cellStyle name="Comma 2 17 3 2" xfId="1341" xr:uid="{00000000-0005-0000-0000-00002F050000}"/>
    <cellStyle name="Comma 2 17 3 3" xfId="1342" xr:uid="{00000000-0005-0000-0000-000030050000}"/>
    <cellStyle name="Comma 2 17 3 4" xfId="1343" xr:uid="{00000000-0005-0000-0000-000031050000}"/>
    <cellStyle name="Comma 2 18" xfId="1344" xr:uid="{00000000-0005-0000-0000-000032050000}"/>
    <cellStyle name="Comma 2 18 2" xfId="1345" xr:uid="{00000000-0005-0000-0000-000033050000}"/>
    <cellStyle name="Comma 2 18 3" xfId="1346" xr:uid="{00000000-0005-0000-0000-000034050000}"/>
    <cellStyle name="Comma 2 18 3 2" xfId="1347" xr:uid="{00000000-0005-0000-0000-000035050000}"/>
    <cellStyle name="Comma 2 18 3 3" xfId="1348" xr:uid="{00000000-0005-0000-0000-000036050000}"/>
    <cellStyle name="Comma 2 18 3 4" xfId="1349" xr:uid="{00000000-0005-0000-0000-000037050000}"/>
    <cellStyle name="Comma 2 19" xfId="1350" xr:uid="{00000000-0005-0000-0000-000038050000}"/>
    <cellStyle name="Comma 2 19 2" xfId="1351" xr:uid="{00000000-0005-0000-0000-000039050000}"/>
    <cellStyle name="Comma 2 19 3" xfId="1352" xr:uid="{00000000-0005-0000-0000-00003A050000}"/>
    <cellStyle name="Comma 2 19 3 2" xfId="1353" xr:uid="{00000000-0005-0000-0000-00003B050000}"/>
    <cellStyle name="Comma 2 19 3 3" xfId="1354" xr:uid="{00000000-0005-0000-0000-00003C050000}"/>
    <cellStyle name="Comma 2 19 3 4" xfId="1355" xr:uid="{00000000-0005-0000-0000-00003D050000}"/>
    <cellStyle name="Comma 2 2" xfId="1356" xr:uid="{00000000-0005-0000-0000-00003E050000}"/>
    <cellStyle name="Comma 2 2 10" xfId="1357" xr:uid="{00000000-0005-0000-0000-00003F050000}"/>
    <cellStyle name="Comma 2 2 10 2" xfId="1358" xr:uid="{00000000-0005-0000-0000-000040050000}"/>
    <cellStyle name="Comma 2 2 10 3" xfId="1359" xr:uid="{00000000-0005-0000-0000-000041050000}"/>
    <cellStyle name="Comma 2 2 10 3 2" xfId="1360" xr:uid="{00000000-0005-0000-0000-000042050000}"/>
    <cellStyle name="Comma 2 2 10 3 2 2" xfId="1361" xr:uid="{00000000-0005-0000-0000-000043050000}"/>
    <cellStyle name="Comma 2 2 10 3 2 3" xfId="1362" xr:uid="{00000000-0005-0000-0000-000044050000}"/>
    <cellStyle name="Comma 2 2 10 3 2 4" xfId="1363" xr:uid="{00000000-0005-0000-0000-000045050000}"/>
    <cellStyle name="Comma 2 2 10 3 3" xfId="1364" xr:uid="{00000000-0005-0000-0000-000046050000}"/>
    <cellStyle name="Comma 2 2 10 3 4" xfId="1365" xr:uid="{00000000-0005-0000-0000-000047050000}"/>
    <cellStyle name="Comma 2 2 10 3 5" xfId="1366" xr:uid="{00000000-0005-0000-0000-000048050000}"/>
    <cellStyle name="Comma 2 2 10 4" xfId="1367" xr:uid="{00000000-0005-0000-0000-000049050000}"/>
    <cellStyle name="Comma 2 2 10 4 2" xfId="1368" xr:uid="{00000000-0005-0000-0000-00004A050000}"/>
    <cellStyle name="Comma 2 2 10 4 3" xfId="1369" xr:uid="{00000000-0005-0000-0000-00004B050000}"/>
    <cellStyle name="Comma 2 2 10 4 4" xfId="1370" xr:uid="{00000000-0005-0000-0000-00004C050000}"/>
    <cellStyle name="Comma 2 2 10 5" xfId="1371" xr:uid="{00000000-0005-0000-0000-00004D050000}"/>
    <cellStyle name="Comma 2 2 10 5 2" xfId="1372" xr:uid="{00000000-0005-0000-0000-00004E050000}"/>
    <cellStyle name="Comma 2 2 10 5 3" xfId="1373" xr:uid="{00000000-0005-0000-0000-00004F050000}"/>
    <cellStyle name="Comma 2 2 10 5 4" xfId="1374" xr:uid="{00000000-0005-0000-0000-000050050000}"/>
    <cellStyle name="Comma 2 2 10 6" xfId="1375" xr:uid="{00000000-0005-0000-0000-000051050000}"/>
    <cellStyle name="Comma 2 2 10 7" xfId="1376" xr:uid="{00000000-0005-0000-0000-000052050000}"/>
    <cellStyle name="Comma 2 2 10 8" xfId="1377" xr:uid="{00000000-0005-0000-0000-000053050000}"/>
    <cellStyle name="Comma 2 2 11" xfId="1378" xr:uid="{00000000-0005-0000-0000-000054050000}"/>
    <cellStyle name="Comma 2 2 11 2" xfId="1379" xr:uid="{00000000-0005-0000-0000-000055050000}"/>
    <cellStyle name="Comma 2 2 11 3" xfId="1380" xr:uid="{00000000-0005-0000-0000-000056050000}"/>
    <cellStyle name="Comma 2 2 11 3 2" xfId="1381" xr:uid="{00000000-0005-0000-0000-000057050000}"/>
    <cellStyle name="Comma 2 2 11 3 2 2" xfId="1382" xr:uid="{00000000-0005-0000-0000-000058050000}"/>
    <cellStyle name="Comma 2 2 11 3 2 3" xfId="1383" xr:uid="{00000000-0005-0000-0000-000059050000}"/>
    <cellStyle name="Comma 2 2 11 3 2 4" xfId="1384" xr:uid="{00000000-0005-0000-0000-00005A050000}"/>
    <cellStyle name="Comma 2 2 11 3 3" xfId="1385" xr:uid="{00000000-0005-0000-0000-00005B050000}"/>
    <cellStyle name="Comma 2 2 11 3 4" xfId="1386" xr:uid="{00000000-0005-0000-0000-00005C050000}"/>
    <cellStyle name="Comma 2 2 11 3 5" xfId="1387" xr:uid="{00000000-0005-0000-0000-00005D050000}"/>
    <cellStyle name="Comma 2 2 11 4" xfId="1388" xr:uid="{00000000-0005-0000-0000-00005E050000}"/>
    <cellStyle name="Comma 2 2 11 4 2" xfId="1389" xr:uid="{00000000-0005-0000-0000-00005F050000}"/>
    <cellStyle name="Comma 2 2 11 4 3" xfId="1390" xr:uid="{00000000-0005-0000-0000-000060050000}"/>
    <cellStyle name="Comma 2 2 11 4 4" xfId="1391" xr:uid="{00000000-0005-0000-0000-000061050000}"/>
    <cellStyle name="Comma 2 2 11 5" xfId="1392" xr:uid="{00000000-0005-0000-0000-000062050000}"/>
    <cellStyle name="Comma 2 2 11 5 2" xfId="1393" xr:uid="{00000000-0005-0000-0000-000063050000}"/>
    <cellStyle name="Comma 2 2 11 5 3" xfId="1394" xr:uid="{00000000-0005-0000-0000-000064050000}"/>
    <cellStyle name="Comma 2 2 11 5 4" xfId="1395" xr:uid="{00000000-0005-0000-0000-000065050000}"/>
    <cellStyle name="Comma 2 2 11 6" xfId="1396" xr:uid="{00000000-0005-0000-0000-000066050000}"/>
    <cellStyle name="Comma 2 2 11 7" xfId="1397" xr:uid="{00000000-0005-0000-0000-000067050000}"/>
    <cellStyle name="Comma 2 2 11 8" xfId="1398" xr:uid="{00000000-0005-0000-0000-000068050000}"/>
    <cellStyle name="Comma 2 2 12" xfId="1399" xr:uid="{00000000-0005-0000-0000-000069050000}"/>
    <cellStyle name="Comma 2 2 12 2" xfId="1400" xr:uid="{00000000-0005-0000-0000-00006A050000}"/>
    <cellStyle name="Comma 2 2 12 2 2" xfId="1401" xr:uid="{00000000-0005-0000-0000-00006B050000}"/>
    <cellStyle name="Comma 2 2 12 2 3" xfId="1402" xr:uid="{00000000-0005-0000-0000-00006C050000}"/>
    <cellStyle name="Comma 2 2 12 2 4" xfId="1403" xr:uid="{00000000-0005-0000-0000-00006D050000}"/>
    <cellStyle name="Comma 2 2 13" xfId="1404" xr:uid="{00000000-0005-0000-0000-00006E050000}"/>
    <cellStyle name="Comma 2 2 13 2" xfId="1405" xr:uid="{00000000-0005-0000-0000-00006F050000}"/>
    <cellStyle name="Comma 2 2 13 2 2" xfId="1406" xr:uid="{00000000-0005-0000-0000-000070050000}"/>
    <cellStyle name="Comma 2 2 13 2 3" xfId="1407" xr:uid="{00000000-0005-0000-0000-000071050000}"/>
    <cellStyle name="Comma 2 2 13 2 4" xfId="1408" xr:uid="{00000000-0005-0000-0000-000072050000}"/>
    <cellStyle name="Comma 2 2 14" xfId="1409" xr:uid="{00000000-0005-0000-0000-000073050000}"/>
    <cellStyle name="Comma 2 2 14 2" xfId="1410" xr:uid="{00000000-0005-0000-0000-000074050000}"/>
    <cellStyle name="Comma 2 2 14 2 2" xfId="1411" xr:uid="{00000000-0005-0000-0000-000075050000}"/>
    <cellStyle name="Comma 2 2 14 2 3" xfId="1412" xr:uid="{00000000-0005-0000-0000-000076050000}"/>
    <cellStyle name="Comma 2 2 14 2 4" xfId="1413" xr:uid="{00000000-0005-0000-0000-000077050000}"/>
    <cellStyle name="Comma 2 2 15" xfId="1414" xr:uid="{00000000-0005-0000-0000-000078050000}"/>
    <cellStyle name="Comma 2 2 15 2" xfId="1415" xr:uid="{00000000-0005-0000-0000-000079050000}"/>
    <cellStyle name="Comma 2 2 15 2 2" xfId="1416" xr:uid="{00000000-0005-0000-0000-00007A050000}"/>
    <cellStyle name="Comma 2 2 15 2 3" xfId="1417" xr:uid="{00000000-0005-0000-0000-00007B050000}"/>
    <cellStyle name="Comma 2 2 15 2 4" xfId="1418" xr:uid="{00000000-0005-0000-0000-00007C050000}"/>
    <cellStyle name="Comma 2 2 16" xfId="1419" xr:uid="{00000000-0005-0000-0000-00007D050000}"/>
    <cellStyle name="Comma 2 2 16 2" xfId="1420" xr:uid="{00000000-0005-0000-0000-00007E050000}"/>
    <cellStyle name="Comma 2 2 16 2 2" xfId="1421" xr:uid="{00000000-0005-0000-0000-00007F050000}"/>
    <cellStyle name="Comma 2 2 16 2 3" xfId="1422" xr:uid="{00000000-0005-0000-0000-000080050000}"/>
    <cellStyle name="Comma 2 2 16 2 4" xfId="1423" xr:uid="{00000000-0005-0000-0000-000081050000}"/>
    <cellStyle name="Comma 2 2 17" xfId="1424" xr:uid="{00000000-0005-0000-0000-000082050000}"/>
    <cellStyle name="Comma 2 2 17 2" xfId="1425" xr:uid="{00000000-0005-0000-0000-000083050000}"/>
    <cellStyle name="Comma 2 2 17 2 2" xfId="1426" xr:uid="{00000000-0005-0000-0000-000084050000}"/>
    <cellStyle name="Comma 2 2 17 2 3" xfId="1427" xr:uid="{00000000-0005-0000-0000-000085050000}"/>
    <cellStyle name="Comma 2 2 17 2 4" xfId="1428" xr:uid="{00000000-0005-0000-0000-000086050000}"/>
    <cellStyle name="Comma 2 2 18" xfId="1429" xr:uid="{00000000-0005-0000-0000-000087050000}"/>
    <cellStyle name="Comma 2 2 18 2" xfId="1430" xr:uid="{00000000-0005-0000-0000-000088050000}"/>
    <cellStyle name="Comma 2 2 18 3" xfId="1431" xr:uid="{00000000-0005-0000-0000-000089050000}"/>
    <cellStyle name="Comma 2 2 18 3 2" xfId="1432" xr:uid="{00000000-0005-0000-0000-00008A050000}"/>
    <cellStyle name="Comma 2 2 18 3 3" xfId="1433" xr:uid="{00000000-0005-0000-0000-00008B050000}"/>
    <cellStyle name="Comma 2 2 18 3 4" xfId="1434" xr:uid="{00000000-0005-0000-0000-00008C050000}"/>
    <cellStyle name="Comma 2 2 18 4" xfId="1435" xr:uid="{00000000-0005-0000-0000-00008D050000}"/>
    <cellStyle name="Comma 2 2 18 5" xfId="1436" xr:uid="{00000000-0005-0000-0000-00008E050000}"/>
    <cellStyle name="Comma 2 2 18 6" xfId="1437" xr:uid="{00000000-0005-0000-0000-00008F050000}"/>
    <cellStyle name="Comma 2 2 19" xfId="1438" xr:uid="{00000000-0005-0000-0000-000090050000}"/>
    <cellStyle name="Comma 2 2 2" xfId="1439" xr:uid="{00000000-0005-0000-0000-000091050000}"/>
    <cellStyle name="Comma 2 2 2 10" xfId="1440" xr:uid="{00000000-0005-0000-0000-000092050000}"/>
    <cellStyle name="Comma 2 2 2 10 2" xfId="1441" xr:uid="{00000000-0005-0000-0000-000093050000}"/>
    <cellStyle name="Comma 2 2 2 10 3" xfId="1442" xr:uid="{00000000-0005-0000-0000-000094050000}"/>
    <cellStyle name="Comma 2 2 2 10 3 2" xfId="1443" xr:uid="{00000000-0005-0000-0000-000095050000}"/>
    <cellStyle name="Comma 2 2 2 10 3 2 2" xfId="1444" xr:uid="{00000000-0005-0000-0000-000096050000}"/>
    <cellStyle name="Comma 2 2 2 10 3 2 3" xfId="1445" xr:uid="{00000000-0005-0000-0000-000097050000}"/>
    <cellStyle name="Comma 2 2 2 10 3 2 4" xfId="1446" xr:uid="{00000000-0005-0000-0000-000098050000}"/>
    <cellStyle name="Comma 2 2 2 10 3 3" xfId="1447" xr:uid="{00000000-0005-0000-0000-000099050000}"/>
    <cellStyle name="Comma 2 2 2 10 3 4" xfId="1448" xr:uid="{00000000-0005-0000-0000-00009A050000}"/>
    <cellStyle name="Comma 2 2 2 10 3 5" xfId="1449" xr:uid="{00000000-0005-0000-0000-00009B050000}"/>
    <cellStyle name="Comma 2 2 2 10 4" xfId="1450" xr:uid="{00000000-0005-0000-0000-00009C050000}"/>
    <cellStyle name="Comma 2 2 2 10 4 2" xfId="1451" xr:uid="{00000000-0005-0000-0000-00009D050000}"/>
    <cellStyle name="Comma 2 2 2 10 4 3" xfId="1452" xr:uid="{00000000-0005-0000-0000-00009E050000}"/>
    <cellStyle name="Comma 2 2 2 10 4 4" xfId="1453" xr:uid="{00000000-0005-0000-0000-00009F050000}"/>
    <cellStyle name="Comma 2 2 2 10 5" xfId="1454" xr:uid="{00000000-0005-0000-0000-0000A0050000}"/>
    <cellStyle name="Comma 2 2 2 10 6" xfId="1455" xr:uid="{00000000-0005-0000-0000-0000A1050000}"/>
    <cellStyle name="Comma 2 2 2 10 7" xfId="1456" xr:uid="{00000000-0005-0000-0000-0000A2050000}"/>
    <cellStyle name="Comma 2 2 2 11" xfId="1457" xr:uid="{00000000-0005-0000-0000-0000A3050000}"/>
    <cellStyle name="Comma 2 2 2 12" xfId="1458" xr:uid="{00000000-0005-0000-0000-0000A4050000}"/>
    <cellStyle name="Comma 2 2 2 13" xfId="1459" xr:uid="{00000000-0005-0000-0000-0000A5050000}"/>
    <cellStyle name="Comma 2 2 2 14" xfId="1460" xr:uid="{00000000-0005-0000-0000-0000A6050000}"/>
    <cellStyle name="Comma 2 2 2 15" xfId="1461" xr:uid="{00000000-0005-0000-0000-0000A7050000}"/>
    <cellStyle name="Comma 2 2 2 15 2" xfId="1462" xr:uid="{00000000-0005-0000-0000-0000A8050000}"/>
    <cellStyle name="Comma 2 2 2 16" xfId="1463" xr:uid="{00000000-0005-0000-0000-0000A9050000}"/>
    <cellStyle name="Comma 2 2 2 16 2" xfId="1464" xr:uid="{00000000-0005-0000-0000-0000AA050000}"/>
    <cellStyle name="Comma 2 2 2 17" xfId="1465" xr:uid="{00000000-0005-0000-0000-0000AB050000}"/>
    <cellStyle name="Comma 2 2 2 17 2" xfId="1466" xr:uid="{00000000-0005-0000-0000-0000AC050000}"/>
    <cellStyle name="Comma 2 2 2 18" xfId="1467" xr:uid="{00000000-0005-0000-0000-0000AD050000}"/>
    <cellStyle name="Comma 2 2 2 18 2" xfId="1468" xr:uid="{00000000-0005-0000-0000-0000AE050000}"/>
    <cellStyle name="Comma 2 2 2 18 3" xfId="1469" xr:uid="{00000000-0005-0000-0000-0000AF050000}"/>
    <cellStyle name="Comma 2 2 2 18 3 2" xfId="1470" xr:uid="{00000000-0005-0000-0000-0000B0050000}"/>
    <cellStyle name="Comma 2 2 2 18 3 3" xfId="1471" xr:uid="{00000000-0005-0000-0000-0000B1050000}"/>
    <cellStyle name="Comma 2 2 2 18 3 4" xfId="1472" xr:uid="{00000000-0005-0000-0000-0000B2050000}"/>
    <cellStyle name="Comma 2 2 2 18 4" xfId="1473" xr:uid="{00000000-0005-0000-0000-0000B3050000}"/>
    <cellStyle name="Comma 2 2 2 18 5" xfId="1474" xr:uid="{00000000-0005-0000-0000-0000B4050000}"/>
    <cellStyle name="Comma 2 2 2 18 6" xfId="1475" xr:uid="{00000000-0005-0000-0000-0000B5050000}"/>
    <cellStyle name="Comma 2 2 2 19" xfId="1476" xr:uid="{00000000-0005-0000-0000-0000B6050000}"/>
    <cellStyle name="Comma 2 2 2 19 2" xfId="1477" xr:uid="{00000000-0005-0000-0000-0000B7050000}"/>
    <cellStyle name="Comma 2 2 2 19 3" xfId="1478" xr:uid="{00000000-0005-0000-0000-0000B8050000}"/>
    <cellStyle name="Comma 2 2 2 19 4" xfId="1479" xr:uid="{00000000-0005-0000-0000-0000B9050000}"/>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3" xfId="1484" xr:uid="{00000000-0005-0000-0000-0000BE050000}"/>
    <cellStyle name="Comma 2 2 2 2 10 2 4" xfId="1485" xr:uid="{00000000-0005-0000-0000-0000BF050000}"/>
    <cellStyle name="Comma 2 2 2 2 11" xfId="1486" xr:uid="{00000000-0005-0000-0000-0000C0050000}"/>
    <cellStyle name="Comma 2 2 2 2 11 2" xfId="1487" xr:uid="{00000000-0005-0000-0000-0000C1050000}"/>
    <cellStyle name="Comma 2 2 2 2 11 2 2" xfId="1488" xr:uid="{00000000-0005-0000-0000-0000C2050000}"/>
    <cellStyle name="Comma 2 2 2 2 11 2 3" xfId="1489" xr:uid="{00000000-0005-0000-0000-0000C3050000}"/>
    <cellStyle name="Comma 2 2 2 2 11 2 4" xfId="1490" xr:uid="{00000000-0005-0000-0000-0000C4050000}"/>
    <cellStyle name="Comma 2 2 2 2 12" xfId="1491" xr:uid="{00000000-0005-0000-0000-0000C5050000}"/>
    <cellStyle name="Comma 2 2 2 2 12 2" xfId="1492" xr:uid="{00000000-0005-0000-0000-0000C6050000}"/>
    <cellStyle name="Comma 2 2 2 2 12 2 2" xfId="1493" xr:uid="{00000000-0005-0000-0000-0000C7050000}"/>
    <cellStyle name="Comma 2 2 2 2 12 2 3" xfId="1494" xr:uid="{00000000-0005-0000-0000-0000C8050000}"/>
    <cellStyle name="Comma 2 2 2 2 12 2 4" xfId="1495" xr:uid="{00000000-0005-0000-0000-0000C9050000}"/>
    <cellStyle name="Comma 2 2 2 2 13" xfId="1496" xr:uid="{00000000-0005-0000-0000-0000CA050000}"/>
    <cellStyle name="Comma 2 2 2 2 13 2" xfId="1497" xr:uid="{00000000-0005-0000-0000-0000CB050000}"/>
    <cellStyle name="Comma 2 2 2 2 13 2 2" xfId="1498" xr:uid="{00000000-0005-0000-0000-0000CC050000}"/>
    <cellStyle name="Comma 2 2 2 2 13 2 3" xfId="1499" xr:uid="{00000000-0005-0000-0000-0000CD050000}"/>
    <cellStyle name="Comma 2 2 2 2 13 2 4" xfId="1500" xr:uid="{00000000-0005-0000-0000-0000CE050000}"/>
    <cellStyle name="Comma 2 2 2 2 14" xfId="1501" xr:uid="{00000000-0005-0000-0000-0000CF050000}"/>
    <cellStyle name="Comma 2 2 2 2 14 2" xfId="1502" xr:uid="{00000000-0005-0000-0000-0000D0050000}"/>
    <cellStyle name="Comma 2 2 2 2 14 2 2" xfId="1503" xr:uid="{00000000-0005-0000-0000-0000D1050000}"/>
    <cellStyle name="Comma 2 2 2 2 14 2 3" xfId="1504" xr:uid="{00000000-0005-0000-0000-0000D2050000}"/>
    <cellStyle name="Comma 2 2 2 2 14 2 4" xfId="1505" xr:uid="{00000000-0005-0000-0000-0000D3050000}"/>
    <cellStyle name="Comma 2 2 2 2 15" xfId="1506" xr:uid="{00000000-0005-0000-0000-0000D4050000}"/>
    <cellStyle name="Comma 2 2 2 2 15 2" xfId="1507" xr:uid="{00000000-0005-0000-0000-0000D5050000}"/>
    <cellStyle name="Comma 2 2 2 2 15 2 2" xfId="1508" xr:uid="{00000000-0005-0000-0000-0000D6050000}"/>
    <cellStyle name="Comma 2 2 2 2 15 2 3" xfId="1509" xr:uid="{00000000-0005-0000-0000-0000D7050000}"/>
    <cellStyle name="Comma 2 2 2 2 15 2 4" xfId="1510" xr:uid="{00000000-0005-0000-0000-0000D8050000}"/>
    <cellStyle name="Comma 2 2 2 2 15 3" xfId="1511" xr:uid="{00000000-0005-0000-0000-0000D9050000}"/>
    <cellStyle name="Comma 2 2 2 2 15 3 2" xfId="1512" xr:uid="{00000000-0005-0000-0000-0000DA050000}"/>
    <cellStyle name="Comma 2 2 2 2 15 3 3" xfId="1513" xr:uid="{00000000-0005-0000-0000-0000DB050000}"/>
    <cellStyle name="Comma 2 2 2 2 15 3 4" xfId="1514" xr:uid="{00000000-0005-0000-0000-0000DC050000}"/>
    <cellStyle name="Comma 2 2 2 2 15 4" xfId="1515" xr:uid="{00000000-0005-0000-0000-0000DD050000}"/>
    <cellStyle name="Comma 2 2 2 2 15 5" xfId="1516" xr:uid="{00000000-0005-0000-0000-0000DE050000}"/>
    <cellStyle name="Comma 2 2 2 2 15 6" xfId="1517" xr:uid="{00000000-0005-0000-0000-0000DF050000}"/>
    <cellStyle name="Comma 2 2 2 2 16" xfId="1518" xr:uid="{00000000-0005-0000-0000-0000E0050000}"/>
    <cellStyle name="Comma 2 2 2 2 17" xfId="1519" xr:uid="{00000000-0005-0000-0000-0000E1050000}"/>
    <cellStyle name="Comma 2 2 2 2 17 2" xfId="1520" xr:uid="{00000000-0005-0000-0000-0000E2050000}"/>
    <cellStyle name="Comma 2 2 2 2 17 3" xfId="1521" xr:uid="{00000000-0005-0000-0000-0000E3050000}"/>
    <cellStyle name="Comma 2 2 2 2 17 4" xfId="1522" xr:uid="{00000000-0005-0000-0000-0000E4050000}"/>
    <cellStyle name="Comma 2 2 2 2 18" xfId="1523" xr:uid="{00000000-0005-0000-0000-0000E5050000}"/>
    <cellStyle name="Comma 2 2 2 2 19" xfId="1524" xr:uid="{00000000-0005-0000-0000-0000E6050000}"/>
    <cellStyle name="Comma 2 2 2 2 2" xfId="1525" xr:uid="{00000000-0005-0000-0000-0000E7050000}"/>
    <cellStyle name="Comma 2 2 2 2 2 10" xfId="1526" xr:uid="{00000000-0005-0000-0000-0000E8050000}"/>
    <cellStyle name="Comma 2 2 2 2 2 11" xfId="1527" xr:uid="{00000000-0005-0000-0000-0000E9050000}"/>
    <cellStyle name="Comma 2 2 2 2 2 12" xfId="1528" xr:uid="{00000000-0005-0000-0000-0000EA050000}"/>
    <cellStyle name="Comma 2 2 2 2 2 13" xfId="1529" xr:uid="{00000000-0005-0000-0000-0000EB050000}"/>
    <cellStyle name="Comma 2 2 2 2 2 13 2" xfId="1530" xr:uid="{00000000-0005-0000-0000-0000EC050000}"/>
    <cellStyle name="Comma 2 2 2 2 2 14" xfId="1531" xr:uid="{00000000-0005-0000-0000-0000ED050000}"/>
    <cellStyle name="Comma 2 2 2 2 2 14 2" xfId="1532" xr:uid="{00000000-0005-0000-0000-0000EE050000}"/>
    <cellStyle name="Comma 2 2 2 2 2 15" xfId="1533" xr:uid="{00000000-0005-0000-0000-0000EF050000}"/>
    <cellStyle name="Comma 2 2 2 2 2 15 2" xfId="1534" xr:uid="{00000000-0005-0000-0000-0000F0050000}"/>
    <cellStyle name="Comma 2 2 2 2 2 15 3" xfId="1535" xr:uid="{00000000-0005-0000-0000-0000F1050000}"/>
    <cellStyle name="Comma 2 2 2 2 2 15 3 2" xfId="1536" xr:uid="{00000000-0005-0000-0000-0000F2050000}"/>
    <cellStyle name="Comma 2 2 2 2 2 15 3 3" xfId="1537" xr:uid="{00000000-0005-0000-0000-0000F3050000}"/>
    <cellStyle name="Comma 2 2 2 2 2 15 3 4" xfId="1538" xr:uid="{00000000-0005-0000-0000-0000F4050000}"/>
    <cellStyle name="Comma 2 2 2 2 2 15 4" xfId="1539" xr:uid="{00000000-0005-0000-0000-0000F5050000}"/>
    <cellStyle name="Comma 2 2 2 2 2 15 5" xfId="1540" xr:uid="{00000000-0005-0000-0000-0000F6050000}"/>
    <cellStyle name="Comma 2 2 2 2 2 15 6" xfId="1541" xr:uid="{00000000-0005-0000-0000-0000F7050000}"/>
    <cellStyle name="Comma 2 2 2 2 2 16" xfId="1542" xr:uid="{00000000-0005-0000-0000-0000F8050000}"/>
    <cellStyle name="Comma 2 2 2 2 2 16 2" xfId="1543" xr:uid="{00000000-0005-0000-0000-0000F9050000}"/>
    <cellStyle name="Comma 2 2 2 2 2 16 3" xfId="1544" xr:uid="{00000000-0005-0000-0000-0000FA050000}"/>
    <cellStyle name="Comma 2 2 2 2 2 16 4" xfId="1545" xr:uid="{00000000-0005-0000-0000-0000FB050000}"/>
    <cellStyle name="Comma 2 2 2 2 2 17" xfId="1546" xr:uid="{00000000-0005-0000-0000-0000FC050000}"/>
    <cellStyle name="Comma 2 2 2 2 2 17 2" xfId="1547" xr:uid="{00000000-0005-0000-0000-0000FD050000}"/>
    <cellStyle name="Comma 2 2 2 2 2 17 3" xfId="1548" xr:uid="{00000000-0005-0000-0000-0000FE050000}"/>
    <cellStyle name="Comma 2 2 2 2 2 17 4" xfId="1549" xr:uid="{00000000-0005-0000-0000-0000FF050000}"/>
    <cellStyle name="Comma 2 2 2 2 2 18" xfId="1550" xr:uid="{00000000-0005-0000-0000-000000060000}"/>
    <cellStyle name="Comma 2 2 2 2 2 19" xfId="1551" xr:uid="{00000000-0005-0000-0000-000001060000}"/>
    <cellStyle name="Comma 2 2 2 2 2 2" xfId="1552" xr:uid="{00000000-0005-0000-0000-000002060000}"/>
    <cellStyle name="Comma 2 2 2 2 2 2 2" xfId="1553" xr:uid="{00000000-0005-0000-0000-000003060000}"/>
    <cellStyle name="Comma 2 2 2 2 2 2 2 2" xfId="1554" xr:uid="{00000000-0005-0000-0000-000004060000}"/>
    <cellStyle name="Comma 2 2 2 2 2 2 2 3" xfId="1555" xr:uid="{00000000-0005-0000-0000-000005060000}"/>
    <cellStyle name="Comma 2 2 2 2 2 2 2 4" xfId="1556" xr:uid="{00000000-0005-0000-0000-000006060000}"/>
    <cellStyle name="Comma 2 2 2 2 2 2 2 5" xfId="1557" xr:uid="{00000000-0005-0000-0000-000007060000}"/>
    <cellStyle name="Comma 2 2 2 2 2 2 2 5 2" xfId="1558" xr:uid="{00000000-0005-0000-0000-000008060000}"/>
    <cellStyle name="Comma 2 2 2 2 2 2 2 5 3" xfId="1559" xr:uid="{00000000-0005-0000-0000-000009060000}"/>
    <cellStyle name="Comma 2 2 2 2 2 2 2 5 4" xfId="1560" xr:uid="{00000000-0005-0000-0000-00000A060000}"/>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3" xfId="1564" xr:uid="{00000000-0005-0000-0000-00000E060000}"/>
    <cellStyle name="Comma 2 2 2 2 2 2 3 2 4" xfId="1565" xr:uid="{00000000-0005-0000-0000-00000F060000}"/>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3" xfId="1569" xr:uid="{00000000-0005-0000-0000-000013060000}"/>
    <cellStyle name="Comma 2 2 2 2 2 2 4 2 4" xfId="1570" xr:uid="{00000000-0005-0000-0000-000014060000}"/>
    <cellStyle name="Comma 2 2 2 2 2 2 5" xfId="1571" xr:uid="{00000000-0005-0000-0000-000015060000}"/>
    <cellStyle name="Comma 2 2 2 2 2 20" xfId="1572" xr:uid="{00000000-0005-0000-0000-000016060000}"/>
    <cellStyle name="Comma 2 2 2 2 2 3" xfId="1573" xr:uid="{00000000-0005-0000-0000-000017060000}"/>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3" xfId="1578" xr:uid="{00000000-0005-0000-0000-00001C060000}"/>
    <cellStyle name="Comma 2 2 2 2 2 3 2 2 2 4" xfId="1579" xr:uid="{00000000-0005-0000-0000-00001D060000}"/>
    <cellStyle name="Comma 2 2 2 2 2 3 2 2 3" xfId="1580" xr:uid="{00000000-0005-0000-0000-00001E060000}"/>
    <cellStyle name="Comma 2 2 2 2 2 3 2 2 4" xfId="1581" xr:uid="{00000000-0005-0000-0000-00001F060000}"/>
    <cellStyle name="Comma 2 2 2 2 2 3 2 2 5" xfId="1582" xr:uid="{00000000-0005-0000-0000-000020060000}"/>
    <cellStyle name="Comma 2 2 2 2 2 3 2 3" xfId="1583" xr:uid="{00000000-0005-0000-0000-000021060000}"/>
    <cellStyle name="Comma 2 2 2 2 2 3 2 3 2" xfId="1584" xr:uid="{00000000-0005-0000-0000-000022060000}"/>
    <cellStyle name="Comma 2 2 2 2 2 3 2 3 3" xfId="1585" xr:uid="{00000000-0005-0000-0000-000023060000}"/>
    <cellStyle name="Comma 2 2 2 2 2 3 2 3 4" xfId="1586" xr:uid="{00000000-0005-0000-0000-000024060000}"/>
    <cellStyle name="Comma 2 2 2 2 2 3 2 4" xfId="1587" xr:uid="{00000000-0005-0000-0000-000025060000}"/>
    <cellStyle name="Comma 2 2 2 2 2 3 2 5" xfId="1588" xr:uid="{00000000-0005-0000-0000-000026060000}"/>
    <cellStyle name="Comma 2 2 2 2 2 3 2 6" xfId="1589" xr:uid="{00000000-0005-0000-0000-000027060000}"/>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3" xfId="1594" xr:uid="{00000000-0005-0000-0000-00002C060000}"/>
    <cellStyle name="Comma 2 2 2 2 2 3 3 2 2 4" xfId="1595" xr:uid="{00000000-0005-0000-0000-00002D060000}"/>
    <cellStyle name="Comma 2 2 2 2 2 3 3 2 3" xfId="1596" xr:uid="{00000000-0005-0000-0000-00002E060000}"/>
    <cellStyle name="Comma 2 2 2 2 2 3 3 2 4" xfId="1597" xr:uid="{00000000-0005-0000-0000-00002F060000}"/>
    <cellStyle name="Comma 2 2 2 2 2 3 3 2 5" xfId="1598" xr:uid="{00000000-0005-0000-0000-000030060000}"/>
    <cellStyle name="Comma 2 2 2 2 2 3 3 3" xfId="1599" xr:uid="{00000000-0005-0000-0000-000031060000}"/>
    <cellStyle name="Comma 2 2 2 2 2 3 3 3 2" xfId="1600" xr:uid="{00000000-0005-0000-0000-000032060000}"/>
    <cellStyle name="Comma 2 2 2 2 2 3 3 3 3" xfId="1601" xr:uid="{00000000-0005-0000-0000-000033060000}"/>
    <cellStyle name="Comma 2 2 2 2 2 3 3 3 4" xfId="1602" xr:uid="{00000000-0005-0000-0000-000034060000}"/>
    <cellStyle name="Comma 2 2 2 2 2 3 3 4" xfId="1603" xr:uid="{00000000-0005-0000-0000-000035060000}"/>
    <cellStyle name="Comma 2 2 2 2 2 3 3 5" xfId="1604" xr:uid="{00000000-0005-0000-0000-000036060000}"/>
    <cellStyle name="Comma 2 2 2 2 2 3 3 6" xfId="1605" xr:uid="{00000000-0005-0000-0000-000037060000}"/>
    <cellStyle name="Comma 2 2 2 2 2 3 4" xfId="1606" xr:uid="{00000000-0005-0000-0000-000038060000}"/>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3" xfId="1610" xr:uid="{00000000-0005-0000-0000-00003C060000}"/>
    <cellStyle name="Comma 2 2 2 2 2 3 5 2 4" xfId="1611" xr:uid="{00000000-0005-0000-0000-00003D060000}"/>
    <cellStyle name="Comma 2 2 2 2 2 3 5 3" xfId="1612" xr:uid="{00000000-0005-0000-0000-00003E060000}"/>
    <cellStyle name="Comma 2 2 2 2 2 3 5 4" xfId="1613" xr:uid="{00000000-0005-0000-0000-00003F060000}"/>
    <cellStyle name="Comma 2 2 2 2 2 3 5 5" xfId="1614" xr:uid="{00000000-0005-0000-0000-000040060000}"/>
    <cellStyle name="Comma 2 2 2 2 2 3 6" xfId="1615" xr:uid="{00000000-0005-0000-0000-000041060000}"/>
    <cellStyle name="Comma 2 2 2 2 2 3 6 2" xfId="1616" xr:uid="{00000000-0005-0000-0000-000042060000}"/>
    <cellStyle name="Comma 2 2 2 2 2 3 6 3" xfId="1617" xr:uid="{00000000-0005-0000-0000-000043060000}"/>
    <cellStyle name="Comma 2 2 2 2 2 3 6 4" xfId="1618" xr:uid="{00000000-0005-0000-0000-000044060000}"/>
    <cellStyle name="Comma 2 2 2 2 2 3 7" xfId="1619" xr:uid="{00000000-0005-0000-0000-000045060000}"/>
    <cellStyle name="Comma 2 2 2 2 2 3 8" xfId="1620" xr:uid="{00000000-0005-0000-0000-000046060000}"/>
    <cellStyle name="Comma 2 2 2 2 2 3 9" xfId="1621" xr:uid="{00000000-0005-0000-0000-000047060000}"/>
    <cellStyle name="Comma 2 2 2 2 2 4" xfId="1622" xr:uid="{00000000-0005-0000-0000-000048060000}"/>
    <cellStyle name="Comma 2 2 2 2 2 4 2" xfId="1623" xr:uid="{00000000-0005-0000-0000-000049060000}"/>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3" xfId="1627" xr:uid="{00000000-0005-0000-0000-00004D060000}"/>
    <cellStyle name="Comma 2 2 2 2 2 4 3 2 4" xfId="1628" xr:uid="{00000000-0005-0000-0000-00004E060000}"/>
    <cellStyle name="Comma 2 2 2 2 2 4 3 3" xfId="1629" xr:uid="{00000000-0005-0000-0000-00004F060000}"/>
    <cellStyle name="Comma 2 2 2 2 2 4 3 4" xfId="1630" xr:uid="{00000000-0005-0000-0000-000050060000}"/>
    <cellStyle name="Comma 2 2 2 2 2 4 3 5" xfId="1631" xr:uid="{00000000-0005-0000-0000-000051060000}"/>
    <cellStyle name="Comma 2 2 2 2 2 4 4" xfId="1632" xr:uid="{00000000-0005-0000-0000-000052060000}"/>
    <cellStyle name="Comma 2 2 2 2 2 4 4 2" xfId="1633" xr:uid="{00000000-0005-0000-0000-000053060000}"/>
    <cellStyle name="Comma 2 2 2 2 2 4 4 3" xfId="1634" xr:uid="{00000000-0005-0000-0000-000054060000}"/>
    <cellStyle name="Comma 2 2 2 2 2 4 4 4" xfId="1635" xr:uid="{00000000-0005-0000-0000-000055060000}"/>
    <cellStyle name="Comma 2 2 2 2 2 4 5" xfId="1636" xr:uid="{00000000-0005-0000-0000-000056060000}"/>
    <cellStyle name="Comma 2 2 2 2 2 4 6" xfId="1637" xr:uid="{00000000-0005-0000-0000-000057060000}"/>
    <cellStyle name="Comma 2 2 2 2 2 4 7" xfId="1638" xr:uid="{00000000-0005-0000-0000-000058060000}"/>
    <cellStyle name="Comma 2 2 2 2 2 5" xfId="1639" xr:uid="{00000000-0005-0000-0000-000059060000}"/>
    <cellStyle name="Comma 2 2 2 2 2 5 2" xfId="1640" xr:uid="{00000000-0005-0000-0000-00005A060000}"/>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3" xfId="1644" xr:uid="{00000000-0005-0000-0000-00005E060000}"/>
    <cellStyle name="Comma 2 2 2 2 2 5 3 2 4" xfId="1645" xr:uid="{00000000-0005-0000-0000-00005F060000}"/>
    <cellStyle name="Comma 2 2 2 2 2 5 3 3" xfId="1646" xr:uid="{00000000-0005-0000-0000-000060060000}"/>
    <cellStyle name="Comma 2 2 2 2 2 5 3 4" xfId="1647" xr:uid="{00000000-0005-0000-0000-000061060000}"/>
    <cellStyle name="Comma 2 2 2 2 2 5 3 5" xfId="1648" xr:uid="{00000000-0005-0000-0000-000062060000}"/>
    <cellStyle name="Comma 2 2 2 2 2 5 4" xfId="1649" xr:uid="{00000000-0005-0000-0000-000063060000}"/>
    <cellStyle name="Comma 2 2 2 2 2 5 4 2" xfId="1650" xr:uid="{00000000-0005-0000-0000-000064060000}"/>
    <cellStyle name="Comma 2 2 2 2 2 5 4 3" xfId="1651" xr:uid="{00000000-0005-0000-0000-000065060000}"/>
    <cellStyle name="Comma 2 2 2 2 2 5 4 4" xfId="1652" xr:uid="{00000000-0005-0000-0000-000066060000}"/>
    <cellStyle name="Comma 2 2 2 2 2 5 5" xfId="1653" xr:uid="{00000000-0005-0000-0000-000067060000}"/>
    <cellStyle name="Comma 2 2 2 2 2 5 6" xfId="1654" xr:uid="{00000000-0005-0000-0000-000068060000}"/>
    <cellStyle name="Comma 2 2 2 2 2 5 7" xfId="1655" xr:uid="{00000000-0005-0000-0000-000069060000}"/>
    <cellStyle name="Comma 2 2 2 2 2 6" xfId="1656" xr:uid="{00000000-0005-0000-0000-00006A060000}"/>
    <cellStyle name="Comma 2 2 2 2 2 7" xfId="1657" xr:uid="{00000000-0005-0000-0000-00006B060000}"/>
    <cellStyle name="Comma 2 2 2 2 2 8" xfId="1658" xr:uid="{00000000-0005-0000-0000-00006C060000}"/>
    <cellStyle name="Comma 2 2 2 2 2 9" xfId="1659" xr:uid="{00000000-0005-0000-0000-00006D060000}"/>
    <cellStyle name="Comma 2 2 2 2 20" xfId="1660" xr:uid="{00000000-0005-0000-0000-00006E060000}"/>
    <cellStyle name="Comma 2 2 2 2 3" xfId="1661" xr:uid="{00000000-0005-0000-0000-00006F060000}"/>
    <cellStyle name="Comma 2 2 2 2 3 10" xfId="1662" xr:uid="{00000000-0005-0000-0000-000070060000}"/>
    <cellStyle name="Comma 2 2 2 2 3 11" xfId="1663" xr:uid="{00000000-0005-0000-0000-000071060000}"/>
    <cellStyle name="Comma 2 2 2 2 3 2" xfId="1664" xr:uid="{00000000-0005-0000-0000-000072060000}"/>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3" xfId="1669" xr:uid="{00000000-0005-0000-0000-000077060000}"/>
    <cellStyle name="Comma 2 2 2 2 3 2 2 2 2 4" xfId="1670" xr:uid="{00000000-0005-0000-0000-000078060000}"/>
    <cellStyle name="Comma 2 2 2 2 3 2 2 2 3" xfId="1671" xr:uid="{00000000-0005-0000-0000-000079060000}"/>
    <cellStyle name="Comma 2 2 2 2 3 2 2 2 4" xfId="1672" xr:uid="{00000000-0005-0000-0000-00007A060000}"/>
    <cellStyle name="Comma 2 2 2 2 3 2 2 2 5" xfId="1673" xr:uid="{00000000-0005-0000-0000-00007B060000}"/>
    <cellStyle name="Comma 2 2 2 2 3 2 2 3" xfId="1674" xr:uid="{00000000-0005-0000-0000-00007C060000}"/>
    <cellStyle name="Comma 2 2 2 2 3 2 2 3 2" xfId="1675" xr:uid="{00000000-0005-0000-0000-00007D060000}"/>
    <cellStyle name="Comma 2 2 2 2 3 2 2 3 3" xfId="1676" xr:uid="{00000000-0005-0000-0000-00007E060000}"/>
    <cellStyle name="Comma 2 2 2 2 3 2 2 3 4" xfId="1677" xr:uid="{00000000-0005-0000-0000-00007F060000}"/>
    <cellStyle name="Comma 2 2 2 2 3 2 2 4" xfId="1678" xr:uid="{00000000-0005-0000-0000-000080060000}"/>
    <cellStyle name="Comma 2 2 2 2 3 2 2 4 2" xfId="1679" xr:uid="{00000000-0005-0000-0000-000081060000}"/>
    <cellStyle name="Comma 2 2 2 2 3 2 2 4 3" xfId="1680" xr:uid="{00000000-0005-0000-0000-000082060000}"/>
    <cellStyle name="Comma 2 2 2 2 3 2 2 4 4" xfId="1681" xr:uid="{00000000-0005-0000-0000-000083060000}"/>
    <cellStyle name="Comma 2 2 2 2 3 2 2 5" xfId="1682" xr:uid="{00000000-0005-0000-0000-000084060000}"/>
    <cellStyle name="Comma 2 2 2 2 3 2 2 6" xfId="1683" xr:uid="{00000000-0005-0000-0000-000085060000}"/>
    <cellStyle name="Comma 2 2 2 2 3 2 2 7" xfId="1684" xr:uid="{00000000-0005-0000-0000-000086060000}"/>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3" xfId="1689" xr:uid="{00000000-0005-0000-0000-00008B060000}"/>
    <cellStyle name="Comma 2 2 2 2 3 2 3 2 2 4" xfId="1690" xr:uid="{00000000-0005-0000-0000-00008C060000}"/>
    <cellStyle name="Comma 2 2 2 2 3 2 3 2 3" xfId="1691" xr:uid="{00000000-0005-0000-0000-00008D060000}"/>
    <cellStyle name="Comma 2 2 2 2 3 2 3 2 4" xfId="1692" xr:uid="{00000000-0005-0000-0000-00008E060000}"/>
    <cellStyle name="Comma 2 2 2 2 3 2 3 2 5" xfId="1693" xr:uid="{00000000-0005-0000-0000-00008F060000}"/>
    <cellStyle name="Comma 2 2 2 2 3 2 3 3" xfId="1694" xr:uid="{00000000-0005-0000-0000-000090060000}"/>
    <cellStyle name="Comma 2 2 2 2 3 2 3 3 2" xfId="1695" xr:uid="{00000000-0005-0000-0000-000091060000}"/>
    <cellStyle name="Comma 2 2 2 2 3 2 3 3 3" xfId="1696" xr:uid="{00000000-0005-0000-0000-000092060000}"/>
    <cellStyle name="Comma 2 2 2 2 3 2 3 3 4" xfId="1697" xr:uid="{00000000-0005-0000-0000-000093060000}"/>
    <cellStyle name="Comma 2 2 2 2 3 2 3 4" xfId="1698" xr:uid="{00000000-0005-0000-0000-000094060000}"/>
    <cellStyle name="Comma 2 2 2 2 3 2 3 4 2" xfId="1699" xr:uid="{00000000-0005-0000-0000-000095060000}"/>
    <cellStyle name="Comma 2 2 2 2 3 2 3 4 3" xfId="1700" xr:uid="{00000000-0005-0000-0000-000096060000}"/>
    <cellStyle name="Comma 2 2 2 2 3 2 3 4 4" xfId="1701" xr:uid="{00000000-0005-0000-0000-000097060000}"/>
    <cellStyle name="Comma 2 2 2 2 3 2 3 5" xfId="1702" xr:uid="{00000000-0005-0000-0000-000098060000}"/>
    <cellStyle name="Comma 2 2 2 2 3 2 3 6" xfId="1703" xr:uid="{00000000-0005-0000-0000-000099060000}"/>
    <cellStyle name="Comma 2 2 2 2 3 2 3 7" xfId="1704" xr:uid="{00000000-0005-0000-0000-00009A060000}"/>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3" xfId="1708" xr:uid="{00000000-0005-0000-0000-00009E060000}"/>
    <cellStyle name="Comma 2 2 2 2 3 2 4 2 4" xfId="1709" xr:uid="{00000000-0005-0000-0000-00009F060000}"/>
    <cellStyle name="Comma 2 2 2 2 3 2 4 3" xfId="1710" xr:uid="{00000000-0005-0000-0000-0000A0060000}"/>
    <cellStyle name="Comma 2 2 2 2 3 2 4 3 2" xfId="1711" xr:uid="{00000000-0005-0000-0000-0000A1060000}"/>
    <cellStyle name="Comma 2 2 2 2 3 2 4 3 3" xfId="1712" xr:uid="{00000000-0005-0000-0000-0000A2060000}"/>
    <cellStyle name="Comma 2 2 2 2 3 2 4 3 4" xfId="1713" xr:uid="{00000000-0005-0000-0000-0000A3060000}"/>
    <cellStyle name="Comma 2 2 2 2 3 2 4 4" xfId="1714" xr:uid="{00000000-0005-0000-0000-0000A4060000}"/>
    <cellStyle name="Comma 2 2 2 2 3 2 4 5" xfId="1715" xr:uid="{00000000-0005-0000-0000-0000A5060000}"/>
    <cellStyle name="Comma 2 2 2 2 3 2 4 6" xfId="1716" xr:uid="{00000000-0005-0000-0000-0000A6060000}"/>
    <cellStyle name="Comma 2 2 2 2 3 2 5" xfId="1717" xr:uid="{00000000-0005-0000-0000-0000A7060000}"/>
    <cellStyle name="Comma 2 2 2 2 3 2 6" xfId="1718" xr:uid="{00000000-0005-0000-0000-0000A8060000}"/>
    <cellStyle name="Comma 2 2 2 2 3 2 6 2" xfId="1719" xr:uid="{00000000-0005-0000-0000-0000A9060000}"/>
    <cellStyle name="Comma 2 2 2 2 3 2 6 3" xfId="1720" xr:uid="{00000000-0005-0000-0000-0000AA060000}"/>
    <cellStyle name="Comma 2 2 2 2 3 2 6 4" xfId="1721" xr:uid="{00000000-0005-0000-0000-0000AB060000}"/>
    <cellStyle name="Comma 2 2 2 2 3 2 7" xfId="1722" xr:uid="{00000000-0005-0000-0000-0000AC060000}"/>
    <cellStyle name="Comma 2 2 2 2 3 2 8" xfId="1723" xr:uid="{00000000-0005-0000-0000-0000AD060000}"/>
    <cellStyle name="Comma 2 2 2 2 3 2 9" xfId="1724" xr:uid="{00000000-0005-0000-0000-0000AE060000}"/>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3" xfId="1729" xr:uid="{00000000-0005-0000-0000-0000B3060000}"/>
    <cellStyle name="Comma 2 2 2 2 3 3 2 2 4" xfId="1730" xr:uid="{00000000-0005-0000-0000-0000B4060000}"/>
    <cellStyle name="Comma 2 2 2 2 3 3 2 3" xfId="1731" xr:uid="{00000000-0005-0000-0000-0000B5060000}"/>
    <cellStyle name="Comma 2 2 2 2 3 3 2 4" xfId="1732" xr:uid="{00000000-0005-0000-0000-0000B6060000}"/>
    <cellStyle name="Comma 2 2 2 2 3 3 2 5" xfId="1733" xr:uid="{00000000-0005-0000-0000-0000B7060000}"/>
    <cellStyle name="Comma 2 2 2 2 3 3 3" xfId="1734" xr:uid="{00000000-0005-0000-0000-0000B8060000}"/>
    <cellStyle name="Comma 2 2 2 2 3 3 4" xfId="1735" xr:uid="{00000000-0005-0000-0000-0000B9060000}"/>
    <cellStyle name="Comma 2 2 2 2 3 3 4 2" xfId="1736" xr:uid="{00000000-0005-0000-0000-0000BA060000}"/>
    <cellStyle name="Comma 2 2 2 2 3 3 4 3" xfId="1737" xr:uid="{00000000-0005-0000-0000-0000BB060000}"/>
    <cellStyle name="Comma 2 2 2 2 3 3 4 4" xfId="1738" xr:uid="{00000000-0005-0000-0000-0000BC060000}"/>
    <cellStyle name="Comma 2 2 2 2 3 3 5" xfId="1739" xr:uid="{00000000-0005-0000-0000-0000BD060000}"/>
    <cellStyle name="Comma 2 2 2 2 3 3 6" xfId="1740" xr:uid="{00000000-0005-0000-0000-0000BE060000}"/>
    <cellStyle name="Comma 2 2 2 2 3 3 7" xfId="1741" xr:uid="{00000000-0005-0000-0000-0000BF060000}"/>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3" xfId="1746" xr:uid="{00000000-0005-0000-0000-0000C4060000}"/>
    <cellStyle name="Comma 2 2 2 2 3 4 2 2 4" xfId="1747" xr:uid="{00000000-0005-0000-0000-0000C5060000}"/>
    <cellStyle name="Comma 2 2 2 2 3 4 2 3" xfId="1748" xr:uid="{00000000-0005-0000-0000-0000C6060000}"/>
    <cellStyle name="Comma 2 2 2 2 3 4 2 4" xfId="1749" xr:uid="{00000000-0005-0000-0000-0000C7060000}"/>
    <cellStyle name="Comma 2 2 2 2 3 4 2 5" xfId="1750" xr:uid="{00000000-0005-0000-0000-0000C8060000}"/>
    <cellStyle name="Comma 2 2 2 2 3 4 3" xfId="1751" xr:uid="{00000000-0005-0000-0000-0000C9060000}"/>
    <cellStyle name="Comma 2 2 2 2 3 4 4" xfId="1752" xr:uid="{00000000-0005-0000-0000-0000CA060000}"/>
    <cellStyle name="Comma 2 2 2 2 3 4 4 2" xfId="1753" xr:uid="{00000000-0005-0000-0000-0000CB060000}"/>
    <cellStyle name="Comma 2 2 2 2 3 4 4 3" xfId="1754" xr:uid="{00000000-0005-0000-0000-0000CC060000}"/>
    <cellStyle name="Comma 2 2 2 2 3 4 4 4" xfId="1755" xr:uid="{00000000-0005-0000-0000-0000CD060000}"/>
    <cellStyle name="Comma 2 2 2 2 3 4 5" xfId="1756" xr:uid="{00000000-0005-0000-0000-0000CE060000}"/>
    <cellStyle name="Comma 2 2 2 2 3 4 6" xfId="1757" xr:uid="{00000000-0005-0000-0000-0000CF060000}"/>
    <cellStyle name="Comma 2 2 2 2 3 4 7" xfId="1758" xr:uid="{00000000-0005-0000-0000-0000D0060000}"/>
    <cellStyle name="Comma 2 2 2 2 3 5" xfId="1759" xr:uid="{00000000-0005-0000-0000-0000D1060000}"/>
    <cellStyle name="Comma 2 2 2 2 3 6" xfId="1760" xr:uid="{00000000-0005-0000-0000-0000D2060000}"/>
    <cellStyle name="Comma 2 2 2 2 3 6 2" xfId="1761" xr:uid="{00000000-0005-0000-0000-0000D3060000}"/>
    <cellStyle name="Comma 2 2 2 2 3 6 2 2" xfId="1762" xr:uid="{00000000-0005-0000-0000-0000D4060000}"/>
    <cellStyle name="Comma 2 2 2 2 3 6 2 3" xfId="1763" xr:uid="{00000000-0005-0000-0000-0000D5060000}"/>
    <cellStyle name="Comma 2 2 2 2 3 6 2 4" xfId="1764" xr:uid="{00000000-0005-0000-0000-0000D6060000}"/>
    <cellStyle name="Comma 2 2 2 2 3 6 3" xfId="1765" xr:uid="{00000000-0005-0000-0000-0000D7060000}"/>
    <cellStyle name="Comma 2 2 2 2 3 6 4" xfId="1766" xr:uid="{00000000-0005-0000-0000-0000D8060000}"/>
    <cellStyle name="Comma 2 2 2 2 3 6 5" xfId="1767" xr:uid="{00000000-0005-0000-0000-0000D9060000}"/>
    <cellStyle name="Comma 2 2 2 2 3 7" xfId="1768" xr:uid="{00000000-0005-0000-0000-0000DA060000}"/>
    <cellStyle name="Comma 2 2 2 2 3 7 2" xfId="1769" xr:uid="{00000000-0005-0000-0000-0000DB060000}"/>
    <cellStyle name="Comma 2 2 2 2 3 7 3" xfId="1770" xr:uid="{00000000-0005-0000-0000-0000DC060000}"/>
    <cellStyle name="Comma 2 2 2 2 3 7 4" xfId="1771" xr:uid="{00000000-0005-0000-0000-0000DD060000}"/>
    <cellStyle name="Comma 2 2 2 2 3 8" xfId="1772" xr:uid="{00000000-0005-0000-0000-0000DE060000}"/>
    <cellStyle name="Comma 2 2 2 2 3 8 2" xfId="1773" xr:uid="{00000000-0005-0000-0000-0000DF060000}"/>
    <cellStyle name="Comma 2 2 2 2 3 8 3" xfId="1774" xr:uid="{00000000-0005-0000-0000-0000E0060000}"/>
    <cellStyle name="Comma 2 2 2 2 3 8 4" xfId="1775" xr:uid="{00000000-0005-0000-0000-0000E1060000}"/>
    <cellStyle name="Comma 2 2 2 2 3 9" xfId="1776" xr:uid="{00000000-0005-0000-0000-0000E2060000}"/>
    <cellStyle name="Comma 2 2 2 2 4" xfId="1777" xr:uid="{00000000-0005-0000-0000-0000E3060000}"/>
    <cellStyle name="Comma 2 2 2 2 4 2" xfId="1778" xr:uid="{00000000-0005-0000-0000-0000E4060000}"/>
    <cellStyle name="Comma 2 2 2 2 4 3" xfId="1779" xr:uid="{00000000-0005-0000-0000-0000E5060000}"/>
    <cellStyle name="Comma 2 2 2 2 4 3 2" xfId="1780" xr:uid="{00000000-0005-0000-0000-0000E6060000}"/>
    <cellStyle name="Comma 2 2 2 2 4 3 3" xfId="1781" xr:uid="{00000000-0005-0000-0000-0000E7060000}"/>
    <cellStyle name="Comma 2 2 2 2 4 3 4" xfId="1782" xr:uid="{00000000-0005-0000-0000-0000E8060000}"/>
    <cellStyle name="Comma 2 2 2 2 5" xfId="1783" xr:uid="{00000000-0005-0000-0000-0000E9060000}"/>
    <cellStyle name="Comma 2 2 2 2 5 10" xfId="1784" xr:uid="{00000000-0005-0000-0000-0000EA060000}"/>
    <cellStyle name="Comma 2 2 2 2 5 11" xfId="1785" xr:uid="{00000000-0005-0000-0000-0000EB060000}"/>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3" xfId="1791" xr:uid="{00000000-0005-0000-0000-0000F1060000}"/>
    <cellStyle name="Comma 2 2 2 2 5 2 2 2 2 4" xfId="1792" xr:uid="{00000000-0005-0000-0000-0000F2060000}"/>
    <cellStyle name="Comma 2 2 2 2 5 2 2 2 3" xfId="1793" xr:uid="{00000000-0005-0000-0000-0000F3060000}"/>
    <cellStyle name="Comma 2 2 2 2 5 2 2 2 4" xfId="1794" xr:uid="{00000000-0005-0000-0000-0000F4060000}"/>
    <cellStyle name="Comma 2 2 2 2 5 2 2 2 5" xfId="1795" xr:uid="{00000000-0005-0000-0000-0000F5060000}"/>
    <cellStyle name="Comma 2 2 2 2 5 2 2 3" xfId="1796" xr:uid="{00000000-0005-0000-0000-0000F6060000}"/>
    <cellStyle name="Comma 2 2 2 2 5 2 2 3 2" xfId="1797" xr:uid="{00000000-0005-0000-0000-0000F7060000}"/>
    <cellStyle name="Comma 2 2 2 2 5 2 2 3 3" xfId="1798" xr:uid="{00000000-0005-0000-0000-0000F8060000}"/>
    <cellStyle name="Comma 2 2 2 2 5 2 2 3 4" xfId="1799" xr:uid="{00000000-0005-0000-0000-0000F9060000}"/>
    <cellStyle name="Comma 2 2 2 2 5 2 2 4" xfId="1800" xr:uid="{00000000-0005-0000-0000-0000FA060000}"/>
    <cellStyle name="Comma 2 2 2 2 5 2 2 5" xfId="1801" xr:uid="{00000000-0005-0000-0000-0000FB060000}"/>
    <cellStyle name="Comma 2 2 2 2 5 2 2 6" xfId="1802" xr:uid="{00000000-0005-0000-0000-0000FC060000}"/>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3" xfId="1807" xr:uid="{00000000-0005-0000-0000-000001070000}"/>
    <cellStyle name="Comma 2 2 2 2 5 2 3 2 2 4" xfId="1808" xr:uid="{00000000-0005-0000-0000-000002070000}"/>
    <cellStyle name="Comma 2 2 2 2 5 2 3 2 3" xfId="1809" xr:uid="{00000000-0005-0000-0000-000003070000}"/>
    <cellStyle name="Comma 2 2 2 2 5 2 3 2 4" xfId="1810" xr:uid="{00000000-0005-0000-0000-000004070000}"/>
    <cellStyle name="Comma 2 2 2 2 5 2 3 2 5" xfId="1811" xr:uid="{00000000-0005-0000-0000-000005070000}"/>
    <cellStyle name="Comma 2 2 2 2 5 2 3 3" xfId="1812" xr:uid="{00000000-0005-0000-0000-000006070000}"/>
    <cellStyle name="Comma 2 2 2 2 5 2 3 3 2" xfId="1813" xr:uid="{00000000-0005-0000-0000-000007070000}"/>
    <cellStyle name="Comma 2 2 2 2 5 2 3 3 3" xfId="1814" xr:uid="{00000000-0005-0000-0000-000008070000}"/>
    <cellStyle name="Comma 2 2 2 2 5 2 3 3 4" xfId="1815" xr:uid="{00000000-0005-0000-0000-000009070000}"/>
    <cellStyle name="Comma 2 2 2 2 5 2 3 4" xfId="1816" xr:uid="{00000000-0005-0000-0000-00000A070000}"/>
    <cellStyle name="Comma 2 2 2 2 5 2 3 5" xfId="1817" xr:uid="{00000000-0005-0000-0000-00000B070000}"/>
    <cellStyle name="Comma 2 2 2 2 5 2 3 6" xfId="1818" xr:uid="{00000000-0005-0000-0000-00000C070000}"/>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3" xfId="1822" xr:uid="{00000000-0005-0000-0000-000010070000}"/>
    <cellStyle name="Comma 2 2 2 2 5 2 4 2 4" xfId="1823" xr:uid="{00000000-0005-0000-0000-000011070000}"/>
    <cellStyle name="Comma 2 2 2 2 5 2 4 3" xfId="1824" xr:uid="{00000000-0005-0000-0000-000012070000}"/>
    <cellStyle name="Comma 2 2 2 2 5 2 4 4" xfId="1825" xr:uid="{00000000-0005-0000-0000-000013070000}"/>
    <cellStyle name="Comma 2 2 2 2 5 2 4 5" xfId="1826" xr:uid="{00000000-0005-0000-0000-000014070000}"/>
    <cellStyle name="Comma 2 2 2 2 5 2 5" xfId="1827" xr:uid="{00000000-0005-0000-0000-000015070000}"/>
    <cellStyle name="Comma 2 2 2 2 5 2 5 2" xfId="1828" xr:uid="{00000000-0005-0000-0000-000016070000}"/>
    <cellStyle name="Comma 2 2 2 2 5 2 5 3" xfId="1829" xr:uid="{00000000-0005-0000-0000-000017070000}"/>
    <cellStyle name="Comma 2 2 2 2 5 2 5 4" xfId="1830" xr:uid="{00000000-0005-0000-0000-000018070000}"/>
    <cellStyle name="Comma 2 2 2 2 5 2 6" xfId="1831" xr:uid="{00000000-0005-0000-0000-000019070000}"/>
    <cellStyle name="Comma 2 2 2 2 5 2 7" xfId="1832" xr:uid="{00000000-0005-0000-0000-00001A070000}"/>
    <cellStyle name="Comma 2 2 2 2 5 2 8" xfId="1833" xr:uid="{00000000-0005-0000-0000-00001B070000}"/>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3" xfId="1838" xr:uid="{00000000-0005-0000-0000-000020070000}"/>
    <cellStyle name="Comma 2 2 2 2 5 3 2 2 4" xfId="1839" xr:uid="{00000000-0005-0000-0000-000021070000}"/>
    <cellStyle name="Comma 2 2 2 2 5 3 2 3" xfId="1840" xr:uid="{00000000-0005-0000-0000-000022070000}"/>
    <cellStyle name="Comma 2 2 2 2 5 3 2 4" xfId="1841" xr:uid="{00000000-0005-0000-0000-000023070000}"/>
    <cellStyle name="Comma 2 2 2 2 5 3 2 5" xfId="1842" xr:uid="{00000000-0005-0000-0000-000024070000}"/>
    <cellStyle name="Comma 2 2 2 2 5 3 3" xfId="1843" xr:uid="{00000000-0005-0000-0000-000025070000}"/>
    <cellStyle name="Comma 2 2 2 2 5 3 3 2" xfId="1844" xr:uid="{00000000-0005-0000-0000-000026070000}"/>
    <cellStyle name="Comma 2 2 2 2 5 3 3 3" xfId="1845" xr:uid="{00000000-0005-0000-0000-000027070000}"/>
    <cellStyle name="Comma 2 2 2 2 5 3 3 4" xfId="1846" xr:uid="{00000000-0005-0000-0000-000028070000}"/>
    <cellStyle name="Comma 2 2 2 2 5 3 4" xfId="1847" xr:uid="{00000000-0005-0000-0000-000029070000}"/>
    <cellStyle name="Comma 2 2 2 2 5 3 5" xfId="1848" xr:uid="{00000000-0005-0000-0000-00002A070000}"/>
    <cellStyle name="Comma 2 2 2 2 5 3 6" xfId="1849" xr:uid="{00000000-0005-0000-0000-00002B070000}"/>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3" xfId="1854" xr:uid="{00000000-0005-0000-0000-000030070000}"/>
    <cellStyle name="Comma 2 2 2 2 5 4 2 2 4" xfId="1855" xr:uid="{00000000-0005-0000-0000-000031070000}"/>
    <cellStyle name="Comma 2 2 2 2 5 4 2 3" xfId="1856" xr:uid="{00000000-0005-0000-0000-000032070000}"/>
    <cellStyle name="Comma 2 2 2 2 5 4 2 4" xfId="1857" xr:uid="{00000000-0005-0000-0000-000033070000}"/>
    <cellStyle name="Comma 2 2 2 2 5 4 2 5" xfId="1858" xr:uid="{00000000-0005-0000-0000-000034070000}"/>
    <cellStyle name="Comma 2 2 2 2 5 4 3" xfId="1859" xr:uid="{00000000-0005-0000-0000-000035070000}"/>
    <cellStyle name="Comma 2 2 2 2 5 4 3 2" xfId="1860" xr:uid="{00000000-0005-0000-0000-000036070000}"/>
    <cellStyle name="Comma 2 2 2 2 5 4 3 3" xfId="1861" xr:uid="{00000000-0005-0000-0000-000037070000}"/>
    <cellStyle name="Comma 2 2 2 2 5 4 3 4" xfId="1862" xr:uid="{00000000-0005-0000-0000-000038070000}"/>
    <cellStyle name="Comma 2 2 2 2 5 4 4" xfId="1863" xr:uid="{00000000-0005-0000-0000-000039070000}"/>
    <cellStyle name="Comma 2 2 2 2 5 4 5" xfId="1864" xr:uid="{00000000-0005-0000-0000-00003A070000}"/>
    <cellStyle name="Comma 2 2 2 2 5 4 6" xfId="1865" xr:uid="{00000000-0005-0000-0000-00003B070000}"/>
    <cellStyle name="Comma 2 2 2 2 5 5" xfId="1866" xr:uid="{00000000-0005-0000-0000-00003C070000}"/>
    <cellStyle name="Comma 2 2 2 2 5 6" xfId="1867" xr:uid="{00000000-0005-0000-0000-00003D070000}"/>
    <cellStyle name="Comma 2 2 2 2 5 6 2" xfId="1868" xr:uid="{00000000-0005-0000-0000-00003E070000}"/>
    <cellStyle name="Comma 2 2 2 2 5 6 2 2" xfId="1869" xr:uid="{00000000-0005-0000-0000-00003F070000}"/>
    <cellStyle name="Comma 2 2 2 2 5 6 2 3" xfId="1870" xr:uid="{00000000-0005-0000-0000-000040070000}"/>
    <cellStyle name="Comma 2 2 2 2 5 6 2 4" xfId="1871" xr:uid="{00000000-0005-0000-0000-000041070000}"/>
    <cellStyle name="Comma 2 2 2 2 5 6 3" xfId="1872" xr:uid="{00000000-0005-0000-0000-000042070000}"/>
    <cellStyle name="Comma 2 2 2 2 5 6 4" xfId="1873" xr:uid="{00000000-0005-0000-0000-000043070000}"/>
    <cellStyle name="Comma 2 2 2 2 5 6 5" xfId="1874" xr:uid="{00000000-0005-0000-0000-000044070000}"/>
    <cellStyle name="Comma 2 2 2 2 5 7" xfId="1875" xr:uid="{00000000-0005-0000-0000-000045070000}"/>
    <cellStyle name="Comma 2 2 2 2 5 7 2" xfId="1876" xr:uid="{00000000-0005-0000-0000-000046070000}"/>
    <cellStyle name="Comma 2 2 2 2 5 7 3" xfId="1877" xr:uid="{00000000-0005-0000-0000-000047070000}"/>
    <cellStyle name="Comma 2 2 2 2 5 7 4" xfId="1878" xr:uid="{00000000-0005-0000-0000-000048070000}"/>
    <cellStyle name="Comma 2 2 2 2 5 8" xfId="1879" xr:uid="{00000000-0005-0000-0000-000049070000}"/>
    <cellStyle name="Comma 2 2 2 2 5 8 2" xfId="1880" xr:uid="{00000000-0005-0000-0000-00004A070000}"/>
    <cellStyle name="Comma 2 2 2 2 5 8 3" xfId="1881" xr:uid="{00000000-0005-0000-0000-00004B070000}"/>
    <cellStyle name="Comma 2 2 2 2 5 8 4" xfId="1882" xr:uid="{00000000-0005-0000-0000-00004C070000}"/>
    <cellStyle name="Comma 2 2 2 2 5 9" xfId="1883" xr:uid="{00000000-0005-0000-0000-00004D070000}"/>
    <cellStyle name="Comma 2 2 2 2 6" xfId="1884" xr:uid="{00000000-0005-0000-0000-00004E070000}"/>
    <cellStyle name="Comma 2 2 2 2 6 10" xfId="1885" xr:uid="{00000000-0005-0000-0000-00004F070000}"/>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3" xfId="1890" xr:uid="{00000000-0005-0000-0000-000054070000}"/>
    <cellStyle name="Comma 2 2 2 2 6 2 2 2 4" xfId="1891" xr:uid="{00000000-0005-0000-0000-000055070000}"/>
    <cellStyle name="Comma 2 2 2 2 6 2 2 3" xfId="1892" xr:uid="{00000000-0005-0000-0000-000056070000}"/>
    <cellStyle name="Comma 2 2 2 2 6 2 2 4" xfId="1893" xr:uid="{00000000-0005-0000-0000-000057070000}"/>
    <cellStyle name="Comma 2 2 2 2 6 2 2 5" xfId="1894" xr:uid="{00000000-0005-0000-0000-000058070000}"/>
    <cellStyle name="Comma 2 2 2 2 6 2 3" xfId="1895" xr:uid="{00000000-0005-0000-0000-000059070000}"/>
    <cellStyle name="Comma 2 2 2 2 6 2 3 2" xfId="1896" xr:uid="{00000000-0005-0000-0000-00005A070000}"/>
    <cellStyle name="Comma 2 2 2 2 6 2 3 3" xfId="1897" xr:uid="{00000000-0005-0000-0000-00005B070000}"/>
    <cellStyle name="Comma 2 2 2 2 6 2 3 4" xfId="1898" xr:uid="{00000000-0005-0000-0000-00005C070000}"/>
    <cellStyle name="Comma 2 2 2 2 6 2 4" xfId="1899" xr:uid="{00000000-0005-0000-0000-00005D070000}"/>
    <cellStyle name="Comma 2 2 2 2 6 2 5" xfId="1900" xr:uid="{00000000-0005-0000-0000-00005E070000}"/>
    <cellStyle name="Comma 2 2 2 2 6 2 6" xfId="1901" xr:uid="{00000000-0005-0000-0000-00005F070000}"/>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3" xfId="1906" xr:uid="{00000000-0005-0000-0000-000064070000}"/>
    <cellStyle name="Comma 2 2 2 2 6 3 2 2 4" xfId="1907" xr:uid="{00000000-0005-0000-0000-000065070000}"/>
    <cellStyle name="Comma 2 2 2 2 6 3 2 3" xfId="1908" xr:uid="{00000000-0005-0000-0000-000066070000}"/>
    <cellStyle name="Comma 2 2 2 2 6 3 2 4" xfId="1909" xr:uid="{00000000-0005-0000-0000-000067070000}"/>
    <cellStyle name="Comma 2 2 2 2 6 3 2 5" xfId="1910" xr:uid="{00000000-0005-0000-0000-000068070000}"/>
    <cellStyle name="Comma 2 2 2 2 6 3 3" xfId="1911" xr:uid="{00000000-0005-0000-0000-000069070000}"/>
    <cellStyle name="Comma 2 2 2 2 6 3 3 2" xfId="1912" xr:uid="{00000000-0005-0000-0000-00006A070000}"/>
    <cellStyle name="Comma 2 2 2 2 6 3 3 3" xfId="1913" xr:uid="{00000000-0005-0000-0000-00006B070000}"/>
    <cellStyle name="Comma 2 2 2 2 6 3 3 4" xfId="1914" xr:uid="{00000000-0005-0000-0000-00006C070000}"/>
    <cellStyle name="Comma 2 2 2 2 6 3 4" xfId="1915" xr:uid="{00000000-0005-0000-0000-00006D070000}"/>
    <cellStyle name="Comma 2 2 2 2 6 3 5" xfId="1916" xr:uid="{00000000-0005-0000-0000-00006E070000}"/>
    <cellStyle name="Comma 2 2 2 2 6 3 6" xfId="1917" xr:uid="{00000000-0005-0000-0000-00006F070000}"/>
    <cellStyle name="Comma 2 2 2 2 6 4" xfId="1918" xr:uid="{00000000-0005-0000-0000-000070070000}"/>
    <cellStyle name="Comma 2 2 2 2 6 5" xfId="1919" xr:uid="{00000000-0005-0000-0000-000071070000}"/>
    <cellStyle name="Comma 2 2 2 2 6 5 2" xfId="1920" xr:uid="{00000000-0005-0000-0000-000072070000}"/>
    <cellStyle name="Comma 2 2 2 2 6 5 2 2" xfId="1921" xr:uid="{00000000-0005-0000-0000-000073070000}"/>
    <cellStyle name="Comma 2 2 2 2 6 5 2 3" xfId="1922" xr:uid="{00000000-0005-0000-0000-000074070000}"/>
    <cellStyle name="Comma 2 2 2 2 6 5 2 4" xfId="1923" xr:uid="{00000000-0005-0000-0000-000075070000}"/>
    <cellStyle name="Comma 2 2 2 2 6 5 3" xfId="1924" xr:uid="{00000000-0005-0000-0000-000076070000}"/>
    <cellStyle name="Comma 2 2 2 2 6 5 4" xfId="1925" xr:uid="{00000000-0005-0000-0000-000077070000}"/>
    <cellStyle name="Comma 2 2 2 2 6 5 5" xfId="1926" xr:uid="{00000000-0005-0000-0000-000078070000}"/>
    <cellStyle name="Comma 2 2 2 2 6 6" xfId="1927" xr:uid="{00000000-0005-0000-0000-000079070000}"/>
    <cellStyle name="Comma 2 2 2 2 6 6 2" xfId="1928" xr:uid="{00000000-0005-0000-0000-00007A070000}"/>
    <cellStyle name="Comma 2 2 2 2 6 6 3" xfId="1929" xr:uid="{00000000-0005-0000-0000-00007B070000}"/>
    <cellStyle name="Comma 2 2 2 2 6 6 4" xfId="1930" xr:uid="{00000000-0005-0000-0000-00007C070000}"/>
    <cellStyle name="Comma 2 2 2 2 6 7" xfId="1931" xr:uid="{00000000-0005-0000-0000-00007D070000}"/>
    <cellStyle name="Comma 2 2 2 2 6 7 2" xfId="1932" xr:uid="{00000000-0005-0000-0000-00007E070000}"/>
    <cellStyle name="Comma 2 2 2 2 6 7 3" xfId="1933" xr:uid="{00000000-0005-0000-0000-00007F070000}"/>
    <cellStyle name="Comma 2 2 2 2 6 7 4" xfId="1934" xr:uid="{00000000-0005-0000-0000-000080070000}"/>
    <cellStyle name="Comma 2 2 2 2 6 8" xfId="1935" xr:uid="{00000000-0005-0000-0000-000081070000}"/>
    <cellStyle name="Comma 2 2 2 2 6 9" xfId="1936" xr:uid="{00000000-0005-0000-0000-000082070000}"/>
    <cellStyle name="Comma 2 2 2 2 7" xfId="1937" xr:uid="{00000000-0005-0000-0000-000083070000}"/>
    <cellStyle name="Comma 2 2 2 2 7 10" xfId="1938" xr:uid="{00000000-0005-0000-0000-000084070000}"/>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3" xfId="1943" xr:uid="{00000000-0005-0000-0000-000089070000}"/>
    <cellStyle name="Comma 2 2 2 2 7 2 2 2 4" xfId="1944" xr:uid="{00000000-0005-0000-0000-00008A070000}"/>
    <cellStyle name="Comma 2 2 2 2 7 2 2 3" xfId="1945" xr:uid="{00000000-0005-0000-0000-00008B070000}"/>
    <cellStyle name="Comma 2 2 2 2 7 2 2 4" xfId="1946" xr:uid="{00000000-0005-0000-0000-00008C070000}"/>
    <cellStyle name="Comma 2 2 2 2 7 2 2 5" xfId="1947" xr:uid="{00000000-0005-0000-0000-00008D070000}"/>
    <cellStyle name="Comma 2 2 2 2 7 2 3" xfId="1948" xr:uid="{00000000-0005-0000-0000-00008E070000}"/>
    <cellStyle name="Comma 2 2 2 2 7 2 3 2" xfId="1949" xr:uid="{00000000-0005-0000-0000-00008F070000}"/>
    <cellStyle name="Comma 2 2 2 2 7 2 3 3" xfId="1950" xr:uid="{00000000-0005-0000-0000-000090070000}"/>
    <cellStyle name="Comma 2 2 2 2 7 2 3 4" xfId="1951" xr:uid="{00000000-0005-0000-0000-000091070000}"/>
    <cellStyle name="Comma 2 2 2 2 7 2 4" xfId="1952" xr:uid="{00000000-0005-0000-0000-000092070000}"/>
    <cellStyle name="Comma 2 2 2 2 7 2 5" xfId="1953" xr:uid="{00000000-0005-0000-0000-000093070000}"/>
    <cellStyle name="Comma 2 2 2 2 7 2 6" xfId="1954" xr:uid="{00000000-0005-0000-0000-000094070000}"/>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3" xfId="1959" xr:uid="{00000000-0005-0000-0000-000099070000}"/>
    <cellStyle name="Comma 2 2 2 2 7 3 2 2 4" xfId="1960" xr:uid="{00000000-0005-0000-0000-00009A070000}"/>
    <cellStyle name="Comma 2 2 2 2 7 3 2 3" xfId="1961" xr:uid="{00000000-0005-0000-0000-00009B070000}"/>
    <cellStyle name="Comma 2 2 2 2 7 3 2 4" xfId="1962" xr:uid="{00000000-0005-0000-0000-00009C070000}"/>
    <cellStyle name="Comma 2 2 2 2 7 3 2 5" xfId="1963" xr:uid="{00000000-0005-0000-0000-00009D070000}"/>
    <cellStyle name="Comma 2 2 2 2 7 3 3" xfId="1964" xr:uid="{00000000-0005-0000-0000-00009E070000}"/>
    <cellStyle name="Comma 2 2 2 2 7 3 3 2" xfId="1965" xr:uid="{00000000-0005-0000-0000-00009F070000}"/>
    <cellStyle name="Comma 2 2 2 2 7 3 3 3" xfId="1966" xr:uid="{00000000-0005-0000-0000-0000A0070000}"/>
    <cellStyle name="Comma 2 2 2 2 7 3 3 4" xfId="1967" xr:uid="{00000000-0005-0000-0000-0000A1070000}"/>
    <cellStyle name="Comma 2 2 2 2 7 3 4" xfId="1968" xr:uid="{00000000-0005-0000-0000-0000A2070000}"/>
    <cellStyle name="Comma 2 2 2 2 7 3 5" xfId="1969" xr:uid="{00000000-0005-0000-0000-0000A3070000}"/>
    <cellStyle name="Comma 2 2 2 2 7 3 6" xfId="1970" xr:uid="{00000000-0005-0000-0000-0000A4070000}"/>
    <cellStyle name="Comma 2 2 2 2 7 4" xfId="1971" xr:uid="{00000000-0005-0000-0000-0000A5070000}"/>
    <cellStyle name="Comma 2 2 2 2 7 5" xfId="1972" xr:uid="{00000000-0005-0000-0000-0000A6070000}"/>
    <cellStyle name="Comma 2 2 2 2 7 5 2" xfId="1973" xr:uid="{00000000-0005-0000-0000-0000A7070000}"/>
    <cellStyle name="Comma 2 2 2 2 7 5 2 2" xfId="1974" xr:uid="{00000000-0005-0000-0000-0000A8070000}"/>
    <cellStyle name="Comma 2 2 2 2 7 5 2 3" xfId="1975" xr:uid="{00000000-0005-0000-0000-0000A9070000}"/>
    <cellStyle name="Comma 2 2 2 2 7 5 2 4" xfId="1976" xr:uid="{00000000-0005-0000-0000-0000AA070000}"/>
    <cellStyle name="Comma 2 2 2 2 7 5 3" xfId="1977" xr:uid="{00000000-0005-0000-0000-0000AB070000}"/>
    <cellStyle name="Comma 2 2 2 2 7 5 4" xfId="1978" xr:uid="{00000000-0005-0000-0000-0000AC070000}"/>
    <cellStyle name="Comma 2 2 2 2 7 5 5" xfId="1979" xr:uid="{00000000-0005-0000-0000-0000AD070000}"/>
    <cellStyle name="Comma 2 2 2 2 7 6" xfId="1980" xr:uid="{00000000-0005-0000-0000-0000AE070000}"/>
    <cellStyle name="Comma 2 2 2 2 7 6 2" xfId="1981" xr:uid="{00000000-0005-0000-0000-0000AF070000}"/>
    <cellStyle name="Comma 2 2 2 2 7 6 3" xfId="1982" xr:uid="{00000000-0005-0000-0000-0000B0070000}"/>
    <cellStyle name="Comma 2 2 2 2 7 6 4" xfId="1983" xr:uid="{00000000-0005-0000-0000-0000B1070000}"/>
    <cellStyle name="Comma 2 2 2 2 7 7" xfId="1984" xr:uid="{00000000-0005-0000-0000-0000B2070000}"/>
    <cellStyle name="Comma 2 2 2 2 7 7 2" xfId="1985" xr:uid="{00000000-0005-0000-0000-0000B3070000}"/>
    <cellStyle name="Comma 2 2 2 2 7 7 3" xfId="1986" xr:uid="{00000000-0005-0000-0000-0000B4070000}"/>
    <cellStyle name="Comma 2 2 2 2 7 7 4" xfId="1987" xr:uid="{00000000-0005-0000-0000-0000B5070000}"/>
    <cellStyle name="Comma 2 2 2 2 7 8" xfId="1988" xr:uid="{00000000-0005-0000-0000-0000B6070000}"/>
    <cellStyle name="Comma 2 2 2 2 7 9" xfId="1989" xr:uid="{00000000-0005-0000-0000-0000B7070000}"/>
    <cellStyle name="Comma 2 2 2 2 8" xfId="1990" xr:uid="{00000000-0005-0000-0000-0000B8070000}"/>
    <cellStyle name="Comma 2 2 2 2 8 2" xfId="1991" xr:uid="{00000000-0005-0000-0000-0000B9070000}"/>
    <cellStyle name="Comma 2 2 2 2 8 3" xfId="1992" xr:uid="{00000000-0005-0000-0000-0000BA070000}"/>
    <cellStyle name="Comma 2 2 2 2 8 3 2" xfId="1993" xr:uid="{00000000-0005-0000-0000-0000BB070000}"/>
    <cellStyle name="Comma 2 2 2 2 8 3 2 2" xfId="1994" xr:uid="{00000000-0005-0000-0000-0000BC070000}"/>
    <cellStyle name="Comma 2 2 2 2 8 3 2 3" xfId="1995" xr:uid="{00000000-0005-0000-0000-0000BD070000}"/>
    <cellStyle name="Comma 2 2 2 2 8 3 2 4" xfId="1996" xr:uid="{00000000-0005-0000-0000-0000BE070000}"/>
    <cellStyle name="Comma 2 2 2 2 8 3 3" xfId="1997" xr:uid="{00000000-0005-0000-0000-0000BF070000}"/>
    <cellStyle name="Comma 2 2 2 2 8 3 4" xfId="1998" xr:uid="{00000000-0005-0000-0000-0000C0070000}"/>
    <cellStyle name="Comma 2 2 2 2 8 3 5" xfId="1999" xr:uid="{00000000-0005-0000-0000-0000C1070000}"/>
    <cellStyle name="Comma 2 2 2 2 8 4" xfId="2000" xr:uid="{00000000-0005-0000-0000-0000C2070000}"/>
    <cellStyle name="Comma 2 2 2 2 8 4 2" xfId="2001" xr:uid="{00000000-0005-0000-0000-0000C3070000}"/>
    <cellStyle name="Comma 2 2 2 2 8 4 3" xfId="2002" xr:uid="{00000000-0005-0000-0000-0000C4070000}"/>
    <cellStyle name="Comma 2 2 2 2 8 4 4" xfId="2003" xr:uid="{00000000-0005-0000-0000-0000C5070000}"/>
    <cellStyle name="Comma 2 2 2 2 8 5" xfId="2004" xr:uid="{00000000-0005-0000-0000-0000C6070000}"/>
    <cellStyle name="Comma 2 2 2 2 8 5 2" xfId="2005" xr:uid="{00000000-0005-0000-0000-0000C7070000}"/>
    <cellStyle name="Comma 2 2 2 2 8 5 3" xfId="2006" xr:uid="{00000000-0005-0000-0000-0000C8070000}"/>
    <cellStyle name="Comma 2 2 2 2 8 5 4" xfId="2007" xr:uid="{00000000-0005-0000-0000-0000C9070000}"/>
    <cellStyle name="Comma 2 2 2 2 8 6" xfId="2008" xr:uid="{00000000-0005-0000-0000-0000CA070000}"/>
    <cellStyle name="Comma 2 2 2 2 8 7" xfId="2009" xr:uid="{00000000-0005-0000-0000-0000CB070000}"/>
    <cellStyle name="Comma 2 2 2 2 8 8" xfId="2010" xr:uid="{00000000-0005-0000-0000-0000CC070000}"/>
    <cellStyle name="Comma 2 2 2 2 9" xfId="2011" xr:uid="{00000000-0005-0000-0000-0000CD070000}"/>
    <cellStyle name="Comma 2 2 2 2 9 2" xfId="2012" xr:uid="{00000000-0005-0000-0000-0000CE070000}"/>
    <cellStyle name="Comma 2 2 2 2 9 3" xfId="2013" xr:uid="{00000000-0005-0000-0000-0000CF070000}"/>
    <cellStyle name="Comma 2 2 2 2 9 3 2" xfId="2014" xr:uid="{00000000-0005-0000-0000-0000D0070000}"/>
    <cellStyle name="Comma 2 2 2 2 9 3 2 2" xfId="2015" xr:uid="{00000000-0005-0000-0000-0000D1070000}"/>
    <cellStyle name="Comma 2 2 2 2 9 3 2 3" xfId="2016" xr:uid="{00000000-0005-0000-0000-0000D2070000}"/>
    <cellStyle name="Comma 2 2 2 2 9 3 2 4" xfId="2017" xr:uid="{00000000-0005-0000-0000-0000D3070000}"/>
    <cellStyle name="Comma 2 2 2 2 9 3 3" xfId="2018" xr:uid="{00000000-0005-0000-0000-0000D4070000}"/>
    <cellStyle name="Comma 2 2 2 2 9 3 4" xfId="2019" xr:uid="{00000000-0005-0000-0000-0000D5070000}"/>
    <cellStyle name="Comma 2 2 2 2 9 3 5" xfId="2020" xr:uid="{00000000-0005-0000-0000-0000D6070000}"/>
    <cellStyle name="Comma 2 2 2 2 9 4" xfId="2021" xr:uid="{00000000-0005-0000-0000-0000D7070000}"/>
    <cellStyle name="Comma 2 2 2 2 9 4 2" xfId="2022" xr:uid="{00000000-0005-0000-0000-0000D8070000}"/>
    <cellStyle name="Comma 2 2 2 2 9 4 3" xfId="2023" xr:uid="{00000000-0005-0000-0000-0000D9070000}"/>
    <cellStyle name="Comma 2 2 2 2 9 4 4" xfId="2024" xr:uid="{00000000-0005-0000-0000-0000DA070000}"/>
    <cellStyle name="Comma 2 2 2 2 9 5" xfId="2025" xr:uid="{00000000-0005-0000-0000-0000DB070000}"/>
    <cellStyle name="Comma 2 2 2 2 9 5 2" xfId="2026" xr:uid="{00000000-0005-0000-0000-0000DC070000}"/>
    <cellStyle name="Comma 2 2 2 2 9 5 3" xfId="2027" xr:uid="{00000000-0005-0000-0000-0000DD070000}"/>
    <cellStyle name="Comma 2 2 2 2 9 5 4" xfId="2028" xr:uid="{00000000-0005-0000-0000-0000DE070000}"/>
    <cellStyle name="Comma 2 2 2 2 9 6" xfId="2029" xr:uid="{00000000-0005-0000-0000-0000DF070000}"/>
    <cellStyle name="Comma 2 2 2 2 9 7" xfId="2030" xr:uid="{00000000-0005-0000-0000-0000E0070000}"/>
    <cellStyle name="Comma 2 2 2 2 9 8" xfId="2031" xr:uid="{00000000-0005-0000-0000-0000E1070000}"/>
    <cellStyle name="Comma 2 2 2 20" xfId="2032" xr:uid="{00000000-0005-0000-0000-0000E2070000}"/>
    <cellStyle name="Comma 2 2 2 20 2" xfId="2033" xr:uid="{00000000-0005-0000-0000-0000E3070000}"/>
    <cellStyle name="Comma 2 2 2 20 3" xfId="2034" xr:uid="{00000000-0005-0000-0000-0000E4070000}"/>
    <cellStyle name="Comma 2 2 2 20 4" xfId="2035" xr:uid="{00000000-0005-0000-0000-0000E5070000}"/>
    <cellStyle name="Comma 2 2 2 21" xfId="2036" xr:uid="{00000000-0005-0000-0000-0000E6070000}"/>
    <cellStyle name="Comma 2 2 2 22" xfId="2037" xr:uid="{00000000-0005-0000-0000-0000E7070000}"/>
    <cellStyle name="Comma 2 2 2 23" xfId="2038" xr:uid="{00000000-0005-0000-0000-0000E8070000}"/>
    <cellStyle name="Comma 2 2 2 3" xfId="2039" xr:uid="{00000000-0005-0000-0000-0000E9070000}"/>
    <cellStyle name="Comma 2 2 2 3 10" xfId="2040" xr:uid="{00000000-0005-0000-0000-0000EA070000}"/>
    <cellStyle name="Comma 2 2 2 3 2" xfId="2041" xr:uid="{00000000-0005-0000-0000-0000EB070000}"/>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3" xfId="2046" xr:uid="{00000000-0005-0000-0000-0000F0070000}"/>
    <cellStyle name="Comma 2 2 2 3 2 2 2 2 4" xfId="2047" xr:uid="{00000000-0005-0000-0000-0000F1070000}"/>
    <cellStyle name="Comma 2 2 2 3 2 2 2 3" xfId="2048" xr:uid="{00000000-0005-0000-0000-0000F2070000}"/>
    <cellStyle name="Comma 2 2 2 3 2 2 2 4" xfId="2049" xr:uid="{00000000-0005-0000-0000-0000F3070000}"/>
    <cellStyle name="Comma 2 2 2 3 2 2 2 5" xfId="2050" xr:uid="{00000000-0005-0000-0000-0000F4070000}"/>
    <cellStyle name="Comma 2 2 2 3 2 2 3" xfId="2051" xr:uid="{00000000-0005-0000-0000-0000F5070000}"/>
    <cellStyle name="Comma 2 2 2 3 2 2 4" xfId="2052" xr:uid="{00000000-0005-0000-0000-0000F6070000}"/>
    <cellStyle name="Comma 2 2 2 3 2 2 4 2" xfId="2053" xr:uid="{00000000-0005-0000-0000-0000F7070000}"/>
    <cellStyle name="Comma 2 2 2 3 2 2 4 3" xfId="2054" xr:uid="{00000000-0005-0000-0000-0000F8070000}"/>
    <cellStyle name="Comma 2 2 2 3 2 2 4 4" xfId="2055" xr:uid="{00000000-0005-0000-0000-0000F9070000}"/>
    <cellStyle name="Comma 2 2 2 3 2 2 5" xfId="2056" xr:uid="{00000000-0005-0000-0000-0000FA070000}"/>
    <cellStyle name="Comma 2 2 2 3 2 2 6" xfId="2057" xr:uid="{00000000-0005-0000-0000-0000FB070000}"/>
    <cellStyle name="Comma 2 2 2 3 2 2 7" xfId="2058" xr:uid="{00000000-0005-0000-0000-0000FC070000}"/>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3" xfId="2063" xr:uid="{00000000-0005-0000-0000-000001080000}"/>
    <cellStyle name="Comma 2 2 2 3 2 3 2 2 4" xfId="2064" xr:uid="{00000000-0005-0000-0000-000002080000}"/>
    <cellStyle name="Comma 2 2 2 3 2 3 2 3" xfId="2065" xr:uid="{00000000-0005-0000-0000-000003080000}"/>
    <cellStyle name="Comma 2 2 2 3 2 3 2 4" xfId="2066" xr:uid="{00000000-0005-0000-0000-000004080000}"/>
    <cellStyle name="Comma 2 2 2 3 2 3 2 5" xfId="2067" xr:uid="{00000000-0005-0000-0000-000005080000}"/>
    <cellStyle name="Comma 2 2 2 3 2 3 3" xfId="2068" xr:uid="{00000000-0005-0000-0000-000006080000}"/>
    <cellStyle name="Comma 2 2 2 3 2 3 4" xfId="2069" xr:uid="{00000000-0005-0000-0000-000007080000}"/>
    <cellStyle name="Comma 2 2 2 3 2 3 4 2" xfId="2070" xr:uid="{00000000-0005-0000-0000-000008080000}"/>
    <cellStyle name="Comma 2 2 2 3 2 3 4 3" xfId="2071" xr:uid="{00000000-0005-0000-0000-000009080000}"/>
    <cellStyle name="Comma 2 2 2 3 2 3 4 4" xfId="2072" xr:uid="{00000000-0005-0000-0000-00000A080000}"/>
    <cellStyle name="Comma 2 2 2 3 2 3 5" xfId="2073" xr:uid="{00000000-0005-0000-0000-00000B080000}"/>
    <cellStyle name="Comma 2 2 2 3 2 3 6" xfId="2074" xr:uid="{00000000-0005-0000-0000-00000C080000}"/>
    <cellStyle name="Comma 2 2 2 3 2 3 7" xfId="2075" xr:uid="{00000000-0005-0000-0000-00000D080000}"/>
    <cellStyle name="Comma 2 2 2 3 2 4" xfId="2076" xr:uid="{00000000-0005-0000-0000-00000E080000}"/>
    <cellStyle name="Comma 2 2 2 3 2 4 2" xfId="2077" xr:uid="{00000000-0005-0000-0000-00000F080000}"/>
    <cellStyle name="Comma 2 2 2 3 2 4 3" xfId="2078" xr:uid="{00000000-0005-0000-0000-000010080000}"/>
    <cellStyle name="Comma 2 2 2 3 2 4 3 2" xfId="2079" xr:uid="{00000000-0005-0000-0000-000011080000}"/>
    <cellStyle name="Comma 2 2 2 3 2 4 3 3" xfId="2080" xr:uid="{00000000-0005-0000-0000-000012080000}"/>
    <cellStyle name="Comma 2 2 2 3 2 4 3 4" xfId="2081" xr:uid="{00000000-0005-0000-0000-000013080000}"/>
    <cellStyle name="Comma 2 2 2 3 2 4 4" xfId="2082" xr:uid="{00000000-0005-0000-0000-000014080000}"/>
    <cellStyle name="Comma 2 2 2 3 2 4 5" xfId="2083" xr:uid="{00000000-0005-0000-0000-000015080000}"/>
    <cellStyle name="Comma 2 2 2 3 2 4 6" xfId="2084" xr:uid="{00000000-0005-0000-0000-000016080000}"/>
    <cellStyle name="Comma 2 2 2 3 2 5" xfId="2085" xr:uid="{00000000-0005-0000-0000-000017080000}"/>
    <cellStyle name="Comma 2 2 2 3 2 5 2" xfId="2086" xr:uid="{00000000-0005-0000-0000-000018080000}"/>
    <cellStyle name="Comma 2 2 2 3 2 5 3" xfId="2087" xr:uid="{00000000-0005-0000-0000-000019080000}"/>
    <cellStyle name="Comma 2 2 2 3 2 5 4" xfId="2088" xr:uid="{00000000-0005-0000-0000-00001A080000}"/>
    <cellStyle name="Comma 2 2 2 3 2 6" xfId="2089" xr:uid="{00000000-0005-0000-0000-00001B080000}"/>
    <cellStyle name="Comma 2 2 2 3 2 6 2" xfId="2090" xr:uid="{00000000-0005-0000-0000-00001C080000}"/>
    <cellStyle name="Comma 2 2 2 3 2 6 3" xfId="2091" xr:uid="{00000000-0005-0000-0000-00001D080000}"/>
    <cellStyle name="Comma 2 2 2 3 2 6 4" xfId="2092" xr:uid="{00000000-0005-0000-0000-00001E080000}"/>
    <cellStyle name="Comma 2 2 2 3 2 7" xfId="2093" xr:uid="{00000000-0005-0000-0000-00001F080000}"/>
    <cellStyle name="Comma 2 2 2 3 2 8" xfId="2094" xr:uid="{00000000-0005-0000-0000-000020080000}"/>
    <cellStyle name="Comma 2 2 2 3 2 9" xfId="2095" xr:uid="{00000000-0005-0000-0000-000021080000}"/>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3" xfId="2100" xr:uid="{00000000-0005-0000-0000-000026080000}"/>
    <cellStyle name="Comma 2 2 2 3 3 2 2 4" xfId="2101" xr:uid="{00000000-0005-0000-0000-000027080000}"/>
    <cellStyle name="Comma 2 2 2 3 3 2 3" xfId="2102" xr:uid="{00000000-0005-0000-0000-000028080000}"/>
    <cellStyle name="Comma 2 2 2 3 3 2 4" xfId="2103" xr:uid="{00000000-0005-0000-0000-000029080000}"/>
    <cellStyle name="Comma 2 2 2 3 3 2 5" xfId="2104" xr:uid="{00000000-0005-0000-0000-00002A080000}"/>
    <cellStyle name="Comma 2 2 2 3 3 3" xfId="2105" xr:uid="{00000000-0005-0000-0000-00002B080000}"/>
    <cellStyle name="Comma 2 2 2 3 3 3 2" xfId="2106" xr:uid="{00000000-0005-0000-0000-00002C080000}"/>
    <cellStyle name="Comma 2 2 2 3 3 3 3" xfId="2107" xr:uid="{00000000-0005-0000-0000-00002D080000}"/>
    <cellStyle name="Comma 2 2 2 3 3 3 4" xfId="2108" xr:uid="{00000000-0005-0000-0000-00002E080000}"/>
    <cellStyle name="Comma 2 2 2 3 3 4" xfId="2109" xr:uid="{00000000-0005-0000-0000-00002F080000}"/>
    <cellStyle name="Comma 2 2 2 3 3 4 2" xfId="2110" xr:uid="{00000000-0005-0000-0000-000030080000}"/>
    <cellStyle name="Comma 2 2 2 3 3 4 3" xfId="2111" xr:uid="{00000000-0005-0000-0000-000031080000}"/>
    <cellStyle name="Comma 2 2 2 3 3 4 4" xfId="2112" xr:uid="{00000000-0005-0000-0000-000032080000}"/>
    <cellStyle name="Comma 2 2 2 3 3 5" xfId="2113" xr:uid="{00000000-0005-0000-0000-000033080000}"/>
    <cellStyle name="Comma 2 2 2 3 3 6" xfId="2114" xr:uid="{00000000-0005-0000-0000-000034080000}"/>
    <cellStyle name="Comma 2 2 2 3 3 7" xfId="2115" xr:uid="{00000000-0005-0000-0000-000035080000}"/>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3" xfId="2120" xr:uid="{00000000-0005-0000-0000-00003A080000}"/>
    <cellStyle name="Comma 2 2 2 3 4 2 2 4" xfId="2121" xr:uid="{00000000-0005-0000-0000-00003B080000}"/>
    <cellStyle name="Comma 2 2 2 3 4 2 3" xfId="2122" xr:uid="{00000000-0005-0000-0000-00003C080000}"/>
    <cellStyle name="Comma 2 2 2 3 4 2 4" xfId="2123" xr:uid="{00000000-0005-0000-0000-00003D080000}"/>
    <cellStyle name="Comma 2 2 2 3 4 2 5" xfId="2124" xr:uid="{00000000-0005-0000-0000-00003E080000}"/>
    <cellStyle name="Comma 2 2 2 3 4 3" xfId="2125" xr:uid="{00000000-0005-0000-0000-00003F080000}"/>
    <cellStyle name="Comma 2 2 2 3 4 3 2" xfId="2126" xr:uid="{00000000-0005-0000-0000-000040080000}"/>
    <cellStyle name="Comma 2 2 2 3 4 3 3" xfId="2127" xr:uid="{00000000-0005-0000-0000-000041080000}"/>
    <cellStyle name="Comma 2 2 2 3 4 3 4" xfId="2128" xr:uid="{00000000-0005-0000-0000-000042080000}"/>
    <cellStyle name="Comma 2 2 2 3 4 4" xfId="2129" xr:uid="{00000000-0005-0000-0000-000043080000}"/>
    <cellStyle name="Comma 2 2 2 3 4 4 2" xfId="2130" xr:uid="{00000000-0005-0000-0000-000044080000}"/>
    <cellStyle name="Comma 2 2 2 3 4 4 3" xfId="2131" xr:uid="{00000000-0005-0000-0000-000045080000}"/>
    <cellStyle name="Comma 2 2 2 3 4 4 4" xfId="2132" xr:uid="{00000000-0005-0000-0000-000046080000}"/>
    <cellStyle name="Comma 2 2 2 3 4 5" xfId="2133" xr:uid="{00000000-0005-0000-0000-000047080000}"/>
    <cellStyle name="Comma 2 2 2 3 4 6" xfId="2134" xr:uid="{00000000-0005-0000-0000-000048080000}"/>
    <cellStyle name="Comma 2 2 2 3 4 7" xfId="2135" xr:uid="{00000000-0005-0000-0000-000049080000}"/>
    <cellStyle name="Comma 2 2 2 3 5" xfId="2136" xr:uid="{00000000-0005-0000-0000-00004A080000}"/>
    <cellStyle name="Comma 2 2 2 3 5 2" xfId="2137" xr:uid="{00000000-0005-0000-0000-00004B080000}"/>
    <cellStyle name="Comma 2 2 2 3 6" xfId="2138" xr:uid="{00000000-0005-0000-0000-00004C080000}"/>
    <cellStyle name="Comma 2 2 2 3 6 2" xfId="2139" xr:uid="{00000000-0005-0000-0000-00004D080000}"/>
    <cellStyle name="Comma 2 2 2 3 6 2 2" xfId="2140" xr:uid="{00000000-0005-0000-0000-00004E080000}"/>
    <cellStyle name="Comma 2 2 2 3 6 2 3" xfId="2141" xr:uid="{00000000-0005-0000-0000-00004F080000}"/>
    <cellStyle name="Comma 2 2 2 3 6 2 4" xfId="2142" xr:uid="{00000000-0005-0000-0000-000050080000}"/>
    <cellStyle name="Comma 2 2 2 3 6 3" xfId="2143" xr:uid="{00000000-0005-0000-0000-000051080000}"/>
    <cellStyle name="Comma 2 2 2 3 6 4" xfId="2144" xr:uid="{00000000-0005-0000-0000-000052080000}"/>
    <cellStyle name="Comma 2 2 2 3 6 5" xfId="2145" xr:uid="{00000000-0005-0000-0000-000053080000}"/>
    <cellStyle name="Comma 2 2 2 3 7" xfId="2146" xr:uid="{00000000-0005-0000-0000-000054080000}"/>
    <cellStyle name="Comma 2 2 2 3 7 2" xfId="2147" xr:uid="{00000000-0005-0000-0000-000055080000}"/>
    <cellStyle name="Comma 2 2 2 3 7 3" xfId="2148" xr:uid="{00000000-0005-0000-0000-000056080000}"/>
    <cellStyle name="Comma 2 2 2 3 7 4" xfId="2149" xr:uid="{00000000-0005-0000-0000-000057080000}"/>
    <cellStyle name="Comma 2 2 2 3 8" xfId="2150" xr:uid="{00000000-0005-0000-0000-000058080000}"/>
    <cellStyle name="Comma 2 2 2 3 9" xfId="2151" xr:uid="{00000000-0005-0000-0000-000059080000}"/>
    <cellStyle name="Comma 2 2 2 4" xfId="2152" xr:uid="{00000000-0005-0000-0000-00005A080000}"/>
    <cellStyle name="Comma 2 2 2 4 10" xfId="2153" xr:uid="{00000000-0005-0000-0000-00005B080000}"/>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3" xfId="2159" xr:uid="{00000000-0005-0000-0000-000061080000}"/>
    <cellStyle name="Comma 2 2 2 4 2 2 2 2 4" xfId="2160" xr:uid="{00000000-0005-0000-0000-000062080000}"/>
    <cellStyle name="Comma 2 2 2 4 2 2 2 3" xfId="2161" xr:uid="{00000000-0005-0000-0000-000063080000}"/>
    <cellStyle name="Comma 2 2 2 4 2 2 2 4" xfId="2162" xr:uid="{00000000-0005-0000-0000-000064080000}"/>
    <cellStyle name="Comma 2 2 2 4 2 2 2 5" xfId="2163" xr:uid="{00000000-0005-0000-0000-000065080000}"/>
    <cellStyle name="Comma 2 2 2 4 2 2 3" xfId="2164" xr:uid="{00000000-0005-0000-0000-000066080000}"/>
    <cellStyle name="Comma 2 2 2 4 2 2 3 2" xfId="2165" xr:uid="{00000000-0005-0000-0000-000067080000}"/>
    <cellStyle name="Comma 2 2 2 4 2 2 3 3" xfId="2166" xr:uid="{00000000-0005-0000-0000-000068080000}"/>
    <cellStyle name="Comma 2 2 2 4 2 2 3 4" xfId="2167" xr:uid="{00000000-0005-0000-0000-000069080000}"/>
    <cellStyle name="Comma 2 2 2 4 2 2 4" xfId="2168" xr:uid="{00000000-0005-0000-0000-00006A080000}"/>
    <cellStyle name="Comma 2 2 2 4 2 2 5" xfId="2169" xr:uid="{00000000-0005-0000-0000-00006B080000}"/>
    <cellStyle name="Comma 2 2 2 4 2 2 6" xfId="2170" xr:uid="{00000000-0005-0000-0000-00006C080000}"/>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3" xfId="2175" xr:uid="{00000000-0005-0000-0000-000071080000}"/>
    <cellStyle name="Comma 2 2 2 4 2 3 2 2 4" xfId="2176" xr:uid="{00000000-0005-0000-0000-000072080000}"/>
    <cellStyle name="Comma 2 2 2 4 2 3 2 3" xfId="2177" xr:uid="{00000000-0005-0000-0000-000073080000}"/>
    <cellStyle name="Comma 2 2 2 4 2 3 2 4" xfId="2178" xr:uid="{00000000-0005-0000-0000-000074080000}"/>
    <cellStyle name="Comma 2 2 2 4 2 3 2 5" xfId="2179" xr:uid="{00000000-0005-0000-0000-000075080000}"/>
    <cellStyle name="Comma 2 2 2 4 2 3 3" xfId="2180" xr:uid="{00000000-0005-0000-0000-000076080000}"/>
    <cellStyle name="Comma 2 2 2 4 2 3 3 2" xfId="2181" xr:uid="{00000000-0005-0000-0000-000077080000}"/>
    <cellStyle name="Comma 2 2 2 4 2 3 3 3" xfId="2182" xr:uid="{00000000-0005-0000-0000-000078080000}"/>
    <cellStyle name="Comma 2 2 2 4 2 3 3 4" xfId="2183" xr:uid="{00000000-0005-0000-0000-000079080000}"/>
    <cellStyle name="Comma 2 2 2 4 2 3 4" xfId="2184" xr:uid="{00000000-0005-0000-0000-00007A080000}"/>
    <cellStyle name="Comma 2 2 2 4 2 3 5" xfId="2185" xr:uid="{00000000-0005-0000-0000-00007B080000}"/>
    <cellStyle name="Comma 2 2 2 4 2 3 6" xfId="2186" xr:uid="{00000000-0005-0000-0000-00007C080000}"/>
    <cellStyle name="Comma 2 2 2 4 2 4" xfId="2187" xr:uid="{00000000-0005-0000-0000-00007D080000}"/>
    <cellStyle name="Comma 2 2 2 4 2 4 2" xfId="2188" xr:uid="{00000000-0005-0000-0000-00007E080000}"/>
    <cellStyle name="Comma 2 2 2 4 2 4 2 2" xfId="2189" xr:uid="{00000000-0005-0000-0000-00007F080000}"/>
    <cellStyle name="Comma 2 2 2 4 2 4 2 3" xfId="2190" xr:uid="{00000000-0005-0000-0000-000080080000}"/>
    <cellStyle name="Comma 2 2 2 4 2 4 2 4" xfId="2191" xr:uid="{00000000-0005-0000-0000-000081080000}"/>
    <cellStyle name="Comma 2 2 2 4 2 4 3" xfId="2192" xr:uid="{00000000-0005-0000-0000-000082080000}"/>
    <cellStyle name="Comma 2 2 2 4 2 4 4" xfId="2193" xr:uid="{00000000-0005-0000-0000-000083080000}"/>
    <cellStyle name="Comma 2 2 2 4 2 4 5" xfId="2194" xr:uid="{00000000-0005-0000-0000-000084080000}"/>
    <cellStyle name="Comma 2 2 2 4 2 5" xfId="2195" xr:uid="{00000000-0005-0000-0000-000085080000}"/>
    <cellStyle name="Comma 2 2 2 4 2 5 2" xfId="2196" xr:uid="{00000000-0005-0000-0000-000086080000}"/>
    <cellStyle name="Comma 2 2 2 4 2 5 3" xfId="2197" xr:uid="{00000000-0005-0000-0000-000087080000}"/>
    <cellStyle name="Comma 2 2 2 4 2 5 4" xfId="2198" xr:uid="{00000000-0005-0000-0000-000088080000}"/>
    <cellStyle name="Comma 2 2 2 4 2 6" xfId="2199" xr:uid="{00000000-0005-0000-0000-000089080000}"/>
    <cellStyle name="Comma 2 2 2 4 2 7" xfId="2200" xr:uid="{00000000-0005-0000-0000-00008A080000}"/>
    <cellStyle name="Comma 2 2 2 4 2 8" xfId="2201" xr:uid="{00000000-0005-0000-0000-00008B080000}"/>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3" xfId="2206" xr:uid="{00000000-0005-0000-0000-000090080000}"/>
    <cellStyle name="Comma 2 2 2 4 3 2 2 4" xfId="2207" xr:uid="{00000000-0005-0000-0000-000091080000}"/>
    <cellStyle name="Comma 2 2 2 4 3 2 3" xfId="2208" xr:uid="{00000000-0005-0000-0000-000092080000}"/>
    <cellStyle name="Comma 2 2 2 4 3 2 4" xfId="2209" xr:uid="{00000000-0005-0000-0000-000093080000}"/>
    <cellStyle name="Comma 2 2 2 4 3 2 5" xfId="2210" xr:uid="{00000000-0005-0000-0000-000094080000}"/>
    <cellStyle name="Comma 2 2 2 4 3 3" xfId="2211" xr:uid="{00000000-0005-0000-0000-000095080000}"/>
    <cellStyle name="Comma 2 2 2 4 3 3 2" xfId="2212" xr:uid="{00000000-0005-0000-0000-000096080000}"/>
    <cellStyle name="Comma 2 2 2 4 3 3 3" xfId="2213" xr:uid="{00000000-0005-0000-0000-000097080000}"/>
    <cellStyle name="Comma 2 2 2 4 3 3 4" xfId="2214" xr:uid="{00000000-0005-0000-0000-000098080000}"/>
    <cellStyle name="Comma 2 2 2 4 3 4" xfId="2215" xr:uid="{00000000-0005-0000-0000-000099080000}"/>
    <cellStyle name="Comma 2 2 2 4 3 5" xfId="2216" xr:uid="{00000000-0005-0000-0000-00009A080000}"/>
    <cellStyle name="Comma 2 2 2 4 3 6" xfId="2217" xr:uid="{00000000-0005-0000-0000-00009B080000}"/>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3" xfId="2222" xr:uid="{00000000-0005-0000-0000-0000A0080000}"/>
    <cellStyle name="Comma 2 2 2 4 4 2 2 4" xfId="2223" xr:uid="{00000000-0005-0000-0000-0000A1080000}"/>
    <cellStyle name="Comma 2 2 2 4 4 2 3" xfId="2224" xr:uid="{00000000-0005-0000-0000-0000A2080000}"/>
    <cellStyle name="Comma 2 2 2 4 4 2 4" xfId="2225" xr:uid="{00000000-0005-0000-0000-0000A3080000}"/>
    <cellStyle name="Comma 2 2 2 4 4 2 5" xfId="2226" xr:uid="{00000000-0005-0000-0000-0000A4080000}"/>
    <cellStyle name="Comma 2 2 2 4 4 3" xfId="2227" xr:uid="{00000000-0005-0000-0000-0000A5080000}"/>
    <cellStyle name="Comma 2 2 2 4 4 3 2" xfId="2228" xr:uid="{00000000-0005-0000-0000-0000A6080000}"/>
    <cellStyle name="Comma 2 2 2 4 4 3 3" xfId="2229" xr:uid="{00000000-0005-0000-0000-0000A7080000}"/>
    <cellStyle name="Comma 2 2 2 4 4 3 4" xfId="2230" xr:uid="{00000000-0005-0000-0000-0000A8080000}"/>
    <cellStyle name="Comma 2 2 2 4 4 4" xfId="2231" xr:uid="{00000000-0005-0000-0000-0000A9080000}"/>
    <cellStyle name="Comma 2 2 2 4 4 5" xfId="2232" xr:uid="{00000000-0005-0000-0000-0000AA080000}"/>
    <cellStyle name="Comma 2 2 2 4 4 6" xfId="2233" xr:uid="{00000000-0005-0000-0000-0000AB080000}"/>
    <cellStyle name="Comma 2 2 2 4 5" xfId="2234" xr:uid="{00000000-0005-0000-0000-0000AC080000}"/>
    <cellStyle name="Comma 2 2 2 4 6" xfId="2235" xr:uid="{00000000-0005-0000-0000-0000AD080000}"/>
    <cellStyle name="Comma 2 2 2 4 6 2" xfId="2236" xr:uid="{00000000-0005-0000-0000-0000AE080000}"/>
    <cellStyle name="Comma 2 2 2 4 6 2 2" xfId="2237" xr:uid="{00000000-0005-0000-0000-0000AF080000}"/>
    <cellStyle name="Comma 2 2 2 4 6 2 3" xfId="2238" xr:uid="{00000000-0005-0000-0000-0000B0080000}"/>
    <cellStyle name="Comma 2 2 2 4 6 2 4" xfId="2239" xr:uid="{00000000-0005-0000-0000-0000B1080000}"/>
    <cellStyle name="Comma 2 2 2 4 6 3" xfId="2240" xr:uid="{00000000-0005-0000-0000-0000B2080000}"/>
    <cellStyle name="Comma 2 2 2 4 6 4" xfId="2241" xr:uid="{00000000-0005-0000-0000-0000B3080000}"/>
    <cellStyle name="Comma 2 2 2 4 6 5" xfId="2242" xr:uid="{00000000-0005-0000-0000-0000B4080000}"/>
    <cellStyle name="Comma 2 2 2 4 7" xfId="2243" xr:uid="{00000000-0005-0000-0000-0000B5080000}"/>
    <cellStyle name="Comma 2 2 2 4 7 2" xfId="2244" xr:uid="{00000000-0005-0000-0000-0000B6080000}"/>
    <cellStyle name="Comma 2 2 2 4 7 3" xfId="2245" xr:uid="{00000000-0005-0000-0000-0000B7080000}"/>
    <cellStyle name="Comma 2 2 2 4 7 4" xfId="2246" xr:uid="{00000000-0005-0000-0000-0000B8080000}"/>
    <cellStyle name="Comma 2 2 2 4 8" xfId="2247" xr:uid="{00000000-0005-0000-0000-0000B9080000}"/>
    <cellStyle name="Comma 2 2 2 4 9" xfId="2248" xr:uid="{00000000-0005-0000-0000-0000BA080000}"/>
    <cellStyle name="Comma 2 2 2 5" xfId="2249" xr:uid="{00000000-0005-0000-0000-0000BB080000}"/>
    <cellStyle name="Comma 2 2 2 5 2" xfId="2250" xr:uid="{00000000-0005-0000-0000-0000BC080000}"/>
    <cellStyle name="Comma 2 2 2 6" xfId="2251" xr:uid="{00000000-0005-0000-0000-0000BD080000}"/>
    <cellStyle name="Comma 2 2 2 6 10" xfId="2252" xr:uid="{00000000-0005-0000-0000-0000BE080000}"/>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3" xfId="2258" xr:uid="{00000000-0005-0000-0000-0000C4080000}"/>
    <cellStyle name="Comma 2 2 2 6 2 2 2 2 4" xfId="2259" xr:uid="{00000000-0005-0000-0000-0000C5080000}"/>
    <cellStyle name="Comma 2 2 2 6 2 2 2 3" xfId="2260" xr:uid="{00000000-0005-0000-0000-0000C6080000}"/>
    <cellStyle name="Comma 2 2 2 6 2 2 2 4" xfId="2261" xr:uid="{00000000-0005-0000-0000-0000C7080000}"/>
    <cellStyle name="Comma 2 2 2 6 2 2 2 5" xfId="2262" xr:uid="{00000000-0005-0000-0000-0000C8080000}"/>
    <cellStyle name="Comma 2 2 2 6 2 2 3" xfId="2263" xr:uid="{00000000-0005-0000-0000-0000C9080000}"/>
    <cellStyle name="Comma 2 2 2 6 2 2 3 2" xfId="2264" xr:uid="{00000000-0005-0000-0000-0000CA080000}"/>
    <cellStyle name="Comma 2 2 2 6 2 2 3 3" xfId="2265" xr:uid="{00000000-0005-0000-0000-0000CB080000}"/>
    <cellStyle name="Comma 2 2 2 6 2 2 3 4" xfId="2266" xr:uid="{00000000-0005-0000-0000-0000CC080000}"/>
    <cellStyle name="Comma 2 2 2 6 2 2 4" xfId="2267" xr:uid="{00000000-0005-0000-0000-0000CD080000}"/>
    <cellStyle name="Comma 2 2 2 6 2 2 5" xfId="2268" xr:uid="{00000000-0005-0000-0000-0000CE080000}"/>
    <cellStyle name="Comma 2 2 2 6 2 2 6" xfId="2269" xr:uid="{00000000-0005-0000-0000-0000CF080000}"/>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3" xfId="2274" xr:uid="{00000000-0005-0000-0000-0000D4080000}"/>
    <cellStyle name="Comma 2 2 2 6 2 3 2 2 4" xfId="2275" xr:uid="{00000000-0005-0000-0000-0000D5080000}"/>
    <cellStyle name="Comma 2 2 2 6 2 3 2 3" xfId="2276" xr:uid="{00000000-0005-0000-0000-0000D6080000}"/>
    <cellStyle name="Comma 2 2 2 6 2 3 2 4" xfId="2277" xr:uid="{00000000-0005-0000-0000-0000D7080000}"/>
    <cellStyle name="Comma 2 2 2 6 2 3 2 5" xfId="2278" xr:uid="{00000000-0005-0000-0000-0000D8080000}"/>
    <cellStyle name="Comma 2 2 2 6 2 3 3" xfId="2279" xr:uid="{00000000-0005-0000-0000-0000D9080000}"/>
    <cellStyle name="Comma 2 2 2 6 2 3 3 2" xfId="2280" xr:uid="{00000000-0005-0000-0000-0000DA080000}"/>
    <cellStyle name="Comma 2 2 2 6 2 3 3 3" xfId="2281" xr:uid="{00000000-0005-0000-0000-0000DB080000}"/>
    <cellStyle name="Comma 2 2 2 6 2 3 3 4" xfId="2282" xr:uid="{00000000-0005-0000-0000-0000DC080000}"/>
    <cellStyle name="Comma 2 2 2 6 2 3 4" xfId="2283" xr:uid="{00000000-0005-0000-0000-0000DD080000}"/>
    <cellStyle name="Comma 2 2 2 6 2 3 5" xfId="2284" xr:uid="{00000000-0005-0000-0000-0000DE080000}"/>
    <cellStyle name="Comma 2 2 2 6 2 3 6" xfId="2285" xr:uid="{00000000-0005-0000-0000-0000DF080000}"/>
    <cellStyle name="Comma 2 2 2 6 2 4" xfId="2286" xr:uid="{00000000-0005-0000-0000-0000E0080000}"/>
    <cellStyle name="Comma 2 2 2 6 2 4 2" xfId="2287" xr:uid="{00000000-0005-0000-0000-0000E1080000}"/>
    <cellStyle name="Comma 2 2 2 6 2 4 2 2" xfId="2288" xr:uid="{00000000-0005-0000-0000-0000E2080000}"/>
    <cellStyle name="Comma 2 2 2 6 2 4 2 3" xfId="2289" xr:uid="{00000000-0005-0000-0000-0000E3080000}"/>
    <cellStyle name="Comma 2 2 2 6 2 4 2 4" xfId="2290" xr:uid="{00000000-0005-0000-0000-0000E4080000}"/>
    <cellStyle name="Comma 2 2 2 6 2 4 3" xfId="2291" xr:uid="{00000000-0005-0000-0000-0000E5080000}"/>
    <cellStyle name="Comma 2 2 2 6 2 4 4" xfId="2292" xr:uid="{00000000-0005-0000-0000-0000E6080000}"/>
    <cellStyle name="Comma 2 2 2 6 2 4 5" xfId="2293" xr:uid="{00000000-0005-0000-0000-0000E7080000}"/>
    <cellStyle name="Comma 2 2 2 6 2 5" xfId="2294" xr:uid="{00000000-0005-0000-0000-0000E8080000}"/>
    <cellStyle name="Comma 2 2 2 6 2 5 2" xfId="2295" xr:uid="{00000000-0005-0000-0000-0000E9080000}"/>
    <cellStyle name="Comma 2 2 2 6 2 5 3" xfId="2296" xr:uid="{00000000-0005-0000-0000-0000EA080000}"/>
    <cellStyle name="Comma 2 2 2 6 2 5 4" xfId="2297" xr:uid="{00000000-0005-0000-0000-0000EB080000}"/>
    <cellStyle name="Comma 2 2 2 6 2 6" xfId="2298" xr:uid="{00000000-0005-0000-0000-0000EC080000}"/>
    <cellStyle name="Comma 2 2 2 6 2 7" xfId="2299" xr:uid="{00000000-0005-0000-0000-0000ED080000}"/>
    <cellStyle name="Comma 2 2 2 6 2 8" xfId="2300" xr:uid="{00000000-0005-0000-0000-0000EE080000}"/>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3" xfId="2305" xr:uid="{00000000-0005-0000-0000-0000F3080000}"/>
    <cellStyle name="Comma 2 2 2 6 3 2 2 4" xfId="2306" xr:uid="{00000000-0005-0000-0000-0000F4080000}"/>
    <cellStyle name="Comma 2 2 2 6 3 2 3" xfId="2307" xr:uid="{00000000-0005-0000-0000-0000F5080000}"/>
    <cellStyle name="Comma 2 2 2 6 3 2 4" xfId="2308" xr:uid="{00000000-0005-0000-0000-0000F6080000}"/>
    <cellStyle name="Comma 2 2 2 6 3 2 5" xfId="2309" xr:uid="{00000000-0005-0000-0000-0000F7080000}"/>
    <cellStyle name="Comma 2 2 2 6 3 3" xfId="2310" xr:uid="{00000000-0005-0000-0000-0000F8080000}"/>
    <cellStyle name="Comma 2 2 2 6 3 3 2" xfId="2311" xr:uid="{00000000-0005-0000-0000-0000F9080000}"/>
    <cellStyle name="Comma 2 2 2 6 3 3 3" xfId="2312" xr:uid="{00000000-0005-0000-0000-0000FA080000}"/>
    <cellStyle name="Comma 2 2 2 6 3 3 4" xfId="2313" xr:uid="{00000000-0005-0000-0000-0000FB080000}"/>
    <cellStyle name="Comma 2 2 2 6 3 4" xfId="2314" xr:uid="{00000000-0005-0000-0000-0000FC080000}"/>
    <cellStyle name="Comma 2 2 2 6 3 5" xfId="2315" xr:uid="{00000000-0005-0000-0000-0000FD080000}"/>
    <cellStyle name="Comma 2 2 2 6 3 6" xfId="2316" xr:uid="{00000000-0005-0000-0000-0000FE080000}"/>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3" xfId="2321" xr:uid="{00000000-0005-0000-0000-000003090000}"/>
    <cellStyle name="Comma 2 2 2 6 4 2 2 4" xfId="2322" xr:uid="{00000000-0005-0000-0000-000004090000}"/>
    <cellStyle name="Comma 2 2 2 6 4 2 3" xfId="2323" xr:uid="{00000000-0005-0000-0000-000005090000}"/>
    <cellStyle name="Comma 2 2 2 6 4 2 4" xfId="2324" xr:uid="{00000000-0005-0000-0000-000006090000}"/>
    <cellStyle name="Comma 2 2 2 6 4 2 5" xfId="2325" xr:uid="{00000000-0005-0000-0000-000007090000}"/>
    <cellStyle name="Comma 2 2 2 6 4 3" xfId="2326" xr:uid="{00000000-0005-0000-0000-000008090000}"/>
    <cellStyle name="Comma 2 2 2 6 4 3 2" xfId="2327" xr:uid="{00000000-0005-0000-0000-000009090000}"/>
    <cellStyle name="Comma 2 2 2 6 4 3 3" xfId="2328" xr:uid="{00000000-0005-0000-0000-00000A090000}"/>
    <cellStyle name="Comma 2 2 2 6 4 3 4" xfId="2329" xr:uid="{00000000-0005-0000-0000-00000B090000}"/>
    <cellStyle name="Comma 2 2 2 6 4 4" xfId="2330" xr:uid="{00000000-0005-0000-0000-00000C090000}"/>
    <cellStyle name="Comma 2 2 2 6 4 5" xfId="2331" xr:uid="{00000000-0005-0000-0000-00000D090000}"/>
    <cellStyle name="Comma 2 2 2 6 4 6" xfId="2332" xr:uid="{00000000-0005-0000-0000-00000E090000}"/>
    <cellStyle name="Comma 2 2 2 6 5" xfId="2333" xr:uid="{00000000-0005-0000-0000-00000F090000}"/>
    <cellStyle name="Comma 2 2 2 6 6" xfId="2334" xr:uid="{00000000-0005-0000-0000-000010090000}"/>
    <cellStyle name="Comma 2 2 2 6 6 2" xfId="2335" xr:uid="{00000000-0005-0000-0000-000011090000}"/>
    <cellStyle name="Comma 2 2 2 6 6 2 2" xfId="2336" xr:uid="{00000000-0005-0000-0000-000012090000}"/>
    <cellStyle name="Comma 2 2 2 6 6 2 3" xfId="2337" xr:uid="{00000000-0005-0000-0000-000013090000}"/>
    <cellStyle name="Comma 2 2 2 6 6 2 4" xfId="2338" xr:uid="{00000000-0005-0000-0000-000014090000}"/>
    <cellStyle name="Comma 2 2 2 6 6 3" xfId="2339" xr:uid="{00000000-0005-0000-0000-000015090000}"/>
    <cellStyle name="Comma 2 2 2 6 6 4" xfId="2340" xr:uid="{00000000-0005-0000-0000-000016090000}"/>
    <cellStyle name="Comma 2 2 2 6 6 5" xfId="2341" xr:uid="{00000000-0005-0000-0000-000017090000}"/>
    <cellStyle name="Comma 2 2 2 6 7" xfId="2342" xr:uid="{00000000-0005-0000-0000-000018090000}"/>
    <cellStyle name="Comma 2 2 2 6 7 2" xfId="2343" xr:uid="{00000000-0005-0000-0000-000019090000}"/>
    <cellStyle name="Comma 2 2 2 6 7 3" xfId="2344" xr:uid="{00000000-0005-0000-0000-00001A090000}"/>
    <cellStyle name="Comma 2 2 2 6 7 4" xfId="2345" xr:uid="{00000000-0005-0000-0000-00001B090000}"/>
    <cellStyle name="Comma 2 2 2 6 8" xfId="2346" xr:uid="{00000000-0005-0000-0000-00001C090000}"/>
    <cellStyle name="Comma 2 2 2 6 9" xfId="2347" xr:uid="{00000000-0005-0000-0000-00001D090000}"/>
    <cellStyle name="Comma 2 2 2 7" xfId="2348" xr:uid="{00000000-0005-0000-0000-00001E090000}"/>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3" xfId="2353" xr:uid="{00000000-0005-0000-0000-000023090000}"/>
    <cellStyle name="Comma 2 2 2 7 2 2 2 4" xfId="2354" xr:uid="{00000000-0005-0000-0000-000024090000}"/>
    <cellStyle name="Comma 2 2 2 7 2 2 3" xfId="2355" xr:uid="{00000000-0005-0000-0000-000025090000}"/>
    <cellStyle name="Comma 2 2 2 7 2 2 4" xfId="2356" xr:uid="{00000000-0005-0000-0000-000026090000}"/>
    <cellStyle name="Comma 2 2 2 7 2 2 5" xfId="2357" xr:uid="{00000000-0005-0000-0000-000027090000}"/>
    <cellStyle name="Comma 2 2 2 7 2 3" xfId="2358" xr:uid="{00000000-0005-0000-0000-000028090000}"/>
    <cellStyle name="Comma 2 2 2 7 2 3 2" xfId="2359" xr:uid="{00000000-0005-0000-0000-000029090000}"/>
    <cellStyle name="Comma 2 2 2 7 2 3 3" xfId="2360" xr:uid="{00000000-0005-0000-0000-00002A090000}"/>
    <cellStyle name="Comma 2 2 2 7 2 3 4" xfId="2361" xr:uid="{00000000-0005-0000-0000-00002B090000}"/>
    <cellStyle name="Comma 2 2 2 7 2 4" xfId="2362" xr:uid="{00000000-0005-0000-0000-00002C090000}"/>
    <cellStyle name="Comma 2 2 2 7 2 5" xfId="2363" xr:uid="{00000000-0005-0000-0000-00002D090000}"/>
    <cellStyle name="Comma 2 2 2 7 2 6" xfId="2364" xr:uid="{00000000-0005-0000-0000-00002E090000}"/>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3" xfId="2369" xr:uid="{00000000-0005-0000-0000-000033090000}"/>
    <cellStyle name="Comma 2 2 2 7 3 2 2 4" xfId="2370" xr:uid="{00000000-0005-0000-0000-000034090000}"/>
    <cellStyle name="Comma 2 2 2 7 3 2 3" xfId="2371" xr:uid="{00000000-0005-0000-0000-000035090000}"/>
    <cellStyle name="Comma 2 2 2 7 3 2 4" xfId="2372" xr:uid="{00000000-0005-0000-0000-000036090000}"/>
    <cellStyle name="Comma 2 2 2 7 3 2 5" xfId="2373" xr:uid="{00000000-0005-0000-0000-000037090000}"/>
    <cellStyle name="Comma 2 2 2 7 3 3" xfId="2374" xr:uid="{00000000-0005-0000-0000-000038090000}"/>
    <cellStyle name="Comma 2 2 2 7 3 3 2" xfId="2375" xr:uid="{00000000-0005-0000-0000-000039090000}"/>
    <cellStyle name="Comma 2 2 2 7 3 3 3" xfId="2376" xr:uid="{00000000-0005-0000-0000-00003A090000}"/>
    <cellStyle name="Comma 2 2 2 7 3 3 4" xfId="2377" xr:uid="{00000000-0005-0000-0000-00003B090000}"/>
    <cellStyle name="Comma 2 2 2 7 3 4" xfId="2378" xr:uid="{00000000-0005-0000-0000-00003C090000}"/>
    <cellStyle name="Comma 2 2 2 7 3 5" xfId="2379" xr:uid="{00000000-0005-0000-0000-00003D090000}"/>
    <cellStyle name="Comma 2 2 2 7 3 6" xfId="2380" xr:uid="{00000000-0005-0000-0000-00003E090000}"/>
    <cellStyle name="Comma 2 2 2 7 4" xfId="2381" xr:uid="{00000000-0005-0000-0000-00003F090000}"/>
    <cellStyle name="Comma 2 2 2 7 5" xfId="2382" xr:uid="{00000000-0005-0000-0000-000040090000}"/>
    <cellStyle name="Comma 2 2 2 7 5 2" xfId="2383" xr:uid="{00000000-0005-0000-0000-000041090000}"/>
    <cellStyle name="Comma 2 2 2 7 5 2 2" xfId="2384" xr:uid="{00000000-0005-0000-0000-000042090000}"/>
    <cellStyle name="Comma 2 2 2 7 5 2 3" xfId="2385" xr:uid="{00000000-0005-0000-0000-000043090000}"/>
    <cellStyle name="Comma 2 2 2 7 5 2 4" xfId="2386" xr:uid="{00000000-0005-0000-0000-000044090000}"/>
    <cellStyle name="Comma 2 2 2 7 5 3" xfId="2387" xr:uid="{00000000-0005-0000-0000-000045090000}"/>
    <cellStyle name="Comma 2 2 2 7 5 4" xfId="2388" xr:uid="{00000000-0005-0000-0000-000046090000}"/>
    <cellStyle name="Comma 2 2 2 7 5 5" xfId="2389" xr:uid="{00000000-0005-0000-0000-000047090000}"/>
    <cellStyle name="Comma 2 2 2 7 6" xfId="2390" xr:uid="{00000000-0005-0000-0000-000048090000}"/>
    <cellStyle name="Comma 2 2 2 7 6 2" xfId="2391" xr:uid="{00000000-0005-0000-0000-000049090000}"/>
    <cellStyle name="Comma 2 2 2 7 6 3" xfId="2392" xr:uid="{00000000-0005-0000-0000-00004A090000}"/>
    <cellStyle name="Comma 2 2 2 7 6 4" xfId="2393" xr:uid="{00000000-0005-0000-0000-00004B090000}"/>
    <cellStyle name="Comma 2 2 2 7 7" xfId="2394" xr:uid="{00000000-0005-0000-0000-00004C090000}"/>
    <cellStyle name="Comma 2 2 2 7 8" xfId="2395" xr:uid="{00000000-0005-0000-0000-00004D090000}"/>
    <cellStyle name="Comma 2 2 2 7 9" xfId="2396" xr:uid="{00000000-0005-0000-0000-00004E090000}"/>
    <cellStyle name="Comma 2 2 2 8" xfId="2397" xr:uid="{00000000-0005-0000-0000-00004F090000}"/>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3" xfId="2402" xr:uid="{00000000-0005-0000-0000-000054090000}"/>
    <cellStyle name="Comma 2 2 2 8 2 2 2 4" xfId="2403" xr:uid="{00000000-0005-0000-0000-000055090000}"/>
    <cellStyle name="Comma 2 2 2 8 2 2 3" xfId="2404" xr:uid="{00000000-0005-0000-0000-000056090000}"/>
    <cellStyle name="Comma 2 2 2 8 2 2 4" xfId="2405" xr:uid="{00000000-0005-0000-0000-000057090000}"/>
    <cellStyle name="Comma 2 2 2 8 2 2 5" xfId="2406" xr:uid="{00000000-0005-0000-0000-000058090000}"/>
    <cellStyle name="Comma 2 2 2 8 2 3" xfId="2407" xr:uid="{00000000-0005-0000-0000-000059090000}"/>
    <cellStyle name="Comma 2 2 2 8 2 3 2" xfId="2408" xr:uid="{00000000-0005-0000-0000-00005A090000}"/>
    <cellStyle name="Comma 2 2 2 8 2 3 3" xfId="2409" xr:uid="{00000000-0005-0000-0000-00005B090000}"/>
    <cellStyle name="Comma 2 2 2 8 2 3 4" xfId="2410" xr:uid="{00000000-0005-0000-0000-00005C090000}"/>
    <cellStyle name="Comma 2 2 2 8 2 4" xfId="2411" xr:uid="{00000000-0005-0000-0000-00005D090000}"/>
    <cellStyle name="Comma 2 2 2 8 2 5" xfId="2412" xr:uid="{00000000-0005-0000-0000-00005E090000}"/>
    <cellStyle name="Comma 2 2 2 8 2 6" xfId="2413" xr:uid="{00000000-0005-0000-0000-00005F090000}"/>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3" xfId="2418" xr:uid="{00000000-0005-0000-0000-000064090000}"/>
    <cellStyle name="Comma 2 2 2 8 3 2 2 4" xfId="2419" xr:uid="{00000000-0005-0000-0000-000065090000}"/>
    <cellStyle name="Comma 2 2 2 8 3 2 3" xfId="2420" xr:uid="{00000000-0005-0000-0000-000066090000}"/>
    <cellStyle name="Comma 2 2 2 8 3 2 4" xfId="2421" xr:uid="{00000000-0005-0000-0000-000067090000}"/>
    <cellStyle name="Comma 2 2 2 8 3 2 5" xfId="2422" xr:uid="{00000000-0005-0000-0000-000068090000}"/>
    <cellStyle name="Comma 2 2 2 8 3 3" xfId="2423" xr:uid="{00000000-0005-0000-0000-000069090000}"/>
    <cellStyle name="Comma 2 2 2 8 3 3 2" xfId="2424" xr:uid="{00000000-0005-0000-0000-00006A090000}"/>
    <cellStyle name="Comma 2 2 2 8 3 3 3" xfId="2425" xr:uid="{00000000-0005-0000-0000-00006B090000}"/>
    <cellStyle name="Comma 2 2 2 8 3 3 4" xfId="2426" xr:uid="{00000000-0005-0000-0000-00006C090000}"/>
    <cellStyle name="Comma 2 2 2 8 3 4" xfId="2427" xr:uid="{00000000-0005-0000-0000-00006D090000}"/>
    <cellStyle name="Comma 2 2 2 8 3 5" xfId="2428" xr:uid="{00000000-0005-0000-0000-00006E090000}"/>
    <cellStyle name="Comma 2 2 2 8 3 6" xfId="2429" xr:uid="{00000000-0005-0000-0000-00006F090000}"/>
    <cellStyle name="Comma 2 2 2 8 4" xfId="2430" xr:uid="{00000000-0005-0000-0000-000070090000}"/>
    <cellStyle name="Comma 2 2 2 8 5" xfId="2431" xr:uid="{00000000-0005-0000-0000-000071090000}"/>
    <cellStyle name="Comma 2 2 2 8 5 2" xfId="2432" xr:uid="{00000000-0005-0000-0000-000072090000}"/>
    <cellStyle name="Comma 2 2 2 8 5 2 2" xfId="2433" xr:uid="{00000000-0005-0000-0000-000073090000}"/>
    <cellStyle name="Comma 2 2 2 8 5 2 3" xfId="2434" xr:uid="{00000000-0005-0000-0000-000074090000}"/>
    <cellStyle name="Comma 2 2 2 8 5 2 4" xfId="2435" xr:uid="{00000000-0005-0000-0000-000075090000}"/>
    <cellStyle name="Comma 2 2 2 8 5 3" xfId="2436" xr:uid="{00000000-0005-0000-0000-000076090000}"/>
    <cellStyle name="Comma 2 2 2 8 5 4" xfId="2437" xr:uid="{00000000-0005-0000-0000-000077090000}"/>
    <cellStyle name="Comma 2 2 2 8 5 5" xfId="2438" xr:uid="{00000000-0005-0000-0000-000078090000}"/>
    <cellStyle name="Comma 2 2 2 8 6" xfId="2439" xr:uid="{00000000-0005-0000-0000-000079090000}"/>
    <cellStyle name="Comma 2 2 2 8 6 2" xfId="2440" xr:uid="{00000000-0005-0000-0000-00007A090000}"/>
    <cellStyle name="Comma 2 2 2 8 6 3" xfId="2441" xr:uid="{00000000-0005-0000-0000-00007B090000}"/>
    <cellStyle name="Comma 2 2 2 8 6 4" xfId="2442" xr:uid="{00000000-0005-0000-0000-00007C090000}"/>
    <cellStyle name="Comma 2 2 2 8 7" xfId="2443" xr:uid="{00000000-0005-0000-0000-00007D090000}"/>
    <cellStyle name="Comma 2 2 2 8 8" xfId="2444" xr:uid="{00000000-0005-0000-0000-00007E090000}"/>
    <cellStyle name="Comma 2 2 2 8 9" xfId="2445" xr:uid="{00000000-0005-0000-0000-00007F090000}"/>
    <cellStyle name="Comma 2 2 2 9" xfId="2446" xr:uid="{00000000-0005-0000-0000-000080090000}"/>
    <cellStyle name="Comma 2 2 2 9 2" xfId="2447" xr:uid="{00000000-0005-0000-0000-000081090000}"/>
    <cellStyle name="Comma 2 2 2 9 3" xfId="2448" xr:uid="{00000000-0005-0000-0000-000082090000}"/>
    <cellStyle name="Comma 2 2 2 9 3 2" xfId="2449" xr:uid="{00000000-0005-0000-0000-000083090000}"/>
    <cellStyle name="Comma 2 2 2 9 3 2 2" xfId="2450" xr:uid="{00000000-0005-0000-0000-000084090000}"/>
    <cellStyle name="Comma 2 2 2 9 3 2 3" xfId="2451" xr:uid="{00000000-0005-0000-0000-000085090000}"/>
    <cellStyle name="Comma 2 2 2 9 3 2 4" xfId="2452" xr:uid="{00000000-0005-0000-0000-000086090000}"/>
    <cellStyle name="Comma 2 2 2 9 3 3" xfId="2453" xr:uid="{00000000-0005-0000-0000-000087090000}"/>
    <cellStyle name="Comma 2 2 2 9 3 4" xfId="2454" xr:uid="{00000000-0005-0000-0000-000088090000}"/>
    <cellStyle name="Comma 2 2 2 9 3 5" xfId="2455" xr:uid="{00000000-0005-0000-0000-000089090000}"/>
    <cellStyle name="Comma 2 2 2 9 4" xfId="2456" xr:uid="{00000000-0005-0000-0000-00008A090000}"/>
    <cellStyle name="Comma 2 2 2 9 4 2" xfId="2457" xr:uid="{00000000-0005-0000-0000-00008B090000}"/>
    <cellStyle name="Comma 2 2 2 9 4 3" xfId="2458" xr:uid="{00000000-0005-0000-0000-00008C090000}"/>
    <cellStyle name="Comma 2 2 2 9 4 4" xfId="2459" xr:uid="{00000000-0005-0000-0000-00008D090000}"/>
    <cellStyle name="Comma 2 2 2 9 5" xfId="2460" xr:uid="{00000000-0005-0000-0000-00008E090000}"/>
    <cellStyle name="Comma 2 2 2 9 6" xfId="2461" xr:uid="{00000000-0005-0000-0000-00008F090000}"/>
    <cellStyle name="Comma 2 2 2 9 7" xfId="2462" xr:uid="{00000000-0005-0000-0000-000090090000}"/>
    <cellStyle name="Comma 2 2 20" xfId="2463" xr:uid="{00000000-0005-0000-0000-000091090000}"/>
    <cellStyle name="Comma 2 2 20 2" xfId="2464" xr:uid="{00000000-0005-0000-0000-000092090000}"/>
    <cellStyle name="Comma 2 2 20 3" xfId="2465" xr:uid="{00000000-0005-0000-0000-000093090000}"/>
    <cellStyle name="Comma 2 2 20 4" xfId="2466" xr:uid="{00000000-0005-0000-0000-000094090000}"/>
    <cellStyle name="Comma 2 2 21" xfId="2467" xr:uid="{00000000-0005-0000-0000-000095090000}"/>
    <cellStyle name="Comma 2 2 22" xfId="2468" xr:uid="{00000000-0005-0000-0000-000096090000}"/>
    <cellStyle name="Comma 2 2 23" xfId="2469" xr:uid="{00000000-0005-0000-0000-000097090000}"/>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3" xfId="2474" xr:uid="{00000000-0005-0000-0000-00009C090000}"/>
    <cellStyle name="Comma 2 2 3 10 2 4" xfId="2475" xr:uid="{00000000-0005-0000-0000-00009D090000}"/>
    <cellStyle name="Comma 2 2 3 11" xfId="2476" xr:uid="{00000000-0005-0000-0000-00009E090000}"/>
    <cellStyle name="Comma 2 2 3 11 2" xfId="2477" xr:uid="{00000000-0005-0000-0000-00009F090000}"/>
    <cellStyle name="Comma 2 2 3 11 2 2" xfId="2478" xr:uid="{00000000-0005-0000-0000-0000A0090000}"/>
    <cellStyle name="Comma 2 2 3 11 2 3" xfId="2479" xr:uid="{00000000-0005-0000-0000-0000A1090000}"/>
    <cellStyle name="Comma 2 2 3 11 2 4" xfId="2480" xr:uid="{00000000-0005-0000-0000-0000A2090000}"/>
    <cellStyle name="Comma 2 2 3 12" xfId="2481" xr:uid="{00000000-0005-0000-0000-0000A3090000}"/>
    <cellStyle name="Comma 2 2 3 12 2" xfId="2482" xr:uid="{00000000-0005-0000-0000-0000A4090000}"/>
    <cellStyle name="Comma 2 2 3 12 2 2" xfId="2483" xr:uid="{00000000-0005-0000-0000-0000A5090000}"/>
    <cellStyle name="Comma 2 2 3 12 2 3" xfId="2484" xr:uid="{00000000-0005-0000-0000-0000A6090000}"/>
    <cellStyle name="Comma 2 2 3 12 2 4" xfId="2485" xr:uid="{00000000-0005-0000-0000-0000A7090000}"/>
    <cellStyle name="Comma 2 2 3 13" xfId="2486" xr:uid="{00000000-0005-0000-0000-0000A8090000}"/>
    <cellStyle name="Comma 2 2 3 13 2" xfId="2487" xr:uid="{00000000-0005-0000-0000-0000A9090000}"/>
    <cellStyle name="Comma 2 2 3 13 2 2" xfId="2488" xr:uid="{00000000-0005-0000-0000-0000AA090000}"/>
    <cellStyle name="Comma 2 2 3 13 2 3" xfId="2489" xr:uid="{00000000-0005-0000-0000-0000AB090000}"/>
    <cellStyle name="Comma 2 2 3 13 2 4" xfId="2490" xr:uid="{00000000-0005-0000-0000-0000AC090000}"/>
    <cellStyle name="Comma 2 2 3 14" xfId="2491" xr:uid="{00000000-0005-0000-0000-0000AD090000}"/>
    <cellStyle name="Comma 2 2 3 14 2" xfId="2492" xr:uid="{00000000-0005-0000-0000-0000AE090000}"/>
    <cellStyle name="Comma 2 2 3 14 2 2" xfId="2493" xr:uid="{00000000-0005-0000-0000-0000AF090000}"/>
    <cellStyle name="Comma 2 2 3 14 2 3" xfId="2494" xr:uid="{00000000-0005-0000-0000-0000B0090000}"/>
    <cellStyle name="Comma 2 2 3 14 2 4" xfId="2495" xr:uid="{00000000-0005-0000-0000-0000B1090000}"/>
    <cellStyle name="Comma 2 2 3 15" xfId="2496" xr:uid="{00000000-0005-0000-0000-0000B2090000}"/>
    <cellStyle name="Comma 2 2 3 15 2" xfId="2497" xr:uid="{00000000-0005-0000-0000-0000B3090000}"/>
    <cellStyle name="Comma 2 2 3 15 2 2" xfId="2498" xr:uid="{00000000-0005-0000-0000-0000B4090000}"/>
    <cellStyle name="Comma 2 2 3 15 2 3" xfId="2499" xr:uid="{00000000-0005-0000-0000-0000B5090000}"/>
    <cellStyle name="Comma 2 2 3 15 2 4" xfId="2500" xr:uid="{00000000-0005-0000-0000-0000B6090000}"/>
    <cellStyle name="Comma 2 2 3 15 3" xfId="2501" xr:uid="{00000000-0005-0000-0000-0000B7090000}"/>
    <cellStyle name="Comma 2 2 3 15 4" xfId="2502" xr:uid="{00000000-0005-0000-0000-0000B8090000}"/>
    <cellStyle name="Comma 2 2 3 15 5" xfId="2503" xr:uid="{00000000-0005-0000-0000-0000B9090000}"/>
    <cellStyle name="Comma 2 2 3 16" xfId="2504" xr:uid="{00000000-0005-0000-0000-0000BA090000}"/>
    <cellStyle name="Comma 2 2 3 16 2" xfId="2505" xr:uid="{00000000-0005-0000-0000-0000BB090000}"/>
    <cellStyle name="Comma 2 2 3 16 3" xfId="2506" xr:uid="{00000000-0005-0000-0000-0000BC090000}"/>
    <cellStyle name="Comma 2 2 3 16 4" xfId="2507" xr:uid="{00000000-0005-0000-0000-0000BD090000}"/>
    <cellStyle name="Comma 2 2 3 17" xfId="2508" xr:uid="{00000000-0005-0000-0000-0000BE090000}"/>
    <cellStyle name="Comma 2 2 3 17 2" xfId="2509" xr:uid="{00000000-0005-0000-0000-0000BF090000}"/>
    <cellStyle name="Comma 2 2 3 17 3" xfId="2510" xr:uid="{00000000-0005-0000-0000-0000C0090000}"/>
    <cellStyle name="Comma 2 2 3 17 4" xfId="2511" xr:uid="{00000000-0005-0000-0000-0000C1090000}"/>
    <cellStyle name="Comma 2 2 3 18" xfId="2512" xr:uid="{00000000-0005-0000-0000-0000C2090000}"/>
    <cellStyle name="Comma 2 2 3 19" xfId="2513" xr:uid="{00000000-0005-0000-0000-0000C3090000}"/>
    <cellStyle name="Comma 2 2 3 2" xfId="2514" xr:uid="{00000000-0005-0000-0000-0000C4090000}"/>
    <cellStyle name="Comma 2 2 3 2 10" xfId="2515" xr:uid="{00000000-0005-0000-0000-0000C5090000}"/>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3" xfId="2521" xr:uid="{00000000-0005-0000-0000-0000CB090000}"/>
    <cellStyle name="Comma 2 2 3 2 2 2 2 2 4" xfId="2522" xr:uid="{00000000-0005-0000-0000-0000CC090000}"/>
    <cellStyle name="Comma 2 2 3 2 2 2 2 3" xfId="2523" xr:uid="{00000000-0005-0000-0000-0000CD090000}"/>
    <cellStyle name="Comma 2 2 3 2 2 2 2 4" xfId="2524" xr:uid="{00000000-0005-0000-0000-0000CE090000}"/>
    <cellStyle name="Comma 2 2 3 2 2 2 2 5" xfId="2525" xr:uid="{00000000-0005-0000-0000-0000CF090000}"/>
    <cellStyle name="Comma 2 2 3 2 2 2 3" xfId="2526" xr:uid="{00000000-0005-0000-0000-0000D0090000}"/>
    <cellStyle name="Comma 2 2 3 2 2 2 3 2" xfId="2527" xr:uid="{00000000-0005-0000-0000-0000D1090000}"/>
    <cellStyle name="Comma 2 2 3 2 2 2 3 3" xfId="2528" xr:uid="{00000000-0005-0000-0000-0000D2090000}"/>
    <cellStyle name="Comma 2 2 3 2 2 2 3 4" xfId="2529" xr:uid="{00000000-0005-0000-0000-0000D3090000}"/>
    <cellStyle name="Comma 2 2 3 2 2 2 4" xfId="2530" xr:uid="{00000000-0005-0000-0000-0000D4090000}"/>
    <cellStyle name="Comma 2 2 3 2 2 2 5" xfId="2531" xr:uid="{00000000-0005-0000-0000-0000D5090000}"/>
    <cellStyle name="Comma 2 2 3 2 2 2 6" xfId="2532" xr:uid="{00000000-0005-0000-0000-0000D6090000}"/>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3" xfId="2537" xr:uid="{00000000-0005-0000-0000-0000DB090000}"/>
    <cellStyle name="Comma 2 2 3 2 2 3 2 2 4" xfId="2538" xr:uid="{00000000-0005-0000-0000-0000DC090000}"/>
    <cellStyle name="Comma 2 2 3 2 2 3 2 3" xfId="2539" xr:uid="{00000000-0005-0000-0000-0000DD090000}"/>
    <cellStyle name="Comma 2 2 3 2 2 3 2 4" xfId="2540" xr:uid="{00000000-0005-0000-0000-0000DE090000}"/>
    <cellStyle name="Comma 2 2 3 2 2 3 2 5" xfId="2541" xr:uid="{00000000-0005-0000-0000-0000DF090000}"/>
    <cellStyle name="Comma 2 2 3 2 2 3 3" xfId="2542" xr:uid="{00000000-0005-0000-0000-0000E0090000}"/>
    <cellStyle name="Comma 2 2 3 2 2 3 3 2" xfId="2543" xr:uid="{00000000-0005-0000-0000-0000E1090000}"/>
    <cellStyle name="Comma 2 2 3 2 2 3 3 3" xfId="2544" xr:uid="{00000000-0005-0000-0000-0000E2090000}"/>
    <cellStyle name="Comma 2 2 3 2 2 3 3 4" xfId="2545" xr:uid="{00000000-0005-0000-0000-0000E3090000}"/>
    <cellStyle name="Comma 2 2 3 2 2 3 4" xfId="2546" xr:uid="{00000000-0005-0000-0000-0000E4090000}"/>
    <cellStyle name="Comma 2 2 3 2 2 3 5" xfId="2547" xr:uid="{00000000-0005-0000-0000-0000E5090000}"/>
    <cellStyle name="Comma 2 2 3 2 2 3 6" xfId="2548" xr:uid="{00000000-0005-0000-0000-0000E6090000}"/>
    <cellStyle name="Comma 2 2 3 2 2 4" xfId="2549" xr:uid="{00000000-0005-0000-0000-0000E7090000}"/>
    <cellStyle name="Comma 2 2 3 2 2 4 2" xfId="2550" xr:uid="{00000000-0005-0000-0000-0000E8090000}"/>
    <cellStyle name="Comma 2 2 3 2 2 4 2 2" xfId="2551" xr:uid="{00000000-0005-0000-0000-0000E9090000}"/>
    <cellStyle name="Comma 2 2 3 2 2 4 2 3" xfId="2552" xr:uid="{00000000-0005-0000-0000-0000EA090000}"/>
    <cellStyle name="Comma 2 2 3 2 2 4 2 4" xfId="2553" xr:uid="{00000000-0005-0000-0000-0000EB090000}"/>
    <cellStyle name="Comma 2 2 3 2 2 4 3" xfId="2554" xr:uid="{00000000-0005-0000-0000-0000EC090000}"/>
    <cellStyle name="Comma 2 2 3 2 2 4 4" xfId="2555" xr:uid="{00000000-0005-0000-0000-0000ED090000}"/>
    <cellStyle name="Comma 2 2 3 2 2 4 5" xfId="2556" xr:uid="{00000000-0005-0000-0000-0000EE090000}"/>
    <cellStyle name="Comma 2 2 3 2 2 5" xfId="2557" xr:uid="{00000000-0005-0000-0000-0000EF090000}"/>
    <cellStyle name="Comma 2 2 3 2 2 5 2" xfId="2558" xr:uid="{00000000-0005-0000-0000-0000F0090000}"/>
    <cellStyle name="Comma 2 2 3 2 2 5 3" xfId="2559" xr:uid="{00000000-0005-0000-0000-0000F1090000}"/>
    <cellStyle name="Comma 2 2 3 2 2 5 4" xfId="2560" xr:uid="{00000000-0005-0000-0000-0000F2090000}"/>
    <cellStyle name="Comma 2 2 3 2 2 6" xfId="2561" xr:uid="{00000000-0005-0000-0000-0000F3090000}"/>
    <cellStyle name="Comma 2 2 3 2 2 7" xfId="2562" xr:uid="{00000000-0005-0000-0000-0000F4090000}"/>
    <cellStyle name="Comma 2 2 3 2 2 8" xfId="2563" xr:uid="{00000000-0005-0000-0000-0000F5090000}"/>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3" xfId="2568" xr:uid="{00000000-0005-0000-0000-0000FA090000}"/>
    <cellStyle name="Comma 2 2 3 2 3 2 2 4" xfId="2569" xr:uid="{00000000-0005-0000-0000-0000FB090000}"/>
    <cellStyle name="Comma 2 2 3 2 3 2 3" xfId="2570" xr:uid="{00000000-0005-0000-0000-0000FC090000}"/>
    <cellStyle name="Comma 2 2 3 2 3 2 4" xfId="2571" xr:uid="{00000000-0005-0000-0000-0000FD090000}"/>
    <cellStyle name="Comma 2 2 3 2 3 2 5" xfId="2572" xr:uid="{00000000-0005-0000-0000-0000FE090000}"/>
    <cellStyle name="Comma 2 2 3 2 3 3" xfId="2573" xr:uid="{00000000-0005-0000-0000-0000FF090000}"/>
    <cellStyle name="Comma 2 2 3 2 3 3 2" xfId="2574" xr:uid="{00000000-0005-0000-0000-0000000A0000}"/>
    <cellStyle name="Comma 2 2 3 2 3 3 3" xfId="2575" xr:uid="{00000000-0005-0000-0000-0000010A0000}"/>
    <cellStyle name="Comma 2 2 3 2 3 3 4" xfId="2576" xr:uid="{00000000-0005-0000-0000-0000020A0000}"/>
    <cellStyle name="Comma 2 2 3 2 3 4" xfId="2577" xr:uid="{00000000-0005-0000-0000-0000030A0000}"/>
    <cellStyle name="Comma 2 2 3 2 3 4 2" xfId="2578" xr:uid="{00000000-0005-0000-0000-0000040A0000}"/>
    <cellStyle name="Comma 2 2 3 2 3 4 3" xfId="2579" xr:uid="{00000000-0005-0000-0000-0000050A0000}"/>
    <cellStyle name="Comma 2 2 3 2 3 4 4" xfId="2580" xr:uid="{00000000-0005-0000-0000-0000060A0000}"/>
    <cellStyle name="Comma 2 2 3 2 3 5" xfId="2581" xr:uid="{00000000-0005-0000-0000-0000070A0000}"/>
    <cellStyle name="Comma 2 2 3 2 3 6" xfId="2582" xr:uid="{00000000-0005-0000-0000-0000080A0000}"/>
    <cellStyle name="Comma 2 2 3 2 3 7" xfId="2583" xr:uid="{00000000-0005-0000-0000-0000090A0000}"/>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3" xfId="2588" xr:uid="{00000000-0005-0000-0000-00000E0A0000}"/>
    <cellStyle name="Comma 2 2 3 2 4 2 2 4" xfId="2589" xr:uid="{00000000-0005-0000-0000-00000F0A0000}"/>
    <cellStyle name="Comma 2 2 3 2 4 2 3" xfId="2590" xr:uid="{00000000-0005-0000-0000-0000100A0000}"/>
    <cellStyle name="Comma 2 2 3 2 4 2 4" xfId="2591" xr:uid="{00000000-0005-0000-0000-0000110A0000}"/>
    <cellStyle name="Comma 2 2 3 2 4 2 5" xfId="2592" xr:uid="{00000000-0005-0000-0000-0000120A0000}"/>
    <cellStyle name="Comma 2 2 3 2 4 3" xfId="2593" xr:uid="{00000000-0005-0000-0000-0000130A0000}"/>
    <cellStyle name="Comma 2 2 3 2 4 3 2" xfId="2594" xr:uid="{00000000-0005-0000-0000-0000140A0000}"/>
    <cellStyle name="Comma 2 2 3 2 4 3 3" xfId="2595" xr:uid="{00000000-0005-0000-0000-0000150A0000}"/>
    <cellStyle name="Comma 2 2 3 2 4 3 4" xfId="2596" xr:uid="{00000000-0005-0000-0000-0000160A0000}"/>
    <cellStyle name="Comma 2 2 3 2 4 4" xfId="2597" xr:uid="{00000000-0005-0000-0000-0000170A0000}"/>
    <cellStyle name="Comma 2 2 3 2 4 4 2" xfId="2598" xr:uid="{00000000-0005-0000-0000-0000180A0000}"/>
    <cellStyle name="Comma 2 2 3 2 4 4 3" xfId="2599" xr:uid="{00000000-0005-0000-0000-0000190A0000}"/>
    <cellStyle name="Comma 2 2 3 2 4 4 4" xfId="2600" xr:uid="{00000000-0005-0000-0000-00001A0A0000}"/>
    <cellStyle name="Comma 2 2 3 2 4 5" xfId="2601" xr:uid="{00000000-0005-0000-0000-00001B0A0000}"/>
    <cellStyle name="Comma 2 2 3 2 4 6" xfId="2602" xr:uid="{00000000-0005-0000-0000-00001C0A0000}"/>
    <cellStyle name="Comma 2 2 3 2 4 7" xfId="2603" xr:uid="{00000000-0005-0000-0000-00001D0A0000}"/>
    <cellStyle name="Comma 2 2 3 2 5" xfId="2604" xr:uid="{00000000-0005-0000-0000-00001E0A0000}"/>
    <cellStyle name="Comma 2 2 3 2 6" xfId="2605" xr:uid="{00000000-0005-0000-0000-00001F0A0000}"/>
    <cellStyle name="Comma 2 2 3 2 6 2" xfId="2606" xr:uid="{00000000-0005-0000-0000-0000200A0000}"/>
    <cellStyle name="Comma 2 2 3 2 6 2 2" xfId="2607" xr:uid="{00000000-0005-0000-0000-0000210A0000}"/>
    <cellStyle name="Comma 2 2 3 2 6 2 3" xfId="2608" xr:uid="{00000000-0005-0000-0000-0000220A0000}"/>
    <cellStyle name="Comma 2 2 3 2 6 2 4" xfId="2609" xr:uid="{00000000-0005-0000-0000-0000230A0000}"/>
    <cellStyle name="Comma 2 2 3 2 6 3" xfId="2610" xr:uid="{00000000-0005-0000-0000-0000240A0000}"/>
    <cellStyle name="Comma 2 2 3 2 6 4" xfId="2611" xr:uid="{00000000-0005-0000-0000-0000250A0000}"/>
    <cellStyle name="Comma 2 2 3 2 6 5" xfId="2612" xr:uid="{00000000-0005-0000-0000-0000260A0000}"/>
    <cellStyle name="Comma 2 2 3 2 7" xfId="2613" xr:uid="{00000000-0005-0000-0000-0000270A0000}"/>
    <cellStyle name="Comma 2 2 3 2 7 2" xfId="2614" xr:uid="{00000000-0005-0000-0000-0000280A0000}"/>
    <cellStyle name="Comma 2 2 3 2 7 3" xfId="2615" xr:uid="{00000000-0005-0000-0000-0000290A0000}"/>
    <cellStyle name="Comma 2 2 3 2 7 4" xfId="2616" xr:uid="{00000000-0005-0000-0000-00002A0A0000}"/>
    <cellStyle name="Comma 2 2 3 2 8" xfId="2617" xr:uid="{00000000-0005-0000-0000-00002B0A0000}"/>
    <cellStyle name="Comma 2 2 3 2 9" xfId="2618" xr:uid="{00000000-0005-0000-0000-00002C0A0000}"/>
    <cellStyle name="Comma 2 2 3 20" xfId="2619" xr:uid="{00000000-0005-0000-0000-00002D0A0000}"/>
    <cellStyle name="Comma 2 2 3 3" xfId="2620" xr:uid="{00000000-0005-0000-0000-00002E0A0000}"/>
    <cellStyle name="Comma 2 2 3 3 10" xfId="2621" xr:uid="{00000000-0005-0000-0000-00002F0A0000}"/>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3" xfId="2627" xr:uid="{00000000-0005-0000-0000-0000350A0000}"/>
    <cellStyle name="Comma 2 2 3 3 2 2 2 2 4" xfId="2628" xr:uid="{00000000-0005-0000-0000-0000360A0000}"/>
    <cellStyle name="Comma 2 2 3 3 2 2 2 3" xfId="2629" xr:uid="{00000000-0005-0000-0000-0000370A0000}"/>
    <cellStyle name="Comma 2 2 3 3 2 2 2 4" xfId="2630" xr:uid="{00000000-0005-0000-0000-0000380A0000}"/>
    <cellStyle name="Comma 2 2 3 3 2 2 2 5" xfId="2631" xr:uid="{00000000-0005-0000-0000-0000390A0000}"/>
    <cellStyle name="Comma 2 2 3 3 2 2 3" xfId="2632" xr:uid="{00000000-0005-0000-0000-00003A0A0000}"/>
    <cellStyle name="Comma 2 2 3 3 2 2 3 2" xfId="2633" xr:uid="{00000000-0005-0000-0000-00003B0A0000}"/>
    <cellStyle name="Comma 2 2 3 3 2 2 3 3" xfId="2634" xr:uid="{00000000-0005-0000-0000-00003C0A0000}"/>
    <cellStyle name="Comma 2 2 3 3 2 2 3 4" xfId="2635" xr:uid="{00000000-0005-0000-0000-00003D0A0000}"/>
    <cellStyle name="Comma 2 2 3 3 2 2 4" xfId="2636" xr:uid="{00000000-0005-0000-0000-00003E0A0000}"/>
    <cellStyle name="Comma 2 2 3 3 2 2 5" xfId="2637" xr:uid="{00000000-0005-0000-0000-00003F0A0000}"/>
    <cellStyle name="Comma 2 2 3 3 2 2 6" xfId="2638" xr:uid="{00000000-0005-0000-0000-0000400A0000}"/>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3" xfId="2643" xr:uid="{00000000-0005-0000-0000-0000450A0000}"/>
    <cellStyle name="Comma 2 2 3 3 2 3 2 2 4" xfId="2644" xr:uid="{00000000-0005-0000-0000-0000460A0000}"/>
    <cellStyle name="Comma 2 2 3 3 2 3 2 3" xfId="2645" xr:uid="{00000000-0005-0000-0000-0000470A0000}"/>
    <cellStyle name="Comma 2 2 3 3 2 3 2 4" xfId="2646" xr:uid="{00000000-0005-0000-0000-0000480A0000}"/>
    <cellStyle name="Comma 2 2 3 3 2 3 2 5" xfId="2647" xr:uid="{00000000-0005-0000-0000-0000490A0000}"/>
    <cellStyle name="Comma 2 2 3 3 2 3 3" xfId="2648" xr:uid="{00000000-0005-0000-0000-00004A0A0000}"/>
    <cellStyle name="Comma 2 2 3 3 2 3 3 2" xfId="2649" xr:uid="{00000000-0005-0000-0000-00004B0A0000}"/>
    <cellStyle name="Comma 2 2 3 3 2 3 3 3" xfId="2650" xr:uid="{00000000-0005-0000-0000-00004C0A0000}"/>
    <cellStyle name="Comma 2 2 3 3 2 3 3 4" xfId="2651" xr:uid="{00000000-0005-0000-0000-00004D0A0000}"/>
    <cellStyle name="Comma 2 2 3 3 2 3 4" xfId="2652" xr:uid="{00000000-0005-0000-0000-00004E0A0000}"/>
    <cellStyle name="Comma 2 2 3 3 2 3 5" xfId="2653" xr:uid="{00000000-0005-0000-0000-00004F0A0000}"/>
    <cellStyle name="Comma 2 2 3 3 2 3 6" xfId="2654" xr:uid="{00000000-0005-0000-0000-0000500A0000}"/>
    <cellStyle name="Comma 2 2 3 3 2 4" xfId="2655" xr:uid="{00000000-0005-0000-0000-0000510A0000}"/>
    <cellStyle name="Comma 2 2 3 3 2 4 2" xfId="2656" xr:uid="{00000000-0005-0000-0000-0000520A0000}"/>
    <cellStyle name="Comma 2 2 3 3 2 4 2 2" xfId="2657" xr:uid="{00000000-0005-0000-0000-0000530A0000}"/>
    <cellStyle name="Comma 2 2 3 3 2 4 2 3" xfId="2658" xr:uid="{00000000-0005-0000-0000-0000540A0000}"/>
    <cellStyle name="Comma 2 2 3 3 2 4 2 4" xfId="2659" xr:uid="{00000000-0005-0000-0000-0000550A0000}"/>
    <cellStyle name="Comma 2 2 3 3 2 4 3" xfId="2660" xr:uid="{00000000-0005-0000-0000-0000560A0000}"/>
    <cellStyle name="Comma 2 2 3 3 2 4 4" xfId="2661" xr:uid="{00000000-0005-0000-0000-0000570A0000}"/>
    <cellStyle name="Comma 2 2 3 3 2 4 5" xfId="2662" xr:uid="{00000000-0005-0000-0000-0000580A0000}"/>
    <cellStyle name="Comma 2 2 3 3 2 5" xfId="2663" xr:uid="{00000000-0005-0000-0000-0000590A0000}"/>
    <cellStyle name="Comma 2 2 3 3 2 5 2" xfId="2664" xr:uid="{00000000-0005-0000-0000-00005A0A0000}"/>
    <cellStyle name="Comma 2 2 3 3 2 5 3" xfId="2665" xr:uid="{00000000-0005-0000-0000-00005B0A0000}"/>
    <cellStyle name="Comma 2 2 3 3 2 5 4" xfId="2666" xr:uid="{00000000-0005-0000-0000-00005C0A0000}"/>
    <cellStyle name="Comma 2 2 3 3 2 6" xfId="2667" xr:uid="{00000000-0005-0000-0000-00005D0A0000}"/>
    <cellStyle name="Comma 2 2 3 3 2 7" xfId="2668" xr:uid="{00000000-0005-0000-0000-00005E0A0000}"/>
    <cellStyle name="Comma 2 2 3 3 2 8" xfId="2669" xr:uid="{00000000-0005-0000-0000-00005F0A0000}"/>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3" xfId="2674" xr:uid="{00000000-0005-0000-0000-0000640A0000}"/>
    <cellStyle name="Comma 2 2 3 3 3 2 2 4" xfId="2675" xr:uid="{00000000-0005-0000-0000-0000650A0000}"/>
    <cellStyle name="Comma 2 2 3 3 3 2 3" xfId="2676" xr:uid="{00000000-0005-0000-0000-0000660A0000}"/>
    <cellStyle name="Comma 2 2 3 3 3 2 4" xfId="2677" xr:uid="{00000000-0005-0000-0000-0000670A0000}"/>
    <cellStyle name="Comma 2 2 3 3 3 2 5" xfId="2678" xr:uid="{00000000-0005-0000-0000-0000680A0000}"/>
    <cellStyle name="Comma 2 2 3 3 3 3" xfId="2679" xr:uid="{00000000-0005-0000-0000-0000690A0000}"/>
    <cellStyle name="Comma 2 2 3 3 3 3 2" xfId="2680" xr:uid="{00000000-0005-0000-0000-00006A0A0000}"/>
    <cellStyle name="Comma 2 2 3 3 3 3 3" xfId="2681" xr:uid="{00000000-0005-0000-0000-00006B0A0000}"/>
    <cellStyle name="Comma 2 2 3 3 3 3 4" xfId="2682" xr:uid="{00000000-0005-0000-0000-00006C0A0000}"/>
    <cellStyle name="Comma 2 2 3 3 3 4" xfId="2683" xr:uid="{00000000-0005-0000-0000-00006D0A0000}"/>
    <cellStyle name="Comma 2 2 3 3 3 5" xfId="2684" xr:uid="{00000000-0005-0000-0000-00006E0A0000}"/>
    <cellStyle name="Comma 2 2 3 3 3 6" xfId="2685" xr:uid="{00000000-0005-0000-0000-00006F0A0000}"/>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3" xfId="2690" xr:uid="{00000000-0005-0000-0000-0000740A0000}"/>
    <cellStyle name="Comma 2 2 3 3 4 2 2 4" xfId="2691" xr:uid="{00000000-0005-0000-0000-0000750A0000}"/>
    <cellStyle name="Comma 2 2 3 3 4 2 3" xfId="2692" xr:uid="{00000000-0005-0000-0000-0000760A0000}"/>
    <cellStyle name="Comma 2 2 3 3 4 2 4" xfId="2693" xr:uid="{00000000-0005-0000-0000-0000770A0000}"/>
    <cellStyle name="Comma 2 2 3 3 4 2 5" xfId="2694" xr:uid="{00000000-0005-0000-0000-0000780A0000}"/>
    <cellStyle name="Comma 2 2 3 3 4 3" xfId="2695" xr:uid="{00000000-0005-0000-0000-0000790A0000}"/>
    <cellStyle name="Comma 2 2 3 3 4 3 2" xfId="2696" xr:uid="{00000000-0005-0000-0000-00007A0A0000}"/>
    <cellStyle name="Comma 2 2 3 3 4 3 3" xfId="2697" xr:uid="{00000000-0005-0000-0000-00007B0A0000}"/>
    <cellStyle name="Comma 2 2 3 3 4 3 4" xfId="2698" xr:uid="{00000000-0005-0000-0000-00007C0A0000}"/>
    <cellStyle name="Comma 2 2 3 3 4 4" xfId="2699" xr:uid="{00000000-0005-0000-0000-00007D0A0000}"/>
    <cellStyle name="Comma 2 2 3 3 4 5" xfId="2700" xr:uid="{00000000-0005-0000-0000-00007E0A0000}"/>
    <cellStyle name="Comma 2 2 3 3 4 6" xfId="2701" xr:uid="{00000000-0005-0000-0000-00007F0A0000}"/>
    <cellStyle name="Comma 2 2 3 3 5" xfId="2702" xr:uid="{00000000-0005-0000-0000-0000800A0000}"/>
    <cellStyle name="Comma 2 2 3 3 6" xfId="2703" xr:uid="{00000000-0005-0000-0000-0000810A0000}"/>
    <cellStyle name="Comma 2 2 3 3 6 2" xfId="2704" xr:uid="{00000000-0005-0000-0000-0000820A0000}"/>
    <cellStyle name="Comma 2 2 3 3 6 2 2" xfId="2705" xr:uid="{00000000-0005-0000-0000-0000830A0000}"/>
    <cellStyle name="Comma 2 2 3 3 6 2 3" xfId="2706" xr:uid="{00000000-0005-0000-0000-0000840A0000}"/>
    <cellStyle name="Comma 2 2 3 3 6 2 4" xfId="2707" xr:uid="{00000000-0005-0000-0000-0000850A0000}"/>
    <cellStyle name="Comma 2 2 3 3 6 3" xfId="2708" xr:uid="{00000000-0005-0000-0000-0000860A0000}"/>
    <cellStyle name="Comma 2 2 3 3 6 4" xfId="2709" xr:uid="{00000000-0005-0000-0000-0000870A0000}"/>
    <cellStyle name="Comma 2 2 3 3 6 5" xfId="2710" xr:uid="{00000000-0005-0000-0000-0000880A0000}"/>
    <cellStyle name="Comma 2 2 3 3 7" xfId="2711" xr:uid="{00000000-0005-0000-0000-0000890A0000}"/>
    <cellStyle name="Comma 2 2 3 3 7 2" xfId="2712" xr:uid="{00000000-0005-0000-0000-00008A0A0000}"/>
    <cellStyle name="Comma 2 2 3 3 7 3" xfId="2713" xr:uid="{00000000-0005-0000-0000-00008B0A0000}"/>
    <cellStyle name="Comma 2 2 3 3 7 4" xfId="2714" xr:uid="{00000000-0005-0000-0000-00008C0A0000}"/>
    <cellStyle name="Comma 2 2 3 3 8" xfId="2715" xr:uid="{00000000-0005-0000-0000-00008D0A0000}"/>
    <cellStyle name="Comma 2 2 3 3 9" xfId="2716" xr:uid="{00000000-0005-0000-0000-00008E0A0000}"/>
    <cellStyle name="Comma 2 2 3 4" xfId="2717" xr:uid="{00000000-0005-0000-0000-00008F0A0000}"/>
    <cellStyle name="Comma 2 2 3 4 2" xfId="2718" xr:uid="{00000000-0005-0000-0000-0000900A0000}"/>
    <cellStyle name="Comma 2 2 3 4 2 2" xfId="2719" xr:uid="{00000000-0005-0000-0000-0000910A0000}"/>
    <cellStyle name="Comma 2 2 3 4 2 3" xfId="2720" xr:uid="{00000000-0005-0000-0000-0000920A0000}"/>
    <cellStyle name="Comma 2 2 3 4 2 4" xfId="2721" xr:uid="{00000000-0005-0000-0000-0000930A0000}"/>
    <cellStyle name="Comma 2 2 3 5" xfId="2722" xr:uid="{00000000-0005-0000-0000-0000940A0000}"/>
    <cellStyle name="Comma 2 2 3 5 10" xfId="2723" xr:uid="{00000000-0005-0000-0000-0000950A0000}"/>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3" xfId="2729" xr:uid="{00000000-0005-0000-0000-00009B0A0000}"/>
    <cellStyle name="Comma 2 2 3 5 2 2 2 2 4" xfId="2730" xr:uid="{00000000-0005-0000-0000-00009C0A0000}"/>
    <cellStyle name="Comma 2 2 3 5 2 2 2 3" xfId="2731" xr:uid="{00000000-0005-0000-0000-00009D0A0000}"/>
    <cellStyle name="Comma 2 2 3 5 2 2 2 4" xfId="2732" xr:uid="{00000000-0005-0000-0000-00009E0A0000}"/>
    <cellStyle name="Comma 2 2 3 5 2 2 2 5" xfId="2733" xr:uid="{00000000-0005-0000-0000-00009F0A0000}"/>
    <cellStyle name="Comma 2 2 3 5 2 2 3" xfId="2734" xr:uid="{00000000-0005-0000-0000-0000A00A0000}"/>
    <cellStyle name="Comma 2 2 3 5 2 2 3 2" xfId="2735" xr:uid="{00000000-0005-0000-0000-0000A10A0000}"/>
    <cellStyle name="Comma 2 2 3 5 2 2 3 3" xfId="2736" xr:uid="{00000000-0005-0000-0000-0000A20A0000}"/>
    <cellStyle name="Comma 2 2 3 5 2 2 3 4" xfId="2737" xr:uid="{00000000-0005-0000-0000-0000A30A0000}"/>
    <cellStyle name="Comma 2 2 3 5 2 2 4" xfId="2738" xr:uid="{00000000-0005-0000-0000-0000A40A0000}"/>
    <cellStyle name="Comma 2 2 3 5 2 2 5" xfId="2739" xr:uid="{00000000-0005-0000-0000-0000A50A0000}"/>
    <cellStyle name="Comma 2 2 3 5 2 2 6" xfId="2740" xr:uid="{00000000-0005-0000-0000-0000A60A0000}"/>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3" xfId="2745" xr:uid="{00000000-0005-0000-0000-0000AB0A0000}"/>
    <cellStyle name="Comma 2 2 3 5 2 3 2 2 4" xfId="2746" xr:uid="{00000000-0005-0000-0000-0000AC0A0000}"/>
    <cellStyle name="Comma 2 2 3 5 2 3 2 3" xfId="2747" xr:uid="{00000000-0005-0000-0000-0000AD0A0000}"/>
    <cellStyle name="Comma 2 2 3 5 2 3 2 4" xfId="2748" xr:uid="{00000000-0005-0000-0000-0000AE0A0000}"/>
    <cellStyle name="Comma 2 2 3 5 2 3 2 5" xfId="2749" xr:uid="{00000000-0005-0000-0000-0000AF0A0000}"/>
    <cellStyle name="Comma 2 2 3 5 2 3 3" xfId="2750" xr:uid="{00000000-0005-0000-0000-0000B00A0000}"/>
    <cellStyle name="Comma 2 2 3 5 2 3 3 2" xfId="2751" xr:uid="{00000000-0005-0000-0000-0000B10A0000}"/>
    <cellStyle name="Comma 2 2 3 5 2 3 3 3" xfId="2752" xr:uid="{00000000-0005-0000-0000-0000B20A0000}"/>
    <cellStyle name="Comma 2 2 3 5 2 3 3 4" xfId="2753" xr:uid="{00000000-0005-0000-0000-0000B30A0000}"/>
    <cellStyle name="Comma 2 2 3 5 2 3 4" xfId="2754" xr:uid="{00000000-0005-0000-0000-0000B40A0000}"/>
    <cellStyle name="Comma 2 2 3 5 2 3 5" xfId="2755" xr:uid="{00000000-0005-0000-0000-0000B50A0000}"/>
    <cellStyle name="Comma 2 2 3 5 2 3 6" xfId="2756" xr:uid="{00000000-0005-0000-0000-0000B60A0000}"/>
    <cellStyle name="Comma 2 2 3 5 2 4" xfId="2757" xr:uid="{00000000-0005-0000-0000-0000B70A0000}"/>
    <cellStyle name="Comma 2 2 3 5 2 4 2" xfId="2758" xr:uid="{00000000-0005-0000-0000-0000B80A0000}"/>
    <cellStyle name="Comma 2 2 3 5 2 4 2 2" xfId="2759" xr:uid="{00000000-0005-0000-0000-0000B90A0000}"/>
    <cellStyle name="Comma 2 2 3 5 2 4 2 3" xfId="2760" xr:uid="{00000000-0005-0000-0000-0000BA0A0000}"/>
    <cellStyle name="Comma 2 2 3 5 2 4 2 4" xfId="2761" xr:uid="{00000000-0005-0000-0000-0000BB0A0000}"/>
    <cellStyle name="Comma 2 2 3 5 2 4 3" xfId="2762" xr:uid="{00000000-0005-0000-0000-0000BC0A0000}"/>
    <cellStyle name="Comma 2 2 3 5 2 4 4" xfId="2763" xr:uid="{00000000-0005-0000-0000-0000BD0A0000}"/>
    <cellStyle name="Comma 2 2 3 5 2 4 5" xfId="2764" xr:uid="{00000000-0005-0000-0000-0000BE0A0000}"/>
    <cellStyle name="Comma 2 2 3 5 2 5" xfId="2765" xr:uid="{00000000-0005-0000-0000-0000BF0A0000}"/>
    <cellStyle name="Comma 2 2 3 5 2 5 2" xfId="2766" xr:uid="{00000000-0005-0000-0000-0000C00A0000}"/>
    <cellStyle name="Comma 2 2 3 5 2 5 3" xfId="2767" xr:uid="{00000000-0005-0000-0000-0000C10A0000}"/>
    <cellStyle name="Comma 2 2 3 5 2 5 4" xfId="2768" xr:uid="{00000000-0005-0000-0000-0000C20A0000}"/>
    <cellStyle name="Comma 2 2 3 5 2 6" xfId="2769" xr:uid="{00000000-0005-0000-0000-0000C30A0000}"/>
    <cellStyle name="Comma 2 2 3 5 2 7" xfId="2770" xr:uid="{00000000-0005-0000-0000-0000C40A0000}"/>
    <cellStyle name="Comma 2 2 3 5 2 8" xfId="2771" xr:uid="{00000000-0005-0000-0000-0000C50A0000}"/>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3" xfId="2776" xr:uid="{00000000-0005-0000-0000-0000CA0A0000}"/>
    <cellStyle name="Comma 2 2 3 5 3 2 2 4" xfId="2777" xr:uid="{00000000-0005-0000-0000-0000CB0A0000}"/>
    <cellStyle name="Comma 2 2 3 5 3 2 3" xfId="2778" xr:uid="{00000000-0005-0000-0000-0000CC0A0000}"/>
    <cellStyle name="Comma 2 2 3 5 3 2 4" xfId="2779" xr:uid="{00000000-0005-0000-0000-0000CD0A0000}"/>
    <cellStyle name="Comma 2 2 3 5 3 2 5" xfId="2780" xr:uid="{00000000-0005-0000-0000-0000CE0A0000}"/>
    <cellStyle name="Comma 2 2 3 5 3 3" xfId="2781" xr:uid="{00000000-0005-0000-0000-0000CF0A0000}"/>
    <cellStyle name="Comma 2 2 3 5 3 3 2" xfId="2782" xr:uid="{00000000-0005-0000-0000-0000D00A0000}"/>
    <cellStyle name="Comma 2 2 3 5 3 3 3" xfId="2783" xr:uid="{00000000-0005-0000-0000-0000D10A0000}"/>
    <cellStyle name="Comma 2 2 3 5 3 3 4" xfId="2784" xr:uid="{00000000-0005-0000-0000-0000D20A0000}"/>
    <cellStyle name="Comma 2 2 3 5 3 4" xfId="2785" xr:uid="{00000000-0005-0000-0000-0000D30A0000}"/>
    <cellStyle name="Comma 2 2 3 5 3 5" xfId="2786" xr:uid="{00000000-0005-0000-0000-0000D40A0000}"/>
    <cellStyle name="Comma 2 2 3 5 3 6" xfId="2787" xr:uid="{00000000-0005-0000-0000-0000D50A0000}"/>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3" xfId="2792" xr:uid="{00000000-0005-0000-0000-0000DA0A0000}"/>
    <cellStyle name="Comma 2 2 3 5 4 2 2 4" xfId="2793" xr:uid="{00000000-0005-0000-0000-0000DB0A0000}"/>
    <cellStyle name="Comma 2 2 3 5 4 2 3" xfId="2794" xr:uid="{00000000-0005-0000-0000-0000DC0A0000}"/>
    <cellStyle name="Comma 2 2 3 5 4 2 4" xfId="2795" xr:uid="{00000000-0005-0000-0000-0000DD0A0000}"/>
    <cellStyle name="Comma 2 2 3 5 4 2 5" xfId="2796" xr:uid="{00000000-0005-0000-0000-0000DE0A0000}"/>
    <cellStyle name="Comma 2 2 3 5 4 3" xfId="2797" xr:uid="{00000000-0005-0000-0000-0000DF0A0000}"/>
    <cellStyle name="Comma 2 2 3 5 4 3 2" xfId="2798" xr:uid="{00000000-0005-0000-0000-0000E00A0000}"/>
    <cellStyle name="Comma 2 2 3 5 4 3 3" xfId="2799" xr:uid="{00000000-0005-0000-0000-0000E10A0000}"/>
    <cellStyle name="Comma 2 2 3 5 4 3 4" xfId="2800" xr:uid="{00000000-0005-0000-0000-0000E20A0000}"/>
    <cellStyle name="Comma 2 2 3 5 4 4" xfId="2801" xr:uid="{00000000-0005-0000-0000-0000E30A0000}"/>
    <cellStyle name="Comma 2 2 3 5 4 5" xfId="2802" xr:uid="{00000000-0005-0000-0000-0000E40A0000}"/>
    <cellStyle name="Comma 2 2 3 5 4 6" xfId="2803" xr:uid="{00000000-0005-0000-0000-0000E50A0000}"/>
    <cellStyle name="Comma 2 2 3 5 5" xfId="2804" xr:uid="{00000000-0005-0000-0000-0000E60A0000}"/>
    <cellStyle name="Comma 2 2 3 5 6" xfId="2805" xr:uid="{00000000-0005-0000-0000-0000E70A0000}"/>
    <cellStyle name="Comma 2 2 3 5 6 2" xfId="2806" xr:uid="{00000000-0005-0000-0000-0000E80A0000}"/>
    <cellStyle name="Comma 2 2 3 5 6 2 2" xfId="2807" xr:uid="{00000000-0005-0000-0000-0000E90A0000}"/>
    <cellStyle name="Comma 2 2 3 5 6 2 3" xfId="2808" xr:uid="{00000000-0005-0000-0000-0000EA0A0000}"/>
    <cellStyle name="Comma 2 2 3 5 6 2 4" xfId="2809" xr:uid="{00000000-0005-0000-0000-0000EB0A0000}"/>
    <cellStyle name="Comma 2 2 3 5 6 3" xfId="2810" xr:uid="{00000000-0005-0000-0000-0000EC0A0000}"/>
    <cellStyle name="Comma 2 2 3 5 6 4" xfId="2811" xr:uid="{00000000-0005-0000-0000-0000ED0A0000}"/>
    <cellStyle name="Comma 2 2 3 5 6 5" xfId="2812" xr:uid="{00000000-0005-0000-0000-0000EE0A0000}"/>
    <cellStyle name="Comma 2 2 3 5 7" xfId="2813" xr:uid="{00000000-0005-0000-0000-0000EF0A0000}"/>
    <cellStyle name="Comma 2 2 3 5 7 2" xfId="2814" xr:uid="{00000000-0005-0000-0000-0000F00A0000}"/>
    <cellStyle name="Comma 2 2 3 5 7 3" xfId="2815" xr:uid="{00000000-0005-0000-0000-0000F10A0000}"/>
    <cellStyle name="Comma 2 2 3 5 7 4" xfId="2816" xr:uid="{00000000-0005-0000-0000-0000F20A0000}"/>
    <cellStyle name="Comma 2 2 3 5 8" xfId="2817" xr:uid="{00000000-0005-0000-0000-0000F30A0000}"/>
    <cellStyle name="Comma 2 2 3 5 9" xfId="2818" xr:uid="{00000000-0005-0000-0000-0000F40A0000}"/>
    <cellStyle name="Comma 2 2 3 6" xfId="2819" xr:uid="{00000000-0005-0000-0000-0000F50A0000}"/>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3" xfId="2824" xr:uid="{00000000-0005-0000-0000-0000FA0A0000}"/>
    <cellStyle name="Comma 2 2 3 6 2 2 2 4" xfId="2825" xr:uid="{00000000-0005-0000-0000-0000FB0A0000}"/>
    <cellStyle name="Comma 2 2 3 6 2 2 3" xfId="2826" xr:uid="{00000000-0005-0000-0000-0000FC0A0000}"/>
    <cellStyle name="Comma 2 2 3 6 2 2 4" xfId="2827" xr:uid="{00000000-0005-0000-0000-0000FD0A0000}"/>
    <cellStyle name="Comma 2 2 3 6 2 2 5" xfId="2828" xr:uid="{00000000-0005-0000-0000-0000FE0A0000}"/>
    <cellStyle name="Comma 2 2 3 6 2 3" xfId="2829" xr:uid="{00000000-0005-0000-0000-0000FF0A0000}"/>
    <cellStyle name="Comma 2 2 3 6 2 3 2" xfId="2830" xr:uid="{00000000-0005-0000-0000-0000000B0000}"/>
    <cellStyle name="Comma 2 2 3 6 2 3 3" xfId="2831" xr:uid="{00000000-0005-0000-0000-0000010B0000}"/>
    <cellStyle name="Comma 2 2 3 6 2 3 4" xfId="2832" xr:uid="{00000000-0005-0000-0000-0000020B0000}"/>
    <cellStyle name="Comma 2 2 3 6 2 4" xfId="2833" xr:uid="{00000000-0005-0000-0000-0000030B0000}"/>
    <cellStyle name="Comma 2 2 3 6 2 5" xfId="2834" xr:uid="{00000000-0005-0000-0000-0000040B0000}"/>
    <cellStyle name="Comma 2 2 3 6 2 6" xfId="2835" xr:uid="{00000000-0005-0000-0000-0000050B0000}"/>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3" xfId="2840" xr:uid="{00000000-0005-0000-0000-00000A0B0000}"/>
    <cellStyle name="Comma 2 2 3 6 3 2 2 4" xfId="2841" xr:uid="{00000000-0005-0000-0000-00000B0B0000}"/>
    <cellStyle name="Comma 2 2 3 6 3 2 3" xfId="2842" xr:uid="{00000000-0005-0000-0000-00000C0B0000}"/>
    <cellStyle name="Comma 2 2 3 6 3 2 4" xfId="2843" xr:uid="{00000000-0005-0000-0000-00000D0B0000}"/>
    <cellStyle name="Comma 2 2 3 6 3 2 5" xfId="2844" xr:uid="{00000000-0005-0000-0000-00000E0B0000}"/>
    <cellStyle name="Comma 2 2 3 6 3 3" xfId="2845" xr:uid="{00000000-0005-0000-0000-00000F0B0000}"/>
    <cellStyle name="Comma 2 2 3 6 3 3 2" xfId="2846" xr:uid="{00000000-0005-0000-0000-0000100B0000}"/>
    <cellStyle name="Comma 2 2 3 6 3 3 3" xfId="2847" xr:uid="{00000000-0005-0000-0000-0000110B0000}"/>
    <cellStyle name="Comma 2 2 3 6 3 3 4" xfId="2848" xr:uid="{00000000-0005-0000-0000-0000120B0000}"/>
    <cellStyle name="Comma 2 2 3 6 3 4" xfId="2849" xr:uid="{00000000-0005-0000-0000-0000130B0000}"/>
    <cellStyle name="Comma 2 2 3 6 3 5" xfId="2850" xr:uid="{00000000-0005-0000-0000-0000140B0000}"/>
    <cellStyle name="Comma 2 2 3 6 3 6" xfId="2851" xr:uid="{00000000-0005-0000-0000-0000150B0000}"/>
    <cellStyle name="Comma 2 2 3 6 4" xfId="2852" xr:uid="{00000000-0005-0000-0000-0000160B0000}"/>
    <cellStyle name="Comma 2 2 3 6 5" xfId="2853" xr:uid="{00000000-0005-0000-0000-0000170B0000}"/>
    <cellStyle name="Comma 2 2 3 6 5 2" xfId="2854" xr:uid="{00000000-0005-0000-0000-0000180B0000}"/>
    <cellStyle name="Comma 2 2 3 6 5 2 2" xfId="2855" xr:uid="{00000000-0005-0000-0000-0000190B0000}"/>
    <cellStyle name="Comma 2 2 3 6 5 2 3" xfId="2856" xr:uid="{00000000-0005-0000-0000-00001A0B0000}"/>
    <cellStyle name="Comma 2 2 3 6 5 2 4" xfId="2857" xr:uid="{00000000-0005-0000-0000-00001B0B0000}"/>
    <cellStyle name="Comma 2 2 3 6 5 3" xfId="2858" xr:uid="{00000000-0005-0000-0000-00001C0B0000}"/>
    <cellStyle name="Comma 2 2 3 6 5 4" xfId="2859" xr:uid="{00000000-0005-0000-0000-00001D0B0000}"/>
    <cellStyle name="Comma 2 2 3 6 5 5" xfId="2860" xr:uid="{00000000-0005-0000-0000-00001E0B0000}"/>
    <cellStyle name="Comma 2 2 3 6 6" xfId="2861" xr:uid="{00000000-0005-0000-0000-00001F0B0000}"/>
    <cellStyle name="Comma 2 2 3 6 6 2" xfId="2862" xr:uid="{00000000-0005-0000-0000-0000200B0000}"/>
    <cellStyle name="Comma 2 2 3 6 6 3" xfId="2863" xr:uid="{00000000-0005-0000-0000-0000210B0000}"/>
    <cellStyle name="Comma 2 2 3 6 6 4" xfId="2864" xr:uid="{00000000-0005-0000-0000-0000220B0000}"/>
    <cellStyle name="Comma 2 2 3 6 7" xfId="2865" xr:uid="{00000000-0005-0000-0000-0000230B0000}"/>
    <cellStyle name="Comma 2 2 3 6 8" xfId="2866" xr:uid="{00000000-0005-0000-0000-0000240B0000}"/>
    <cellStyle name="Comma 2 2 3 6 9" xfId="2867" xr:uid="{00000000-0005-0000-0000-0000250B0000}"/>
    <cellStyle name="Comma 2 2 3 7" xfId="2868" xr:uid="{00000000-0005-0000-0000-0000260B0000}"/>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3" xfId="2873" xr:uid="{00000000-0005-0000-0000-00002B0B0000}"/>
    <cellStyle name="Comma 2 2 3 7 2 2 2 4" xfId="2874" xr:uid="{00000000-0005-0000-0000-00002C0B0000}"/>
    <cellStyle name="Comma 2 2 3 7 2 2 3" xfId="2875" xr:uid="{00000000-0005-0000-0000-00002D0B0000}"/>
    <cellStyle name="Comma 2 2 3 7 2 2 4" xfId="2876" xr:uid="{00000000-0005-0000-0000-00002E0B0000}"/>
    <cellStyle name="Comma 2 2 3 7 2 2 5" xfId="2877" xr:uid="{00000000-0005-0000-0000-00002F0B0000}"/>
    <cellStyle name="Comma 2 2 3 7 2 3" xfId="2878" xr:uid="{00000000-0005-0000-0000-0000300B0000}"/>
    <cellStyle name="Comma 2 2 3 7 2 3 2" xfId="2879" xr:uid="{00000000-0005-0000-0000-0000310B0000}"/>
    <cellStyle name="Comma 2 2 3 7 2 3 3" xfId="2880" xr:uid="{00000000-0005-0000-0000-0000320B0000}"/>
    <cellStyle name="Comma 2 2 3 7 2 3 4" xfId="2881" xr:uid="{00000000-0005-0000-0000-0000330B0000}"/>
    <cellStyle name="Comma 2 2 3 7 2 4" xfId="2882" xr:uid="{00000000-0005-0000-0000-0000340B0000}"/>
    <cellStyle name="Comma 2 2 3 7 2 5" xfId="2883" xr:uid="{00000000-0005-0000-0000-0000350B0000}"/>
    <cellStyle name="Comma 2 2 3 7 2 6" xfId="2884" xr:uid="{00000000-0005-0000-0000-0000360B0000}"/>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3" xfId="2889" xr:uid="{00000000-0005-0000-0000-00003B0B0000}"/>
    <cellStyle name="Comma 2 2 3 7 3 2 2 4" xfId="2890" xr:uid="{00000000-0005-0000-0000-00003C0B0000}"/>
    <cellStyle name="Comma 2 2 3 7 3 2 3" xfId="2891" xr:uid="{00000000-0005-0000-0000-00003D0B0000}"/>
    <cellStyle name="Comma 2 2 3 7 3 2 4" xfId="2892" xr:uid="{00000000-0005-0000-0000-00003E0B0000}"/>
    <cellStyle name="Comma 2 2 3 7 3 2 5" xfId="2893" xr:uid="{00000000-0005-0000-0000-00003F0B0000}"/>
    <cellStyle name="Comma 2 2 3 7 3 3" xfId="2894" xr:uid="{00000000-0005-0000-0000-0000400B0000}"/>
    <cellStyle name="Comma 2 2 3 7 3 3 2" xfId="2895" xr:uid="{00000000-0005-0000-0000-0000410B0000}"/>
    <cellStyle name="Comma 2 2 3 7 3 3 3" xfId="2896" xr:uid="{00000000-0005-0000-0000-0000420B0000}"/>
    <cellStyle name="Comma 2 2 3 7 3 3 4" xfId="2897" xr:uid="{00000000-0005-0000-0000-0000430B0000}"/>
    <cellStyle name="Comma 2 2 3 7 3 4" xfId="2898" xr:uid="{00000000-0005-0000-0000-0000440B0000}"/>
    <cellStyle name="Comma 2 2 3 7 3 5" xfId="2899" xr:uid="{00000000-0005-0000-0000-0000450B0000}"/>
    <cellStyle name="Comma 2 2 3 7 3 6" xfId="2900" xr:uid="{00000000-0005-0000-0000-0000460B0000}"/>
    <cellStyle name="Comma 2 2 3 7 4" xfId="2901" xr:uid="{00000000-0005-0000-0000-0000470B0000}"/>
    <cellStyle name="Comma 2 2 3 7 5" xfId="2902" xr:uid="{00000000-0005-0000-0000-0000480B0000}"/>
    <cellStyle name="Comma 2 2 3 7 5 2" xfId="2903" xr:uid="{00000000-0005-0000-0000-0000490B0000}"/>
    <cellStyle name="Comma 2 2 3 7 5 2 2" xfId="2904" xr:uid="{00000000-0005-0000-0000-00004A0B0000}"/>
    <cellStyle name="Comma 2 2 3 7 5 2 3" xfId="2905" xr:uid="{00000000-0005-0000-0000-00004B0B0000}"/>
    <cellStyle name="Comma 2 2 3 7 5 2 4" xfId="2906" xr:uid="{00000000-0005-0000-0000-00004C0B0000}"/>
    <cellStyle name="Comma 2 2 3 7 5 3" xfId="2907" xr:uid="{00000000-0005-0000-0000-00004D0B0000}"/>
    <cellStyle name="Comma 2 2 3 7 5 4" xfId="2908" xr:uid="{00000000-0005-0000-0000-00004E0B0000}"/>
    <cellStyle name="Comma 2 2 3 7 5 5" xfId="2909" xr:uid="{00000000-0005-0000-0000-00004F0B0000}"/>
    <cellStyle name="Comma 2 2 3 7 6" xfId="2910" xr:uid="{00000000-0005-0000-0000-0000500B0000}"/>
    <cellStyle name="Comma 2 2 3 7 6 2" xfId="2911" xr:uid="{00000000-0005-0000-0000-0000510B0000}"/>
    <cellStyle name="Comma 2 2 3 7 6 3" xfId="2912" xr:uid="{00000000-0005-0000-0000-0000520B0000}"/>
    <cellStyle name="Comma 2 2 3 7 6 4" xfId="2913" xr:uid="{00000000-0005-0000-0000-0000530B0000}"/>
    <cellStyle name="Comma 2 2 3 7 7" xfId="2914" xr:uid="{00000000-0005-0000-0000-0000540B0000}"/>
    <cellStyle name="Comma 2 2 3 7 8" xfId="2915" xr:uid="{00000000-0005-0000-0000-0000550B0000}"/>
    <cellStyle name="Comma 2 2 3 7 9" xfId="2916" xr:uid="{00000000-0005-0000-0000-0000560B0000}"/>
    <cellStyle name="Comma 2 2 3 8" xfId="2917" xr:uid="{00000000-0005-0000-0000-0000570B0000}"/>
    <cellStyle name="Comma 2 2 3 8 2" xfId="2918" xr:uid="{00000000-0005-0000-0000-0000580B0000}"/>
    <cellStyle name="Comma 2 2 3 8 3" xfId="2919" xr:uid="{00000000-0005-0000-0000-0000590B0000}"/>
    <cellStyle name="Comma 2 2 3 8 3 2" xfId="2920" xr:uid="{00000000-0005-0000-0000-00005A0B0000}"/>
    <cellStyle name="Comma 2 2 3 8 3 2 2" xfId="2921" xr:uid="{00000000-0005-0000-0000-00005B0B0000}"/>
    <cellStyle name="Comma 2 2 3 8 3 2 3" xfId="2922" xr:uid="{00000000-0005-0000-0000-00005C0B0000}"/>
    <cellStyle name="Comma 2 2 3 8 3 2 4" xfId="2923" xr:uid="{00000000-0005-0000-0000-00005D0B0000}"/>
    <cellStyle name="Comma 2 2 3 8 3 3" xfId="2924" xr:uid="{00000000-0005-0000-0000-00005E0B0000}"/>
    <cellStyle name="Comma 2 2 3 8 3 4" xfId="2925" xr:uid="{00000000-0005-0000-0000-00005F0B0000}"/>
    <cellStyle name="Comma 2 2 3 8 3 5" xfId="2926" xr:uid="{00000000-0005-0000-0000-0000600B0000}"/>
    <cellStyle name="Comma 2 2 3 8 4" xfId="2927" xr:uid="{00000000-0005-0000-0000-0000610B0000}"/>
    <cellStyle name="Comma 2 2 3 8 4 2" xfId="2928" xr:uid="{00000000-0005-0000-0000-0000620B0000}"/>
    <cellStyle name="Comma 2 2 3 8 4 3" xfId="2929" xr:uid="{00000000-0005-0000-0000-0000630B0000}"/>
    <cellStyle name="Comma 2 2 3 8 4 4" xfId="2930" xr:uid="{00000000-0005-0000-0000-0000640B0000}"/>
    <cellStyle name="Comma 2 2 3 8 5" xfId="2931" xr:uid="{00000000-0005-0000-0000-0000650B0000}"/>
    <cellStyle name="Comma 2 2 3 8 6" xfId="2932" xr:uid="{00000000-0005-0000-0000-0000660B0000}"/>
    <cellStyle name="Comma 2 2 3 8 7" xfId="2933" xr:uid="{00000000-0005-0000-0000-0000670B0000}"/>
    <cellStyle name="Comma 2 2 3 9" xfId="2934" xr:uid="{00000000-0005-0000-0000-0000680B0000}"/>
    <cellStyle name="Comma 2 2 3 9 2" xfId="2935" xr:uid="{00000000-0005-0000-0000-0000690B0000}"/>
    <cellStyle name="Comma 2 2 3 9 3" xfId="2936" xr:uid="{00000000-0005-0000-0000-00006A0B0000}"/>
    <cellStyle name="Comma 2 2 3 9 3 2" xfId="2937" xr:uid="{00000000-0005-0000-0000-00006B0B0000}"/>
    <cellStyle name="Comma 2 2 3 9 3 2 2" xfId="2938" xr:uid="{00000000-0005-0000-0000-00006C0B0000}"/>
    <cellStyle name="Comma 2 2 3 9 3 2 3" xfId="2939" xr:uid="{00000000-0005-0000-0000-00006D0B0000}"/>
    <cellStyle name="Comma 2 2 3 9 3 2 4" xfId="2940" xr:uid="{00000000-0005-0000-0000-00006E0B0000}"/>
    <cellStyle name="Comma 2 2 3 9 3 3" xfId="2941" xr:uid="{00000000-0005-0000-0000-00006F0B0000}"/>
    <cellStyle name="Comma 2 2 3 9 3 4" xfId="2942" xr:uid="{00000000-0005-0000-0000-0000700B0000}"/>
    <cellStyle name="Comma 2 2 3 9 3 5" xfId="2943" xr:uid="{00000000-0005-0000-0000-0000710B0000}"/>
    <cellStyle name="Comma 2 2 3 9 4" xfId="2944" xr:uid="{00000000-0005-0000-0000-0000720B0000}"/>
    <cellStyle name="Comma 2 2 3 9 4 2" xfId="2945" xr:uid="{00000000-0005-0000-0000-0000730B0000}"/>
    <cellStyle name="Comma 2 2 3 9 4 3" xfId="2946" xr:uid="{00000000-0005-0000-0000-0000740B0000}"/>
    <cellStyle name="Comma 2 2 3 9 4 4" xfId="2947" xr:uid="{00000000-0005-0000-0000-0000750B0000}"/>
    <cellStyle name="Comma 2 2 3 9 5" xfId="2948" xr:uid="{00000000-0005-0000-0000-0000760B0000}"/>
    <cellStyle name="Comma 2 2 3 9 6" xfId="2949" xr:uid="{00000000-0005-0000-0000-0000770B0000}"/>
    <cellStyle name="Comma 2 2 3 9 7" xfId="2950" xr:uid="{00000000-0005-0000-0000-0000780B0000}"/>
    <cellStyle name="Comma 2 2 4" xfId="2951" xr:uid="{00000000-0005-0000-0000-0000790B0000}"/>
    <cellStyle name="Comma 2 2 4 10" xfId="2952" xr:uid="{00000000-0005-0000-0000-00007A0B0000}"/>
    <cellStyle name="Comma 2 2 4 2" xfId="2953" xr:uid="{00000000-0005-0000-0000-00007B0B0000}"/>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3" xfId="2958" xr:uid="{00000000-0005-0000-0000-0000800B0000}"/>
    <cellStyle name="Comma 2 2 4 2 2 2 2 4" xfId="2959" xr:uid="{00000000-0005-0000-0000-0000810B0000}"/>
    <cellStyle name="Comma 2 2 4 2 2 2 3" xfId="2960" xr:uid="{00000000-0005-0000-0000-0000820B0000}"/>
    <cellStyle name="Comma 2 2 4 2 2 2 4" xfId="2961" xr:uid="{00000000-0005-0000-0000-0000830B0000}"/>
    <cellStyle name="Comma 2 2 4 2 2 2 5" xfId="2962" xr:uid="{00000000-0005-0000-0000-0000840B0000}"/>
    <cellStyle name="Comma 2 2 4 2 2 3" xfId="2963" xr:uid="{00000000-0005-0000-0000-0000850B0000}"/>
    <cellStyle name="Comma 2 2 4 2 2 3 2" xfId="2964" xr:uid="{00000000-0005-0000-0000-0000860B0000}"/>
    <cellStyle name="Comma 2 2 4 2 2 3 3" xfId="2965" xr:uid="{00000000-0005-0000-0000-0000870B0000}"/>
    <cellStyle name="Comma 2 2 4 2 2 3 4" xfId="2966" xr:uid="{00000000-0005-0000-0000-0000880B0000}"/>
    <cellStyle name="Comma 2 2 4 2 2 4" xfId="2967" xr:uid="{00000000-0005-0000-0000-0000890B0000}"/>
    <cellStyle name="Comma 2 2 4 2 2 4 2" xfId="2968" xr:uid="{00000000-0005-0000-0000-00008A0B0000}"/>
    <cellStyle name="Comma 2 2 4 2 2 4 3" xfId="2969" xr:uid="{00000000-0005-0000-0000-00008B0B0000}"/>
    <cellStyle name="Comma 2 2 4 2 2 4 4" xfId="2970" xr:uid="{00000000-0005-0000-0000-00008C0B0000}"/>
    <cellStyle name="Comma 2 2 4 2 2 5" xfId="2971" xr:uid="{00000000-0005-0000-0000-00008D0B0000}"/>
    <cellStyle name="Comma 2 2 4 2 2 6" xfId="2972" xr:uid="{00000000-0005-0000-0000-00008E0B0000}"/>
    <cellStyle name="Comma 2 2 4 2 2 7" xfId="2973" xr:uid="{00000000-0005-0000-0000-00008F0B0000}"/>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3" xfId="2978" xr:uid="{00000000-0005-0000-0000-0000940B0000}"/>
    <cellStyle name="Comma 2 2 4 2 3 2 2 4" xfId="2979" xr:uid="{00000000-0005-0000-0000-0000950B0000}"/>
    <cellStyle name="Comma 2 2 4 2 3 2 3" xfId="2980" xr:uid="{00000000-0005-0000-0000-0000960B0000}"/>
    <cellStyle name="Comma 2 2 4 2 3 2 4" xfId="2981" xr:uid="{00000000-0005-0000-0000-0000970B0000}"/>
    <cellStyle name="Comma 2 2 4 2 3 2 5" xfId="2982" xr:uid="{00000000-0005-0000-0000-0000980B0000}"/>
    <cellStyle name="Comma 2 2 4 2 3 3" xfId="2983" xr:uid="{00000000-0005-0000-0000-0000990B0000}"/>
    <cellStyle name="Comma 2 2 4 2 3 3 2" xfId="2984" xr:uid="{00000000-0005-0000-0000-00009A0B0000}"/>
    <cellStyle name="Comma 2 2 4 2 3 3 3" xfId="2985" xr:uid="{00000000-0005-0000-0000-00009B0B0000}"/>
    <cellStyle name="Comma 2 2 4 2 3 3 4" xfId="2986" xr:uid="{00000000-0005-0000-0000-00009C0B0000}"/>
    <cellStyle name="Comma 2 2 4 2 3 4" xfId="2987" xr:uid="{00000000-0005-0000-0000-00009D0B0000}"/>
    <cellStyle name="Comma 2 2 4 2 3 4 2" xfId="2988" xr:uid="{00000000-0005-0000-0000-00009E0B0000}"/>
    <cellStyle name="Comma 2 2 4 2 3 4 3" xfId="2989" xr:uid="{00000000-0005-0000-0000-00009F0B0000}"/>
    <cellStyle name="Comma 2 2 4 2 3 4 4" xfId="2990" xr:uid="{00000000-0005-0000-0000-0000A00B0000}"/>
    <cellStyle name="Comma 2 2 4 2 3 5" xfId="2991" xr:uid="{00000000-0005-0000-0000-0000A10B0000}"/>
    <cellStyle name="Comma 2 2 4 2 3 6" xfId="2992" xr:uid="{00000000-0005-0000-0000-0000A20B0000}"/>
    <cellStyle name="Comma 2 2 4 2 3 7" xfId="2993" xr:uid="{00000000-0005-0000-0000-0000A30B0000}"/>
    <cellStyle name="Comma 2 2 4 2 4" xfId="2994" xr:uid="{00000000-0005-0000-0000-0000A40B0000}"/>
    <cellStyle name="Comma 2 2 4 2 4 2" xfId="2995" xr:uid="{00000000-0005-0000-0000-0000A50B0000}"/>
    <cellStyle name="Comma 2 2 4 2 4 2 2" xfId="2996" xr:uid="{00000000-0005-0000-0000-0000A60B0000}"/>
    <cellStyle name="Comma 2 2 4 2 4 2 3" xfId="2997" xr:uid="{00000000-0005-0000-0000-0000A70B0000}"/>
    <cellStyle name="Comma 2 2 4 2 4 2 4" xfId="2998" xr:uid="{00000000-0005-0000-0000-0000A80B0000}"/>
    <cellStyle name="Comma 2 2 4 2 5" xfId="2999" xr:uid="{00000000-0005-0000-0000-0000A90B0000}"/>
    <cellStyle name="Comma 2 2 4 2 5 2" xfId="3000" xr:uid="{00000000-0005-0000-0000-0000AA0B0000}"/>
    <cellStyle name="Comma 2 2 4 2 5 2 2" xfId="3001" xr:uid="{00000000-0005-0000-0000-0000AB0B0000}"/>
    <cellStyle name="Comma 2 2 4 2 5 2 3" xfId="3002" xr:uid="{00000000-0005-0000-0000-0000AC0B0000}"/>
    <cellStyle name="Comma 2 2 4 2 5 2 4" xfId="3003" xr:uid="{00000000-0005-0000-0000-0000AD0B0000}"/>
    <cellStyle name="Comma 2 2 4 2 5 3" xfId="3004" xr:uid="{00000000-0005-0000-0000-0000AE0B0000}"/>
    <cellStyle name="Comma 2 2 4 2 5 4" xfId="3005" xr:uid="{00000000-0005-0000-0000-0000AF0B0000}"/>
    <cellStyle name="Comma 2 2 4 2 5 5" xfId="3006" xr:uid="{00000000-0005-0000-0000-0000B00B0000}"/>
    <cellStyle name="Comma 2 2 4 2 6" xfId="3007" xr:uid="{00000000-0005-0000-0000-0000B10B0000}"/>
    <cellStyle name="Comma 2 2 4 2 6 2" xfId="3008" xr:uid="{00000000-0005-0000-0000-0000B20B0000}"/>
    <cellStyle name="Comma 2 2 4 2 6 3" xfId="3009" xr:uid="{00000000-0005-0000-0000-0000B30B0000}"/>
    <cellStyle name="Comma 2 2 4 2 6 4" xfId="3010" xr:uid="{00000000-0005-0000-0000-0000B40B0000}"/>
    <cellStyle name="Comma 2 2 4 2 7" xfId="3011" xr:uid="{00000000-0005-0000-0000-0000B50B0000}"/>
    <cellStyle name="Comma 2 2 4 2 8" xfId="3012" xr:uid="{00000000-0005-0000-0000-0000B60B0000}"/>
    <cellStyle name="Comma 2 2 4 2 9" xfId="3013" xr:uid="{00000000-0005-0000-0000-0000B70B0000}"/>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3" xfId="3018" xr:uid="{00000000-0005-0000-0000-0000BC0B0000}"/>
    <cellStyle name="Comma 2 2 4 3 2 2 4" xfId="3019" xr:uid="{00000000-0005-0000-0000-0000BD0B0000}"/>
    <cellStyle name="Comma 2 2 4 3 2 3" xfId="3020" xr:uid="{00000000-0005-0000-0000-0000BE0B0000}"/>
    <cellStyle name="Comma 2 2 4 3 2 4" xfId="3021" xr:uid="{00000000-0005-0000-0000-0000BF0B0000}"/>
    <cellStyle name="Comma 2 2 4 3 2 5" xfId="3022" xr:uid="{00000000-0005-0000-0000-0000C00B0000}"/>
    <cellStyle name="Comma 2 2 4 3 3" xfId="3023" xr:uid="{00000000-0005-0000-0000-0000C10B0000}"/>
    <cellStyle name="Comma 2 2 4 3 3 2" xfId="3024" xr:uid="{00000000-0005-0000-0000-0000C20B0000}"/>
    <cellStyle name="Comma 2 2 4 3 3 3" xfId="3025" xr:uid="{00000000-0005-0000-0000-0000C30B0000}"/>
    <cellStyle name="Comma 2 2 4 3 3 4" xfId="3026" xr:uid="{00000000-0005-0000-0000-0000C40B0000}"/>
    <cellStyle name="Comma 2 2 4 3 4" xfId="3027" xr:uid="{00000000-0005-0000-0000-0000C50B0000}"/>
    <cellStyle name="Comma 2 2 4 3 5" xfId="3028" xr:uid="{00000000-0005-0000-0000-0000C60B0000}"/>
    <cellStyle name="Comma 2 2 4 3 6" xfId="3029" xr:uid="{00000000-0005-0000-0000-0000C70B0000}"/>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3" xfId="3034" xr:uid="{00000000-0005-0000-0000-0000CC0B0000}"/>
    <cellStyle name="Comma 2 2 4 4 2 2 4" xfId="3035" xr:uid="{00000000-0005-0000-0000-0000CD0B0000}"/>
    <cellStyle name="Comma 2 2 4 4 2 3" xfId="3036" xr:uid="{00000000-0005-0000-0000-0000CE0B0000}"/>
    <cellStyle name="Comma 2 2 4 4 2 4" xfId="3037" xr:uid="{00000000-0005-0000-0000-0000CF0B0000}"/>
    <cellStyle name="Comma 2 2 4 4 2 5" xfId="3038" xr:uid="{00000000-0005-0000-0000-0000D00B0000}"/>
    <cellStyle name="Comma 2 2 4 4 3" xfId="3039" xr:uid="{00000000-0005-0000-0000-0000D10B0000}"/>
    <cellStyle name="Comma 2 2 4 4 3 2" xfId="3040" xr:uid="{00000000-0005-0000-0000-0000D20B0000}"/>
    <cellStyle name="Comma 2 2 4 4 3 3" xfId="3041" xr:uid="{00000000-0005-0000-0000-0000D30B0000}"/>
    <cellStyle name="Comma 2 2 4 4 3 4" xfId="3042" xr:uid="{00000000-0005-0000-0000-0000D40B0000}"/>
    <cellStyle name="Comma 2 2 4 4 4" xfId="3043" xr:uid="{00000000-0005-0000-0000-0000D50B0000}"/>
    <cellStyle name="Comma 2 2 4 4 5" xfId="3044" xr:uid="{00000000-0005-0000-0000-0000D60B0000}"/>
    <cellStyle name="Comma 2 2 4 4 6" xfId="3045" xr:uid="{00000000-0005-0000-0000-0000D70B0000}"/>
    <cellStyle name="Comma 2 2 4 5" xfId="3046" xr:uid="{00000000-0005-0000-0000-0000D80B0000}"/>
    <cellStyle name="Comma 2 2 4 6" xfId="3047" xr:uid="{00000000-0005-0000-0000-0000D90B0000}"/>
    <cellStyle name="Comma 2 2 4 6 2" xfId="3048" xr:uid="{00000000-0005-0000-0000-0000DA0B0000}"/>
    <cellStyle name="Comma 2 2 4 6 2 2" xfId="3049" xr:uid="{00000000-0005-0000-0000-0000DB0B0000}"/>
    <cellStyle name="Comma 2 2 4 6 2 3" xfId="3050" xr:uid="{00000000-0005-0000-0000-0000DC0B0000}"/>
    <cellStyle name="Comma 2 2 4 6 2 4" xfId="3051" xr:uid="{00000000-0005-0000-0000-0000DD0B0000}"/>
    <cellStyle name="Comma 2 2 4 6 3" xfId="3052" xr:uid="{00000000-0005-0000-0000-0000DE0B0000}"/>
    <cellStyle name="Comma 2 2 4 6 4" xfId="3053" xr:uid="{00000000-0005-0000-0000-0000DF0B0000}"/>
    <cellStyle name="Comma 2 2 4 6 5" xfId="3054" xr:uid="{00000000-0005-0000-0000-0000E00B0000}"/>
    <cellStyle name="Comma 2 2 4 7" xfId="3055" xr:uid="{00000000-0005-0000-0000-0000E10B0000}"/>
    <cellStyle name="Comma 2 2 4 7 2" xfId="3056" xr:uid="{00000000-0005-0000-0000-0000E20B0000}"/>
    <cellStyle name="Comma 2 2 4 7 3" xfId="3057" xr:uid="{00000000-0005-0000-0000-0000E30B0000}"/>
    <cellStyle name="Comma 2 2 4 7 4" xfId="3058" xr:uid="{00000000-0005-0000-0000-0000E40B0000}"/>
    <cellStyle name="Comma 2 2 4 8" xfId="3059" xr:uid="{00000000-0005-0000-0000-0000E50B0000}"/>
    <cellStyle name="Comma 2 2 4 9" xfId="3060" xr:uid="{00000000-0005-0000-0000-0000E60B0000}"/>
    <cellStyle name="Comma 2 2 5" xfId="3061" xr:uid="{00000000-0005-0000-0000-0000E70B0000}"/>
    <cellStyle name="Comma 2 2 5 10" xfId="3062" xr:uid="{00000000-0005-0000-0000-0000E80B0000}"/>
    <cellStyle name="Comma 2 2 5 11" xfId="3063" xr:uid="{00000000-0005-0000-0000-0000E90B0000}"/>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3" xfId="3069" xr:uid="{00000000-0005-0000-0000-0000EF0B0000}"/>
    <cellStyle name="Comma 2 2 5 2 2 2 2 4" xfId="3070" xr:uid="{00000000-0005-0000-0000-0000F00B0000}"/>
    <cellStyle name="Comma 2 2 5 2 2 2 3" xfId="3071" xr:uid="{00000000-0005-0000-0000-0000F10B0000}"/>
    <cellStyle name="Comma 2 2 5 2 2 2 4" xfId="3072" xr:uid="{00000000-0005-0000-0000-0000F20B0000}"/>
    <cellStyle name="Comma 2 2 5 2 2 2 5" xfId="3073" xr:uid="{00000000-0005-0000-0000-0000F30B0000}"/>
    <cellStyle name="Comma 2 2 5 2 2 3" xfId="3074" xr:uid="{00000000-0005-0000-0000-0000F40B0000}"/>
    <cellStyle name="Comma 2 2 5 2 2 3 2" xfId="3075" xr:uid="{00000000-0005-0000-0000-0000F50B0000}"/>
    <cellStyle name="Comma 2 2 5 2 2 3 3" xfId="3076" xr:uid="{00000000-0005-0000-0000-0000F60B0000}"/>
    <cellStyle name="Comma 2 2 5 2 2 3 4" xfId="3077" xr:uid="{00000000-0005-0000-0000-0000F70B0000}"/>
    <cellStyle name="Comma 2 2 5 2 2 4" xfId="3078" xr:uid="{00000000-0005-0000-0000-0000F80B0000}"/>
    <cellStyle name="Comma 2 2 5 2 2 5" xfId="3079" xr:uid="{00000000-0005-0000-0000-0000F90B0000}"/>
    <cellStyle name="Comma 2 2 5 2 2 6" xfId="3080" xr:uid="{00000000-0005-0000-0000-0000FA0B0000}"/>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3" xfId="3085" xr:uid="{00000000-0005-0000-0000-0000FF0B0000}"/>
    <cellStyle name="Comma 2 2 5 2 3 2 2 4" xfId="3086" xr:uid="{00000000-0005-0000-0000-0000000C0000}"/>
    <cellStyle name="Comma 2 2 5 2 3 2 3" xfId="3087" xr:uid="{00000000-0005-0000-0000-0000010C0000}"/>
    <cellStyle name="Comma 2 2 5 2 3 2 4" xfId="3088" xr:uid="{00000000-0005-0000-0000-0000020C0000}"/>
    <cellStyle name="Comma 2 2 5 2 3 2 5" xfId="3089" xr:uid="{00000000-0005-0000-0000-0000030C0000}"/>
    <cellStyle name="Comma 2 2 5 2 3 3" xfId="3090" xr:uid="{00000000-0005-0000-0000-0000040C0000}"/>
    <cellStyle name="Comma 2 2 5 2 3 3 2" xfId="3091" xr:uid="{00000000-0005-0000-0000-0000050C0000}"/>
    <cellStyle name="Comma 2 2 5 2 3 3 3" xfId="3092" xr:uid="{00000000-0005-0000-0000-0000060C0000}"/>
    <cellStyle name="Comma 2 2 5 2 3 3 4" xfId="3093" xr:uid="{00000000-0005-0000-0000-0000070C0000}"/>
    <cellStyle name="Comma 2 2 5 2 3 4" xfId="3094" xr:uid="{00000000-0005-0000-0000-0000080C0000}"/>
    <cellStyle name="Comma 2 2 5 2 3 5" xfId="3095" xr:uid="{00000000-0005-0000-0000-0000090C0000}"/>
    <cellStyle name="Comma 2 2 5 2 3 6" xfId="3096" xr:uid="{00000000-0005-0000-0000-00000A0C0000}"/>
    <cellStyle name="Comma 2 2 5 2 4" xfId="3097" xr:uid="{00000000-0005-0000-0000-00000B0C0000}"/>
    <cellStyle name="Comma 2 2 5 2 4 2" xfId="3098" xr:uid="{00000000-0005-0000-0000-00000C0C0000}"/>
    <cellStyle name="Comma 2 2 5 2 4 2 2" xfId="3099" xr:uid="{00000000-0005-0000-0000-00000D0C0000}"/>
    <cellStyle name="Comma 2 2 5 2 4 2 3" xfId="3100" xr:uid="{00000000-0005-0000-0000-00000E0C0000}"/>
    <cellStyle name="Comma 2 2 5 2 4 2 4" xfId="3101" xr:uid="{00000000-0005-0000-0000-00000F0C0000}"/>
    <cellStyle name="Comma 2 2 5 2 4 3" xfId="3102" xr:uid="{00000000-0005-0000-0000-0000100C0000}"/>
    <cellStyle name="Comma 2 2 5 2 4 4" xfId="3103" xr:uid="{00000000-0005-0000-0000-0000110C0000}"/>
    <cellStyle name="Comma 2 2 5 2 4 5" xfId="3104" xr:uid="{00000000-0005-0000-0000-0000120C0000}"/>
    <cellStyle name="Comma 2 2 5 2 5" xfId="3105" xr:uid="{00000000-0005-0000-0000-0000130C0000}"/>
    <cellStyle name="Comma 2 2 5 2 5 2" xfId="3106" xr:uid="{00000000-0005-0000-0000-0000140C0000}"/>
    <cellStyle name="Comma 2 2 5 2 5 3" xfId="3107" xr:uid="{00000000-0005-0000-0000-0000150C0000}"/>
    <cellStyle name="Comma 2 2 5 2 5 4" xfId="3108" xr:uid="{00000000-0005-0000-0000-0000160C0000}"/>
    <cellStyle name="Comma 2 2 5 2 6" xfId="3109" xr:uid="{00000000-0005-0000-0000-0000170C0000}"/>
    <cellStyle name="Comma 2 2 5 2 7" xfId="3110" xr:uid="{00000000-0005-0000-0000-0000180C0000}"/>
    <cellStyle name="Comma 2 2 5 2 8" xfId="3111" xr:uid="{00000000-0005-0000-0000-0000190C0000}"/>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3" xfId="3116" xr:uid="{00000000-0005-0000-0000-00001E0C0000}"/>
    <cellStyle name="Comma 2 2 5 3 2 2 4" xfId="3117" xr:uid="{00000000-0005-0000-0000-00001F0C0000}"/>
    <cellStyle name="Comma 2 2 5 3 2 3" xfId="3118" xr:uid="{00000000-0005-0000-0000-0000200C0000}"/>
    <cellStyle name="Comma 2 2 5 3 2 4" xfId="3119" xr:uid="{00000000-0005-0000-0000-0000210C0000}"/>
    <cellStyle name="Comma 2 2 5 3 2 5" xfId="3120" xr:uid="{00000000-0005-0000-0000-0000220C0000}"/>
    <cellStyle name="Comma 2 2 5 3 3" xfId="3121" xr:uid="{00000000-0005-0000-0000-0000230C0000}"/>
    <cellStyle name="Comma 2 2 5 3 3 2" xfId="3122" xr:uid="{00000000-0005-0000-0000-0000240C0000}"/>
    <cellStyle name="Comma 2 2 5 3 3 3" xfId="3123" xr:uid="{00000000-0005-0000-0000-0000250C0000}"/>
    <cellStyle name="Comma 2 2 5 3 3 4" xfId="3124" xr:uid="{00000000-0005-0000-0000-0000260C0000}"/>
    <cellStyle name="Comma 2 2 5 3 4" xfId="3125" xr:uid="{00000000-0005-0000-0000-0000270C0000}"/>
    <cellStyle name="Comma 2 2 5 3 5" xfId="3126" xr:uid="{00000000-0005-0000-0000-0000280C0000}"/>
    <cellStyle name="Comma 2 2 5 3 6" xfId="3127" xr:uid="{00000000-0005-0000-0000-0000290C0000}"/>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3" xfId="3132" xr:uid="{00000000-0005-0000-0000-00002E0C0000}"/>
    <cellStyle name="Comma 2 2 5 4 2 2 4" xfId="3133" xr:uid="{00000000-0005-0000-0000-00002F0C0000}"/>
    <cellStyle name="Comma 2 2 5 4 2 3" xfId="3134" xr:uid="{00000000-0005-0000-0000-0000300C0000}"/>
    <cellStyle name="Comma 2 2 5 4 2 4" xfId="3135" xr:uid="{00000000-0005-0000-0000-0000310C0000}"/>
    <cellStyle name="Comma 2 2 5 4 2 5" xfId="3136" xr:uid="{00000000-0005-0000-0000-0000320C0000}"/>
    <cellStyle name="Comma 2 2 5 4 3" xfId="3137" xr:uid="{00000000-0005-0000-0000-0000330C0000}"/>
    <cellStyle name="Comma 2 2 5 4 3 2" xfId="3138" xr:uid="{00000000-0005-0000-0000-0000340C0000}"/>
    <cellStyle name="Comma 2 2 5 4 3 3" xfId="3139" xr:uid="{00000000-0005-0000-0000-0000350C0000}"/>
    <cellStyle name="Comma 2 2 5 4 3 4" xfId="3140" xr:uid="{00000000-0005-0000-0000-0000360C0000}"/>
    <cellStyle name="Comma 2 2 5 4 4" xfId="3141" xr:uid="{00000000-0005-0000-0000-0000370C0000}"/>
    <cellStyle name="Comma 2 2 5 4 5" xfId="3142" xr:uid="{00000000-0005-0000-0000-0000380C0000}"/>
    <cellStyle name="Comma 2 2 5 4 6" xfId="3143" xr:uid="{00000000-0005-0000-0000-0000390C0000}"/>
    <cellStyle name="Comma 2 2 5 5" xfId="3144" xr:uid="{00000000-0005-0000-0000-00003A0C0000}"/>
    <cellStyle name="Comma 2 2 5 6" xfId="3145" xr:uid="{00000000-0005-0000-0000-00003B0C0000}"/>
    <cellStyle name="Comma 2 2 5 6 2" xfId="3146" xr:uid="{00000000-0005-0000-0000-00003C0C0000}"/>
    <cellStyle name="Comma 2 2 5 6 2 2" xfId="3147" xr:uid="{00000000-0005-0000-0000-00003D0C0000}"/>
    <cellStyle name="Comma 2 2 5 6 2 3" xfId="3148" xr:uid="{00000000-0005-0000-0000-00003E0C0000}"/>
    <cellStyle name="Comma 2 2 5 6 2 4" xfId="3149" xr:uid="{00000000-0005-0000-0000-00003F0C0000}"/>
    <cellStyle name="Comma 2 2 5 6 3" xfId="3150" xr:uid="{00000000-0005-0000-0000-0000400C0000}"/>
    <cellStyle name="Comma 2 2 5 6 4" xfId="3151" xr:uid="{00000000-0005-0000-0000-0000410C0000}"/>
    <cellStyle name="Comma 2 2 5 6 5" xfId="3152" xr:uid="{00000000-0005-0000-0000-0000420C0000}"/>
    <cellStyle name="Comma 2 2 5 7" xfId="3153" xr:uid="{00000000-0005-0000-0000-0000430C0000}"/>
    <cellStyle name="Comma 2 2 5 7 2" xfId="3154" xr:uid="{00000000-0005-0000-0000-0000440C0000}"/>
    <cellStyle name="Comma 2 2 5 7 3" xfId="3155" xr:uid="{00000000-0005-0000-0000-0000450C0000}"/>
    <cellStyle name="Comma 2 2 5 7 4" xfId="3156" xr:uid="{00000000-0005-0000-0000-0000460C0000}"/>
    <cellStyle name="Comma 2 2 5 8" xfId="3157" xr:uid="{00000000-0005-0000-0000-0000470C0000}"/>
    <cellStyle name="Comma 2 2 5 8 2" xfId="3158" xr:uid="{00000000-0005-0000-0000-0000480C0000}"/>
    <cellStyle name="Comma 2 2 5 8 3" xfId="3159" xr:uid="{00000000-0005-0000-0000-0000490C0000}"/>
    <cellStyle name="Comma 2 2 5 8 4" xfId="3160" xr:uid="{00000000-0005-0000-0000-00004A0C0000}"/>
    <cellStyle name="Comma 2 2 5 9" xfId="3161" xr:uid="{00000000-0005-0000-0000-00004B0C0000}"/>
    <cellStyle name="Comma 2 2 6" xfId="3162" xr:uid="{00000000-0005-0000-0000-00004C0C0000}"/>
    <cellStyle name="Comma 2 2 6 2" xfId="3163" xr:uid="{00000000-0005-0000-0000-00004D0C0000}"/>
    <cellStyle name="Comma 2 2 6 3" xfId="3164" xr:uid="{00000000-0005-0000-0000-00004E0C0000}"/>
    <cellStyle name="Comma 2 2 6 3 2" xfId="3165" xr:uid="{00000000-0005-0000-0000-00004F0C0000}"/>
    <cellStyle name="Comma 2 2 6 3 3" xfId="3166" xr:uid="{00000000-0005-0000-0000-0000500C0000}"/>
    <cellStyle name="Comma 2 2 6 3 4" xfId="3167" xr:uid="{00000000-0005-0000-0000-0000510C0000}"/>
    <cellStyle name="Comma 2 2 7" xfId="3168" xr:uid="{00000000-0005-0000-0000-0000520C0000}"/>
    <cellStyle name="Comma 2 2 7 10" xfId="3169" xr:uid="{00000000-0005-0000-0000-0000530C0000}"/>
    <cellStyle name="Comma 2 2 7 11" xfId="3170" xr:uid="{00000000-0005-0000-0000-0000540C0000}"/>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3" xfId="3176" xr:uid="{00000000-0005-0000-0000-00005A0C0000}"/>
    <cellStyle name="Comma 2 2 7 2 2 2 2 4" xfId="3177" xr:uid="{00000000-0005-0000-0000-00005B0C0000}"/>
    <cellStyle name="Comma 2 2 7 2 2 2 3" xfId="3178" xr:uid="{00000000-0005-0000-0000-00005C0C0000}"/>
    <cellStyle name="Comma 2 2 7 2 2 2 4" xfId="3179" xr:uid="{00000000-0005-0000-0000-00005D0C0000}"/>
    <cellStyle name="Comma 2 2 7 2 2 2 5" xfId="3180" xr:uid="{00000000-0005-0000-0000-00005E0C0000}"/>
    <cellStyle name="Comma 2 2 7 2 2 3" xfId="3181" xr:uid="{00000000-0005-0000-0000-00005F0C0000}"/>
    <cellStyle name="Comma 2 2 7 2 2 3 2" xfId="3182" xr:uid="{00000000-0005-0000-0000-0000600C0000}"/>
    <cellStyle name="Comma 2 2 7 2 2 3 3" xfId="3183" xr:uid="{00000000-0005-0000-0000-0000610C0000}"/>
    <cellStyle name="Comma 2 2 7 2 2 3 4" xfId="3184" xr:uid="{00000000-0005-0000-0000-0000620C0000}"/>
    <cellStyle name="Comma 2 2 7 2 2 4" xfId="3185" xr:uid="{00000000-0005-0000-0000-0000630C0000}"/>
    <cellStyle name="Comma 2 2 7 2 2 5" xfId="3186" xr:uid="{00000000-0005-0000-0000-0000640C0000}"/>
    <cellStyle name="Comma 2 2 7 2 2 6" xfId="3187" xr:uid="{00000000-0005-0000-0000-0000650C0000}"/>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3" xfId="3192" xr:uid="{00000000-0005-0000-0000-00006A0C0000}"/>
    <cellStyle name="Comma 2 2 7 2 3 2 2 4" xfId="3193" xr:uid="{00000000-0005-0000-0000-00006B0C0000}"/>
    <cellStyle name="Comma 2 2 7 2 3 2 3" xfId="3194" xr:uid="{00000000-0005-0000-0000-00006C0C0000}"/>
    <cellStyle name="Comma 2 2 7 2 3 2 4" xfId="3195" xr:uid="{00000000-0005-0000-0000-00006D0C0000}"/>
    <cellStyle name="Comma 2 2 7 2 3 2 5" xfId="3196" xr:uid="{00000000-0005-0000-0000-00006E0C0000}"/>
    <cellStyle name="Comma 2 2 7 2 3 3" xfId="3197" xr:uid="{00000000-0005-0000-0000-00006F0C0000}"/>
    <cellStyle name="Comma 2 2 7 2 3 3 2" xfId="3198" xr:uid="{00000000-0005-0000-0000-0000700C0000}"/>
    <cellStyle name="Comma 2 2 7 2 3 3 3" xfId="3199" xr:uid="{00000000-0005-0000-0000-0000710C0000}"/>
    <cellStyle name="Comma 2 2 7 2 3 3 4" xfId="3200" xr:uid="{00000000-0005-0000-0000-0000720C0000}"/>
    <cellStyle name="Comma 2 2 7 2 3 4" xfId="3201" xr:uid="{00000000-0005-0000-0000-0000730C0000}"/>
    <cellStyle name="Comma 2 2 7 2 3 5" xfId="3202" xr:uid="{00000000-0005-0000-0000-0000740C0000}"/>
    <cellStyle name="Comma 2 2 7 2 3 6" xfId="3203" xr:uid="{00000000-0005-0000-0000-0000750C0000}"/>
    <cellStyle name="Comma 2 2 7 2 4" xfId="3204" xr:uid="{00000000-0005-0000-0000-0000760C0000}"/>
    <cellStyle name="Comma 2 2 7 2 4 2" xfId="3205" xr:uid="{00000000-0005-0000-0000-0000770C0000}"/>
    <cellStyle name="Comma 2 2 7 2 4 2 2" xfId="3206" xr:uid="{00000000-0005-0000-0000-0000780C0000}"/>
    <cellStyle name="Comma 2 2 7 2 4 2 3" xfId="3207" xr:uid="{00000000-0005-0000-0000-0000790C0000}"/>
    <cellStyle name="Comma 2 2 7 2 4 2 4" xfId="3208" xr:uid="{00000000-0005-0000-0000-00007A0C0000}"/>
    <cellStyle name="Comma 2 2 7 2 4 3" xfId="3209" xr:uid="{00000000-0005-0000-0000-00007B0C0000}"/>
    <cellStyle name="Comma 2 2 7 2 4 4" xfId="3210" xr:uid="{00000000-0005-0000-0000-00007C0C0000}"/>
    <cellStyle name="Comma 2 2 7 2 4 5" xfId="3211" xr:uid="{00000000-0005-0000-0000-00007D0C0000}"/>
    <cellStyle name="Comma 2 2 7 2 5" xfId="3212" xr:uid="{00000000-0005-0000-0000-00007E0C0000}"/>
    <cellStyle name="Comma 2 2 7 2 5 2" xfId="3213" xr:uid="{00000000-0005-0000-0000-00007F0C0000}"/>
    <cellStyle name="Comma 2 2 7 2 5 3" xfId="3214" xr:uid="{00000000-0005-0000-0000-0000800C0000}"/>
    <cellStyle name="Comma 2 2 7 2 5 4" xfId="3215" xr:uid="{00000000-0005-0000-0000-0000810C0000}"/>
    <cellStyle name="Comma 2 2 7 2 6" xfId="3216" xr:uid="{00000000-0005-0000-0000-0000820C0000}"/>
    <cellStyle name="Comma 2 2 7 2 7" xfId="3217" xr:uid="{00000000-0005-0000-0000-0000830C0000}"/>
    <cellStyle name="Comma 2 2 7 2 8" xfId="3218" xr:uid="{00000000-0005-0000-0000-0000840C0000}"/>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3" xfId="3223" xr:uid="{00000000-0005-0000-0000-0000890C0000}"/>
    <cellStyle name="Comma 2 2 7 3 2 2 4" xfId="3224" xr:uid="{00000000-0005-0000-0000-00008A0C0000}"/>
    <cellStyle name="Comma 2 2 7 3 2 3" xfId="3225" xr:uid="{00000000-0005-0000-0000-00008B0C0000}"/>
    <cellStyle name="Comma 2 2 7 3 2 4" xfId="3226" xr:uid="{00000000-0005-0000-0000-00008C0C0000}"/>
    <cellStyle name="Comma 2 2 7 3 2 5" xfId="3227" xr:uid="{00000000-0005-0000-0000-00008D0C0000}"/>
    <cellStyle name="Comma 2 2 7 3 3" xfId="3228" xr:uid="{00000000-0005-0000-0000-00008E0C0000}"/>
    <cellStyle name="Comma 2 2 7 3 3 2" xfId="3229" xr:uid="{00000000-0005-0000-0000-00008F0C0000}"/>
    <cellStyle name="Comma 2 2 7 3 3 3" xfId="3230" xr:uid="{00000000-0005-0000-0000-0000900C0000}"/>
    <cellStyle name="Comma 2 2 7 3 3 4" xfId="3231" xr:uid="{00000000-0005-0000-0000-0000910C0000}"/>
    <cellStyle name="Comma 2 2 7 3 4" xfId="3232" xr:uid="{00000000-0005-0000-0000-0000920C0000}"/>
    <cellStyle name="Comma 2 2 7 3 5" xfId="3233" xr:uid="{00000000-0005-0000-0000-0000930C0000}"/>
    <cellStyle name="Comma 2 2 7 3 6" xfId="3234" xr:uid="{00000000-0005-0000-0000-0000940C0000}"/>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3" xfId="3239" xr:uid="{00000000-0005-0000-0000-0000990C0000}"/>
    <cellStyle name="Comma 2 2 7 4 2 2 4" xfId="3240" xr:uid="{00000000-0005-0000-0000-00009A0C0000}"/>
    <cellStyle name="Comma 2 2 7 4 2 3" xfId="3241" xr:uid="{00000000-0005-0000-0000-00009B0C0000}"/>
    <cellStyle name="Comma 2 2 7 4 2 4" xfId="3242" xr:uid="{00000000-0005-0000-0000-00009C0C0000}"/>
    <cellStyle name="Comma 2 2 7 4 2 5" xfId="3243" xr:uid="{00000000-0005-0000-0000-00009D0C0000}"/>
    <cellStyle name="Comma 2 2 7 4 3" xfId="3244" xr:uid="{00000000-0005-0000-0000-00009E0C0000}"/>
    <cellStyle name="Comma 2 2 7 4 3 2" xfId="3245" xr:uid="{00000000-0005-0000-0000-00009F0C0000}"/>
    <cellStyle name="Comma 2 2 7 4 3 3" xfId="3246" xr:uid="{00000000-0005-0000-0000-0000A00C0000}"/>
    <cellStyle name="Comma 2 2 7 4 3 4" xfId="3247" xr:uid="{00000000-0005-0000-0000-0000A10C0000}"/>
    <cellStyle name="Comma 2 2 7 4 4" xfId="3248" xr:uid="{00000000-0005-0000-0000-0000A20C0000}"/>
    <cellStyle name="Comma 2 2 7 4 5" xfId="3249" xr:uid="{00000000-0005-0000-0000-0000A30C0000}"/>
    <cellStyle name="Comma 2 2 7 4 6" xfId="3250" xr:uid="{00000000-0005-0000-0000-0000A40C0000}"/>
    <cellStyle name="Comma 2 2 7 5" xfId="3251" xr:uid="{00000000-0005-0000-0000-0000A50C0000}"/>
    <cellStyle name="Comma 2 2 7 6" xfId="3252" xr:uid="{00000000-0005-0000-0000-0000A60C0000}"/>
    <cellStyle name="Comma 2 2 7 6 2" xfId="3253" xr:uid="{00000000-0005-0000-0000-0000A70C0000}"/>
    <cellStyle name="Comma 2 2 7 6 2 2" xfId="3254" xr:uid="{00000000-0005-0000-0000-0000A80C0000}"/>
    <cellStyle name="Comma 2 2 7 6 2 3" xfId="3255" xr:uid="{00000000-0005-0000-0000-0000A90C0000}"/>
    <cellStyle name="Comma 2 2 7 6 2 4" xfId="3256" xr:uid="{00000000-0005-0000-0000-0000AA0C0000}"/>
    <cellStyle name="Comma 2 2 7 6 3" xfId="3257" xr:uid="{00000000-0005-0000-0000-0000AB0C0000}"/>
    <cellStyle name="Comma 2 2 7 6 4" xfId="3258" xr:uid="{00000000-0005-0000-0000-0000AC0C0000}"/>
    <cellStyle name="Comma 2 2 7 6 5" xfId="3259" xr:uid="{00000000-0005-0000-0000-0000AD0C0000}"/>
    <cellStyle name="Comma 2 2 7 7" xfId="3260" xr:uid="{00000000-0005-0000-0000-0000AE0C0000}"/>
    <cellStyle name="Comma 2 2 7 7 2" xfId="3261" xr:uid="{00000000-0005-0000-0000-0000AF0C0000}"/>
    <cellStyle name="Comma 2 2 7 7 3" xfId="3262" xr:uid="{00000000-0005-0000-0000-0000B00C0000}"/>
    <cellStyle name="Comma 2 2 7 7 4" xfId="3263" xr:uid="{00000000-0005-0000-0000-0000B10C0000}"/>
    <cellStyle name="Comma 2 2 7 8" xfId="3264" xr:uid="{00000000-0005-0000-0000-0000B20C0000}"/>
    <cellStyle name="Comma 2 2 7 8 2" xfId="3265" xr:uid="{00000000-0005-0000-0000-0000B30C0000}"/>
    <cellStyle name="Comma 2 2 7 8 3" xfId="3266" xr:uid="{00000000-0005-0000-0000-0000B40C0000}"/>
    <cellStyle name="Comma 2 2 7 8 4" xfId="3267" xr:uid="{00000000-0005-0000-0000-0000B50C0000}"/>
    <cellStyle name="Comma 2 2 7 9" xfId="3268" xr:uid="{00000000-0005-0000-0000-0000B60C0000}"/>
    <cellStyle name="Comma 2 2 8" xfId="3269" xr:uid="{00000000-0005-0000-0000-0000B70C0000}"/>
    <cellStyle name="Comma 2 2 8 10" xfId="3270" xr:uid="{00000000-0005-0000-0000-0000B80C0000}"/>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3" xfId="3275" xr:uid="{00000000-0005-0000-0000-0000BD0C0000}"/>
    <cellStyle name="Comma 2 2 8 2 2 2 4" xfId="3276" xr:uid="{00000000-0005-0000-0000-0000BE0C0000}"/>
    <cellStyle name="Comma 2 2 8 2 2 3" xfId="3277" xr:uid="{00000000-0005-0000-0000-0000BF0C0000}"/>
    <cellStyle name="Comma 2 2 8 2 2 4" xfId="3278" xr:uid="{00000000-0005-0000-0000-0000C00C0000}"/>
    <cellStyle name="Comma 2 2 8 2 2 5" xfId="3279" xr:uid="{00000000-0005-0000-0000-0000C10C0000}"/>
    <cellStyle name="Comma 2 2 8 2 3" xfId="3280" xr:uid="{00000000-0005-0000-0000-0000C20C0000}"/>
    <cellStyle name="Comma 2 2 8 2 3 2" xfId="3281" xr:uid="{00000000-0005-0000-0000-0000C30C0000}"/>
    <cellStyle name="Comma 2 2 8 2 3 3" xfId="3282" xr:uid="{00000000-0005-0000-0000-0000C40C0000}"/>
    <cellStyle name="Comma 2 2 8 2 3 4" xfId="3283" xr:uid="{00000000-0005-0000-0000-0000C50C0000}"/>
    <cellStyle name="Comma 2 2 8 2 4" xfId="3284" xr:uid="{00000000-0005-0000-0000-0000C60C0000}"/>
    <cellStyle name="Comma 2 2 8 2 5" xfId="3285" xr:uid="{00000000-0005-0000-0000-0000C70C0000}"/>
    <cellStyle name="Comma 2 2 8 2 6" xfId="3286" xr:uid="{00000000-0005-0000-0000-0000C80C0000}"/>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3" xfId="3291" xr:uid="{00000000-0005-0000-0000-0000CD0C0000}"/>
    <cellStyle name="Comma 2 2 8 3 2 2 4" xfId="3292" xr:uid="{00000000-0005-0000-0000-0000CE0C0000}"/>
    <cellStyle name="Comma 2 2 8 3 2 3" xfId="3293" xr:uid="{00000000-0005-0000-0000-0000CF0C0000}"/>
    <cellStyle name="Comma 2 2 8 3 2 4" xfId="3294" xr:uid="{00000000-0005-0000-0000-0000D00C0000}"/>
    <cellStyle name="Comma 2 2 8 3 2 5" xfId="3295" xr:uid="{00000000-0005-0000-0000-0000D10C0000}"/>
    <cellStyle name="Comma 2 2 8 3 3" xfId="3296" xr:uid="{00000000-0005-0000-0000-0000D20C0000}"/>
    <cellStyle name="Comma 2 2 8 3 3 2" xfId="3297" xr:uid="{00000000-0005-0000-0000-0000D30C0000}"/>
    <cellStyle name="Comma 2 2 8 3 3 3" xfId="3298" xr:uid="{00000000-0005-0000-0000-0000D40C0000}"/>
    <cellStyle name="Comma 2 2 8 3 3 4" xfId="3299" xr:uid="{00000000-0005-0000-0000-0000D50C0000}"/>
    <cellStyle name="Comma 2 2 8 3 4" xfId="3300" xr:uid="{00000000-0005-0000-0000-0000D60C0000}"/>
    <cellStyle name="Comma 2 2 8 3 5" xfId="3301" xr:uid="{00000000-0005-0000-0000-0000D70C0000}"/>
    <cellStyle name="Comma 2 2 8 3 6" xfId="3302" xr:uid="{00000000-0005-0000-0000-0000D80C0000}"/>
    <cellStyle name="Comma 2 2 8 4" xfId="3303" xr:uid="{00000000-0005-0000-0000-0000D90C0000}"/>
    <cellStyle name="Comma 2 2 8 5" xfId="3304" xr:uid="{00000000-0005-0000-0000-0000DA0C0000}"/>
    <cellStyle name="Comma 2 2 8 5 2" xfId="3305" xr:uid="{00000000-0005-0000-0000-0000DB0C0000}"/>
    <cellStyle name="Comma 2 2 8 5 2 2" xfId="3306" xr:uid="{00000000-0005-0000-0000-0000DC0C0000}"/>
    <cellStyle name="Comma 2 2 8 5 2 3" xfId="3307" xr:uid="{00000000-0005-0000-0000-0000DD0C0000}"/>
    <cellStyle name="Comma 2 2 8 5 2 4" xfId="3308" xr:uid="{00000000-0005-0000-0000-0000DE0C0000}"/>
    <cellStyle name="Comma 2 2 8 5 3" xfId="3309" xr:uid="{00000000-0005-0000-0000-0000DF0C0000}"/>
    <cellStyle name="Comma 2 2 8 5 4" xfId="3310" xr:uid="{00000000-0005-0000-0000-0000E00C0000}"/>
    <cellStyle name="Comma 2 2 8 5 5" xfId="3311" xr:uid="{00000000-0005-0000-0000-0000E10C0000}"/>
    <cellStyle name="Comma 2 2 8 6" xfId="3312" xr:uid="{00000000-0005-0000-0000-0000E20C0000}"/>
    <cellStyle name="Comma 2 2 8 6 2" xfId="3313" xr:uid="{00000000-0005-0000-0000-0000E30C0000}"/>
    <cellStyle name="Comma 2 2 8 6 3" xfId="3314" xr:uid="{00000000-0005-0000-0000-0000E40C0000}"/>
    <cellStyle name="Comma 2 2 8 6 4" xfId="3315" xr:uid="{00000000-0005-0000-0000-0000E50C0000}"/>
    <cellStyle name="Comma 2 2 8 7" xfId="3316" xr:uid="{00000000-0005-0000-0000-0000E60C0000}"/>
    <cellStyle name="Comma 2 2 8 7 2" xfId="3317" xr:uid="{00000000-0005-0000-0000-0000E70C0000}"/>
    <cellStyle name="Comma 2 2 8 7 3" xfId="3318" xr:uid="{00000000-0005-0000-0000-0000E80C0000}"/>
    <cellStyle name="Comma 2 2 8 7 4" xfId="3319" xr:uid="{00000000-0005-0000-0000-0000E90C0000}"/>
    <cellStyle name="Comma 2 2 8 8" xfId="3320" xr:uid="{00000000-0005-0000-0000-0000EA0C0000}"/>
    <cellStyle name="Comma 2 2 8 9" xfId="3321" xr:uid="{00000000-0005-0000-0000-0000EB0C0000}"/>
    <cellStyle name="Comma 2 2 9" xfId="3322" xr:uid="{00000000-0005-0000-0000-0000EC0C0000}"/>
    <cellStyle name="Comma 2 2 9 10" xfId="3323" xr:uid="{00000000-0005-0000-0000-0000ED0C0000}"/>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3" xfId="3328" xr:uid="{00000000-0005-0000-0000-0000F20C0000}"/>
    <cellStyle name="Comma 2 2 9 2 2 2 4" xfId="3329" xr:uid="{00000000-0005-0000-0000-0000F30C0000}"/>
    <cellStyle name="Comma 2 2 9 2 2 3" xfId="3330" xr:uid="{00000000-0005-0000-0000-0000F40C0000}"/>
    <cellStyle name="Comma 2 2 9 2 2 4" xfId="3331" xr:uid="{00000000-0005-0000-0000-0000F50C0000}"/>
    <cellStyle name="Comma 2 2 9 2 2 5" xfId="3332" xr:uid="{00000000-0005-0000-0000-0000F60C0000}"/>
    <cellStyle name="Comma 2 2 9 2 3" xfId="3333" xr:uid="{00000000-0005-0000-0000-0000F70C0000}"/>
    <cellStyle name="Comma 2 2 9 2 3 2" xfId="3334" xr:uid="{00000000-0005-0000-0000-0000F80C0000}"/>
    <cellStyle name="Comma 2 2 9 2 3 3" xfId="3335" xr:uid="{00000000-0005-0000-0000-0000F90C0000}"/>
    <cellStyle name="Comma 2 2 9 2 3 4" xfId="3336" xr:uid="{00000000-0005-0000-0000-0000FA0C0000}"/>
    <cellStyle name="Comma 2 2 9 2 4" xfId="3337" xr:uid="{00000000-0005-0000-0000-0000FB0C0000}"/>
    <cellStyle name="Comma 2 2 9 2 5" xfId="3338" xr:uid="{00000000-0005-0000-0000-0000FC0C0000}"/>
    <cellStyle name="Comma 2 2 9 2 6" xfId="3339" xr:uid="{00000000-0005-0000-0000-0000FD0C0000}"/>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3" xfId="3344" xr:uid="{00000000-0005-0000-0000-0000020D0000}"/>
    <cellStyle name="Comma 2 2 9 3 2 2 4" xfId="3345" xr:uid="{00000000-0005-0000-0000-0000030D0000}"/>
    <cellStyle name="Comma 2 2 9 3 2 3" xfId="3346" xr:uid="{00000000-0005-0000-0000-0000040D0000}"/>
    <cellStyle name="Comma 2 2 9 3 2 4" xfId="3347" xr:uid="{00000000-0005-0000-0000-0000050D0000}"/>
    <cellStyle name="Comma 2 2 9 3 2 5" xfId="3348" xr:uid="{00000000-0005-0000-0000-0000060D0000}"/>
    <cellStyle name="Comma 2 2 9 3 3" xfId="3349" xr:uid="{00000000-0005-0000-0000-0000070D0000}"/>
    <cellStyle name="Comma 2 2 9 3 3 2" xfId="3350" xr:uid="{00000000-0005-0000-0000-0000080D0000}"/>
    <cellStyle name="Comma 2 2 9 3 3 3" xfId="3351" xr:uid="{00000000-0005-0000-0000-0000090D0000}"/>
    <cellStyle name="Comma 2 2 9 3 3 4" xfId="3352" xr:uid="{00000000-0005-0000-0000-00000A0D0000}"/>
    <cellStyle name="Comma 2 2 9 3 4" xfId="3353" xr:uid="{00000000-0005-0000-0000-00000B0D0000}"/>
    <cellStyle name="Comma 2 2 9 3 5" xfId="3354" xr:uid="{00000000-0005-0000-0000-00000C0D0000}"/>
    <cellStyle name="Comma 2 2 9 3 6" xfId="3355" xr:uid="{00000000-0005-0000-0000-00000D0D0000}"/>
    <cellStyle name="Comma 2 2 9 4" xfId="3356" xr:uid="{00000000-0005-0000-0000-00000E0D0000}"/>
    <cellStyle name="Comma 2 2 9 5" xfId="3357" xr:uid="{00000000-0005-0000-0000-00000F0D0000}"/>
    <cellStyle name="Comma 2 2 9 5 2" xfId="3358" xr:uid="{00000000-0005-0000-0000-0000100D0000}"/>
    <cellStyle name="Comma 2 2 9 5 2 2" xfId="3359" xr:uid="{00000000-0005-0000-0000-0000110D0000}"/>
    <cellStyle name="Comma 2 2 9 5 2 3" xfId="3360" xr:uid="{00000000-0005-0000-0000-0000120D0000}"/>
    <cellStyle name="Comma 2 2 9 5 2 4" xfId="3361" xr:uid="{00000000-0005-0000-0000-0000130D0000}"/>
    <cellStyle name="Comma 2 2 9 5 3" xfId="3362" xr:uid="{00000000-0005-0000-0000-0000140D0000}"/>
    <cellStyle name="Comma 2 2 9 5 4" xfId="3363" xr:uid="{00000000-0005-0000-0000-0000150D0000}"/>
    <cellStyle name="Comma 2 2 9 5 5" xfId="3364" xr:uid="{00000000-0005-0000-0000-0000160D0000}"/>
    <cellStyle name="Comma 2 2 9 6" xfId="3365" xr:uid="{00000000-0005-0000-0000-0000170D0000}"/>
    <cellStyle name="Comma 2 2 9 6 2" xfId="3366" xr:uid="{00000000-0005-0000-0000-0000180D0000}"/>
    <cellStyle name="Comma 2 2 9 6 3" xfId="3367" xr:uid="{00000000-0005-0000-0000-0000190D0000}"/>
    <cellStyle name="Comma 2 2 9 6 4" xfId="3368" xr:uid="{00000000-0005-0000-0000-00001A0D0000}"/>
    <cellStyle name="Comma 2 2 9 7" xfId="3369" xr:uid="{00000000-0005-0000-0000-00001B0D0000}"/>
    <cellStyle name="Comma 2 2 9 7 2" xfId="3370" xr:uid="{00000000-0005-0000-0000-00001C0D0000}"/>
    <cellStyle name="Comma 2 2 9 7 3" xfId="3371" xr:uid="{00000000-0005-0000-0000-00001D0D0000}"/>
    <cellStyle name="Comma 2 2 9 7 4" xfId="3372" xr:uid="{00000000-0005-0000-0000-00001E0D0000}"/>
    <cellStyle name="Comma 2 2 9 8" xfId="3373" xr:uid="{00000000-0005-0000-0000-00001F0D0000}"/>
    <cellStyle name="Comma 2 2 9 9" xfId="3374" xr:uid="{00000000-0005-0000-0000-0000200D0000}"/>
    <cellStyle name="Comma 2 20" xfId="3375" xr:uid="{00000000-0005-0000-0000-0000210D0000}"/>
    <cellStyle name="Comma 2 20 2" xfId="3376" xr:uid="{00000000-0005-0000-0000-0000220D0000}"/>
    <cellStyle name="Comma 2 20 3" xfId="3377" xr:uid="{00000000-0005-0000-0000-0000230D0000}"/>
    <cellStyle name="Comma 2 20 3 2" xfId="3378" xr:uid="{00000000-0005-0000-0000-0000240D0000}"/>
    <cellStyle name="Comma 2 20 3 3" xfId="3379" xr:uid="{00000000-0005-0000-0000-0000250D0000}"/>
    <cellStyle name="Comma 2 20 3 4" xfId="3380" xr:uid="{00000000-0005-0000-0000-0000260D0000}"/>
    <cellStyle name="Comma 2 21" xfId="3381" xr:uid="{00000000-0005-0000-0000-0000270D0000}"/>
    <cellStyle name="Comma 2 21 2" xfId="3382" xr:uid="{00000000-0005-0000-0000-0000280D0000}"/>
    <cellStyle name="Comma 2 21 3" xfId="3383" xr:uid="{00000000-0005-0000-0000-0000290D0000}"/>
    <cellStyle name="Comma 2 21 3 2" xfId="3384" xr:uid="{00000000-0005-0000-0000-00002A0D0000}"/>
    <cellStyle name="Comma 2 21 3 3" xfId="3385" xr:uid="{00000000-0005-0000-0000-00002B0D0000}"/>
    <cellStyle name="Comma 2 21 3 4" xfId="3386" xr:uid="{00000000-0005-0000-0000-00002C0D0000}"/>
    <cellStyle name="Comma 2 22" xfId="3387" xr:uid="{00000000-0005-0000-0000-00002D0D0000}"/>
    <cellStyle name="Comma 2 22 2" xfId="3388" xr:uid="{00000000-0005-0000-0000-00002E0D0000}"/>
    <cellStyle name="Comma 2 22 3" xfId="3389" xr:uid="{00000000-0005-0000-0000-00002F0D0000}"/>
    <cellStyle name="Comma 2 22 3 2" xfId="3390" xr:uid="{00000000-0005-0000-0000-0000300D0000}"/>
    <cellStyle name="Comma 2 22 3 3" xfId="3391" xr:uid="{00000000-0005-0000-0000-0000310D0000}"/>
    <cellStyle name="Comma 2 22 3 4" xfId="3392" xr:uid="{00000000-0005-0000-0000-0000320D0000}"/>
    <cellStyle name="Comma 2 23" xfId="3393" xr:uid="{00000000-0005-0000-0000-0000330D0000}"/>
    <cellStyle name="Comma 2 23 2" xfId="3394" xr:uid="{00000000-0005-0000-0000-0000340D0000}"/>
    <cellStyle name="Comma 2 23 3" xfId="3395" xr:uid="{00000000-0005-0000-0000-0000350D0000}"/>
    <cellStyle name="Comma 2 23 3 2" xfId="3396" xr:uid="{00000000-0005-0000-0000-0000360D0000}"/>
    <cellStyle name="Comma 2 23 3 3" xfId="3397" xr:uid="{00000000-0005-0000-0000-0000370D0000}"/>
    <cellStyle name="Comma 2 23 3 4" xfId="3398" xr:uid="{00000000-0005-0000-0000-0000380D0000}"/>
    <cellStyle name="Comma 2 23 4" xfId="3399" xr:uid="{00000000-0005-0000-0000-0000390D0000}"/>
    <cellStyle name="Comma 2 23 5" xfId="3400" xr:uid="{00000000-0005-0000-0000-00003A0D0000}"/>
    <cellStyle name="Comma 2 23 6" xfId="3401" xr:uid="{00000000-0005-0000-0000-00003B0D0000}"/>
    <cellStyle name="Comma 2 24" xfId="3402" xr:uid="{00000000-0005-0000-0000-00003C0D0000}"/>
    <cellStyle name="Comma 2 25" xfId="3403" xr:uid="{00000000-0005-0000-0000-00003D0D0000}"/>
    <cellStyle name="Comma 2 26" xfId="3404" xr:uid="{00000000-0005-0000-0000-00003E0D0000}"/>
    <cellStyle name="Comma 2 27" xfId="3405" xr:uid="{00000000-0005-0000-0000-00003F0D0000}"/>
    <cellStyle name="Comma 2 28" xfId="3406" xr:uid="{00000000-0005-0000-0000-0000400D0000}"/>
    <cellStyle name="Comma 2 29" xfId="3407" xr:uid="{00000000-0005-0000-0000-0000410D0000}"/>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3" xfId="3413" xr:uid="{00000000-0005-0000-0000-0000470D0000}"/>
    <cellStyle name="Comma 2 3 10 2 2 4" xfId="3414" xr:uid="{00000000-0005-0000-0000-0000480D0000}"/>
    <cellStyle name="Comma 2 3 10 2 3" xfId="3415" xr:uid="{00000000-0005-0000-0000-0000490D0000}"/>
    <cellStyle name="Comma 2 3 10 2 4" xfId="3416" xr:uid="{00000000-0005-0000-0000-00004A0D0000}"/>
    <cellStyle name="Comma 2 3 10 2 5" xfId="3417" xr:uid="{00000000-0005-0000-0000-00004B0D0000}"/>
    <cellStyle name="Comma 2 3 10 3" xfId="3418" xr:uid="{00000000-0005-0000-0000-00004C0D0000}"/>
    <cellStyle name="Comma 2 3 10 3 2" xfId="3419" xr:uid="{00000000-0005-0000-0000-00004D0D0000}"/>
    <cellStyle name="Comma 2 3 10 3 3" xfId="3420" xr:uid="{00000000-0005-0000-0000-00004E0D0000}"/>
    <cellStyle name="Comma 2 3 10 3 4" xfId="3421" xr:uid="{00000000-0005-0000-0000-00004F0D0000}"/>
    <cellStyle name="Comma 2 3 10 4" xfId="3422" xr:uid="{00000000-0005-0000-0000-0000500D0000}"/>
    <cellStyle name="Comma 2 3 10 5" xfId="3423" xr:uid="{00000000-0005-0000-0000-0000510D0000}"/>
    <cellStyle name="Comma 2 3 10 6" xfId="3424" xr:uid="{00000000-0005-0000-0000-0000520D0000}"/>
    <cellStyle name="Comma 2 3 11" xfId="3425" xr:uid="{00000000-0005-0000-0000-0000530D0000}"/>
    <cellStyle name="Comma 2 3 12" xfId="3426" xr:uid="{00000000-0005-0000-0000-0000540D0000}"/>
    <cellStyle name="Comma 2 3 12 2" xfId="3427" xr:uid="{00000000-0005-0000-0000-0000550D0000}"/>
    <cellStyle name="Comma 2 3 12 2 2" xfId="3428" xr:uid="{00000000-0005-0000-0000-0000560D0000}"/>
    <cellStyle name="Comma 2 3 12 2 3" xfId="3429" xr:uid="{00000000-0005-0000-0000-0000570D0000}"/>
    <cellStyle name="Comma 2 3 12 2 4" xfId="3430" xr:uid="{00000000-0005-0000-0000-0000580D0000}"/>
    <cellStyle name="Comma 2 3 12 3" xfId="3431" xr:uid="{00000000-0005-0000-0000-0000590D0000}"/>
    <cellStyle name="Comma 2 3 12 4" xfId="3432" xr:uid="{00000000-0005-0000-0000-00005A0D0000}"/>
    <cellStyle name="Comma 2 3 12 5" xfId="3433" xr:uid="{00000000-0005-0000-0000-00005B0D0000}"/>
    <cellStyle name="Comma 2 3 13" xfId="3434" xr:uid="{00000000-0005-0000-0000-00005C0D0000}"/>
    <cellStyle name="Comma 2 3 13 2" xfId="3435" xr:uid="{00000000-0005-0000-0000-00005D0D0000}"/>
    <cellStyle name="Comma 2 3 13 3" xfId="3436" xr:uid="{00000000-0005-0000-0000-00005E0D0000}"/>
    <cellStyle name="Comma 2 3 13 4" xfId="3437" xr:uid="{00000000-0005-0000-0000-00005F0D0000}"/>
    <cellStyle name="Comma 2 3 14" xfId="3438" xr:uid="{00000000-0005-0000-0000-0000600D0000}"/>
    <cellStyle name="Comma 2 3 15" xfId="3439" xr:uid="{00000000-0005-0000-0000-0000610D0000}"/>
    <cellStyle name="Comma 2 3 16" xfId="3440" xr:uid="{00000000-0005-0000-0000-0000620D0000}"/>
    <cellStyle name="Comma 2 3 17" xfId="23851" xr:uid="{8B81AF5C-CF5E-45B8-83D2-116AF0BB2495}"/>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3" xfId="3445" xr:uid="{00000000-0005-0000-0000-0000670D0000}"/>
    <cellStyle name="Comma 2 3 2 10 2 4" xfId="3446" xr:uid="{00000000-0005-0000-0000-0000680D0000}"/>
    <cellStyle name="Comma 2 3 2 10 3" xfId="3447" xr:uid="{00000000-0005-0000-0000-0000690D0000}"/>
    <cellStyle name="Comma 2 3 2 10 4" xfId="3448" xr:uid="{00000000-0005-0000-0000-00006A0D0000}"/>
    <cellStyle name="Comma 2 3 2 10 5" xfId="3449" xr:uid="{00000000-0005-0000-0000-00006B0D0000}"/>
    <cellStyle name="Comma 2 3 2 11" xfId="3450" xr:uid="{00000000-0005-0000-0000-00006C0D0000}"/>
    <cellStyle name="Comma 2 3 2 11 2" xfId="3451" xr:uid="{00000000-0005-0000-0000-00006D0D0000}"/>
    <cellStyle name="Comma 2 3 2 11 3" xfId="3452" xr:uid="{00000000-0005-0000-0000-00006E0D0000}"/>
    <cellStyle name="Comma 2 3 2 11 4" xfId="3453" xr:uid="{00000000-0005-0000-0000-00006F0D0000}"/>
    <cellStyle name="Comma 2 3 2 12" xfId="3454" xr:uid="{00000000-0005-0000-0000-0000700D0000}"/>
    <cellStyle name="Comma 2 3 2 13" xfId="3455" xr:uid="{00000000-0005-0000-0000-0000710D0000}"/>
    <cellStyle name="Comma 2 3 2 14" xfId="3456" xr:uid="{00000000-0005-0000-0000-0000720D0000}"/>
    <cellStyle name="Comma 2 3 2 2" xfId="3457" xr:uid="{00000000-0005-0000-0000-0000730D0000}"/>
    <cellStyle name="Comma 2 3 2 2 10" xfId="3458" xr:uid="{00000000-0005-0000-0000-0000740D0000}"/>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3" xfId="3464" xr:uid="{00000000-0005-0000-0000-00007A0D0000}"/>
    <cellStyle name="Comma 2 3 2 2 2 2 2 2 4" xfId="3465" xr:uid="{00000000-0005-0000-0000-00007B0D0000}"/>
    <cellStyle name="Comma 2 3 2 2 2 2 2 3" xfId="3466" xr:uid="{00000000-0005-0000-0000-00007C0D0000}"/>
    <cellStyle name="Comma 2 3 2 2 2 2 2 4" xfId="3467" xr:uid="{00000000-0005-0000-0000-00007D0D0000}"/>
    <cellStyle name="Comma 2 3 2 2 2 2 2 5" xfId="3468" xr:uid="{00000000-0005-0000-0000-00007E0D0000}"/>
    <cellStyle name="Comma 2 3 2 2 2 2 3" xfId="3469" xr:uid="{00000000-0005-0000-0000-00007F0D0000}"/>
    <cellStyle name="Comma 2 3 2 2 2 2 3 2" xfId="3470" xr:uid="{00000000-0005-0000-0000-0000800D0000}"/>
    <cellStyle name="Comma 2 3 2 2 2 2 3 3" xfId="3471" xr:uid="{00000000-0005-0000-0000-0000810D0000}"/>
    <cellStyle name="Comma 2 3 2 2 2 2 3 4" xfId="3472" xr:uid="{00000000-0005-0000-0000-0000820D0000}"/>
    <cellStyle name="Comma 2 3 2 2 2 2 4" xfId="3473" xr:uid="{00000000-0005-0000-0000-0000830D0000}"/>
    <cellStyle name="Comma 2 3 2 2 2 2 5" xfId="3474" xr:uid="{00000000-0005-0000-0000-0000840D0000}"/>
    <cellStyle name="Comma 2 3 2 2 2 2 6" xfId="3475" xr:uid="{00000000-0005-0000-0000-0000850D0000}"/>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3" xfId="3480" xr:uid="{00000000-0005-0000-0000-00008A0D0000}"/>
    <cellStyle name="Comma 2 3 2 2 2 3 2 2 4" xfId="3481" xr:uid="{00000000-0005-0000-0000-00008B0D0000}"/>
    <cellStyle name="Comma 2 3 2 2 2 3 2 3" xfId="3482" xr:uid="{00000000-0005-0000-0000-00008C0D0000}"/>
    <cellStyle name="Comma 2 3 2 2 2 3 2 4" xfId="3483" xr:uid="{00000000-0005-0000-0000-00008D0D0000}"/>
    <cellStyle name="Comma 2 3 2 2 2 3 2 5" xfId="3484" xr:uid="{00000000-0005-0000-0000-00008E0D0000}"/>
    <cellStyle name="Comma 2 3 2 2 2 3 3" xfId="3485" xr:uid="{00000000-0005-0000-0000-00008F0D0000}"/>
    <cellStyle name="Comma 2 3 2 2 2 3 3 2" xfId="3486" xr:uid="{00000000-0005-0000-0000-0000900D0000}"/>
    <cellStyle name="Comma 2 3 2 2 2 3 3 3" xfId="3487" xr:uid="{00000000-0005-0000-0000-0000910D0000}"/>
    <cellStyle name="Comma 2 3 2 2 2 3 3 4" xfId="3488" xr:uid="{00000000-0005-0000-0000-0000920D0000}"/>
    <cellStyle name="Comma 2 3 2 2 2 3 4" xfId="3489" xr:uid="{00000000-0005-0000-0000-0000930D0000}"/>
    <cellStyle name="Comma 2 3 2 2 2 3 5" xfId="3490" xr:uid="{00000000-0005-0000-0000-0000940D0000}"/>
    <cellStyle name="Comma 2 3 2 2 2 3 6" xfId="3491" xr:uid="{00000000-0005-0000-0000-0000950D0000}"/>
    <cellStyle name="Comma 2 3 2 2 2 4" xfId="3492" xr:uid="{00000000-0005-0000-0000-0000960D0000}"/>
    <cellStyle name="Comma 2 3 2 2 2 4 2" xfId="3493" xr:uid="{00000000-0005-0000-0000-0000970D0000}"/>
    <cellStyle name="Comma 2 3 2 2 2 4 2 2" xfId="3494" xr:uid="{00000000-0005-0000-0000-0000980D0000}"/>
    <cellStyle name="Comma 2 3 2 2 2 4 2 3" xfId="3495" xr:uid="{00000000-0005-0000-0000-0000990D0000}"/>
    <cellStyle name="Comma 2 3 2 2 2 4 2 4" xfId="3496" xr:uid="{00000000-0005-0000-0000-00009A0D0000}"/>
    <cellStyle name="Comma 2 3 2 2 2 4 3" xfId="3497" xr:uid="{00000000-0005-0000-0000-00009B0D0000}"/>
    <cellStyle name="Comma 2 3 2 2 2 4 4" xfId="3498" xr:uid="{00000000-0005-0000-0000-00009C0D0000}"/>
    <cellStyle name="Comma 2 3 2 2 2 4 5" xfId="3499" xr:uid="{00000000-0005-0000-0000-00009D0D0000}"/>
    <cellStyle name="Comma 2 3 2 2 2 5" xfId="3500" xr:uid="{00000000-0005-0000-0000-00009E0D0000}"/>
    <cellStyle name="Comma 2 3 2 2 2 5 2" xfId="3501" xr:uid="{00000000-0005-0000-0000-00009F0D0000}"/>
    <cellStyle name="Comma 2 3 2 2 2 5 3" xfId="3502" xr:uid="{00000000-0005-0000-0000-0000A00D0000}"/>
    <cellStyle name="Comma 2 3 2 2 2 5 4" xfId="3503" xr:uid="{00000000-0005-0000-0000-0000A10D0000}"/>
    <cellStyle name="Comma 2 3 2 2 2 6" xfId="3504" xr:uid="{00000000-0005-0000-0000-0000A20D0000}"/>
    <cellStyle name="Comma 2 3 2 2 2 7" xfId="3505" xr:uid="{00000000-0005-0000-0000-0000A30D0000}"/>
    <cellStyle name="Comma 2 3 2 2 2 8" xfId="3506" xr:uid="{00000000-0005-0000-0000-0000A40D0000}"/>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3" xfId="3511" xr:uid="{00000000-0005-0000-0000-0000A90D0000}"/>
    <cellStyle name="Comma 2 3 2 2 3 2 2 4" xfId="3512" xr:uid="{00000000-0005-0000-0000-0000AA0D0000}"/>
    <cellStyle name="Comma 2 3 2 2 3 2 3" xfId="3513" xr:uid="{00000000-0005-0000-0000-0000AB0D0000}"/>
    <cellStyle name="Comma 2 3 2 2 3 2 4" xfId="3514" xr:uid="{00000000-0005-0000-0000-0000AC0D0000}"/>
    <cellStyle name="Comma 2 3 2 2 3 2 5" xfId="3515" xr:uid="{00000000-0005-0000-0000-0000AD0D0000}"/>
    <cellStyle name="Comma 2 3 2 2 3 3" xfId="3516" xr:uid="{00000000-0005-0000-0000-0000AE0D0000}"/>
    <cellStyle name="Comma 2 3 2 2 3 3 2" xfId="3517" xr:uid="{00000000-0005-0000-0000-0000AF0D0000}"/>
    <cellStyle name="Comma 2 3 2 2 3 3 3" xfId="3518" xr:uid="{00000000-0005-0000-0000-0000B00D0000}"/>
    <cellStyle name="Comma 2 3 2 2 3 3 4" xfId="3519" xr:uid="{00000000-0005-0000-0000-0000B10D0000}"/>
    <cellStyle name="Comma 2 3 2 2 3 4" xfId="3520" xr:uid="{00000000-0005-0000-0000-0000B20D0000}"/>
    <cellStyle name="Comma 2 3 2 2 3 5" xfId="3521" xr:uid="{00000000-0005-0000-0000-0000B30D0000}"/>
    <cellStyle name="Comma 2 3 2 2 3 6" xfId="3522" xr:uid="{00000000-0005-0000-0000-0000B40D0000}"/>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3" xfId="3527" xr:uid="{00000000-0005-0000-0000-0000B90D0000}"/>
    <cellStyle name="Comma 2 3 2 2 4 2 2 4" xfId="3528" xr:uid="{00000000-0005-0000-0000-0000BA0D0000}"/>
    <cellStyle name="Comma 2 3 2 2 4 2 3" xfId="3529" xr:uid="{00000000-0005-0000-0000-0000BB0D0000}"/>
    <cellStyle name="Comma 2 3 2 2 4 2 4" xfId="3530" xr:uid="{00000000-0005-0000-0000-0000BC0D0000}"/>
    <cellStyle name="Comma 2 3 2 2 4 2 5" xfId="3531" xr:uid="{00000000-0005-0000-0000-0000BD0D0000}"/>
    <cellStyle name="Comma 2 3 2 2 4 3" xfId="3532" xr:uid="{00000000-0005-0000-0000-0000BE0D0000}"/>
    <cellStyle name="Comma 2 3 2 2 4 3 2" xfId="3533" xr:uid="{00000000-0005-0000-0000-0000BF0D0000}"/>
    <cellStyle name="Comma 2 3 2 2 4 3 3" xfId="3534" xr:uid="{00000000-0005-0000-0000-0000C00D0000}"/>
    <cellStyle name="Comma 2 3 2 2 4 3 4" xfId="3535" xr:uid="{00000000-0005-0000-0000-0000C10D0000}"/>
    <cellStyle name="Comma 2 3 2 2 4 4" xfId="3536" xr:uid="{00000000-0005-0000-0000-0000C20D0000}"/>
    <cellStyle name="Comma 2 3 2 2 4 5" xfId="3537" xr:uid="{00000000-0005-0000-0000-0000C30D0000}"/>
    <cellStyle name="Comma 2 3 2 2 4 6" xfId="3538" xr:uid="{00000000-0005-0000-0000-0000C40D0000}"/>
    <cellStyle name="Comma 2 3 2 2 5" xfId="3539" xr:uid="{00000000-0005-0000-0000-0000C50D0000}"/>
    <cellStyle name="Comma 2 3 2 2 6" xfId="3540" xr:uid="{00000000-0005-0000-0000-0000C60D0000}"/>
    <cellStyle name="Comma 2 3 2 2 6 2" xfId="3541" xr:uid="{00000000-0005-0000-0000-0000C70D0000}"/>
    <cellStyle name="Comma 2 3 2 2 6 2 2" xfId="3542" xr:uid="{00000000-0005-0000-0000-0000C80D0000}"/>
    <cellStyle name="Comma 2 3 2 2 6 2 3" xfId="3543" xr:uid="{00000000-0005-0000-0000-0000C90D0000}"/>
    <cellStyle name="Comma 2 3 2 2 6 2 4" xfId="3544" xr:uid="{00000000-0005-0000-0000-0000CA0D0000}"/>
    <cellStyle name="Comma 2 3 2 2 6 3" xfId="3545" xr:uid="{00000000-0005-0000-0000-0000CB0D0000}"/>
    <cellStyle name="Comma 2 3 2 2 6 4" xfId="3546" xr:uid="{00000000-0005-0000-0000-0000CC0D0000}"/>
    <cellStyle name="Comma 2 3 2 2 6 5" xfId="3547" xr:uid="{00000000-0005-0000-0000-0000CD0D0000}"/>
    <cellStyle name="Comma 2 3 2 2 7" xfId="3548" xr:uid="{00000000-0005-0000-0000-0000CE0D0000}"/>
    <cellStyle name="Comma 2 3 2 2 7 2" xfId="3549" xr:uid="{00000000-0005-0000-0000-0000CF0D0000}"/>
    <cellStyle name="Comma 2 3 2 2 7 3" xfId="3550" xr:uid="{00000000-0005-0000-0000-0000D00D0000}"/>
    <cellStyle name="Comma 2 3 2 2 7 4" xfId="3551" xr:uid="{00000000-0005-0000-0000-0000D10D0000}"/>
    <cellStyle name="Comma 2 3 2 2 8" xfId="3552" xr:uid="{00000000-0005-0000-0000-0000D20D0000}"/>
    <cellStyle name="Comma 2 3 2 2 9" xfId="3553" xr:uid="{00000000-0005-0000-0000-0000D30D0000}"/>
    <cellStyle name="Comma 2 3 2 3" xfId="3554" xr:uid="{00000000-0005-0000-0000-0000D40D0000}"/>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3" xfId="3560" xr:uid="{00000000-0005-0000-0000-0000DA0D0000}"/>
    <cellStyle name="Comma 2 3 2 3 2 2 2 2 4" xfId="3561" xr:uid="{00000000-0005-0000-0000-0000DB0D0000}"/>
    <cellStyle name="Comma 2 3 2 3 2 2 2 3" xfId="3562" xr:uid="{00000000-0005-0000-0000-0000DC0D0000}"/>
    <cellStyle name="Comma 2 3 2 3 2 2 2 4" xfId="3563" xr:uid="{00000000-0005-0000-0000-0000DD0D0000}"/>
    <cellStyle name="Comma 2 3 2 3 2 2 2 5" xfId="3564" xr:uid="{00000000-0005-0000-0000-0000DE0D0000}"/>
    <cellStyle name="Comma 2 3 2 3 2 2 3" xfId="3565" xr:uid="{00000000-0005-0000-0000-0000DF0D0000}"/>
    <cellStyle name="Comma 2 3 2 3 2 2 3 2" xfId="3566" xr:uid="{00000000-0005-0000-0000-0000E00D0000}"/>
    <cellStyle name="Comma 2 3 2 3 2 2 3 3" xfId="3567" xr:uid="{00000000-0005-0000-0000-0000E10D0000}"/>
    <cellStyle name="Comma 2 3 2 3 2 2 3 4" xfId="3568" xr:uid="{00000000-0005-0000-0000-0000E20D0000}"/>
    <cellStyle name="Comma 2 3 2 3 2 2 4" xfId="3569" xr:uid="{00000000-0005-0000-0000-0000E30D0000}"/>
    <cellStyle name="Comma 2 3 2 3 2 2 5" xfId="3570" xr:uid="{00000000-0005-0000-0000-0000E40D0000}"/>
    <cellStyle name="Comma 2 3 2 3 2 2 6" xfId="3571" xr:uid="{00000000-0005-0000-0000-0000E50D0000}"/>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3" xfId="3576" xr:uid="{00000000-0005-0000-0000-0000EA0D0000}"/>
    <cellStyle name="Comma 2 3 2 3 2 3 2 2 4" xfId="3577" xr:uid="{00000000-0005-0000-0000-0000EB0D0000}"/>
    <cellStyle name="Comma 2 3 2 3 2 3 2 3" xfId="3578" xr:uid="{00000000-0005-0000-0000-0000EC0D0000}"/>
    <cellStyle name="Comma 2 3 2 3 2 3 2 4" xfId="3579" xr:uid="{00000000-0005-0000-0000-0000ED0D0000}"/>
    <cellStyle name="Comma 2 3 2 3 2 3 2 5" xfId="3580" xr:uid="{00000000-0005-0000-0000-0000EE0D0000}"/>
    <cellStyle name="Comma 2 3 2 3 2 3 3" xfId="3581" xr:uid="{00000000-0005-0000-0000-0000EF0D0000}"/>
    <cellStyle name="Comma 2 3 2 3 2 3 3 2" xfId="3582" xr:uid="{00000000-0005-0000-0000-0000F00D0000}"/>
    <cellStyle name="Comma 2 3 2 3 2 3 3 3" xfId="3583" xr:uid="{00000000-0005-0000-0000-0000F10D0000}"/>
    <cellStyle name="Comma 2 3 2 3 2 3 3 4" xfId="3584" xr:uid="{00000000-0005-0000-0000-0000F20D0000}"/>
    <cellStyle name="Comma 2 3 2 3 2 3 4" xfId="3585" xr:uid="{00000000-0005-0000-0000-0000F30D0000}"/>
    <cellStyle name="Comma 2 3 2 3 2 3 5" xfId="3586" xr:uid="{00000000-0005-0000-0000-0000F40D0000}"/>
    <cellStyle name="Comma 2 3 2 3 2 3 6" xfId="3587" xr:uid="{00000000-0005-0000-0000-0000F50D0000}"/>
    <cellStyle name="Comma 2 3 2 3 2 4" xfId="3588" xr:uid="{00000000-0005-0000-0000-0000F60D0000}"/>
    <cellStyle name="Comma 2 3 2 3 2 4 2" xfId="3589" xr:uid="{00000000-0005-0000-0000-0000F70D0000}"/>
    <cellStyle name="Comma 2 3 2 3 2 4 2 2" xfId="3590" xr:uid="{00000000-0005-0000-0000-0000F80D0000}"/>
    <cellStyle name="Comma 2 3 2 3 2 4 2 3" xfId="3591" xr:uid="{00000000-0005-0000-0000-0000F90D0000}"/>
    <cellStyle name="Comma 2 3 2 3 2 4 2 4" xfId="3592" xr:uid="{00000000-0005-0000-0000-0000FA0D0000}"/>
    <cellStyle name="Comma 2 3 2 3 2 4 3" xfId="3593" xr:uid="{00000000-0005-0000-0000-0000FB0D0000}"/>
    <cellStyle name="Comma 2 3 2 3 2 4 4" xfId="3594" xr:uid="{00000000-0005-0000-0000-0000FC0D0000}"/>
    <cellStyle name="Comma 2 3 2 3 2 4 5" xfId="3595" xr:uid="{00000000-0005-0000-0000-0000FD0D0000}"/>
    <cellStyle name="Comma 2 3 2 3 2 5" xfId="3596" xr:uid="{00000000-0005-0000-0000-0000FE0D0000}"/>
    <cellStyle name="Comma 2 3 2 3 2 5 2" xfId="3597" xr:uid="{00000000-0005-0000-0000-0000FF0D0000}"/>
    <cellStyle name="Comma 2 3 2 3 2 5 3" xfId="3598" xr:uid="{00000000-0005-0000-0000-0000000E0000}"/>
    <cellStyle name="Comma 2 3 2 3 2 5 4" xfId="3599" xr:uid="{00000000-0005-0000-0000-0000010E0000}"/>
    <cellStyle name="Comma 2 3 2 3 2 6" xfId="3600" xr:uid="{00000000-0005-0000-0000-0000020E0000}"/>
    <cellStyle name="Comma 2 3 2 3 2 7" xfId="3601" xr:uid="{00000000-0005-0000-0000-0000030E0000}"/>
    <cellStyle name="Comma 2 3 2 3 2 8" xfId="3602" xr:uid="{00000000-0005-0000-0000-0000040E0000}"/>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3" xfId="3607" xr:uid="{00000000-0005-0000-0000-0000090E0000}"/>
    <cellStyle name="Comma 2 3 2 3 3 2 2 4" xfId="3608" xr:uid="{00000000-0005-0000-0000-00000A0E0000}"/>
    <cellStyle name="Comma 2 3 2 3 3 2 3" xfId="3609" xr:uid="{00000000-0005-0000-0000-00000B0E0000}"/>
    <cellStyle name="Comma 2 3 2 3 3 2 4" xfId="3610" xr:uid="{00000000-0005-0000-0000-00000C0E0000}"/>
    <cellStyle name="Comma 2 3 2 3 3 2 5" xfId="3611" xr:uid="{00000000-0005-0000-0000-00000D0E0000}"/>
    <cellStyle name="Comma 2 3 2 3 3 3" xfId="3612" xr:uid="{00000000-0005-0000-0000-00000E0E0000}"/>
    <cellStyle name="Comma 2 3 2 3 3 3 2" xfId="3613" xr:uid="{00000000-0005-0000-0000-00000F0E0000}"/>
    <cellStyle name="Comma 2 3 2 3 3 3 3" xfId="3614" xr:uid="{00000000-0005-0000-0000-0000100E0000}"/>
    <cellStyle name="Comma 2 3 2 3 3 3 4" xfId="3615" xr:uid="{00000000-0005-0000-0000-0000110E0000}"/>
    <cellStyle name="Comma 2 3 2 3 3 4" xfId="3616" xr:uid="{00000000-0005-0000-0000-0000120E0000}"/>
    <cellStyle name="Comma 2 3 2 3 3 5" xfId="3617" xr:uid="{00000000-0005-0000-0000-0000130E0000}"/>
    <cellStyle name="Comma 2 3 2 3 3 6" xfId="3618" xr:uid="{00000000-0005-0000-0000-0000140E0000}"/>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3" xfId="3623" xr:uid="{00000000-0005-0000-0000-0000190E0000}"/>
    <cellStyle name="Comma 2 3 2 3 4 2 2 4" xfId="3624" xr:uid="{00000000-0005-0000-0000-00001A0E0000}"/>
    <cellStyle name="Comma 2 3 2 3 4 2 3" xfId="3625" xr:uid="{00000000-0005-0000-0000-00001B0E0000}"/>
    <cellStyle name="Comma 2 3 2 3 4 2 4" xfId="3626" xr:uid="{00000000-0005-0000-0000-00001C0E0000}"/>
    <cellStyle name="Comma 2 3 2 3 4 2 5" xfId="3627" xr:uid="{00000000-0005-0000-0000-00001D0E0000}"/>
    <cellStyle name="Comma 2 3 2 3 4 3" xfId="3628" xr:uid="{00000000-0005-0000-0000-00001E0E0000}"/>
    <cellStyle name="Comma 2 3 2 3 4 3 2" xfId="3629" xr:uid="{00000000-0005-0000-0000-00001F0E0000}"/>
    <cellStyle name="Comma 2 3 2 3 4 3 3" xfId="3630" xr:uid="{00000000-0005-0000-0000-0000200E0000}"/>
    <cellStyle name="Comma 2 3 2 3 4 3 4" xfId="3631" xr:uid="{00000000-0005-0000-0000-0000210E0000}"/>
    <cellStyle name="Comma 2 3 2 3 4 4" xfId="3632" xr:uid="{00000000-0005-0000-0000-0000220E0000}"/>
    <cellStyle name="Comma 2 3 2 3 4 5" xfId="3633" xr:uid="{00000000-0005-0000-0000-0000230E0000}"/>
    <cellStyle name="Comma 2 3 2 3 4 6" xfId="3634" xr:uid="{00000000-0005-0000-0000-0000240E0000}"/>
    <cellStyle name="Comma 2 3 2 3 5" xfId="3635" xr:uid="{00000000-0005-0000-0000-0000250E0000}"/>
    <cellStyle name="Comma 2 3 2 3 5 2" xfId="3636" xr:uid="{00000000-0005-0000-0000-0000260E0000}"/>
    <cellStyle name="Comma 2 3 2 3 5 2 2" xfId="3637" xr:uid="{00000000-0005-0000-0000-0000270E0000}"/>
    <cellStyle name="Comma 2 3 2 3 5 2 3" xfId="3638" xr:uid="{00000000-0005-0000-0000-0000280E0000}"/>
    <cellStyle name="Comma 2 3 2 3 5 2 4" xfId="3639" xr:uid="{00000000-0005-0000-0000-0000290E0000}"/>
    <cellStyle name="Comma 2 3 2 3 5 3" xfId="3640" xr:uid="{00000000-0005-0000-0000-00002A0E0000}"/>
    <cellStyle name="Comma 2 3 2 3 5 4" xfId="3641" xr:uid="{00000000-0005-0000-0000-00002B0E0000}"/>
    <cellStyle name="Comma 2 3 2 3 5 5" xfId="3642" xr:uid="{00000000-0005-0000-0000-00002C0E0000}"/>
    <cellStyle name="Comma 2 3 2 3 6" xfId="3643" xr:uid="{00000000-0005-0000-0000-00002D0E0000}"/>
    <cellStyle name="Comma 2 3 2 3 6 2" xfId="3644" xr:uid="{00000000-0005-0000-0000-00002E0E0000}"/>
    <cellStyle name="Comma 2 3 2 3 6 3" xfId="3645" xr:uid="{00000000-0005-0000-0000-00002F0E0000}"/>
    <cellStyle name="Comma 2 3 2 3 6 4" xfId="3646" xr:uid="{00000000-0005-0000-0000-0000300E0000}"/>
    <cellStyle name="Comma 2 3 2 3 7" xfId="3647" xr:uid="{00000000-0005-0000-0000-0000310E0000}"/>
    <cellStyle name="Comma 2 3 2 3 8" xfId="3648" xr:uid="{00000000-0005-0000-0000-0000320E0000}"/>
    <cellStyle name="Comma 2 3 2 3 9" xfId="3649" xr:uid="{00000000-0005-0000-0000-0000330E0000}"/>
    <cellStyle name="Comma 2 3 2 4" xfId="3650" xr:uid="{00000000-0005-0000-0000-0000340E0000}"/>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3" xfId="3656" xr:uid="{00000000-0005-0000-0000-00003A0E0000}"/>
    <cellStyle name="Comma 2 3 2 4 2 2 2 2 4" xfId="3657" xr:uid="{00000000-0005-0000-0000-00003B0E0000}"/>
    <cellStyle name="Comma 2 3 2 4 2 2 2 3" xfId="3658" xr:uid="{00000000-0005-0000-0000-00003C0E0000}"/>
    <cellStyle name="Comma 2 3 2 4 2 2 2 4" xfId="3659" xr:uid="{00000000-0005-0000-0000-00003D0E0000}"/>
    <cellStyle name="Comma 2 3 2 4 2 2 2 5" xfId="3660" xr:uid="{00000000-0005-0000-0000-00003E0E0000}"/>
    <cellStyle name="Comma 2 3 2 4 2 2 3" xfId="3661" xr:uid="{00000000-0005-0000-0000-00003F0E0000}"/>
    <cellStyle name="Comma 2 3 2 4 2 2 3 2" xfId="3662" xr:uid="{00000000-0005-0000-0000-0000400E0000}"/>
    <cellStyle name="Comma 2 3 2 4 2 2 3 3" xfId="3663" xr:uid="{00000000-0005-0000-0000-0000410E0000}"/>
    <cellStyle name="Comma 2 3 2 4 2 2 3 4" xfId="3664" xr:uid="{00000000-0005-0000-0000-0000420E0000}"/>
    <cellStyle name="Comma 2 3 2 4 2 2 4" xfId="3665" xr:uid="{00000000-0005-0000-0000-0000430E0000}"/>
    <cellStyle name="Comma 2 3 2 4 2 2 5" xfId="3666" xr:uid="{00000000-0005-0000-0000-0000440E0000}"/>
    <cellStyle name="Comma 2 3 2 4 2 2 6" xfId="3667" xr:uid="{00000000-0005-0000-0000-0000450E0000}"/>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3" xfId="3672" xr:uid="{00000000-0005-0000-0000-00004A0E0000}"/>
    <cellStyle name="Comma 2 3 2 4 2 3 2 2 4" xfId="3673" xr:uid="{00000000-0005-0000-0000-00004B0E0000}"/>
    <cellStyle name="Comma 2 3 2 4 2 3 2 3" xfId="3674" xr:uid="{00000000-0005-0000-0000-00004C0E0000}"/>
    <cellStyle name="Comma 2 3 2 4 2 3 2 4" xfId="3675" xr:uid="{00000000-0005-0000-0000-00004D0E0000}"/>
    <cellStyle name="Comma 2 3 2 4 2 3 2 5" xfId="3676" xr:uid="{00000000-0005-0000-0000-00004E0E0000}"/>
    <cellStyle name="Comma 2 3 2 4 2 3 3" xfId="3677" xr:uid="{00000000-0005-0000-0000-00004F0E0000}"/>
    <cellStyle name="Comma 2 3 2 4 2 3 3 2" xfId="3678" xr:uid="{00000000-0005-0000-0000-0000500E0000}"/>
    <cellStyle name="Comma 2 3 2 4 2 3 3 3" xfId="3679" xr:uid="{00000000-0005-0000-0000-0000510E0000}"/>
    <cellStyle name="Comma 2 3 2 4 2 3 3 4" xfId="3680" xr:uid="{00000000-0005-0000-0000-0000520E0000}"/>
    <cellStyle name="Comma 2 3 2 4 2 3 4" xfId="3681" xr:uid="{00000000-0005-0000-0000-0000530E0000}"/>
    <cellStyle name="Comma 2 3 2 4 2 3 5" xfId="3682" xr:uid="{00000000-0005-0000-0000-0000540E0000}"/>
    <cellStyle name="Comma 2 3 2 4 2 3 6" xfId="3683" xr:uid="{00000000-0005-0000-0000-0000550E0000}"/>
    <cellStyle name="Comma 2 3 2 4 2 4" xfId="3684" xr:uid="{00000000-0005-0000-0000-0000560E0000}"/>
    <cellStyle name="Comma 2 3 2 4 2 4 2" xfId="3685" xr:uid="{00000000-0005-0000-0000-0000570E0000}"/>
    <cellStyle name="Comma 2 3 2 4 2 4 2 2" xfId="3686" xr:uid="{00000000-0005-0000-0000-0000580E0000}"/>
    <cellStyle name="Comma 2 3 2 4 2 4 2 3" xfId="3687" xr:uid="{00000000-0005-0000-0000-0000590E0000}"/>
    <cellStyle name="Comma 2 3 2 4 2 4 2 4" xfId="3688" xr:uid="{00000000-0005-0000-0000-00005A0E0000}"/>
    <cellStyle name="Comma 2 3 2 4 2 4 3" xfId="3689" xr:uid="{00000000-0005-0000-0000-00005B0E0000}"/>
    <cellStyle name="Comma 2 3 2 4 2 4 4" xfId="3690" xr:uid="{00000000-0005-0000-0000-00005C0E0000}"/>
    <cellStyle name="Comma 2 3 2 4 2 4 5" xfId="3691" xr:uid="{00000000-0005-0000-0000-00005D0E0000}"/>
    <cellStyle name="Comma 2 3 2 4 2 5" xfId="3692" xr:uid="{00000000-0005-0000-0000-00005E0E0000}"/>
    <cellStyle name="Comma 2 3 2 4 2 5 2" xfId="3693" xr:uid="{00000000-0005-0000-0000-00005F0E0000}"/>
    <cellStyle name="Comma 2 3 2 4 2 5 3" xfId="3694" xr:uid="{00000000-0005-0000-0000-0000600E0000}"/>
    <cellStyle name="Comma 2 3 2 4 2 5 4" xfId="3695" xr:uid="{00000000-0005-0000-0000-0000610E0000}"/>
    <cellStyle name="Comma 2 3 2 4 2 6" xfId="3696" xr:uid="{00000000-0005-0000-0000-0000620E0000}"/>
    <cellStyle name="Comma 2 3 2 4 2 7" xfId="3697" xr:uid="{00000000-0005-0000-0000-0000630E0000}"/>
    <cellStyle name="Comma 2 3 2 4 2 8" xfId="3698" xr:uid="{00000000-0005-0000-0000-0000640E0000}"/>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3" xfId="3703" xr:uid="{00000000-0005-0000-0000-0000690E0000}"/>
    <cellStyle name="Comma 2 3 2 4 3 2 2 4" xfId="3704" xr:uid="{00000000-0005-0000-0000-00006A0E0000}"/>
    <cellStyle name="Comma 2 3 2 4 3 2 3" xfId="3705" xr:uid="{00000000-0005-0000-0000-00006B0E0000}"/>
    <cellStyle name="Comma 2 3 2 4 3 2 4" xfId="3706" xr:uid="{00000000-0005-0000-0000-00006C0E0000}"/>
    <cellStyle name="Comma 2 3 2 4 3 2 5" xfId="3707" xr:uid="{00000000-0005-0000-0000-00006D0E0000}"/>
    <cellStyle name="Comma 2 3 2 4 3 3" xfId="3708" xr:uid="{00000000-0005-0000-0000-00006E0E0000}"/>
    <cellStyle name="Comma 2 3 2 4 3 3 2" xfId="3709" xr:uid="{00000000-0005-0000-0000-00006F0E0000}"/>
    <cellStyle name="Comma 2 3 2 4 3 3 3" xfId="3710" xr:uid="{00000000-0005-0000-0000-0000700E0000}"/>
    <cellStyle name="Comma 2 3 2 4 3 3 4" xfId="3711" xr:uid="{00000000-0005-0000-0000-0000710E0000}"/>
    <cellStyle name="Comma 2 3 2 4 3 4" xfId="3712" xr:uid="{00000000-0005-0000-0000-0000720E0000}"/>
    <cellStyle name="Comma 2 3 2 4 3 5" xfId="3713" xr:uid="{00000000-0005-0000-0000-0000730E0000}"/>
    <cellStyle name="Comma 2 3 2 4 3 6" xfId="3714" xr:uid="{00000000-0005-0000-0000-0000740E0000}"/>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3" xfId="3719" xr:uid="{00000000-0005-0000-0000-0000790E0000}"/>
    <cellStyle name="Comma 2 3 2 4 4 2 2 4" xfId="3720" xr:uid="{00000000-0005-0000-0000-00007A0E0000}"/>
    <cellStyle name="Comma 2 3 2 4 4 2 3" xfId="3721" xr:uid="{00000000-0005-0000-0000-00007B0E0000}"/>
    <cellStyle name="Comma 2 3 2 4 4 2 4" xfId="3722" xr:uid="{00000000-0005-0000-0000-00007C0E0000}"/>
    <cellStyle name="Comma 2 3 2 4 4 2 5" xfId="3723" xr:uid="{00000000-0005-0000-0000-00007D0E0000}"/>
    <cellStyle name="Comma 2 3 2 4 4 3" xfId="3724" xr:uid="{00000000-0005-0000-0000-00007E0E0000}"/>
    <cellStyle name="Comma 2 3 2 4 4 3 2" xfId="3725" xr:uid="{00000000-0005-0000-0000-00007F0E0000}"/>
    <cellStyle name="Comma 2 3 2 4 4 3 3" xfId="3726" xr:uid="{00000000-0005-0000-0000-0000800E0000}"/>
    <cellStyle name="Comma 2 3 2 4 4 3 4" xfId="3727" xr:uid="{00000000-0005-0000-0000-0000810E0000}"/>
    <cellStyle name="Comma 2 3 2 4 4 4" xfId="3728" xr:uid="{00000000-0005-0000-0000-0000820E0000}"/>
    <cellStyle name="Comma 2 3 2 4 4 5" xfId="3729" xr:uid="{00000000-0005-0000-0000-0000830E0000}"/>
    <cellStyle name="Comma 2 3 2 4 4 6" xfId="3730" xr:uid="{00000000-0005-0000-0000-0000840E0000}"/>
    <cellStyle name="Comma 2 3 2 4 5" xfId="3731" xr:uid="{00000000-0005-0000-0000-0000850E0000}"/>
    <cellStyle name="Comma 2 3 2 4 5 2" xfId="3732" xr:uid="{00000000-0005-0000-0000-0000860E0000}"/>
    <cellStyle name="Comma 2 3 2 4 5 2 2" xfId="3733" xr:uid="{00000000-0005-0000-0000-0000870E0000}"/>
    <cellStyle name="Comma 2 3 2 4 5 2 3" xfId="3734" xr:uid="{00000000-0005-0000-0000-0000880E0000}"/>
    <cellStyle name="Comma 2 3 2 4 5 2 4" xfId="3735" xr:uid="{00000000-0005-0000-0000-0000890E0000}"/>
    <cellStyle name="Comma 2 3 2 4 5 3" xfId="3736" xr:uid="{00000000-0005-0000-0000-00008A0E0000}"/>
    <cellStyle name="Comma 2 3 2 4 5 4" xfId="3737" xr:uid="{00000000-0005-0000-0000-00008B0E0000}"/>
    <cellStyle name="Comma 2 3 2 4 5 5" xfId="3738" xr:uid="{00000000-0005-0000-0000-00008C0E0000}"/>
    <cellStyle name="Comma 2 3 2 4 6" xfId="3739" xr:uid="{00000000-0005-0000-0000-00008D0E0000}"/>
    <cellStyle name="Comma 2 3 2 4 6 2" xfId="3740" xr:uid="{00000000-0005-0000-0000-00008E0E0000}"/>
    <cellStyle name="Comma 2 3 2 4 6 3" xfId="3741" xr:uid="{00000000-0005-0000-0000-00008F0E0000}"/>
    <cellStyle name="Comma 2 3 2 4 6 4" xfId="3742" xr:uid="{00000000-0005-0000-0000-0000900E0000}"/>
    <cellStyle name="Comma 2 3 2 4 7" xfId="3743" xr:uid="{00000000-0005-0000-0000-0000910E0000}"/>
    <cellStyle name="Comma 2 3 2 4 8" xfId="3744" xr:uid="{00000000-0005-0000-0000-0000920E0000}"/>
    <cellStyle name="Comma 2 3 2 4 9" xfId="3745" xr:uid="{00000000-0005-0000-0000-0000930E0000}"/>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3" xfId="3751" xr:uid="{00000000-0005-0000-0000-0000990E0000}"/>
    <cellStyle name="Comma 2 3 2 5 2 2 2 4" xfId="3752" xr:uid="{00000000-0005-0000-0000-00009A0E0000}"/>
    <cellStyle name="Comma 2 3 2 5 2 2 3" xfId="3753" xr:uid="{00000000-0005-0000-0000-00009B0E0000}"/>
    <cellStyle name="Comma 2 3 2 5 2 2 4" xfId="3754" xr:uid="{00000000-0005-0000-0000-00009C0E0000}"/>
    <cellStyle name="Comma 2 3 2 5 2 2 5" xfId="3755" xr:uid="{00000000-0005-0000-0000-00009D0E0000}"/>
    <cellStyle name="Comma 2 3 2 5 2 3" xfId="3756" xr:uid="{00000000-0005-0000-0000-00009E0E0000}"/>
    <cellStyle name="Comma 2 3 2 5 2 3 2" xfId="3757" xr:uid="{00000000-0005-0000-0000-00009F0E0000}"/>
    <cellStyle name="Comma 2 3 2 5 2 3 3" xfId="3758" xr:uid="{00000000-0005-0000-0000-0000A00E0000}"/>
    <cellStyle name="Comma 2 3 2 5 2 3 4" xfId="3759" xr:uid="{00000000-0005-0000-0000-0000A10E0000}"/>
    <cellStyle name="Comma 2 3 2 5 2 4" xfId="3760" xr:uid="{00000000-0005-0000-0000-0000A20E0000}"/>
    <cellStyle name="Comma 2 3 2 5 2 5" xfId="3761" xr:uid="{00000000-0005-0000-0000-0000A30E0000}"/>
    <cellStyle name="Comma 2 3 2 5 2 6" xfId="3762" xr:uid="{00000000-0005-0000-0000-0000A40E0000}"/>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3" xfId="3767" xr:uid="{00000000-0005-0000-0000-0000A90E0000}"/>
    <cellStyle name="Comma 2 3 2 5 3 2 2 4" xfId="3768" xr:uid="{00000000-0005-0000-0000-0000AA0E0000}"/>
    <cellStyle name="Comma 2 3 2 5 3 2 3" xfId="3769" xr:uid="{00000000-0005-0000-0000-0000AB0E0000}"/>
    <cellStyle name="Comma 2 3 2 5 3 2 4" xfId="3770" xr:uid="{00000000-0005-0000-0000-0000AC0E0000}"/>
    <cellStyle name="Comma 2 3 2 5 3 2 5" xfId="3771" xr:uid="{00000000-0005-0000-0000-0000AD0E0000}"/>
    <cellStyle name="Comma 2 3 2 5 3 3" xfId="3772" xr:uid="{00000000-0005-0000-0000-0000AE0E0000}"/>
    <cellStyle name="Comma 2 3 2 5 3 3 2" xfId="3773" xr:uid="{00000000-0005-0000-0000-0000AF0E0000}"/>
    <cellStyle name="Comma 2 3 2 5 3 3 3" xfId="3774" xr:uid="{00000000-0005-0000-0000-0000B00E0000}"/>
    <cellStyle name="Comma 2 3 2 5 3 3 4" xfId="3775" xr:uid="{00000000-0005-0000-0000-0000B10E0000}"/>
    <cellStyle name="Comma 2 3 2 5 3 4" xfId="3776" xr:uid="{00000000-0005-0000-0000-0000B20E0000}"/>
    <cellStyle name="Comma 2 3 2 5 3 5" xfId="3777" xr:uid="{00000000-0005-0000-0000-0000B30E0000}"/>
    <cellStyle name="Comma 2 3 2 5 3 6" xfId="3778" xr:uid="{00000000-0005-0000-0000-0000B40E0000}"/>
    <cellStyle name="Comma 2 3 2 5 4" xfId="3779" xr:uid="{00000000-0005-0000-0000-0000B50E0000}"/>
    <cellStyle name="Comma 2 3 2 5 4 2" xfId="3780" xr:uid="{00000000-0005-0000-0000-0000B60E0000}"/>
    <cellStyle name="Comma 2 3 2 5 4 2 2" xfId="3781" xr:uid="{00000000-0005-0000-0000-0000B70E0000}"/>
    <cellStyle name="Comma 2 3 2 5 4 2 3" xfId="3782" xr:uid="{00000000-0005-0000-0000-0000B80E0000}"/>
    <cellStyle name="Comma 2 3 2 5 4 2 4" xfId="3783" xr:uid="{00000000-0005-0000-0000-0000B90E0000}"/>
    <cellStyle name="Comma 2 3 2 5 4 3" xfId="3784" xr:uid="{00000000-0005-0000-0000-0000BA0E0000}"/>
    <cellStyle name="Comma 2 3 2 5 4 4" xfId="3785" xr:uid="{00000000-0005-0000-0000-0000BB0E0000}"/>
    <cellStyle name="Comma 2 3 2 5 4 5" xfId="3786" xr:uid="{00000000-0005-0000-0000-0000BC0E0000}"/>
    <cellStyle name="Comma 2 3 2 5 5" xfId="3787" xr:uid="{00000000-0005-0000-0000-0000BD0E0000}"/>
    <cellStyle name="Comma 2 3 2 5 5 2" xfId="3788" xr:uid="{00000000-0005-0000-0000-0000BE0E0000}"/>
    <cellStyle name="Comma 2 3 2 5 5 3" xfId="3789" xr:uid="{00000000-0005-0000-0000-0000BF0E0000}"/>
    <cellStyle name="Comma 2 3 2 5 5 4" xfId="3790" xr:uid="{00000000-0005-0000-0000-0000C00E0000}"/>
    <cellStyle name="Comma 2 3 2 5 6" xfId="3791" xr:uid="{00000000-0005-0000-0000-0000C10E0000}"/>
    <cellStyle name="Comma 2 3 2 5 7" xfId="3792" xr:uid="{00000000-0005-0000-0000-0000C20E0000}"/>
    <cellStyle name="Comma 2 3 2 5 8" xfId="3793" xr:uid="{00000000-0005-0000-0000-0000C30E0000}"/>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3" xfId="3799" xr:uid="{00000000-0005-0000-0000-0000C90E0000}"/>
    <cellStyle name="Comma 2 3 2 6 2 2 2 4" xfId="3800" xr:uid="{00000000-0005-0000-0000-0000CA0E0000}"/>
    <cellStyle name="Comma 2 3 2 6 2 2 3" xfId="3801" xr:uid="{00000000-0005-0000-0000-0000CB0E0000}"/>
    <cellStyle name="Comma 2 3 2 6 2 2 4" xfId="3802" xr:uid="{00000000-0005-0000-0000-0000CC0E0000}"/>
    <cellStyle name="Comma 2 3 2 6 2 2 5" xfId="3803" xr:uid="{00000000-0005-0000-0000-0000CD0E0000}"/>
    <cellStyle name="Comma 2 3 2 6 2 3" xfId="3804" xr:uid="{00000000-0005-0000-0000-0000CE0E0000}"/>
    <cellStyle name="Comma 2 3 2 6 2 3 2" xfId="3805" xr:uid="{00000000-0005-0000-0000-0000CF0E0000}"/>
    <cellStyle name="Comma 2 3 2 6 2 3 3" xfId="3806" xr:uid="{00000000-0005-0000-0000-0000D00E0000}"/>
    <cellStyle name="Comma 2 3 2 6 2 3 4" xfId="3807" xr:uid="{00000000-0005-0000-0000-0000D10E0000}"/>
    <cellStyle name="Comma 2 3 2 6 2 4" xfId="3808" xr:uid="{00000000-0005-0000-0000-0000D20E0000}"/>
    <cellStyle name="Comma 2 3 2 6 2 5" xfId="3809" xr:uid="{00000000-0005-0000-0000-0000D30E0000}"/>
    <cellStyle name="Comma 2 3 2 6 2 6" xfId="3810" xr:uid="{00000000-0005-0000-0000-0000D40E0000}"/>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3" xfId="3815" xr:uid="{00000000-0005-0000-0000-0000D90E0000}"/>
    <cellStyle name="Comma 2 3 2 6 3 2 2 4" xfId="3816" xr:uid="{00000000-0005-0000-0000-0000DA0E0000}"/>
    <cellStyle name="Comma 2 3 2 6 3 2 3" xfId="3817" xr:uid="{00000000-0005-0000-0000-0000DB0E0000}"/>
    <cellStyle name="Comma 2 3 2 6 3 2 4" xfId="3818" xr:uid="{00000000-0005-0000-0000-0000DC0E0000}"/>
    <cellStyle name="Comma 2 3 2 6 3 2 5" xfId="3819" xr:uid="{00000000-0005-0000-0000-0000DD0E0000}"/>
    <cellStyle name="Comma 2 3 2 6 3 3" xfId="3820" xr:uid="{00000000-0005-0000-0000-0000DE0E0000}"/>
    <cellStyle name="Comma 2 3 2 6 3 3 2" xfId="3821" xr:uid="{00000000-0005-0000-0000-0000DF0E0000}"/>
    <cellStyle name="Comma 2 3 2 6 3 3 3" xfId="3822" xr:uid="{00000000-0005-0000-0000-0000E00E0000}"/>
    <cellStyle name="Comma 2 3 2 6 3 3 4" xfId="3823" xr:uid="{00000000-0005-0000-0000-0000E10E0000}"/>
    <cellStyle name="Comma 2 3 2 6 3 4" xfId="3824" xr:uid="{00000000-0005-0000-0000-0000E20E0000}"/>
    <cellStyle name="Comma 2 3 2 6 3 5" xfId="3825" xr:uid="{00000000-0005-0000-0000-0000E30E0000}"/>
    <cellStyle name="Comma 2 3 2 6 3 6" xfId="3826" xr:uid="{00000000-0005-0000-0000-0000E40E0000}"/>
    <cellStyle name="Comma 2 3 2 6 4" xfId="3827" xr:uid="{00000000-0005-0000-0000-0000E50E0000}"/>
    <cellStyle name="Comma 2 3 2 6 4 2" xfId="3828" xr:uid="{00000000-0005-0000-0000-0000E60E0000}"/>
    <cellStyle name="Comma 2 3 2 6 4 2 2" xfId="3829" xr:uid="{00000000-0005-0000-0000-0000E70E0000}"/>
    <cellStyle name="Comma 2 3 2 6 4 2 3" xfId="3830" xr:uid="{00000000-0005-0000-0000-0000E80E0000}"/>
    <cellStyle name="Comma 2 3 2 6 4 2 4" xfId="3831" xr:uid="{00000000-0005-0000-0000-0000E90E0000}"/>
    <cellStyle name="Comma 2 3 2 6 4 3" xfId="3832" xr:uid="{00000000-0005-0000-0000-0000EA0E0000}"/>
    <cellStyle name="Comma 2 3 2 6 4 4" xfId="3833" xr:uid="{00000000-0005-0000-0000-0000EB0E0000}"/>
    <cellStyle name="Comma 2 3 2 6 4 5" xfId="3834" xr:uid="{00000000-0005-0000-0000-0000EC0E0000}"/>
    <cellStyle name="Comma 2 3 2 6 5" xfId="3835" xr:uid="{00000000-0005-0000-0000-0000ED0E0000}"/>
    <cellStyle name="Comma 2 3 2 6 5 2" xfId="3836" xr:uid="{00000000-0005-0000-0000-0000EE0E0000}"/>
    <cellStyle name="Comma 2 3 2 6 5 3" xfId="3837" xr:uid="{00000000-0005-0000-0000-0000EF0E0000}"/>
    <cellStyle name="Comma 2 3 2 6 5 4" xfId="3838" xr:uid="{00000000-0005-0000-0000-0000F00E0000}"/>
    <cellStyle name="Comma 2 3 2 6 6" xfId="3839" xr:uid="{00000000-0005-0000-0000-0000F10E0000}"/>
    <cellStyle name="Comma 2 3 2 6 7" xfId="3840" xr:uid="{00000000-0005-0000-0000-0000F20E0000}"/>
    <cellStyle name="Comma 2 3 2 6 8" xfId="3841" xr:uid="{00000000-0005-0000-0000-0000F30E0000}"/>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3" xfId="3846" xr:uid="{00000000-0005-0000-0000-0000F80E0000}"/>
    <cellStyle name="Comma 2 3 2 7 2 2 4" xfId="3847" xr:uid="{00000000-0005-0000-0000-0000F90E0000}"/>
    <cellStyle name="Comma 2 3 2 7 2 3" xfId="3848" xr:uid="{00000000-0005-0000-0000-0000FA0E0000}"/>
    <cellStyle name="Comma 2 3 2 7 2 4" xfId="3849" xr:uid="{00000000-0005-0000-0000-0000FB0E0000}"/>
    <cellStyle name="Comma 2 3 2 7 2 5" xfId="3850" xr:uid="{00000000-0005-0000-0000-0000FC0E0000}"/>
    <cellStyle name="Comma 2 3 2 7 3" xfId="3851" xr:uid="{00000000-0005-0000-0000-0000FD0E0000}"/>
    <cellStyle name="Comma 2 3 2 7 3 2" xfId="3852" xr:uid="{00000000-0005-0000-0000-0000FE0E0000}"/>
    <cellStyle name="Comma 2 3 2 7 3 3" xfId="3853" xr:uid="{00000000-0005-0000-0000-0000FF0E0000}"/>
    <cellStyle name="Comma 2 3 2 7 3 4" xfId="3854" xr:uid="{00000000-0005-0000-0000-0000000F0000}"/>
    <cellStyle name="Comma 2 3 2 7 4" xfId="3855" xr:uid="{00000000-0005-0000-0000-0000010F0000}"/>
    <cellStyle name="Comma 2 3 2 7 5" xfId="3856" xr:uid="{00000000-0005-0000-0000-0000020F0000}"/>
    <cellStyle name="Comma 2 3 2 7 6" xfId="3857" xr:uid="{00000000-0005-0000-0000-0000030F0000}"/>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3" xfId="3862" xr:uid="{00000000-0005-0000-0000-0000080F0000}"/>
    <cellStyle name="Comma 2 3 2 8 2 2 4" xfId="3863" xr:uid="{00000000-0005-0000-0000-0000090F0000}"/>
    <cellStyle name="Comma 2 3 2 8 2 3" xfId="3864" xr:uid="{00000000-0005-0000-0000-00000A0F0000}"/>
    <cellStyle name="Comma 2 3 2 8 2 4" xfId="3865" xr:uid="{00000000-0005-0000-0000-00000B0F0000}"/>
    <cellStyle name="Comma 2 3 2 8 2 5" xfId="3866" xr:uid="{00000000-0005-0000-0000-00000C0F0000}"/>
    <cellStyle name="Comma 2 3 2 8 3" xfId="3867" xr:uid="{00000000-0005-0000-0000-00000D0F0000}"/>
    <cellStyle name="Comma 2 3 2 8 3 2" xfId="3868" xr:uid="{00000000-0005-0000-0000-00000E0F0000}"/>
    <cellStyle name="Comma 2 3 2 8 3 3" xfId="3869" xr:uid="{00000000-0005-0000-0000-00000F0F0000}"/>
    <cellStyle name="Comma 2 3 2 8 3 4" xfId="3870" xr:uid="{00000000-0005-0000-0000-0000100F0000}"/>
    <cellStyle name="Comma 2 3 2 8 4" xfId="3871" xr:uid="{00000000-0005-0000-0000-0000110F0000}"/>
    <cellStyle name="Comma 2 3 2 8 5" xfId="3872" xr:uid="{00000000-0005-0000-0000-0000120F0000}"/>
    <cellStyle name="Comma 2 3 2 8 6" xfId="3873" xr:uid="{00000000-0005-0000-0000-0000130F0000}"/>
    <cellStyle name="Comma 2 3 2 9" xfId="3874" xr:uid="{00000000-0005-0000-0000-0000140F0000}"/>
    <cellStyle name="Comma 2 3 3" xfId="3875" xr:uid="{00000000-0005-0000-0000-0000150F0000}"/>
    <cellStyle name="Comma 2 3 3 10" xfId="3876" xr:uid="{00000000-0005-0000-0000-0000160F0000}"/>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3" xfId="3882" xr:uid="{00000000-0005-0000-0000-00001C0F0000}"/>
    <cellStyle name="Comma 2 3 3 2 2 2 2 4" xfId="3883" xr:uid="{00000000-0005-0000-0000-00001D0F0000}"/>
    <cellStyle name="Comma 2 3 3 2 2 2 3" xfId="3884" xr:uid="{00000000-0005-0000-0000-00001E0F0000}"/>
    <cellStyle name="Comma 2 3 3 2 2 2 4" xfId="3885" xr:uid="{00000000-0005-0000-0000-00001F0F0000}"/>
    <cellStyle name="Comma 2 3 3 2 2 2 5" xfId="3886" xr:uid="{00000000-0005-0000-0000-0000200F0000}"/>
    <cellStyle name="Comma 2 3 3 2 2 3" xfId="3887" xr:uid="{00000000-0005-0000-0000-0000210F0000}"/>
    <cellStyle name="Comma 2 3 3 2 2 3 2" xfId="3888" xr:uid="{00000000-0005-0000-0000-0000220F0000}"/>
    <cellStyle name="Comma 2 3 3 2 2 3 3" xfId="3889" xr:uid="{00000000-0005-0000-0000-0000230F0000}"/>
    <cellStyle name="Comma 2 3 3 2 2 3 4" xfId="3890" xr:uid="{00000000-0005-0000-0000-0000240F0000}"/>
    <cellStyle name="Comma 2 3 3 2 2 4" xfId="3891" xr:uid="{00000000-0005-0000-0000-0000250F0000}"/>
    <cellStyle name="Comma 2 3 3 2 2 5" xfId="3892" xr:uid="{00000000-0005-0000-0000-0000260F0000}"/>
    <cellStyle name="Comma 2 3 3 2 2 6" xfId="3893" xr:uid="{00000000-0005-0000-0000-0000270F0000}"/>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3" xfId="3898" xr:uid="{00000000-0005-0000-0000-00002C0F0000}"/>
    <cellStyle name="Comma 2 3 3 2 3 2 2 4" xfId="3899" xr:uid="{00000000-0005-0000-0000-00002D0F0000}"/>
    <cellStyle name="Comma 2 3 3 2 3 2 3" xfId="3900" xr:uid="{00000000-0005-0000-0000-00002E0F0000}"/>
    <cellStyle name="Comma 2 3 3 2 3 2 4" xfId="3901" xr:uid="{00000000-0005-0000-0000-00002F0F0000}"/>
    <cellStyle name="Comma 2 3 3 2 3 2 5" xfId="3902" xr:uid="{00000000-0005-0000-0000-0000300F0000}"/>
    <cellStyle name="Comma 2 3 3 2 3 3" xfId="3903" xr:uid="{00000000-0005-0000-0000-0000310F0000}"/>
    <cellStyle name="Comma 2 3 3 2 3 3 2" xfId="3904" xr:uid="{00000000-0005-0000-0000-0000320F0000}"/>
    <cellStyle name="Comma 2 3 3 2 3 3 3" xfId="3905" xr:uid="{00000000-0005-0000-0000-0000330F0000}"/>
    <cellStyle name="Comma 2 3 3 2 3 3 4" xfId="3906" xr:uid="{00000000-0005-0000-0000-0000340F0000}"/>
    <cellStyle name="Comma 2 3 3 2 3 4" xfId="3907" xr:uid="{00000000-0005-0000-0000-0000350F0000}"/>
    <cellStyle name="Comma 2 3 3 2 3 5" xfId="3908" xr:uid="{00000000-0005-0000-0000-0000360F0000}"/>
    <cellStyle name="Comma 2 3 3 2 3 6" xfId="3909" xr:uid="{00000000-0005-0000-0000-0000370F0000}"/>
    <cellStyle name="Comma 2 3 3 2 4" xfId="3910" xr:uid="{00000000-0005-0000-0000-0000380F0000}"/>
    <cellStyle name="Comma 2 3 3 2 4 2" xfId="3911" xr:uid="{00000000-0005-0000-0000-0000390F0000}"/>
    <cellStyle name="Comma 2 3 3 2 4 2 2" xfId="3912" xr:uid="{00000000-0005-0000-0000-00003A0F0000}"/>
    <cellStyle name="Comma 2 3 3 2 4 2 3" xfId="3913" xr:uid="{00000000-0005-0000-0000-00003B0F0000}"/>
    <cellStyle name="Comma 2 3 3 2 4 2 4" xfId="3914" xr:uid="{00000000-0005-0000-0000-00003C0F0000}"/>
    <cellStyle name="Comma 2 3 3 2 4 3" xfId="3915" xr:uid="{00000000-0005-0000-0000-00003D0F0000}"/>
    <cellStyle name="Comma 2 3 3 2 4 4" xfId="3916" xr:uid="{00000000-0005-0000-0000-00003E0F0000}"/>
    <cellStyle name="Comma 2 3 3 2 4 5" xfId="3917" xr:uid="{00000000-0005-0000-0000-00003F0F0000}"/>
    <cellStyle name="Comma 2 3 3 2 5" xfId="3918" xr:uid="{00000000-0005-0000-0000-0000400F0000}"/>
    <cellStyle name="Comma 2 3 3 2 5 2" xfId="3919" xr:uid="{00000000-0005-0000-0000-0000410F0000}"/>
    <cellStyle name="Comma 2 3 3 2 5 3" xfId="3920" xr:uid="{00000000-0005-0000-0000-0000420F0000}"/>
    <cellStyle name="Comma 2 3 3 2 5 4" xfId="3921" xr:uid="{00000000-0005-0000-0000-0000430F0000}"/>
    <cellStyle name="Comma 2 3 3 2 6" xfId="3922" xr:uid="{00000000-0005-0000-0000-0000440F0000}"/>
    <cellStyle name="Comma 2 3 3 2 7" xfId="3923" xr:uid="{00000000-0005-0000-0000-0000450F0000}"/>
    <cellStyle name="Comma 2 3 3 2 8" xfId="3924" xr:uid="{00000000-0005-0000-0000-0000460F0000}"/>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3" xfId="3929" xr:uid="{00000000-0005-0000-0000-00004B0F0000}"/>
    <cellStyle name="Comma 2 3 3 3 2 2 4" xfId="3930" xr:uid="{00000000-0005-0000-0000-00004C0F0000}"/>
    <cellStyle name="Comma 2 3 3 3 2 3" xfId="3931" xr:uid="{00000000-0005-0000-0000-00004D0F0000}"/>
    <cellStyle name="Comma 2 3 3 3 2 4" xfId="3932" xr:uid="{00000000-0005-0000-0000-00004E0F0000}"/>
    <cellStyle name="Comma 2 3 3 3 2 5" xfId="3933" xr:uid="{00000000-0005-0000-0000-00004F0F0000}"/>
    <cellStyle name="Comma 2 3 3 3 3" xfId="3934" xr:uid="{00000000-0005-0000-0000-0000500F0000}"/>
    <cellStyle name="Comma 2 3 3 3 3 2" xfId="3935" xr:uid="{00000000-0005-0000-0000-0000510F0000}"/>
    <cellStyle name="Comma 2 3 3 3 3 3" xfId="3936" xr:uid="{00000000-0005-0000-0000-0000520F0000}"/>
    <cellStyle name="Comma 2 3 3 3 3 4" xfId="3937" xr:uid="{00000000-0005-0000-0000-0000530F0000}"/>
    <cellStyle name="Comma 2 3 3 3 4" xfId="3938" xr:uid="{00000000-0005-0000-0000-0000540F0000}"/>
    <cellStyle name="Comma 2 3 3 3 5" xfId="3939" xr:uid="{00000000-0005-0000-0000-0000550F0000}"/>
    <cellStyle name="Comma 2 3 3 3 6" xfId="3940" xr:uid="{00000000-0005-0000-0000-0000560F0000}"/>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3" xfId="3945" xr:uid="{00000000-0005-0000-0000-00005B0F0000}"/>
    <cellStyle name="Comma 2 3 3 4 2 2 4" xfId="3946" xr:uid="{00000000-0005-0000-0000-00005C0F0000}"/>
    <cellStyle name="Comma 2 3 3 4 2 3" xfId="3947" xr:uid="{00000000-0005-0000-0000-00005D0F0000}"/>
    <cellStyle name="Comma 2 3 3 4 2 4" xfId="3948" xr:uid="{00000000-0005-0000-0000-00005E0F0000}"/>
    <cellStyle name="Comma 2 3 3 4 2 5" xfId="3949" xr:uid="{00000000-0005-0000-0000-00005F0F0000}"/>
    <cellStyle name="Comma 2 3 3 4 3" xfId="3950" xr:uid="{00000000-0005-0000-0000-0000600F0000}"/>
    <cellStyle name="Comma 2 3 3 4 3 2" xfId="3951" xr:uid="{00000000-0005-0000-0000-0000610F0000}"/>
    <cellStyle name="Comma 2 3 3 4 3 3" xfId="3952" xr:uid="{00000000-0005-0000-0000-0000620F0000}"/>
    <cellStyle name="Comma 2 3 3 4 3 4" xfId="3953" xr:uid="{00000000-0005-0000-0000-0000630F0000}"/>
    <cellStyle name="Comma 2 3 3 4 4" xfId="3954" xr:uid="{00000000-0005-0000-0000-0000640F0000}"/>
    <cellStyle name="Comma 2 3 3 4 5" xfId="3955" xr:uid="{00000000-0005-0000-0000-0000650F0000}"/>
    <cellStyle name="Comma 2 3 3 4 6" xfId="3956" xr:uid="{00000000-0005-0000-0000-0000660F0000}"/>
    <cellStyle name="Comma 2 3 3 5" xfId="3957" xr:uid="{00000000-0005-0000-0000-0000670F0000}"/>
    <cellStyle name="Comma 2 3 3 5 2" xfId="3958" xr:uid="{00000000-0005-0000-0000-0000680F0000}"/>
    <cellStyle name="Comma 2 3 3 5 2 2" xfId="3959" xr:uid="{00000000-0005-0000-0000-0000690F0000}"/>
    <cellStyle name="Comma 2 3 3 5 2 3" xfId="3960" xr:uid="{00000000-0005-0000-0000-00006A0F0000}"/>
    <cellStyle name="Comma 2 3 3 5 2 4" xfId="3961" xr:uid="{00000000-0005-0000-0000-00006B0F0000}"/>
    <cellStyle name="Comma 2 3 3 5 3" xfId="3962" xr:uid="{00000000-0005-0000-0000-00006C0F0000}"/>
    <cellStyle name="Comma 2 3 3 5 4" xfId="3963" xr:uid="{00000000-0005-0000-0000-00006D0F0000}"/>
    <cellStyle name="Comma 2 3 3 5 5" xfId="3964" xr:uid="{00000000-0005-0000-0000-00006E0F0000}"/>
    <cellStyle name="Comma 2 3 3 6" xfId="3965" xr:uid="{00000000-0005-0000-0000-00006F0F0000}"/>
    <cellStyle name="Comma 2 3 3 7" xfId="3966" xr:uid="{00000000-0005-0000-0000-0000700F0000}"/>
    <cellStyle name="Comma 2 3 3 7 2" xfId="3967" xr:uid="{00000000-0005-0000-0000-0000710F0000}"/>
    <cellStyle name="Comma 2 3 3 7 3" xfId="3968" xr:uid="{00000000-0005-0000-0000-0000720F0000}"/>
    <cellStyle name="Comma 2 3 3 7 4" xfId="3969" xr:uid="{00000000-0005-0000-0000-0000730F0000}"/>
    <cellStyle name="Comma 2 3 3 8" xfId="3970" xr:uid="{00000000-0005-0000-0000-0000740F0000}"/>
    <cellStyle name="Comma 2 3 3 9" xfId="3971" xr:uid="{00000000-0005-0000-0000-0000750F0000}"/>
    <cellStyle name="Comma 2 3 4" xfId="3972" xr:uid="{00000000-0005-0000-0000-0000760F0000}"/>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3" xfId="3978" xr:uid="{00000000-0005-0000-0000-00007C0F0000}"/>
    <cellStyle name="Comma 2 3 4 2 2 2 2 4" xfId="3979" xr:uid="{00000000-0005-0000-0000-00007D0F0000}"/>
    <cellStyle name="Comma 2 3 4 2 2 2 3" xfId="3980" xr:uid="{00000000-0005-0000-0000-00007E0F0000}"/>
    <cellStyle name="Comma 2 3 4 2 2 2 4" xfId="3981" xr:uid="{00000000-0005-0000-0000-00007F0F0000}"/>
    <cellStyle name="Comma 2 3 4 2 2 2 5" xfId="3982" xr:uid="{00000000-0005-0000-0000-0000800F0000}"/>
    <cellStyle name="Comma 2 3 4 2 2 3" xfId="3983" xr:uid="{00000000-0005-0000-0000-0000810F0000}"/>
    <cellStyle name="Comma 2 3 4 2 2 3 2" xfId="3984" xr:uid="{00000000-0005-0000-0000-0000820F0000}"/>
    <cellStyle name="Comma 2 3 4 2 2 3 3" xfId="3985" xr:uid="{00000000-0005-0000-0000-0000830F0000}"/>
    <cellStyle name="Comma 2 3 4 2 2 3 4" xfId="3986" xr:uid="{00000000-0005-0000-0000-0000840F0000}"/>
    <cellStyle name="Comma 2 3 4 2 2 4" xfId="3987" xr:uid="{00000000-0005-0000-0000-0000850F0000}"/>
    <cellStyle name="Comma 2 3 4 2 2 5" xfId="3988" xr:uid="{00000000-0005-0000-0000-0000860F0000}"/>
    <cellStyle name="Comma 2 3 4 2 2 6" xfId="3989" xr:uid="{00000000-0005-0000-0000-0000870F0000}"/>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3" xfId="3994" xr:uid="{00000000-0005-0000-0000-00008C0F0000}"/>
    <cellStyle name="Comma 2 3 4 2 3 2 2 4" xfId="3995" xr:uid="{00000000-0005-0000-0000-00008D0F0000}"/>
    <cellStyle name="Comma 2 3 4 2 3 2 3" xfId="3996" xr:uid="{00000000-0005-0000-0000-00008E0F0000}"/>
    <cellStyle name="Comma 2 3 4 2 3 2 4" xfId="3997" xr:uid="{00000000-0005-0000-0000-00008F0F0000}"/>
    <cellStyle name="Comma 2 3 4 2 3 2 5" xfId="3998" xr:uid="{00000000-0005-0000-0000-0000900F0000}"/>
    <cellStyle name="Comma 2 3 4 2 3 3" xfId="3999" xr:uid="{00000000-0005-0000-0000-0000910F0000}"/>
    <cellStyle name="Comma 2 3 4 2 3 3 2" xfId="4000" xr:uid="{00000000-0005-0000-0000-0000920F0000}"/>
    <cellStyle name="Comma 2 3 4 2 3 3 3" xfId="4001" xr:uid="{00000000-0005-0000-0000-0000930F0000}"/>
    <cellStyle name="Comma 2 3 4 2 3 3 4" xfId="4002" xr:uid="{00000000-0005-0000-0000-0000940F0000}"/>
    <cellStyle name="Comma 2 3 4 2 3 4" xfId="4003" xr:uid="{00000000-0005-0000-0000-0000950F0000}"/>
    <cellStyle name="Comma 2 3 4 2 3 5" xfId="4004" xr:uid="{00000000-0005-0000-0000-0000960F0000}"/>
    <cellStyle name="Comma 2 3 4 2 3 6" xfId="4005" xr:uid="{00000000-0005-0000-0000-0000970F0000}"/>
    <cellStyle name="Comma 2 3 4 2 4" xfId="4006" xr:uid="{00000000-0005-0000-0000-0000980F0000}"/>
    <cellStyle name="Comma 2 3 4 2 4 2" xfId="4007" xr:uid="{00000000-0005-0000-0000-0000990F0000}"/>
    <cellStyle name="Comma 2 3 4 2 4 2 2" xfId="4008" xr:uid="{00000000-0005-0000-0000-00009A0F0000}"/>
    <cellStyle name="Comma 2 3 4 2 4 2 3" xfId="4009" xr:uid="{00000000-0005-0000-0000-00009B0F0000}"/>
    <cellStyle name="Comma 2 3 4 2 4 2 4" xfId="4010" xr:uid="{00000000-0005-0000-0000-00009C0F0000}"/>
    <cellStyle name="Comma 2 3 4 2 4 3" xfId="4011" xr:uid="{00000000-0005-0000-0000-00009D0F0000}"/>
    <cellStyle name="Comma 2 3 4 2 4 4" xfId="4012" xr:uid="{00000000-0005-0000-0000-00009E0F0000}"/>
    <cellStyle name="Comma 2 3 4 2 4 5" xfId="4013" xr:uid="{00000000-0005-0000-0000-00009F0F0000}"/>
    <cellStyle name="Comma 2 3 4 2 5" xfId="4014" xr:uid="{00000000-0005-0000-0000-0000A00F0000}"/>
    <cellStyle name="Comma 2 3 4 2 5 2" xfId="4015" xr:uid="{00000000-0005-0000-0000-0000A10F0000}"/>
    <cellStyle name="Comma 2 3 4 2 5 3" xfId="4016" xr:uid="{00000000-0005-0000-0000-0000A20F0000}"/>
    <cellStyle name="Comma 2 3 4 2 5 4" xfId="4017" xr:uid="{00000000-0005-0000-0000-0000A30F0000}"/>
    <cellStyle name="Comma 2 3 4 2 6" xfId="4018" xr:uid="{00000000-0005-0000-0000-0000A40F0000}"/>
    <cellStyle name="Comma 2 3 4 2 7" xfId="4019" xr:uid="{00000000-0005-0000-0000-0000A50F0000}"/>
    <cellStyle name="Comma 2 3 4 2 8" xfId="4020" xr:uid="{00000000-0005-0000-0000-0000A60F0000}"/>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3" xfId="4025" xr:uid="{00000000-0005-0000-0000-0000AB0F0000}"/>
    <cellStyle name="Comma 2 3 4 3 2 2 4" xfId="4026" xr:uid="{00000000-0005-0000-0000-0000AC0F0000}"/>
    <cellStyle name="Comma 2 3 4 3 2 3" xfId="4027" xr:uid="{00000000-0005-0000-0000-0000AD0F0000}"/>
    <cellStyle name="Comma 2 3 4 3 2 4" xfId="4028" xr:uid="{00000000-0005-0000-0000-0000AE0F0000}"/>
    <cellStyle name="Comma 2 3 4 3 2 5" xfId="4029" xr:uid="{00000000-0005-0000-0000-0000AF0F0000}"/>
    <cellStyle name="Comma 2 3 4 3 3" xfId="4030" xr:uid="{00000000-0005-0000-0000-0000B00F0000}"/>
    <cellStyle name="Comma 2 3 4 3 3 2" xfId="4031" xr:uid="{00000000-0005-0000-0000-0000B10F0000}"/>
    <cellStyle name="Comma 2 3 4 3 3 3" xfId="4032" xr:uid="{00000000-0005-0000-0000-0000B20F0000}"/>
    <cellStyle name="Comma 2 3 4 3 3 4" xfId="4033" xr:uid="{00000000-0005-0000-0000-0000B30F0000}"/>
    <cellStyle name="Comma 2 3 4 3 4" xfId="4034" xr:uid="{00000000-0005-0000-0000-0000B40F0000}"/>
    <cellStyle name="Comma 2 3 4 3 5" xfId="4035" xr:uid="{00000000-0005-0000-0000-0000B50F0000}"/>
    <cellStyle name="Comma 2 3 4 3 6" xfId="4036" xr:uid="{00000000-0005-0000-0000-0000B60F0000}"/>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3" xfId="4041" xr:uid="{00000000-0005-0000-0000-0000BB0F0000}"/>
    <cellStyle name="Comma 2 3 4 4 2 2 4" xfId="4042" xr:uid="{00000000-0005-0000-0000-0000BC0F0000}"/>
    <cellStyle name="Comma 2 3 4 4 2 3" xfId="4043" xr:uid="{00000000-0005-0000-0000-0000BD0F0000}"/>
    <cellStyle name="Comma 2 3 4 4 2 4" xfId="4044" xr:uid="{00000000-0005-0000-0000-0000BE0F0000}"/>
    <cellStyle name="Comma 2 3 4 4 2 5" xfId="4045" xr:uid="{00000000-0005-0000-0000-0000BF0F0000}"/>
    <cellStyle name="Comma 2 3 4 4 3" xfId="4046" xr:uid="{00000000-0005-0000-0000-0000C00F0000}"/>
    <cellStyle name="Comma 2 3 4 4 3 2" xfId="4047" xr:uid="{00000000-0005-0000-0000-0000C10F0000}"/>
    <cellStyle name="Comma 2 3 4 4 3 3" xfId="4048" xr:uid="{00000000-0005-0000-0000-0000C20F0000}"/>
    <cellStyle name="Comma 2 3 4 4 3 4" xfId="4049" xr:uid="{00000000-0005-0000-0000-0000C30F0000}"/>
    <cellStyle name="Comma 2 3 4 4 4" xfId="4050" xr:uid="{00000000-0005-0000-0000-0000C40F0000}"/>
    <cellStyle name="Comma 2 3 4 4 5" xfId="4051" xr:uid="{00000000-0005-0000-0000-0000C50F0000}"/>
    <cellStyle name="Comma 2 3 4 4 6" xfId="4052" xr:uid="{00000000-0005-0000-0000-0000C60F0000}"/>
    <cellStyle name="Comma 2 3 4 5" xfId="4053" xr:uid="{00000000-0005-0000-0000-0000C70F0000}"/>
    <cellStyle name="Comma 2 3 4 5 2" xfId="4054" xr:uid="{00000000-0005-0000-0000-0000C80F0000}"/>
    <cellStyle name="Comma 2 3 4 5 2 2" xfId="4055" xr:uid="{00000000-0005-0000-0000-0000C90F0000}"/>
    <cellStyle name="Comma 2 3 4 5 2 3" xfId="4056" xr:uid="{00000000-0005-0000-0000-0000CA0F0000}"/>
    <cellStyle name="Comma 2 3 4 5 2 4" xfId="4057" xr:uid="{00000000-0005-0000-0000-0000CB0F0000}"/>
    <cellStyle name="Comma 2 3 4 5 3" xfId="4058" xr:uid="{00000000-0005-0000-0000-0000CC0F0000}"/>
    <cellStyle name="Comma 2 3 4 5 4" xfId="4059" xr:uid="{00000000-0005-0000-0000-0000CD0F0000}"/>
    <cellStyle name="Comma 2 3 4 5 5" xfId="4060" xr:uid="{00000000-0005-0000-0000-0000CE0F0000}"/>
    <cellStyle name="Comma 2 3 4 6" xfId="4061" xr:uid="{00000000-0005-0000-0000-0000CF0F0000}"/>
    <cellStyle name="Comma 2 3 4 6 2" xfId="4062" xr:uid="{00000000-0005-0000-0000-0000D00F0000}"/>
    <cellStyle name="Comma 2 3 4 6 3" xfId="4063" xr:uid="{00000000-0005-0000-0000-0000D10F0000}"/>
    <cellStyle name="Comma 2 3 4 6 4" xfId="4064" xr:uid="{00000000-0005-0000-0000-0000D20F0000}"/>
    <cellStyle name="Comma 2 3 4 7" xfId="4065" xr:uid="{00000000-0005-0000-0000-0000D30F0000}"/>
    <cellStyle name="Comma 2 3 4 8" xfId="4066" xr:uid="{00000000-0005-0000-0000-0000D40F0000}"/>
    <cellStyle name="Comma 2 3 4 9" xfId="4067" xr:uid="{00000000-0005-0000-0000-0000D50F0000}"/>
    <cellStyle name="Comma 2 3 5" xfId="4068" xr:uid="{00000000-0005-0000-0000-0000D60F0000}"/>
    <cellStyle name="Comma 2 3 6" xfId="4069" xr:uid="{00000000-0005-0000-0000-0000D70F0000}"/>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3" xfId="4075" xr:uid="{00000000-0005-0000-0000-0000DD0F0000}"/>
    <cellStyle name="Comma 2 3 6 2 2 2 2 4" xfId="4076" xr:uid="{00000000-0005-0000-0000-0000DE0F0000}"/>
    <cellStyle name="Comma 2 3 6 2 2 2 3" xfId="4077" xr:uid="{00000000-0005-0000-0000-0000DF0F0000}"/>
    <cellStyle name="Comma 2 3 6 2 2 2 4" xfId="4078" xr:uid="{00000000-0005-0000-0000-0000E00F0000}"/>
    <cellStyle name="Comma 2 3 6 2 2 2 5" xfId="4079" xr:uid="{00000000-0005-0000-0000-0000E10F0000}"/>
    <cellStyle name="Comma 2 3 6 2 2 3" xfId="4080" xr:uid="{00000000-0005-0000-0000-0000E20F0000}"/>
    <cellStyle name="Comma 2 3 6 2 2 3 2" xfId="4081" xr:uid="{00000000-0005-0000-0000-0000E30F0000}"/>
    <cellStyle name="Comma 2 3 6 2 2 3 3" xfId="4082" xr:uid="{00000000-0005-0000-0000-0000E40F0000}"/>
    <cellStyle name="Comma 2 3 6 2 2 3 4" xfId="4083" xr:uid="{00000000-0005-0000-0000-0000E50F0000}"/>
    <cellStyle name="Comma 2 3 6 2 2 4" xfId="4084" xr:uid="{00000000-0005-0000-0000-0000E60F0000}"/>
    <cellStyle name="Comma 2 3 6 2 2 5" xfId="4085" xr:uid="{00000000-0005-0000-0000-0000E70F0000}"/>
    <cellStyle name="Comma 2 3 6 2 2 6" xfId="4086" xr:uid="{00000000-0005-0000-0000-0000E80F0000}"/>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3" xfId="4091" xr:uid="{00000000-0005-0000-0000-0000ED0F0000}"/>
    <cellStyle name="Comma 2 3 6 2 3 2 2 4" xfId="4092" xr:uid="{00000000-0005-0000-0000-0000EE0F0000}"/>
    <cellStyle name="Comma 2 3 6 2 3 2 3" xfId="4093" xr:uid="{00000000-0005-0000-0000-0000EF0F0000}"/>
    <cellStyle name="Comma 2 3 6 2 3 2 4" xfId="4094" xr:uid="{00000000-0005-0000-0000-0000F00F0000}"/>
    <cellStyle name="Comma 2 3 6 2 3 2 5" xfId="4095" xr:uid="{00000000-0005-0000-0000-0000F10F0000}"/>
    <cellStyle name="Comma 2 3 6 2 3 3" xfId="4096" xr:uid="{00000000-0005-0000-0000-0000F20F0000}"/>
    <cellStyle name="Comma 2 3 6 2 3 3 2" xfId="4097" xr:uid="{00000000-0005-0000-0000-0000F30F0000}"/>
    <cellStyle name="Comma 2 3 6 2 3 3 3" xfId="4098" xr:uid="{00000000-0005-0000-0000-0000F40F0000}"/>
    <cellStyle name="Comma 2 3 6 2 3 3 4" xfId="4099" xr:uid="{00000000-0005-0000-0000-0000F50F0000}"/>
    <cellStyle name="Comma 2 3 6 2 3 4" xfId="4100" xr:uid="{00000000-0005-0000-0000-0000F60F0000}"/>
    <cellStyle name="Comma 2 3 6 2 3 5" xfId="4101" xr:uid="{00000000-0005-0000-0000-0000F70F0000}"/>
    <cellStyle name="Comma 2 3 6 2 3 6" xfId="4102" xr:uid="{00000000-0005-0000-0000-0000F80F0000}"/>
    <cellStyle name="Comma 2 3 6 2 4" xfId="4103" xr:uid="{00000000-0005-0000-0000-0000F90F0000}"/>
    <cellStyle name="Comma 2 3 6 2 4 2" xfId="4104" xr:uid="{00000000-0005-0000-0000-0000FA0F0000}"/>
    <cellStyle name="Comma 2 3 6 2 4 2 2" xfId="4105" xr:uid="{00000000-0005-0000-0000-0000FB0F0000}"/>
    <cellStyle name="Comma 2 3 6 2 4 2 3" xfId="4106" xr:uid="{00000000-0005-0000-0000-0000FC0F0000}"/>
    <cellStyle name="Comma 2 3 6 2 4 2 4" xfId="4107" xr:uid="{00000000-0005-0000-0000-0000FD0F0000}"/>
    <cellStyle name="Comma 2 3 6 2 4 3" xfId="4108" xr:uid="{00000000-0005-0000-0000-0000FE0F0000}"/>
    <cellStyle name="Comma 2 3 6 2 4 4" xfId="4109" xr:uid="{00000000-0005-0000-0000-0000FF0F0000}"/>
    <cellStyle name="Comma 2 3 6 2 4 5" xfId="4110" xr:uid="{00000000-0005-0000-0000-000000100000}"/>
    <cellStyle name="Comma 2 3 6 2 5" xfId="4111" xr:uid="{00000000-0005-0000-0000-000001100000}"/>
    <cellStyle name="Comma 2 3 6 2 5 2" xfId="4112" xr:uid="{00000000-0005-0000-0000-000002100000}"/>
    <cellStyle name="Comma 2 3 6 2 5 3" xfId="4113" xr:uid="{00000000-0005-0000-0000-000003100000}"/>
    <cellStyle name="Comma 2 3 6 2 5 4" xfId="4114" xr:uid="{00000000-0005-0000-0000-000004100000}"/>
    <cellStyle name="Comma 2 3 6 2 6" xfId="4115" xr:uid="{00000000-0005-0000-0000-000005100000}"/>
    <cellStyle name="Comma 2 3 6 2 7" xfId="4116" xr:uid="{00000000-0005-0000-0000-000006100000}"/>
    <cellStyle name="Comma 2 3 6 2 8" xfId="4117" xr:uid="{00000000-0005-0000-0000-000007100000}"/>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3" xfId="4122" xr:uid="{00000000-0005-0000-0000-00000C100000}"/>
    <cellStyle name="Comma 2 3 6 3 2 2 4" xfId="4123" xr:uid="{00000000-0005-0000-0000-00000D100000}"/>
    <cellStyle name="Comma 2 3 6 3 2 3" xfId="4124" xr:uid="{00000000-0005-0000-0000-00000E100000}"/>
    <cellStyle name="Comma 2 3 6 3 2 4" xfId="4125" xr:uid="{00000000-0005-0000-0000-00000F100000}"/>
    <cellStyle name="Comma 2 3 6 3 2 5" xfId="4126" xr:uid="{00000000-0005-0000-0000-000010100000}"/>
    <cellStyle name="Comma 2 3 6 3 3" xfId="4127" xr:uid="{00000000-0005-0000-0000-000011100000}"/>
    <cellStyle name="Comma 2 3 6 3 3 2" xfId="4128" xr:uid="{00000000-0005-0000-0000-000012100000}"/>
    <cellStyle name="Comma 2 3 6 3 3 3" xfId="4129" xr:uid="{00000000-0005-0000-0000-000013100000}"/>
    <cellStyle name="Comma 2 3 6 3 3 4" xfId="4130" xr:uid="{00000000-0005-0000-0000-000014100000}"/>
    <cellStyle name="Comma 2 3 6 3 4" xfId="4131" xr:uid="{00000000-0005-0000-0000-000015100000}"/>
    <cellStyle name="Comma 2 3 6 3 5" xfId="4132" xr:uid="{00000000-0005-0000-0000-000016100000}"/>
    <cellStyle name="Comma 2 3 6 3 6" xfId="4133" xr:uid="{00000000-0005-0000-0000-000017100000}"/>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3" xfId="4138" xr:uid="{00000000-0005-0000-0000-00001C100000}"/>
    <cellStyle name="Comma 2 3 6 4 2 2 4" xfId="4139" xr:uid="{00000000-0005-0000-0000-00001D100000}"/>
    <cellStyle name="Comma 2 3 6 4 2 3" xfId="4140" xr:uid="{00000000-0005-0000-0000-00001E100000}"/>
    <cellStyle name="Comma 2 3 6 4 2 4" xfId="4141" xr:uid="{00000000-0005-0000-0000-00001F100000}"/>
    <cellStyle name="Comma 2 3 6 4 2 5" xfId="4142" xr:uid="{00000000-0005-0000-0000-000020100000}"/>
    <cellStyle name="Comma 2 3 6 4 3" xfId="4143" xr:uid="{00000000-0005-0000-0000-000021100000}"/>
    <cellStyle name="Comma 2 3 6 4 3 2" xfId="4144" xr:uid="{00000000-0005-0000-0000-000022100000}"/>
    <cellStyle name="Comma 2 3 6 4 3 3" xfId="4145" xr:uid="{00000000-0005-0000-0000-000023100000}"/>
    <cellStyle name="Comma 2 3 6 4 3 4" xfId="4146" xr:uid="{00000000-0005-0000-0000-000024100000}"/>
    <cellStyle name="Comma 2 3 6 4 4" xfId="4147" xr:uid="{00000000-0005-0000-0000-000025100000}"/>
    <cellStyle name="Comma 2 3 6 4 5" xfId="4148" xr:uid="{00000000-0005-0000-0000-000026100000}"/>
    <cellStyle name="Comma 2 3 6 4 6" xfId="4149" xr:uid="{00000000-0005-0000-0000-000027100000}"/>
    <cellStyle name="Comma 2 3 6 5" xfId="4150" xr:uid="{00000000-0005-0000-0000-000028100000}"/>
    <cellStyle name="Comma 2 3 6 5 2" xfId="4151" xr:uid="{00000000-0005-0000-0000-000029100000}"/>
    <cellStyle name="Comma 2 3 6 5 2 2" xfId="4152" xr:uid="{00000000-0005-0000-0000-00002A100000}"/>
    <cellStyle name="Comma 2 3 6 5 2 3" xfId="4153" xr:uid="{00000000-0005-0000-0000-00002B100000}"/>
    <cellStyle name="Comma 2 3 6 5 2 4" xfId="4154" xr:uid="{00000000-0005-0000-0000-00002C100000}"/>
    <cellStyle name="Comma 2 3 6 5 3" xfId="4155" xr:uid="{00000000-0005-0000-0000-00002D100000}"/>
    <cellStyle name="Comma 2 3 6 5 4" xfId="4156" xr:uid="{00000000-0005-0000-0000-00002E100000}"/>
    <cellStyle name="Comma 2 3 6 5 5" xfId="4157" xr:uid="{00000000-0005-0000-0000-00002F100000}"/>
    <cellStyle name="Comma 2 3 6 6" xfId="4158" xr:uid="{00000000-0005-0000-0000-000030100000}"/>
    <cellStyle name="Comma 2 3 6 6 2" xfId="4159" xr:uid="{00000000-0005-0000-0000-000031100000}"/>
    <cellStyle name="Comma 2 3 6 6 3" xfId="4160" xr:uid="{00000000-0005-0000-0000-000032100000}"/>
    <cellStyle name="Comma 2 3 6 6 4" xfId="4161" xr:uid="{00000000-0005-0000-0000-000033100000}"/>
    <cellStyle name="Comma 2 3 6 7" xfId="4162" xr:uid="{00000000-0005-0000-0000-000034100000}"/>
    <cellStyle name="Comma 2 3 6 8" xfId="4163" xr:uid="{00000000-0005-0000-0000-000035100000}"/>
    <cellStyle name="Comma 2 3 6 9" xfId="4164" xr:uid="{00000000-0005-0000-0000-000036100000}"/>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3" xfId="4170" xr:uid="{00000000-0005-0000-0000-00003C100000}"/>
    <cellStyle name="Comma 2 3 7 2 2 2 4" xfId="4171" xr:uid="{00000000-0005-0000-0000-00003D100000}"/>
    <cellStyle name="Comma 2 3 7 2 2 3" xfId="4172" xr:uid="{00000000-0005-0000-0000-00003E100000}"/>
    <cellStyle name="Comma 2 3 7 2 2 4" xfId="4173" xr:uid="{00000000-0005-0000-0000-00003F100000}"/>
    <cellStyle name="Comma 2 3 7 2 2 5" xfId="4174" xr:uid="{00000000-0005-0000-0000-000040100000}"/>
    <cellStyle name="Comma 2 3 7 2 3" xfId="4175" xr:uid="{00000000-0005-0000-0000-000041100000}"/>
    <cellStyle name="Comma 2 3 7 2 3 2" xfId="4176" xr:uid="{00000000-0005-0000-0000-000042100000}"/>
    <cellStyle name="Comma 2 3 7 2 3 3" xfId="4177" xr:uid="{00000000-0005-0000-0000-000043100000}"/>
    <cellStyle name="Comma 2 3 7 2 3 4" xfId="4178" xr:uid="{00000000-0005-0000-0000-000044100000}"/>
    <cellStyle name="Comma 2 3 7 2 4" xfId="4179" xr:uid="{00000000-0005-0000-0000-000045100000}"/>
    <cellStyle name="Comma 2 3 7 2 5" xfId="4180" xr:uid="{00000000-0005-0000-0000-000046100000}"/>
    <cellStyle name="Comma 2 3 7 2 6" xfId="4181" xr:uid="{00000000-0005-0000-0000-000047100000}"/>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3" xfId="4186" xr:uid="{00000000-0005-0000-0000-00004C100000}"/>
    <cellStyle name="Comma 2 3 7 3 2 2 4" xfId="4187" xr:uid="{00000000-0005-0000-0000-00004D100000}"/>
    <cellStyle name="Comma 2 3 7 3 2 3" xfId="4188" xr:uid="{00000000-0005-0000-0000-00004E100000}"/>
    <cellStyle name="Comma 2 3 7 3 2 4" xfId="4189" xr:uid="{00000000-0005-0000-0000-00004F100000}"/>
    <cellStyle name="Comma 2 3 7 3 2 5" xfId="4190" xr:uid="{00000000-0005-0000-0000-000050100000}"/>
    <cellStyle name="Comma 2 3 7 3 3" xfId="4191" xr:uid="{00000000-0005-0000-0000-000051100000}"/>
    <cellStyle name="Comma 2 3 7 3 3 2" xfId="4192" xr:uid="{00000000-0005-0000-0000-000052100000}"/>
    <cellStyle name="Comma 2 3 7 3 3 3" xfId="4193" xr:uid="{00000000-0005-0000-0000-000053100000}"/>
    <cellStyle name="Comma 2 3 7 3 3 4" xfId="4194" xr:uid="{00000000-0005-0000-0000-000054100000}"/>
    <cellStyle name="Comma 2 3 7 3 4" xfId="4195" xr:uid="{00000000-0005-0000-0000-000055100000}"/>
    <cellStyle name="Comma 2 3 7 3 5" xfId="4196" xr:uid="{00000000-0005-0000-0000-000056100000}"/>
    <cellStyle name="Comma 2 3 7 3 6" xfId="4197" xr:uid="{00000000-0005-0000-0000-000057100000}"/>
    <cellStyle name="Comma 2 3 7 4" xfId="4198" xr:uid="{00000000-0005-0000-0000-000058100000}"/>
    <cellStyle name="Comma 2 3 7 4 2" xfId="4199" xr:uid="{00000000-0005-0000-0000-000059100000}"/>
    <cellStyle name="Comma 2 3 7 4 2 2" xfId="4200" xr:uid="{00000000-0005-0000-0000-00005A100000}"/>
    <cellStyle name="Comma 2 3 7 4 2 3" xfId="4201" xr:uid="{00000000-0005-0000-0000-00005B100000}"/>
    <cellStyle name="Comma 2 3 7 4 2 4" xfId="4202" xr:uid="{00000000-0005-0000-0000-00005C100000}"/>
    <cellStyle name="Comma 2 3 7 4 3" xfId="4203" xr:uid="{00000000-0005-0000-0000-00005D100000}"/>
    <cellStyle name="Comma 2 3 7 4 4" xfId="4204" xr:uid="{00000000-0005-0000-0000-00005E100000}"/>
    <cellStyle name="Comma 2 3 7 4 5" xfId="4205" xr:uid="{00000000-0005-0000-0000-00005F100000}"/>
    <cellStyle name="Comma 2 3 7 5" xfId="4206" xr:uid="{00000000-0005-0000-0000-000060100000}"/>
    <cellStyle name="Comma 2 3 7 5 2" xfId="4207" xr:uid="{00000000-0005-0000-0000-000061100000}"/>
    <cellStyle name="Comma 2 3 7 5 3" xfId="4208" xr:uid="{00000000-0005-0000-0000-000062100000}"/>
    <cellStyle name="Comma 2 3 7 5 4" xfId="4209" xr:uid="{00000000-0005-0000-0000-000063100000}"/>
    <cellStyle name="Comma 2 3 7 6" xfId="4210" xr:uid="{00000000-0005-0000-0000-000064100000}"/>
    <cellStyle name="Comma 2 3 7 7" xfId="4211" xr:uid="{00000000-0005-0000-0000-000065100000}"/>
    <cellStyle name="Comma 2 3 7 8" xfId="4212" xr:uid="{00000000-0005-0000-0000-000066100000}"/>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3" xfId="4218" xr:uid="{00000000-0005-0000-0000-00006C100000}"/>
    <cellStyle name="Comma 2 3 8 2 2 2 4" xfId="4219" xr:uid="{00000000-0005-0000-0000-00006D100000}"/>
    <cellStyle name="Comma 2 3 8 2 2 3" xfId="4220" xr:uid="{00000000-0005-0000-0000-00006E100000}"/>
    <cellStyle name="Comma 2 3 8 2 2 4" xfId="4221" xr:uid="{00000000-0005-0000-0000-00006F100000}"/>
    <cellStyle name="Comma 2 3 8 2 2 5" xfId="4222" xr:uid="{00000000-0005-0000-0000-000070100000}"/>
    <cellStyle name="Comma 2 3 8 2 3" xfId="4223" xr:uid="{00000000-0005-0000-0000-000071100000}"/>
    <cellStyle name="Comma 2 3 8 2 3 2" xfId="4224" xr:uid="{00000000-0005-0000-0000-000072100000}"/>
    <cellStyle name="Comma 2 3 8 2 3 3" xfId="4225" xr:uid="{00000000-0005-0000-0000-000073100000}"/>
    <cellStyle name="Comma 2 3 8 2 3 4" xfId="4226" xr:uid="{00000000-0005-0000-0000-000074100000}"/>
    <cellStyle name="Comma 2 3 8 2 4" xfId="4227" xr:uid="{00000000-0005-0000-0000-000075100000}"/>
    <cellStyle name="Comma 2 3 8 2 5" xfId="4228" xr:uid="{00000000-0005-0000-0000-000076100000}"/>
    <cellStyle name="Comma 2 3 8 2 6" xfId="4229" xr:uid="{00000000-0005-0000-0000-000077100000}"/>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3" xfId="4234" xr:uid="{00000000-0005-0000-0000-00007C100000}"/>
    <cellStyle name="Comma 2 3 8 3 2 2 4" xfId="4235" xr:uid="{00000000-0005-0000-0000-00007D100000}"/>
    <cellStyle name="Comma 2 3 8 3 2 3" xfId="4236" xr:uid="{00000000-0005-0000-0000-00007E100000}"/>
    <cellStyle name="Comma 2 3 8 3 2 4" xfId="4237" xr:uid="{00000000-0005-0000-0000-00007F100000}"/>
    <cellStyle name="Comma 2 3 8 3 2 5" xfId="4238" xr:uid="{00000000-0005-0000-0000-000080100000}"/>
    <cellStyle name="Comma 2 3 8 3 3" xfId="4239" xr:uid="{00000000-0005-0000-0000-000081100000}"/>
    <cellStyle name="Comma 2 3 8 3 3 2" xfId="4240" xr:uid="{00000000-0005-0000-0000-000082100000}"/>
    <cellStyle name="Comma 2 3 8 3 3 3" xfId="4241" xr:uid="{00000000-0005-0000-0000-000083100000}"/>
    <cellStyle name="Comma 2 3 8 3 3 4" xfId="4242" xr:uid="{00000000-0005-0000-0000-000084100000}"/>
    <cellStyle name="Comma 2 3 8 3 4" xfId="4243" xr:uid="{00000000-0005-0000-0000-000085100000}"/>
    <cellStyle name="Comma 2 3 8 3 5" xfId="4244" xr:uid="{00000000-0005-0000-0000-000086100000}"/>
    <cellStyle name="Comma 2 3 8 3 6" xfId="4245" xr:uid="{00000000-0005-0000-0000-000087100000}"/>
    <cellStyle name="Comma 2 3 8 4" xfId="4246" xr:uid="{00000000-0005-0000-0000-000088100000}"/>
    <cellStyle name="Comma 2 3 8 4 2" xfId="4247" xr:uid="{00000000-0005-0000-0000-000089100000}"/>
    <cellStyle name="Comma 2 3 8 4 2 2" xfId="4248" xr:uid="{00000000-0005-0000-0000-00008A100000}"/>
    <cellStyle name="Comma 2 3 8 4 2 3" xfId="4249" xr:uid="{00000000-0005-0000-0000-00008B100000}"/>
    <cellStyle name="Comma 2 3 8 4 2 4" xfId="4250" xr:uid="{00000000-0005-0000-0000-00008C100000}"/>
    <cellStyle name="Comma 2 3 8 4 3" xfId="4251" xr:uid="{00000000-0005-0000-0000-00008D100000}"/>
    <cellStyle name="Comma 2 3 8 4 4" xfId="4252" xr:uid="{00000000-0005-0000-0000-00008E100000}"/>
    <cellStyle name="Comma 2 3 8 4 5" xfId="4253" xr:uid="{00000000-0005-0000-0000-00008F100000}"/>
    <cellStyle name="Comma 2 3 8 5" xfId="4254" xr:uid="{00000000-0005-0000-0000-000090100000}"/>
    <cellStyle name="Comma 2 3 8 5 2" xfId="4255" xr:uid="{00000000-0005-0000-0000-000091100000}"/>
    <cellStyle name="Comma 2 3 8 5 3" xfId="4256" xr:uid="{00000000-0005-0000-0000-000092100000}"/>
    <cellStyle name="Comma 2 3 8 5 4" xfId="4257" xr:uid="{00000000-0005-0000-0000-000093100000}"/>
    <cellStyle name="Comma 2 3 8 6" xfId="4258" xr:uid="{00000000-0005-0000-0000-000094100000}"/>
    <cellStyle name="Comma 2 3 8 7" xfId="4259" xr:uid="{00000000-0005-0000-0000-000095100000}"/>
    <cellStyle name="Comma 2 3 8 8" xfId="4260" xr:uid="{00000000-0005-0000-0000-000096100000}"/>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3" xfId="4265" xr:uid="{00000000-0005-0000-0000-00009B100000}"/>
    <cellStyle name="Comma 2 3 9 2 2 4" xfId="4266" xr:uid="{00000000-0005-0000-0000-00009C100000}"/>
    <cellStyle name="Comma 2 3 9 2 3" xfId="4267" xr:uid="{00000000-0005-0000-0000-00009D100000}"/>
    <cellStyle name="Comma 2 3 9 2 4" xfId="4268" xr:uid="{00000000-0005-0000-0000-00009E100000}"/>
    <cellStyle name="Comma 2 3 9 2 5" xfId="4269" xr:uid="{00000000-0005-0000-0000-00009F100000}"/>
    <cellStyle name="Comma 2 3 9 3" xfId="4270" xr:uid="{00000000-0005-0000-0000-0000A0100000}"/>
    <cellStyle name="Comma 2 3 9 3 2" xfId="4271" xr:uid="{00000000-0005-0000-0000-0000A1100000}"/>
    <cellStyle name="Comma 2 3 9 3 3" xfId="4272" xr:uid="{00000000-0005-0000-0000-0000A2100000}"/>
    <cellStyle name="Comma 2 3 9 3 4" xfId="4273" xr:uid="{00000000-0005-0000-0000-0000A3100000}"/>
    <cellStyle name="Comma 2 3 9 4" xfId="4274" xr:uid="{00000000-0005-0000-0000-0000A4100000}"/>
    <cellStyle name="Comma 2 3 9 5" xfId="4275" xr:uid="{00000000-0005-0000-0000-0000A5100000}"/>
    <cellStyle name="Comma 2 3 9 6" xfId="4276" xr:uid="{00000000-0005-0000-0000-0000A6100000}"/>
    <cellStyle name="Comma 2 30" xfId="4277" xr:uid="{00000000-0005-0000-0000-0000A7100000}"/>
    <cellStyle name="Comma 2 31" xfId="4278" xr:uid="{00000000-0005-0000-0000-0000A8100000}"/>
    <cellStyle name="Comma 2 32" xfId="4279" xr:uid="{00000000-0005-0000-0000-0000A9100000}"/>
    <cellStyle name="Comma 2 33" xfId="4280" xr:uid="{00000000-0005-0000-0000-0000AA100000}"/>
    <cellStyle name="Comma 2 34" xfId="4281" xr:uid="{00000000-0005-0000-0000-0000AB100000}"/>
    <cellStyle name="Comma 2 35" xfId="4282" xr:uid="{00000000-0005-0000-0000-0000AC100000}"/>
    <cellStyle name="Comma 2 36" xfId="4283" xr:uid="{00000000-0005-0000-0000-0000AD100000}"/>
    <cellStyle name="Comma 2 37" xfId="4284" xr:uid="{00000000-0005-0000-0000-0000AE100000}"/>
    <cellStyle name="Comma 2 38" xfId="4285" xr:uid="{00000000-0005-0000-0000-0000AF100000}"/>
    <cellStyle name="Comma 2 39" xfId="4286" xr:uid="{00000000-0005-0000-0000-0000B0100000}"/>
    <cellStyle name="Comma 2 4" xfId="4287" xr:uid="{00000000-0005-0000-0000-0000B1100000}"/>
    <cellStyle name="Comma 2 4 10" xfId="4288" xr:uid="{00000000-0005-0000-0000-0000B2100000}"/>
    <cellStyle name="Comma 2 4 11" xfId="4289" xr:uid="{00000000-0005-0000-0000-0000B3100000}"/>
    <cellStyle name="Comma 2 4 11 2" xfId="4290" xr:uid="{00000000-0005-0000-0000-0000B4100000}"/>
    <cellStyle name="Comma 2 4 11 2 2" xfId="4291" xr:uid="{00000000-0005-0000-0000-0000B5100000}"/>
    <cellStyle name="Comma 2 4 11 2 3" xfId="4292" xr:uid="{00000000-0005-0000-0000-0000B6100000}"/>
    <cellStyle name="Comma 2 4 11 2 4" xfId="4293" xr:uid="{00000000-0005-0000-0000-0000B7100000}"/>
    <cellStyle name="Comma 2 4 11 3" xfId="4294" xr:uid="{00000000-0005-0000-0000-0000B8100000}"/>
    <cellStyle name="Comma 2 4 11 4" xfId="4295" xr:uid="{00000000-0005-0000-0000-0000B9100000}"/>
    <cellStyle name="Comma 2 4 11 5" xfId="4296" xr:uid="{00000000-0005-0000-0000-0000BA100000}"/>
    <cellStyle name="Comma 2 4 12" xfId="4297" xr:uid="{00000000-0005-0000-0000-0000BB100000}"/>
    <cellStyle name="Comma 2 4 12 2" xfId="4298" xr:uid="{00000000-0005-0000-0000-0000BC100000}"/>
    <cellStyle name="Comma 2 4 12 3" xfId="4299" xr:uid="{00000000-0005-0000-0000-0000BD100000}"/>
    <cellStyle name="Comma 2 4 12 4" xfId="4300" xr:uid="{00000000-0005-0000-0000-0000BE100000}"/>
    <cellStyle name="Comma 2 4 13" xfId="4301" xr:uid="{00000000-0005-0000-0000-0000BF100000}"/>
    <cellStyle name="Comma 2 4 14" xfId="4302" xr:uid="{00000000-0005-0000-0000-0000C0100000}"/>
    <cellStyle name="Comma 2 4 15" xfId="4303" xr:uid="{00000000-0005-0000-0000-0000C1100000}"/>
    <cellStyle name="Comma 2 4 2" xfId="4304" xr:uid="{00000000-0005-0000-0000-0000C2100000}"/>
    <cellStyle name="Comma 2 4 2 10" xfId="4305" xr:uid="{00000000-0005-0000-0000-0000C3100000}"/>
    <cellStyle name="Comma 2 4 2 2" xfId="4306" xr:uid="{00000000-0005-0000-0000-0000C4100000}"/>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3" xfId="4311" xr:uid="{00000000-0005-0000-0000-0000C9100000}"/>
    <cellStyle name="Comma 2 4 2 2 2 2 2 4" xfId="4312" xr:uid="{00000000-0005-0000-0000-0000CA100000}"/>
    <cellStyle name="Comma 2 4 2 2 2 2 3" xfId="4313" xr:uid="{00000000-0005-0000-0000-0000CB100000}"/>
    <cellStyle name="Comma 2 4 2 2 2 2 4" xfId="4314" xr:uid="{00000000-0005-0000-0000-0000CC100000}"/>
    <cellStyle name="Comma 2 4 2 2 2 2 5" xfId="4315" xr:uid="{00000000-0005-0000-0000-0000CD100000}"/>
    <cellStyle name="Comma 2 4 2 2 2 3" xfId="4316" xr:uid="{00000000-0005-0000-0000-0000CE100000}"/>
    <cellStyle name="Comma 2 4 2 2 2 3 2" xfId="4317" xr:uid="{00000000-0005-0000-0000-0000CF100000}"/>
    <cellStyle name="Comma 2 4 2 2 2 3 3" xfId="4318" xr:uid="{00000000-0005-0000-0000-0000D0100000}"/>
    <cellStyle name="Comma 2 4 2 2 2 3 4" xfId="4319" xr:uid="{00000000-0005-0000-0000-0000D1100000}"/>
    <cellStyle name="Comma 2 4 2 2 2 4" xfId="4320" xr:uid="{00000000-0005-0000-0000-0000D2100000}"/>
    <cellStyle name="Comma 2 4 2 2 2 5" xfId="4321" xr:uid="{00000000-0005-0000-0000-0000D3100000}"/>
    <cellStyle name="Comma 2 4 2 2 2 6" xfId="4322" xr:uid="{00000000-0005-0000-0000-0000D4100000}"/>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3" xfId="4327" xr:uid="{00000000-0005-0000-0000-0000D9100000}"/>
    <cellStyle name="Comma 2 4 2 2 3 2 2 4" xfId="4328" xr:uid="{00000000-0005-0000-0000-0000DA100000}"/>
    <cellStyle name="Comma 2 4 2 2 3 2 3" xfId="4329" xr:uid="{00000000-0005-0000-0000-0000DB100000}"/>
    <cellStyle name="Comma 2 4 2 2 3 2 4" xfId="4330" xr:uid="{00000000-0005-0000-0000-0000DC100000}"/>
    <cellStyle name="Comma 2 4 2 2 3 2 5" xfId="4331" xr:uid="{00000000-0005-0000-0000-0000DD100000}"/>
    <cellStyle name="Comma 2 4 2 2 3 3" xfId="4332" xr:uid="{00000000-0005-0000-0000-0000DE100000}"/>
    <cellStyle name="Comma 2 4 2 2 3 3 2" xfId="4333" xr:uid="{00000000-0005-0000-0000-0000DF100000}"/>
    <cellStyle name="Comma 2 4 2 2 3 3 3" xfId="4334" xr:uid="{00000000-0005-0000-0000-0000E0100000}"/>
    <cellStyle name="Comma 2 4 2 2 3 3 4" xfId="4335" xr:uid="{00000000-0005-0000-0000-0000E1100000}"/>
    <cellStyle name="Comma 2 4 2 2 3 4" xfId="4336" xr:uid="{00000000-0005-0000-0000-0000E2100000}"/>
    <cellStyle name="Comma 2 4 2 2 3 5" xfId="4337" xr:uid="{00000000-0005-0000-0000-0000E3100000}"/>
    <cellStyle name="Comma 2 4 2 2 3 6" xfId="4338" xr:uid="{00000000-0005-0000-0000-0000E4100000}"/>
    <cellStyle name="Comma 2 4 2 2 4" xfId="4339" xr:uid="{00000000-0005-0000-0000-0000E5100000}"/>
    <cellStyle name="Comma 2 4 2 2 5" xfId="4340" xr:uid="{00000000-0005-0000-0000-0000E6100000}"/>
    <cellStyle name="Comma 2 4 2 2 5 2" xfId="4341" xr:uid="{00000000-0005-0000-0000-0000E7100000}"/>
    <cellStyle name="Comma 2 4 2 2 5 2 2" xfId="4342" xr:uid="{00000000-0005-0000-0000-0000E8100000}"/>
    <cellStyle name="Comma 2 4 2 2 5 2 3" xfId="4343" xr:uid="{00000000-0005-0000-0000-0000E9100000}"/>
    <cellStyle name="Comma 2 4 2 2 5 2 4" xfId="4344" xr:uid="{00000000-0005-0000-0000-0000EA100000}"/>
    <cellStyle name="Comma 2 4 2 2 5 3" xfId="4345" xr:uid="{00000000-0005-0000-0000-0000EB100000}"/>
    <cellStyle name="Comma 2 4 2 2 5 4" xfId="4346" xr:uid="{00000000-0005-0000-0000-0000EC100000}"/>
    <cellStyle name="Comma 2 4 2 2 5 5" xfId="4347" xr:uid="{00000000-0005-0000-0000-0000ED100000}"/>
    <cellStyle name="Comma 2 4 2 2 6" xfId="4348" xr:uid="{00000000-0005-0000-0000-0000EE100000}"/>
    <cellStyle name="Comma 2 4 2 2 6 2" xfId="4349" xr:uid="{00000000-0005-0000-0000-0000EF100000}"/>
    <cellStyle name="Comma 2 4 2 2 6 3" xfId="4350" xr:uid="{00000000-0005-0000-0000-0000F0100000}"/>
    <cellStyle name="Comma 2 4 2 2 6 4" xfId="4351" xr:uid="{00000000-0005-0000-0000-0000F1100000}"/>
    <cellStyle name="Comma 2 4 2 2 7" xfId="4352" xr:uid="{00000000-0005-0000-0000-0000F2100000}"/>
    <cellStyle name="Comma 2 4 2 2 8" xfId="4353" xr:uid="{00000000-0005-0000-0000-0000F3100000}"/>
    <cellStyle name="Comma 2 4 2 2 9" xfId="4354" xr:uid="{00000000-0005-0000-0000-0000F4100000}"/>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3" xfId="4359" xr:uid="{00000000-0005-0000-0000-0000F9100000}"/>
    <cellStyle name="Comma 2 4 2 3 2 2 4" xfId="4360" xr:uid="{00000000-0005-0000-0000-0000FA100000}"/>
    <cellStyle name="Comma 2 4 2 3 2 3" xfId="4361" xr:uid="{00000000-0005-0000-0000-0000FB100000}"/>
    <cellStyle name="Comma 2 4 2 3 2 4" xfId="4362" xr:uid="{00000000-0005-0000-0000-0000FC100000}"/>
    <cellStyle name="Comma 2 4 2 3 2 5" xfId="4363" xr:uid="{00000000-0005-0000-0000-0000FD100000}"/>
    <cellStyle name="Comma 2 4 2 3 3" xfId="4364" xr:uid="{00000000-0005-0000-0000-0000FE100000}"/>
    <cellStyle name="Comma 2 4 2 3 3 2" xfId="4365" xr:uid="{00000000-0005-0000-0000-0000FF100000}"/>
    <cellStyle name="Comma 2 4 2 3 3 3" xfId="4366" xr:uid="{00000000-0005-0000-0000-000000110000}"/>
    <cellStyle name="Comma 2 4 2 3 3 4" xfId="4367" xr:uid="{00000000-0005-0000-0000-000001110000}"/>
    <cellStyle name="Comma 2 4 2 3 4" xfId="4368" xr:uid="{00000000-0005-0000-0000-000002110000}"/>
    <cellStyle name="Comma 2 4 2 3 5" xfId="4369" xr:uid="{00000000-0005-0000-0000-000003110000}"/>
    <cellStyle name="Comma 2 4 2 3 6" xfId="4370" xr:uid="{00000000-0005-0000-0000-000004110000}"/>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3" xfId="4375" xr:uid="{00000000-0005-0000-0000-000009110000}"/>
    <cellStyle name="Comma 2 4 2 4 2 2 4" xfId="4376" xr:uid="{00000000-0005-0000-0000-00000A110000}"/>
    <cellStyle name="Comma 2 4 2 4 2 3" xfId="4377" xr:uid="{00000000-0005-0000-0000-00000B110000}"/>
    <cellStyle name="Comma 2 4 2 4 2 4" xfId="4378" xr:uid="{00000000-0005-0000-0000-00000C110000}"/>
    <cellStyle name="Comma 2 4 2 4 2 5" xfId="4379" xr:uid="{00000000-0005-0000-0000-00000D110000}"/>
    <cellStyle name="Comma 2 4 2 4 3" xfId="4380" xr:uid="{00000000-0005-0000-0000-00000E110000}"/>
    <cellStyle name="Comma 2 4 2 4 3 2" xfId="4381" xr:uid="{00000000-0005-0000-0000-00000F110000}"/>
    <cellStyle name="Comma 2 4 2 4 3 3" xfId="4382" xr:uid="{00000000-0005-0000-0000-000010110000}"/>
    <cellStyle name="Comma 2 4 2 4 3 4" xfId="4383" xr:uid="{00000000-0005-0000-0000-000011110000}"/>
    <cellStyle name="Comma 2 4 2 4 4" xfId="4384" xr:uid="{00000000-0005-0000-0000-000012110000}"/>
    <cellStyle name="Comma 2 4 2 4 5" xfId="4385" xr:uid="{00000000-0005-0000-0000-000013110000}"/>
    <cellStyle name="Comma 2 4 2 4 6" xfId="4386" xr:uid="{00000000-0005-0000-0000-000014110000}"/>
    <cellStyle name="Comma 2 4 2 5" xfId="4387" xr:uid="{00000000-0005-0000-0000-000015110000}"/>
    <cellStyle name="Comma 2 4 2 6" xfId="4388" xr:uid="{00000000-0005-0000-0000-000016110000}"/>
    <cellStyle name="Comma 2 4 2 6 2" xfId="4389" xr:uid="{00000000-0005-0000-0000-000017110000}"/>
    <cellStyle name="Comma 2 4 2 6 2 2" xfId="4390" xr:uid="{00000000-0005-0000-0000-000018110000}"/>
    <cellStyle name="Comma 2 4 2 6 2 3" xfId="4391" xr:uid="{00000000-0005-0000-0000-000019110000}"/>
    <cellStyle name="Comma 2 4 2 6 2 4" xfId="4392" xr:uid="{00000000-0005-0000-0000-00001A110000}"/>
    <cellStyle name="Comma 2 4 2 6 3" xfId="4393" xr:uid="{00000000-0005-0000-0000-00001B110000}"/>
    <cellStyle name="Comma 2 4 2 6 4" xfId="4394" xr:uid="{00000000-0005-0000-0000-00001C110000}"/>
    <cellStyle name="Comma 2 4 2 6 5" xfId="4395" xr:uid="{00000000-0005-0000-0000-00001D110000}"/>
    <cellStyle name="Comma 2 4 2 7" xfId="4396" xr:uid="{00000000-0005-0000-0000-00001E110000}"/>
    <cellStyle name="Comma 2 4 2 7 2" xfId="4397" xr:uid="{00000000-0005-0000-0000-00001F110000}"/>
    <cellStyle name="Comma 2 4 2 7 3" xfId="4398" xr:uid="{00000000-0005-0000-0000-000020110000}"/>
    <cellStyle name="Comma 2 4 2 7 4" xfId="4399" xr:uid="{00000000-0005-0000-0000-000021110000}"/>
    <cellStyle name="Comma 2 4 2 8" xfId="4400" xr:uid="{00000000-0005-0000-0000-000022110000}"/>
    <cellStyle name="Comma 2 4 2 9" xfId="4401" xr:uid="{00000000-0005-0000-0000-000023110000}"/>
    <cellStyle name="Comma 2 4 3" xfId="4402" xr:uid="{00000000-0005-0000-0000-000024110000}"/>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3" xfId="4408" xr:uid="{00000000-0005-0000-0000-00002A110000}"/>
    <cellStyle name="Comma 2 4 3 2 2 2 2 4" xfId="4409" xr:uid="{00000000-0005-0000-0000-00002B110000}"/>
    <cellStyle name="Comma 2 4 3 2 2 2 3" xfId="4410" xr:uid="{00000000-0005-0000-0000-00002C110000}"/>
    <cellStyle name="Comma 2 4 3 2 2 2 4" xfId="4411" xr:uid="{00000000-0005-0000-0000-00002D110000}"/>
    <cellStyle name="Comma 2 4 3 2 2 2 5" xfId="4412" xr:uid="{00000000-0005-0000-0000-00002E110000}"/>
    <cellStyle name="Comma 2 4 3 2 2 3" xfId="4413" xr:uid="{00000000-0005-0000-0000-00002F110000}"/>
    <cellStyle name="Comma 2 4 3 2 2 3 2" xfId="4414" xr:uid="{00000000-0005-0000-0000-000030110000}"/>
    <cellStyle name="Comma 2 4 3 2 2 3 3" xfId="4415" xr:uid="{00000000-0005-0000-0000-000031110000}"/>
    <cellStyle name="Comma 2 4 3 2 2 3 4" xfId="4416" xr:uid="{00000000-0005-0000-0000-000032110000}"/>
    <cellStyle name="Comma 2 4 3 2 2 4" xfId="4417" xr:uid="{00000000-0005-0000-0000-000033110000}"/>
    <cellStyle name="Comma 2 4 3 2 2 5" xfId="4418" xr:uid="{00000000-0005-0000-0000-000034110000}"/>
    <cellStyle name="Comma 2 4 3 2 2 6" xfId="4419" xr:uid="{00000000-0005-0000-0000-000035110000}"/>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3" xfId="4424" xr:uid="{00000000-0005-0000-0000-00003A110000}"/>
    <cellStyle name="Comma 2 4 3 2 3 2 2 4" xfId="4425" xr:uid="{00000000-0005-0000-0000-00003B110000}"/>
    <cellStyle name="Comma 2 4 3 2 3 2 3" xfId="4426" xr:uid="{00000000-0005-0000-0000-00003C110000}"/>
    <cellStyle name="Comma 2 4 3 2 3 2 4" xfId="4427" xr:uid="{00000000-0005-0000-0000-00003D110000}"/>
    <cellStyle name="Comma 2 4 3 2 3 2 5" xfId="4428" xr:uid="{00000000-0005-0000-0000-00003E110000}"/>
    <cellStyle name="Comma 2 4 3 2 3 3" xfId="4429" xr:uid="{00000000-0005-0000-0000-00003F110000}"/>
    <cellStyle name="Comma 2 4 3 2 3 3 2" xfId="4430" xr:uid="{00000000-0005-0000-0000-000040110000}"/>
    <cellStyle name="Comma 2 4 3 2 3 3 3" xfId="4431" xr:uid="{00000000-0005-0000-0000-000041110000}"/>
    <cellStyle name="Comma 2 4 3 2 3 3 4" xfId="4432" xr:uid="{00000000-0005-0000-0000-000042110000}"/>
    <cellStyle name="Comma 2 4 3 2 3 4" xfId="4433" xr:uid="{00000000-0005-0000-0000-000043110000}"/>
    <cellStyle name="Comma 2 4 3 2 3 5" xfId="4434" xr:uid="{00000000-0005-0000-0000-000044110000}"/>
    <cellStyle name="Comma 2 4 3 2 3 6" xfId="4435" xr:uid="{00000000-0005-0000-0000-000045110000}"/>
    <cellStyle name="Comma 2 4 3 2 4" xfId="4436" xr:uid="{00000000-0005-0000-0000-000046110000}"/>
    <cellStyle name="Comma 2 4 3 2 4 2" xfId="4437" xr:uid="{00000000-0005-0000-0000-000047110000}"/>
    <cellStyle name="Comma 2 4 3 2 4 2 2" xfId="4438" xr:uid="{00000000-0005-0000-0000-000048110000}"/>
    <cellStyle name="Comma 2 4 3 2 4 2 3" xfId="4439" xr:uid="{00000000-0005-0000-0000-000049110000}"/>
    <cellStyle name="Comma 2 4 3 2 4 2 4" xfId="4440" xr:uid="{00000000-0005-0000-0000-00004A110000}"/>
    <cellStyle name="Comma 2 4 3 2 4 3" xfId="4441" xr:uid="{00000000-0005-0000-0000-00004B110000}"/>
    <cellStyle name="Comma 2 4 3 2 4 4" xfId="4442" xr:uid="{00000000-0005-0000-0000-00004C110000}"/>
    <cellStyle name="Comma 2 4 3 2 4 5" xfId="4443" xr:uid="{00000000-0005-0000-0000-00004D110000}"/>
    <cellStyle name="Comma 2 4 3 2 5" xfId="4444" xr:uid="{00000000-0005-0000-0000-00004E110000}"/>
    <cellStyle name="Comma 2 4 3 2 5 2" xfId="4445" xr:uid="{00000000-0005-0000-0000-00004F110000}"/>
    <cellStyle name="Comma 2 4 3 2 5 3" xfId="4446" xr:uid="{00000000-0005-0000-0000-000050110000}"/>
    <cellStyle name="Comma 2 4 3 2 5 4" xfId="4447" xr:uid="{00000000-0005-0000-0000-000051110000}"/>
    <cellStyle name="Comma 2 4 3 2 6" xfId="4448" xr:uid="{00000000-0005-0000-0000-000052110000}"/>
    <cellStyle name="Comma 2 4 3 2 7" xfId="4449" xr:uid="{00000000-0005-0000-0000-000053110000}"/>
    <cellStyle name="Comma 2 4 3 2 8" xfId="4450" xr:uid="{00000000-0005-0000-0000-000054110000}"/>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3" xfId="4455" xr:uid="{00000000-0005-0000-0000-000059110000}"/>
    <cellStyle name="Comma 2 4 3 3 2 2 4" xfId="4456" xr:uid="{00000000-0005-0000-0000-00005A110000}"/>
    <cellStyle name="Comma 2 4 3 3 2 3" xfId="4457" xr:uid="{00000000-0005-0000-0000-00005B110000}"/>
    <cellStyle name="Comma 2 4 3 3 2 4" xfId="4458" xr:uid="{00000000-0005-0000-0000-00005C110000}"/>
    <cellStyle name="Comma 2 4 3 3 2 5" xfId="4459" xr:uid="{00000000-0005-0000-0000-00005D110000}"/>
    <cellStyle name="Comma 2 4 3 3 3" xfId="4460" xr:uid="{00000000-0005-0000-0000-00005E110000}"/>
    <cellStyle name="Comma 2 4 3 3 3 2" xfId="4461" xr:uid="{00000000-0005-0000-0000-00005F110000}"/>
    <cellStyle name="Comma 2 4 3 3 3 3" xfId="4462" xr:uid="{00000000-0005-0000-0000-000060110000}"/>
    <cellStyle name="Comma 2 4 3 3 3 4" xfId="4463" xr:uid="{00000000-0005-0000-0000-000061110000}"/>
    <cellStyle name="Comma 2 4 3 3 4" xfId="4464" xr:uid="{00000000-0005-0000-0000-000062110000}"/>
    <cellStyle name="Comma 2 4 3 3 5" xfId="4465" xr:uid="{00000000-0005-0000-0000-000063110000}"/>
    <cellStyle name="Comma 2 4 3 3 6" xfId="4466" xr:uid="{00000000-0005-0000-0000-000064110000}"/>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3" xfId="4471" xr:uid="{00000000-0005-0000-0000-000069110000}"/>
    <cellStyle name="Comma 2 4 3 4 2 2 4" xfId="4472" xr:uid="{00000000-0005-0000-0000-00006A110000}"/>
    <cellStyle name="Comma 2 4 3 4 2 3" xfId="4473" xr:uid="{00000000-0005-0000-0000-00006B110000}"/>
    <cellStyle name="Comma 2 4 3 4 2 4" xfId="4474" xr:uid="{00000000-0005-0000-0000-00006C110000}"/>
    <cellStyle name="Comma 2 4 3 4 2 5" xfId="4475" xr:uid="{00000000-0005-0000-0000-00006D110000}"/>
    <cellStyle name="Comma 2 4 3 4 3" xfId="4476" xr:uid="{00000000-0005-0000-0000-00006E110000}"/>
    <cellStyle name="Comma 2 4 3 4 3 2" xfId="4477" xr:uid="{00000000-0005-0000-0000-00006F110000}"/>
    <cellStyle name="Comma 2 4 3 4 3 3" xfId="4478" xr:uid="{00000000-0005-0000-0000-000070110000}"/>
    <cellStyle name="Comma 2 4 3 4 3 4" xfId="4479" xr:uid="{00000000-0005-0000-0000-000071110000}"/>
    <cellStyle name="Comma 2 4 3 4 4" xfId="4480" xr:uid="{00000000-0005-0000-0000-000072110000}"/>
    <cellStyle name="Comma 2 4 3 4 5" xfId="4481" xr:uid="{00000000-0005-0000-0000-000073110000}"/>
    <cellStyle name="Comma 2 4 3 4 6" xfId="4482" xr:uid="{00000000-0005-0000-0000-000074110000}"/>
    <cellStyle name="Comma 2 4 3 5" xfId="4483" xr:uid="{00000000-0005-0000-0000-000075110000}"/>
    <cellStyle name="Comma 2 4 3 5 2" xfId="4484" xr:uid="{00000000-0005-0000-0000-000076110000}"/>
    <cellStyle name="Comma 2 4 3 5 2 2" xfId="4485" xr:uid="{00000000-0005-0000-0000-000077110000}"/>
    <cellStyle name="Comma 2 4 3 5 2 3" xfId="4486" xr:uid="{00000000-0005-0000-0000-000078110000}"/>
    <cellStyle name="Comma 2 4 3 5 2 4" xfId="4487" xr:uid="{00000000-0005-0000-0000-000079110000}"/>
    <cellStyle name="Comma 2 4 3 5 3" xfId="4488" xr:uid="{00000000-0005-0000-0000-00007A110000}"/>
    <cellStyle name="Comma 2 4 3 5 4" xfId="4489" xr:uid="{00000000-0005-0000-0000-00007B110000}"/>
    <cellStyle name="Comma 2 4 3 5 5" xfId="4490" xr:uid="{00000000-0005-0000-0000-00007C110000}"/>
    <cellStyle name="Comma 2 4 3 6" xfId="4491" xr:uid="{00000000-0005-0000-0000-00007D110000}"/>
    <cellStyle name="Comma 2 4 3 6 2" xfId="4492" xr:uid="{00000000-0005-0000-0000-00007E110000}"/>
    <cellStyle name="Comma 2 4 3 6 3" xfId="4493" xr:uid="{00000000-0005-0000-0000-00007F110000}"/>
    <cellStyle name="Comma 2 4 3 6 4" xfId="4494" xr:uid="{00000000-0005-0000-0000-000080110000}"/>
    <cellStyle name="Comma 2 4 3 7" xfId="4495" xr:uid="{00000000-0005-0000-0000-000081110000}"/>
    <cellStyle name="Comma 2 4 3 8" xfId="4496" xr:uid="{00000000-0005-0000-0000-000082110000}"/>
    <cellStyle name="Comma 2 4 3 9" xfId="4497" xr:uid="{00000000-0005-0000-0000-000083110000}"/>
    <cellStyle name="Comma 2 4 4" xfId="4498" xr:uid="{00000000-0005-0000-0000-000084110000}"/>
    <cellStyle name="Comma 2 4 5" xfId="4499" xr:uid="{00000000-0005-0000-0000-000085110000}"/>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3" xfId="4505" xr:uid="{00000000-0005-0000-0000-00008B110000}"/>
    <cellStyle name="Comma 2 4 5 2 2 2 2 4" xfId="4506" xr:uid="{00000000-0005-0000-0000-00008C110000}"/>
    <cellStyle name="Comma 2 4 5 2 2 2 3" xfId="4507" xr:uid="{00000000-0005-0000-0000-00008D110000}"/>
    <cellStyle name="Comma 2 4 5 2 2 2 4" xfId="4508" xr:uid="{00000000-0005-0000-0000-00008E110000}"/>
    <cellStyle name="Comma 2 4 5 2 2 2 5" xfId="4509" xr:uid="{00000000-0005-0000-0000-00008F110000}"/>
    <cellStyle name="Comma 2 4 5 2 2 3" xfId="4510" xr:uid="{00000000-0005-0000-0000-000090110000}"/>
    <cellStyle name="Comma 2 4 5 2 2 3 2" xfId="4511" xr:uid="{00000000-0005-0000-0000-000091110000}"/>
    <cellStyle name="Comma 2 4 5 2 2 3 3" xfId="4512" xr:uid="{00000000-0005-0000-0000-000092110000}"/>
    <cellStyle name="Comma 2 4 5 2 2 3 4" xfId="4513" xr:uid="{00000000-0005-0000-0000-000093110000}"/>
    <cellStyle name="Comma 2 4 5 2 2 4" xfId="4514" xr:uid="{00000000-0005-0000-0000-000094110000}"/>
    <cellStyle name="Comma 2 4 5 2 2 5" xfId="4515" xr:uid="{00000000-0005-0000-0000-000095110000}"/>
    <cellStyle name="Comma 2 4 5 2 2 6" xfId="4516" xr:uid="{00000000-0005-0000-0000-000096110000}"/>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3" xfId="4521" xr:uid="{00000000-0005-0000-0000-00009B110000}"/>
    <cellStyle name="Comma 2 4 5 2 3 2 2 4" xfId="4522" xr:uid="{00000000-0005-0000-0000-00009C110000}"/>
    <cellStyle name="Comma 2 4 5 2 3 2 3" xfId="4523" xr:uid="{00000000-0005-0000-0000-00009D110000}"/>
    <cellStyle name="Comma 2 4 5 2 3 2 4" xfId="4524" xr:uid="{00000000-0005-0000-0000-00009E110000}"/>
    <cellStyle name="Comma 2 4 5 2 3 2 5" xfId="4525" xr:uid="{00000000-0005-0000-0000-00009F110000}"/>
    <cellStyle name="Comma 2 4 5 2 3 3" xfId="4526" xr:uid="{00000000-0005-0000-0000-0000A0110000}"/>
    <cellStyle name="Comma 2 4 5 2 3 3 2" xfId="4527" xr:uid="{00000000-0005-0000-0000-0000A1110000}"/>
    <cellStyle name="Comma 2 4 5 2 3 3 3" xfId="4528" xr:uid="{00000000-0005-0000-0000-0000A2110000}"/>
    <cellStyle name="Comma 2 4 5 2 3 3 4" xfId="4529" xr:uid="{00000000-0005-0000-0000-0000A3110000}"/>
    <cellStyle name="Comma 2 4 5 2 3 4" xfId="4530" xr:uid="{00000000-0005-0000-0000-0000A4110000}"/>
    <cellStyle name="Comma 2 4 5 2 3 5" xfId="4531" xr:uid="{00000000-0005-0000-0000-0000A5110000}"/>
    <cellStyle name="Comma 2 4 5 2 3 6" xfId="4532" xr:uid="{00000000-0005-0000-0000-0000A6110000}"/>
    <cellStyle name="Comma 2 4 5 2 4" xfId="4533" xr:uid="{00000000-0005-0000-0000-0000A7110000}"/>
    <cellStyle name="Comma 2 4 5 2 4 2" xfId="4534" xr:uid="{00000000-0005-0000-0000-0000A8110000}"/>
    <cellStyle name="Comma 2 4 5 2 4 2 2" xfId="4535" xr:uid="{00000000-0005-0000-0000-0000A9110000}"/>
    <cellStyle name="Comma 2 4 5 2 4 2 3" xfId="4536" xr:uid="{00000000-0005-0000-0000-0000AA110000}"/>
    <cellStyle name="Comma 2 4 5 2 4 2 4" xfId="4537" xr:uid="{00000000-0005-0000-0000-0000AB110000}"/>
    <cellStyle name="Comma 2 4 5 2 4 3" xfId="4538" xr:uid="{00000000-0005-0000-0000-0000AC110000}"/>
    <cellStyle name="Comma 2 4 5 2 4 4" xfId="4539" xr:uid="{00000000-0005-0000-0000-0000AD110000}"/>
    <cellStyle name="Comma 2 4 5 2 4 5" xfId="4540" xr:uid="{00000000-0005-0000-0000-0000AE110000}"/>
    <cellStyle name="Comma 2 4 5 2 5" xfId="4541" xr:uid="{00000000-0005-0000-0000-0000AF110000}"/>
    <cellStyle name="Comma 2 4 5 2 5 2" xfId="4542" xr:uid="{00000000-0005-0000-0000-0000B0110000}"/>
    <cellStyle name="Comma 2 4 5 2 5 3" xfId="4543" xr:uid="{00000000-0005-0000-0000-0000B1110000}"/>
    <cellStyle name="Comma 2 4 5 2 5 4" xfId="4544" xr:uid="{00000000-0005-0000-0000-0000B2110000}"/>
    <cellStyle name="Comma 2 4 5 2 6" xfId="4545" xr:uid="{00000000-0005-0000-0000-0000B3110000}"/>
    <cellStyle name="Comma 2 4 5 2 7" xfId="4546" xr:uid="{00000000-0005-0000-0000-0000B4110000}"/>
    <cellStyle name="Comma 2 4 5 2 8" xfId="4547" xr:uid="{00000000-0005-0000-0000-0000B5110000}"/>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3" xfId="4552" xr:uid="{00000000-0005-0000-0000-0000BA110000}"/>
    <cellStyle name="Comma 2 4 5 3 2 2 4" xfId="4553" xr:uid="{00000000-0005-0000-0000-0000BB110000}"/>
    <cellStyle name="Comma 2 4 5 3 2 3" xfId="4554" xr:uid="{00000000-0005-0000-0000-0000BC110000}"/>
    <cellStyle name="Comma 2 4 5 3 2 4" xfId="4555" xr:uid="{00000000-0005-0000-0000-0000BD110000}"/>
    <cellStyle name="Comma 2 4 5 3 2 5" xfId="4556" xr:uid="{00000000-0005-0000-0000-0000BE110000}"/>
    <cellStyle name="Comma 2 4 5 3 3" xfId="4557" xr:uid="{00000000-0005-0000-0000-0000BF110000}"/>
    <cellStyle name="Comma 2 4 5 3 3 2" xfId="4558" xr:uid="{00000000-0005-0000-0000-0000C0110000}"/>
    <cellStyle name="Comma 2 4 5 3 3 3" xfId="4559" xr:uid="{00000000-0005-0000-0000-0000C1110000}"/>
    <cellStyle name="Comma 2 4 5 3 3 4" xfId="4560" xr:uid="{00000000-0005-0000-0000-0000C2110000}"/>
    <cellStyle name="Comma 2 4 5 3 4" xfId="4561" xr:uid="{00000000-0005-0000-0000-0000C3110000}"/>
    <cellStyle name="Comma 2 4 5 3 5" xfId="4562" xr:uid="{00000000-0005-0000-0000-0000C4110000}"/>
    <cellStyle name="Comma 2 4 5 3 6" xfId="4563" xr:uid="{00000000-0005-0000-0000-0000C5110000}"/>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3" xfId="4568" xr:uid="{00000000-0005-0000-0000-0000CA110000}"/>
    <cellStyle name="Comma 2 4 5 4 2 2 4" xfId="4569" xr:uid="{00000000-0005-0000-0000-0000CB110000}"/>
    <cellStyle name="Comma 2 4 5 4 2 3" xfId="4570" xr:uid="{00000000-0005-0000-0000-0000CC110000}"/>
    <cellStyle name="Comma 2 4 5 4 2 4" xfId="4571" xr:uid="{00000000-0005-0000-0000-0000CD110000}"/>
    <cellStyle name="Comma 2 4 5 4 2 5" xfId="4572" xr:uid="{00000000-0005-0000-0000-0000CE110000}"/>
    <cellStyle name="Comma 2 4 5 4 3" xfId="4573" xr:uid="{00000000-0005-0000-0000-0000CF110000}"/>
    <cellStyle name="Comma 2 4 5 4 3 2" xfId="4574" xr:uid="{00000000-0005-0000-0000-0000D0110000}"/>
    <cellStyle name="Comma 2 4 5 4 3 3" xfId="4575" xr:uid="{00000000-0005-0000-0000-0000D1110000}"/>
    <cellStyle name="Comma 2 4 5 4 3 4" xfId="4576" xr:uid="{00000000-0005-0000-0000-0000D2110000}"/>
    <cellStyle name="Comma 2 4 5 4 4" xfId="4577" xr:uid="{00000000-0005-0000-0000-0000D3110000}"/>
    <cellStyle name="Comma 2 4 5 4 5" xfId="4578" xr:uid="{00000000-0005-0000-0000-0000D4110000}"/>
    <cellStyle name="Comma 2 4 5 4 6" xfId="4579" xr:uid="{00000000-0005-0000-0000-0000D5110000}"/>
    <cellStyle name="Comma 2 4 5 5" xfId="4580" xr:uid="{00000000-0005-0000-0000-0000D6110000}"/>
    <cellStyle name="Comma 2 4 5 5 2" xfId="4581" xr:uid="{00000000-0005-0000-0000-0000D7110000}"/>
    <cellStyle name="Comma 2 4 5 5 2 2" xfId="4582" xr:uid="{00000000-0005-0000-0000-0000D8110000}"/>
    <cellStyle name="Comma 2 4 5 5 2 3" xfId="4583" xr:uid="{00000000-0005-0000-0000-0000D9110000}"/>
    <cellStyle name="Comma 2 4 5 5 2 4" xfId="4584" xr:uid="{00000000-0005-0000-0000-0000DA110000}"/>
    <cellStyle name="Comma 2 4 5 5 3" xfId="4585" xr:uid="{00000000-0005-0000-0000-0000DB110000}"/>
    <cellStyle name="Comma 2 4 5 5 4" xfId="4586" xr:uid="{00000000-0005-0000-0000-0000DC110000}"/>
    <cellStyle name="Comma 2 4 5 5 5" xfId="4587" xr:uid="{00000000-0005-0000-0000-0000DD110000}"/>
    <cellStyle name="Comma 2 4 5 6" xfId="4588" xr:uid="{00000000-0005-0000-0000-0000DE110000}"/>
    <cellStyle name="Comma 2 4 5 6 2" xfId="4589" xr:uid="{00000000-0005-0000-0000-0000DF110000}"/>
    <cellStyle name="Comma 2 4 5 6 3" xfId="4590" xr:uid="{00000000-0005-0000-0000-0000E0110000}"/>
    <cellStyle name="Comma 2 4 5 6 4" xfId="4591" xr:uid="{00000000-0005-0000-0000-0000E1110000}"/>
    <cellStyle name="Comma 2 4 5 7" xfId="4592" xr:uid="{00000000-0005-0000-0000-0000E2110000}"/>
    <cellStyle name="Comma 2 4 5 8" xfId="4593" xr:uid="{00000000-0005-0000-0000-0000E3110000}"/>
    <cellStyle name="Comma 2 4 5 9" xfId="4594" xr:uid="{00000000-0005-0000-0000-0000E4110000}"/>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3" xfId="4600" xr:uid="{00000000-0005-0000-0000-0000EA110000}"/>
    <cellStyle name="Comma 2 4 6 2 2 2 4" xfId="4601" xr:uid="{00000000-0005-0000-0000-0000EB110000}"/>
    <cellStyle name="Comma 2 4 6 2 2 3" xfId="4602" xr:uid="{00000000-0005-0000-0000-0000EC110000}"/>
    <cellStyle name="Comma 2 4 6 2 2 4" xfId="4603" xr:uid="{00000000-0005-0000-0000-0000ED110000}"/>
    <cellStyle name="Comma 2 4 6 2 2 5" xfId="4604" xr:uid="{00000000-0005-0000-0000-0000EE110000}"/>
    <cellStyle name="Comma 2 4 6 2 3" xfId="4605" xr:uid="{00000000-0005-0000-0000-0000EF110000}"/>
    <cellStyle name="Comma 2 4 6 2 3 2" xfId="4606" xr:uid="{00000000-0005-0000-0000-0000F0110000}"/>
    <cellStyle name="Comma 2 4 6 2 3 3" xfId="4607" xr:uid="{00000000-0005-0000-0000-0000F1110000}"/>
    <cellStyle name="Comma 2 4 6 2 3 4" xfId="4608" xr:uid="{00000000-0005-0000-0000-0000F2110000}"/>
    <cellStyle name="Comma 2 4 6 2 4" xfId="4609" xr:uid="{00000000-0005-0000-0000-0000F3110000}"/>
    <cellStyle name="Comma 2 4 6 2 5" xfId="4610" xr:uid="{00000000-0005-0000-0000-0000F4110000}"/>
    <cellStyle name="Comma 2 4 6 2 6" xfId="4611" xr:uid="{00000000-0005-0000-0000-0000F5110000}"/>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3" xfId="4616" xr:uid="{00000000-0005-0000-0000-0000FA110000}"/>
    <cellStyle name="Comma 2 4 6 3 2 2 4" xfId="4617" xr:uid="{00000000-0005-0000-0000-0000FB110000}"/>
    <cellStyle name="Comma 2 4 6 3 2 3" xfId="4618" xr:uid="{00000000-0005-0000-0000-0000FC110000}"/>
    <cellStyle name="Comma 2 4 6 3 2 4" xfId="4619" xr:uid="{00000000-0005-0000-0000-0000FD110000}"/>
    <cellStyle name="Comma 2 4 6 3 2 5" xfId="4620" xr:uid="{00000000-0005-0000-0000-0000FE110000}"/>
    <cellStyle name="Comma 2 4 6 3 3" xfId="4621" xr:uid="{00000000-0005-0000-0000-0000FF110000}"/>
    <cellStyle name="Comma 2 4 6 3 3 2" xfId="4622" xr:uid="{00000000-0005-0000-0000-000000120000}"/>
    <cellStyle name="Comma 2 4 6 3 3 3" xfId="4623" xr:uid="{00000000-0005-0000-0000-000001120000}"/>
    <cellStyle name="Comma 2 4 6 3 3 4" xfId="4624" xr:uid="{00000000-0005-0000-0000-000002120000}"/>
    <cellStyle name="Comma 2 4 6 3 4" xfId="4625" xr:uid="{00000000-0005-0000-0000-000003120000}"/>
    <cellStyle name="Comma 2 4 6 3 5" xfId="4626" xr:uid="{00000000-0005-0000-0000-000004120000}"/>
    <cellStyle name="Comma 2 4 6 3 6" xfId="4627" xr:uid="{00000000-0005-0000-0000-000005120000}"/>
    <cellStyle name="Comma 2 4 6 4" xfId="4628" xr:uid="{00000000-0005-0000-0000-000006120000}"/>
    <cellStyle name="Comma 2 4 6 4 2" xfId="4629" xr:uid="{00000000-0005-0000-0000-000007120000}"/>
    <cellStyle name="Comma 2 4 6 4 2 2" xfId="4630" xr:uid="{00000000-0005-0000-0000-000008120000}"/>
    <cellStyle name="Comma 2 4 6 4 2 3" xfId="4631" xr:uid="{00000000-0005-0000-0000-000009120000}"/>
    <cellStyle name="Comma 2 4 6 4 2 4" xfId="4632" xr:uid="{00000000-0005-0000-0000-00000A120000}"/>
    <cellStyle name="Comma 2 4 6 4 3" xfId="4633" xr:uid="{00000000-0005-0000-0000-00000B120000}"/>
    <cellStyle name="Comma 2 4 6 4 4" xfId="4634" xr:uid="{00000000-0005-0000-0000-00000C120000}"/>
    <cellStyle name="Comma 2 4 6 4 5" xfId="4635" xr:uid="{00000000-0005-0000-0000-00000D120000}"/>
    <cellStyle name="Comma 2 4 6 5" xfId="4636" xr:uid="{00000000-0005-0000-0000-00000E120000}"/>
    <cellStyle name="Comma 2 4 6 5 2" xfId="4637" xr:uid="{00000000-0005-0000-0000-00000F120000}"/>
    <cellStyle name="Comma 2 4 6 5 3" xfId="4638" xr:uid="{00000000-0005-0000-0000-000010120000}"/>
    <cellStyle name="Comma 2 4 6 5 4" xfId="4639" xr:uid="{00000000-0005-0000-0000-000011120000}"/>
    <cellStyle name="Comma 2 4 6 6" xfId="4640" xr:uid="{00000000-0005-0000-0000-000012120000}"/>
    <cellStyle name="Comma 2 4 6 7" xfId="4641" xr:uid="{00000000-0005-0000-0000-000013120000}"/>
    <cellStyle name="Comma 2 4 6 8" xfId="4642" xr:uid="{00000000-0005-0000-0000-000014120000}"/>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3" xfId="4648" xr:uid="{00000000-0005-0000-0000-00001A120000}"/>
    <cellStyle name="Comma 2 4 7 2 2 2 4" xfId="4649" xr:uid="{00000000-0005-0000-0000-00001B120000}"/>
    <cellStyle name="Comma 2 4 7 2 2 3" xfId="4650" xr:uid="{00000000-0005-0000-0000-00001C120000}"/>
    <cellStyle name="Comma 2 4 7 2 2 4" xfId="4651" xr:uid="{00000000-0005-0000-0000-00001D120000}"/>
    <cellStyle name="Comma 2 4 7 2 2 5" xfId="4652" xr:uid="{00000000-0005-0000-0000-00001E120000}"/>
    <cellStyle name="Comma 2 4 7 2 3" xfId="4653" xr:uid="{00000000-0005-0000-0000-00001F120000}"/>
    <cellStyle name="Comma 2 4 7 2 3 2" xfId="4654" xr:uid="{00000000-0005-0000-0000-000020120000}"/>
    <cellStyle name="Comma 2 4 7 2 3 3" xfId="4655" xr:uid="{00000000-0005-0000-0000-000021120000}"/>
    <cellStyle name="Comma 2 4 7 2 3 4" xfId="4656" xr:uid="{00000000-0005-0000-0000-000022120000}"/>
    <cellStyle name="Comma 2 4 7 2 4" xfId="4657" xr:uid="{00000000-0005-0000-0000-000023120000}"/>
    <cellStyle name="Comma 2 4 7 2 5" xfId="4658" xr:uid="{00000000-0005-0000-0000-000024120000}"/>
    <cellStyle name="Comma 2 4 7 2 6" xfId="4659" xr:uid="{00000000-0005-0000-0000-000025120000}"/>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3" xfId="4664" xr:uid="{00000000-0005-0000-0000-00002A120000}"/>
    <cellStyle name="Comma 2 4 7 3 2 2 4" xfId="4665" xr:uid="{00000000-0005-0000-0000-00002B120000}"/>
    <cellStyle name="Comma 2 4 7 3 2 3" xfId="4666" xr:uid="{00000000-0005-0000-0000-00002C120000}"/>
    <cellStyle name="Comma 2 4 7 3 2 4" xfId="4667" xr:uid="{00000000-0005-0000-0000-00002D120000}"/>
    <cellStyle name="Comma 2 4 7 3 2 5" xfId="4668" xr:uid="{00000000-0005-0000-0000-00002E120000}"/>
    <cellStyle name="Comma 2 4 7 3 3" xfId="4669" xr:uid="{00000000-0005-0000-0000-00002F120000}"/>
    <cellStyle name="Comma 2 4 7 3 3 2" xfId="4670" xr:uid="{00000000-0005-0000-0000-000030120000}"/>
    <cellStyle name="Comma 2 4 7 3 3 3" xfId="4671" xr:uid="{00000000-0005-0000-0000-000031120000}"/>
    <cellStyle name="Comma 2 4 7 3 3 4" xfId="4672" xr:uid="{00000000-0005-0000-0000-000032120000}"/>
    <cellStyle name="Comma 2 4 7 3 4" xfId="4673" xr:uid="{00000000-0005-0000-0000-000033120000}"/>
    <cellStyle name="Comma 2 4 7 3 5" xfId="4674" xr:uid="{00000000-0005-0000-0000-000034120000}"/>
    <cellStyle name="Comma 2 4 7 3 6" xfId="4675" xr:uid="{00000000-0005-0000-0000-000035120000}"/>
    <cellStyle name="Comma 2 4 7 4" xfId="4676" xr:uid="{00000000-0005-0000-0000-000036120000}"/>
    <cellStyle name="Comma 2 4 7 4 2" xfId="4677" xr:uid="{00000000-0005-0000-0000-000037120000}"/>
    <cellStyle name="Comma 2 4 7 4 2 2" xfId="4678" xr:uid="{00000000-0005-0000-0000-000038120000}"/>
    <cellStyle name="Comma 2 4 7 4 2 3" xfId="4679" xr:uid="{00000000-0005-0000-0000-000039120000}"/>
    <cellStyle name="Comma 2 4 7 4 2 4" xfId="4680" xr:uid="{00000000-0005-0000-0000-00003A120000}"/>
    <cellStyle name="Comma 2 4 7 4 3" xfId="4681" xr:uid="{00000000-0005-0000-0000-00003B120000}"/>
    <cellStyle name="Comma 2 4 7 4 4" xfId="4682" xr:uid="{00000000-0005-0000-0000-00003C120000}"/>
    <cellStyle name="Comma 2 4 7 4 5" xfId="4683" xr:uid="{00000000-0005-0000-0000-00003D120000}"/>
    <cellStyle name="Comma 2 4 7 5" xfId="4684" xr:uid="{00000000-0005-0000-0000-00003E120000}"/>
    <cellStyle name="Comma 2 4 7 5 2" xfId="4685" xr:uid="{00000000-0005-0000-0000-00003F120000}"/>
    <cellStyle name="Comma 2 4 7 5 3" xfId="4686" xr:uid="{00000000-0005-0000-0000-000040120000}"/>
    <cellStyle name="Comma 2 4 7 5 4" xfId="4687" xr:uid="{00000000-0005-0000-0000-000041120000}"/>
    <cellStyle name="Comma 2 4 7 6" xfId="4688" xr:uid="{00000000-0005-0000-0000-000042120000}"/>
    <cellStyle name="Comma 2 4 7 7" xfId="4689" xr:uid="{00000000-0005-0000-0000-000043120000}"/>
    <cellStyle name="Comma 2 4 7 8" xfId="4690" xr:uid="{00000000-0005-0000-0000-000044120000}"/>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3" xfId="4695" xr:uid="{00000000-0005-0000-0000-000049120000}"/>
    <cellStyle name="Comma 2 4 8 2 2 4" xfId="4696" xr:uid="{00000000-0005-0000-0000-00004A120000}"/>
    <cellStyle name="Comma 2 4 8 2 3" xfId="4697" xr:uid="{00000000-0005-0000-0000-00004B120000}"/>
    <cellStyle name="Comma 2 4 8 2 4" xfId="4698" xr:uid="{00000000-0005-0000-0000-00004C120000}"/>
    <cellStyle name="Comma 2 4 8 2 5" xfId="4699" xr:uid="{00000000-0005-0000-0000-00004D120000}"/>
    <cellStyle name="Comma 2 4 8 3" xfId="4700" xr:uid="{00000000-0005-0000-0000-00004E120000}"/>
    <cellStyle name="Comma 2 4 8 3 2" xfId="4701" xr:uid="{00000000-0005-0000-0000-00004F120000}"/>
    <cellStyle name="Comma 2 4 8 3 3" xfId="4702" xr:uid="{00000000-0005-0000-0000-000050120000}"/>
    <cellStyle name="Comma 2 4 8 3 4" xfId="4703" xr:uid="{00000000-0005-0000-0000-000051120000}"/>
    <cellStyle name="Comma 2 4 8 4" xfId="4704" xr:uid="{00000000-0005-0000-0000-000052120000}"/>
    <cellStyle name="Comma 2 4 8 5" xfId="4705" xr:uid="{00000000-0005-0000-0000-000053120000}"/>
    <cellStyle name="Comma 2 4 8 6" xfId="4706" xr:uid="{00000000-0005-0000-0000-000054120000}"/>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3" xfId="4711" xr:uid="{00000000-0005-0000-0000-000059120000}"/>
    <cellStyle name="Comma 2 4 9 2 2 4" xfId="4712" xr:uid="{00000000-0005-0000-0000-00005A120000}"/>
    <cellStyle name="Comma 2 4 9 2 3" xfId="4713" xr:uid="{00000000-0005-0000-0000-00005B120000}"/>
    <cellStyle name="Comma 2 4 9 2 4" xfId="4714" xr:uid="{00000000-0005-0000-0000-00005C120000}"/>
    <cellStyle name="Comma 2 4 9 2 5" xfId="4715" xr:uid="{00000000-0005-0000-0000-00005D120000}"/>
    <cellStyle name="Comma 2 4 9 3" xfId="4716" xr:uid="{00000000-0005-0000-0000-00005E120000}"/>
    <cellStyle name="Comma 2 4 9 3 2" xfId="4717" xr:uid="{00000000-0005-0000-0000-00005F120000}"/>
    <cellStyle name="Comma 2 4 9 3 3" xfId="4718" xr:uid="{00000000-0005-0000-0000-000060120000}"/>
    <cellStyle name="Comma 2 4 9 3 4" xfId="4719" xr:uid="{00000000-0005-0000-0000-000061120000}"/>
    <cellStyle name="Comma 2 4 9 4" xfId="4720" xr:uid="{00000000-0005-0000-0000-000062120000}"/>
    <cellStyle name="Comma 2 4 9 5" xfId="4721" xr:uid="{00000000-0005-0000-0000-000063120000}"/>
    <cellStyle name="Comma 2 4 9 6" xfId="4722" xr:uid="{00000000-0005-0000-0000-000064120000}"/>
    <cellStyle name="Comma 2 40" xfId="4723" xr:uid="{00000000-0005-0000-0000-000065120000}"/>
    <cellStyle name="Comma 2 41" xfId="4724" xr:uid="{00000000-0005-0000-0000-000066120000}"/>
    <cellStyle name="Comma 2 42" xfId="4725" xr:uid="{00000000-0005-0000-0000-000067120000}"/>
    <cellStyle name="Comma 2 43" xfId="4726" xr:uid="{00000000-0005-0000-0000-000068120000}"/>
    <cellStyle name="Comma 2 44" xfId="4727" xr:uid="{00000000-0005-0000-0000-000069120000}"/>
    <cellStyle name="Comma 2 45" xfId="4728" xr:uid="{00000000-0005-0000-0000-00006A120000}"/>
    <cellStyle name="Comma 2 46" xfId="4729" xr:uid="{00000000-0005-0000-0000-00006B120000}"/>
    <cellStyle name="Comma 2 47" xfId="4730" xr:uid="{00000000-0005-0000-0000-00006C120000}"/>
    <cellStyle name="Comma 2 48" xfId="4731" xr:uid="{00000000-0005-0000-0000-00006D120000}"/>
    <cellStyle name="Comma 2 49" xfId="4732" xr:uid="{00000000-0005-0000-0000-00006E120000}"/>
    <cellStyle name="Comma 2 5" xfId="4733" xr:uid="{00000000-0005-0000-0000-00006F120000}"/>
    <cellStyle name="Comma 2 5 10" xfId="4734" xr:uid="{00000000-0005-0000-0000-000070120000}"/>
    <cellStyle name="Comma 2 5 11" xfId="4735" xr:uid="{00000000-0005-0000-0000-000071120000}"/>
    <cellStyle name="Comma 2 5 2" xfId="4736" xr:uid="{00000000-0005-0000-0000-000072120000}"/>
    <cellStyle name="Comma 2 5 2 2" xfId="4737" xr:uid="{00000000-0005-0000-0000-000073120000}"/>
    <cellStyle name="Comma 2 5 2 3" xfId="4738" xr:uid="{00000000-0005-0000-0000-000074120000}"/>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3" xfId="4744" xr:uid="{00000000-0005-0000-0000-00007A120000}"/>
    <cellStyle name="Comma 2 5 3 2 2 2 4" xfId="4745" xr:uid="{00000000-0005-0000-0000-00007B120000}"/>
    <cellStyle name="Comma 2 5 3 2 2 3" xfId="4746" xr:uid="{00000000-0005-0000-0000-00007C120000}"/>
    <cellStyle name="Comma 2 5 3 2 2 4" xfId="4747" xr:uid="{00000000-0005-0000-0000-00007D120000}"/>
    <cellStyle name="Comma 2 5 3 2 2 5" xfId="4748" xr:uid="{00000000-0005-0000-0000-00007E120000}"/>
    <cellStyle name="Comma 2 5 3 2 3" xfId="4749" xr:uid="{00000000-0005-0000-0000-00007F120000}"/>
    <cellStyle name="Comma 2 5 3 2 3 2" xfId="4750" xr:uid="{00000000-0005-0000-0000-000080120000}"/>
    <cellStyle name="Comma 2 5 3 2 3 3" xfId="4751" xr:uid="{00000000-0005-0000-0000-000081120000}"/>
    <cellStyle name="Comma 2 5 3 2 3 4" xfId="4752" xr:uid="{00000000-0005-0000-0000-000082120000}"/>
    <cellStyle name="Comma 2 5 3 2 4" xfId="4753" xr:uid="{00000000-0005-0000-0000-000083120000}"/>
    <cellStyle name="Comma 2 5 3 2 5" xfId="4754" xr:uid="{00000000-0005-0000-0000-000084120000}"/>
    <cellStyle name="Comma 2 5 3 2 6" xfId="4755" xr:uid="{00000000-0005-0000-0000-000085120000}"/>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3" xfId="4760" xr:uid="{00000000-0005-0000-0000-00008A120000}"/>
    <cellStyle name="Comma 2 5 3 3 2 2 4" xfId="4761" xr:uid="{00000000-0005-0000-0000-00008B120000}"/>
    <cellStyle name="Comma 2 5 3 3 2 3" xfId="4762" xr:uid="{00000000-0005-0000-0000-00008C120000}"/>
    <cellStyle name="Comma 2 5 3 3 2 4" xfId="4763" xr:uid="{00000000-0005-0000-0000-00008D120000}"/>
    <cellStyle name="Comma 2 5 3 3 2 5" xfId="4764" xr:uid="{00000000-0005-0000-0000-00008E120000}"/>
    <cellStyle name="Comma 2 5 3 3 3" xfId="4765" xr:uid="{00000000-0005-0000-0000-00008F120000}"/>
    <cellStyle name="Comma 2 5 3 3 3 2" xfId="4766" xr:uid="{00000000-0005-0000-0000-000090120000}"/>
    <cellStyle name="Comma 2 5 3 3 3 3" xfId="4767" xr:uid="{00000000-0005-0000-0000-000091120000}"/>
    <cellStyle name="Comma 2 5 3 3 3 4" xfId="4768" xr:uid="{00000000-0005-0000-0000-000092120000}"/>
    <cellStyle name="Comma 2 5 3 3 4" xfId="4769" xr:uid="{00000000-0005-0000-0000-000093120000}"/>
    <cellStyle name="Comma 2 5 3 3 5" xfId="4770" xr:uid="{00000000-0005-0000-0000-000094120000}"/>
    <cellStyle name="Comma 2 5 3 3 6" xfId="4771" xr:uid="{00000000-0005-0000-0000-000095120000}"/>
    <cellStyle name="Comma 2 5 3 4" xfId="4772" xr:uid="{00000000-0005-0000-0000-000096120000}"/>
    <cellStyle name="Comma 2 5 3 4 2" xfId="4773" xr:uid="{00000000-0005-0000-0000-000097120000}"/>
    <cellStyle name="Comma 2 5 3 4 2 2" xfId="4774" xr:uid="{00000000-0005-0000-0000-000098120000}"/>
    <cellStyle name="Comma 2 5 3 4 2 3" xfId="4775" xr:uid="{00000000-0005-0000-0000-000099120000}"/>
    <cellStyle name="Comma 2 5 3 4 2 4" xfId="4776" xr:uid="{00000000-0005-0000-0000-00009A120000}"/>
    <cellStyle name="Comma 2 5 3 4 3" xfId="4777" xr:uid="{00000000-0005-0000-0000-00009B120000}"/>
    <cellStyle name="Comma 2 5 3 4 4" xfId="4778" xr:uid="{00000000-0005-0000-0000-00009C120000}"/>
    <cellStyle name="Comma 2 5 3 4 5" xfId="4779" xr:uid="{00000000-0005-0000-0000-00009D120000}"/>
    <cellStyle name="Comma 2 5 3 5" xfId="4780" xr:uid="{00000000-0005-0000-0000-00009E120000}"/>
    <cellStyle name="Comma 2 5 3 5 2" xfId="4781" xr:uid="{00000000-0005-0000-0000-00009F120000}"/>
    <cellStyle name="Comma 2 5 3 5 3" xfId="4782" xr:uid="{00000000-0005-0000-0000-0000A0120000}"/>
    <cellStyle name="Comma 2 5 3 5 4" xfId="4783" xr:uid="{00000000-0005-0000-0000-0000A1120000}"/>
    <cellStyle name="Comma 2 5 3 6" xfId="4784" xr:uid="{00000000-0005-0000-0000-0000A2120000}"/>
    <cellStyle name="Comma 2 5 3 7" xfId="4785" xr:uid="{00000000-0005-0000-0000-0000A3120000}"/>
    <cellStyle name="Comma 2 5 3 8" xfId="4786" xr:uid="{00000000-0005-0000-0000-0000A4120000}"/>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3" xfId="4791" xr:uid="{00000000-0005-0000-0000-0000A9120000}"/>
    <cellStyle name="Comma 2 5 4 2 2 4" xfId="4792" xr:uid="{00000000-0005-0000-0000-0000AA120000}"/>
    <cellStyle name="Comma 2 5 4 2 3" xfId="4793" xr:uid="{00000000-0005-0000-0000-0000AB120000}"/>
    <cellStyle name="Comma 2 5 4 2 4" xfId="4794" xr:uid="{00000000-0005-0000-0000-0000AC120000}"/>
    <cellStyle name="Comma 2 5 4 2 5" xfId="4795" xr:uid="{00000000-0005-0000-0000-0000AD120000}"/>
    <cellStyle name="Comma 2 5 4 3" xfId="4796" xr:uid="{00000000-0005-0000-0000-0000AE120000}"/>
    <cellStyle name="Comma 2 5 4 3 2" xfId="4797" xr:uid="{00000000-0005-0000-0000-0000AF120000}"/>
    <cellStyle name="Comma 2 5 4 3 3" xfId="4798" xr:uid="{00000000-0005-0000-0000-0000B0120000}"/>
    <cellStyle name="Comma 2 5 4 3 4" xfId="4799" xr:uid="{00000000-0005-0000-0000-0000B1120000}"/>
    <cellStyle name="Comma 2 5 4 4" xfId="4800" xr:uid="{00000000-0005-0000-0000-0000B2120000}"/>
    <cellStyle name="Comma 2 5 4 5" xfId="4801" xr:uid="{00000000-0005-0000-0000-0000B3120000}"/>
    <cellStyle name="Comma 2 5 4 6" xfId="4802" xr:uid="{00000000-0005-0000-0000-0000B4120000}"/>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3" xfId="4807" xr:uid="{00000000-0005-0000-0000-0000B9120000}"/>
    <cellStyle name="Comma 2 5 5 2 2 4" xfId="4808" xr:uid="{00000000-0005-0000-0000-0000BA120000}"/>
    <cellStyle name="Comma 2 5 5 2 3" xfId="4809" xr:uid="{00000000-0005-0000-0000-0000BB120000}"/>
    <cellStyle name="Comma 2 5 5 2 4" xfId="4810" xr:uid="{00000000-0005-0000-0000-0000BC120000}"/>
    <cellStyle name="Comma 2 5 5 2 5" xfId="4811" xr:uid="{00000000-0005-0000-0000-0000BD120000}"/>
    <cellStyle name="Comma 2 5 5 3" xfId="4812" xr:uid="{00000000-0005-0000-0000-0000BE120000}"/>
    <cellStyle name="Comma 2 5 5 3 2" xfId="4813" xr:uid="{00000000-0005-0000-0000-0000BF120000}"/>
    <cellStyle name="Comma 2 5 5 3 3" xfId="4814" xr:uid="{00000000-0005-0000-0000-0000C0120000}"/>
    <cellStyle name="Comma 2 5 5 3 4" xfId="4815" xr:uid="{00000000-0005-0000-0000-0000C1120000}"/>
    <cellStyle name="Comma 2 5 5 4" xfId="4816" xr:uid="{00000000-0005-0000-0000-0000C2120000}"/>
    <cellStyle name="Comma 2 5 5 5" xfId="4817" xr:uid="{00000000-0005-0000-0000-0000C3120000}"/>
    <cellStyle name="Comma 2 5 5 6" xfId="4818" xr:uid="{00000000-0005-0000-0000-0000C4120000}"/>
    <cellStyle name="Comma 2 5 6" xfId="4819" xr:uid="{00000000-0005-0000-0000-0000C5120000}"/>
    <cellStyle name="Comma 2 5 7" xfId="4820" xr:uid="{00000000-0005-0000-0000-0000C6120000}"/>
    <cellStyle name="Comma 2 5 7 2" xfId="4821" xr:uid="{00000000-0005-0000-0000-0000C7120000}"/>
    <cellStyle name="Comma 2 5 7 2 2" xfId="4822" xr:uid="{00000000-0005-0000-0000-0000C8120000}"/>
    <cellStyle name="Comma 2 5 7 2 3" xfId="4823" xr:uid="{00000000-0005-0000-0000-0000C9120000}"/>
    <cellStyle name="Comma 2 5 7 2 4" xfId="4824" xr:uid="{00000000-0005-0000-0000-0000CA120000}"/>
    <cellStyle name="Comma 2 5 7 3" xfId="4825" xr:uid="{00000000-0005-0000-0000-0000CB120000}"/>
    <cellStyle name="Comma 2 5 7 4" xfId="4826" xr:uid="{00000000-0005-0000-0000-0000CC120000}"/>
    <cellStyle name="Comma 2 5 7 5" xfId="4827" xr:uid="{00000000-0005-0000-0000-0000CD120000}"/>
    <cellStyle name="Comma 2 5 8" xfId="4828" xr:uid="{00000000-0005-0000-0000-0000CE120000}"/>
    <cellStyle name="Comma 2 5 8 2" xfId="4829" xr:uid="{00000000-0005-0000-0000-0000CF120000}"/>
    <cellStyle name="Comma 2 5 8 3" xfId="4830" xr:uid="{00000000-0005-0000-0000-0000D0120000}"/>
    <cellStyle name="Comma 2 5 8 4" xfId="4831" xr:uid="{00000000-0005-0000-0000-0000D1120000}"/>
    <cellStyle name="Comma 2 5 9" xfId="4832" xr:uid="{00000000-0005-0000-0000-0000D2120000}"/>
    <cellStyle name="Comma 2 50" xfId="4833" xr:uid="{00000000-0005-0000-0000-0000D3120000}"/>
    <cellStyle name="Comma 2 51" xfId="4834" xr:uid="{00000000-0005-0000-0000-0000D4120000}"/>
    <cellStyle name="Comma 2 52" xfId="4835" xr:uid="{00000000-0005-0000-0000-0000D5120000}"/>
    <cellStyle name="Comma 2 53" xfId="4836" xr:uid="{00000000-0005-0000-0000-0000D6120000}"/>
    <cellStyle name="Comma 2 54" xfId="4837" xr:uid="{00000000-0005-0000-0000-0000D7120000}"/>
    <cellStyle name="Comma 2 55" xfId="4838" xr:uid="{00000000-0005-0000-0000-0000D8120000}"/>
    <cellStyle name="Comma 2 56" xfId="4839" xr:uid="{00000000-0005-0000-0000-0000D9120000}"/>
    <cellStyle name="Comma 2 57" xfId="4840" xr:uid="{00000000-0005-0000-0000-0000DA120000}"/>
    <cellStyle name="Comma 2 58" xfId="4841" xr:uid="{00000000-0005-0000-0000-0000DB120000}"/>
    <cellStyle name="Comma 2 59" xfId="4842" xr:uid="{00000000-0005-0000-0000-0000DC120000}"/>
    <cellStyle name="Comma 2 6" xfId="4843" xr:uid="{00000000-0005-0000-0000-0000DD120000}"/>
    <cellStyle name="Comma 2 6 10" xfId="4844" xr:uid="{00000000-0005-0000-0000-0000DE120000}"/>
    <cellStyle name="Comma 2 6 11" xfId="4845" xr:uid="{00000000-0005-0000-0000-0000DF120000}"/>
    <cellStyle name="Comma 2 6 2" xfId="4846" xr:uid="{00000000-0005-0000-0000-0000E0120000}"/>
    <cellStyle name="Comma 2 6 2 2" xfId="4847" xr:uid="{00000000-0005-0000-0000-0000E1120000}"/>
    <cellStyle name="Comma 2 6 2 3" xfId="4848" xr:uid="{00000000-0005-0000-0000-0000E2120000}"/>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3" xfId="4854" xr:uid="{00000000-0005-0000-0000-0000E8120000}"/>
    <cellStyle name="Comma 2 6 3 2 2 2 4" xfId="4855" xr:uid="{00000000-0005-0000-0000-0000E9120000}"/>
    <cellStyle name="Comma 2 6 3 2 2 3" xfId="4856" xr:uid="{00000000-0005-0000-0000-0000EA120000}"/>
    <cellStyle name="Comma 2 6 3 2 2 4" xfId="4857" xr:uid="{00000000-0005-0000-0000-0000EB120000}"/>
    <cellStyle name="Comma 2 6 3 2 2 5" xfId="4858" xr:uid="{00000000-0005-0000-0000-0000EC120000}"/>
    <cellStyle name="Comma 2 6 3 2 3" xfId="4859" xr:uid="{00000000-0005-0000-0000-0000ED120000}"/>
    <cellStyle name="Comma 2 6 3 2 3 2" xfId="4860" xr:uid="{00000000-0005-0000-0000-0000EE120000}"/>
    <cellStyle name="Comma 2 6 3 2 3 3" xfId="4861" xr:uid="{00000000-0005-0000-0000-0000EF120000}"/>
    <cellStyle name="Comma 2 6 3 2 3 4" xfId="4862" xr:uid="{00000000-0005-0000-0000-0000F0120000}"/>
    <cellStyle name="Comma 2 6 3 2 4" xfId="4863" xr:uid="{00000000-0005-0000-0000-0000F1120000}"/>
    <cellStyle name="Comma 2 6 3 2 5" xfId="4864" xr:uid="{00000000-0005-0000-0000-0000F2120000}"/>
    <cellStyle name="Comma 2 6 3 2 6" xfId="4865" xr:uid="{00000000-0005-0000-0000-0000F3120000}"/>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3" xfId="4870" xr:uid="{00000000-0005-0000-0000-0000F8120000}"/>
    <cellStyle name="Comma 2 6 3 3 2 2 4" xfId="4871" xr:uid="{00000000-0005-0000-0000-0000F9120000}"/>
    <cellStyle name="Comma 2 6 3 3 2 3" xfId="4872" xr:uid="{00000000-0005-0000-0000-0000FA120000}"/>
    <cellStyle name="Comma 2 6 3 3 2 4" xfId="4873" xr:uid="{00000000-0005-0000-0000-0000FB120000}"/>
    <cellStyle name="Comma 2 6 3 3 2 5" xfId="4874" xr:uid="{00000000-0005-0000-0000-0000FC120000}"/>
    <cellStyle name="Comma 2 6 3 3 3" xfId="4875" xr:uid="{00000000-0005-0000-0000-0000FD120000}"/>
    <cellStyle name="Comma 2 6 3 3 3 2" xfId="4876" xr:uid="{00000000-0005-0000-0000-0000FE120000}"/>
    <cellStyle name="Comma 2 6 3 3 3 3" xfId="4877" xr:uid="{00000000-0005-0000-0000-0000FF120000}"/>
    <cellStyle name="Comma 2 6 3 3 3 4" xfId="4878" xr:uid="{00000000-0005-0000-0000-000000130000}"/>
    <cellStyle name="Comma 2 6 3 3 4" xfId="4879" xr:uid="{00000000-0005-0000-0000-000001130000}"/>
    <cellStyle name="Comma 2 6 3 3 5" xfId="4880" xr:uid="{00000000-0005-0000-0000-000002130000}"/>
    <cellStyle name="Comma 2 6 3 3 6" xfId="4881" xr:uid="{00000000-0005-0000-0000-000003130000}"/>
    <cellStyle name="Comma 2 6 3 4" xfId="4882" xr:uid="{00000000-0005-0000-0000-000004130000}"/>
    <cellStyle name="Comma 2 6 3 4 2" xfId="4883" xr:uid="{00000000-0005-0000-0000-000005130000}"/>
    <cellStyle name="Comma 2 6 3 4 2 2" xfId="4884" xr:uid="{00000000-0005-0000-0000-000006130000}"/>
    <cellStyle name="Comma 2 6 3 4 2 3" xfId="4885" xr:uid="{00000000-0005-0000-0000-000007130000}"/>
    <cellStyle name="Comma 2 6 3 4 2 4" xfId="4886" xr:uid="{00000000-0005-0000-0000-000008130000}"/>
    <cellStyle name="Comma 2 6 3 4 3" xfId="4887" xr:uid="{00000000-0005-0000-0000-000009130000}"/>
    <cellStyle name="Comma 2 6 3 4 4" xfId="4888" xr:uid="{00000000-0005-0000-0000-00000A130000}"/>
    <cellStyle name="Comma 2 6 3 4 5" xfId="4889" xr:uid="{00000000-0005-0000-0000-00000B130000}"/>
    <cellStyle name="Comma 2 6 3 5" xfId="4890" xr:uid="{00000000-0005-0000-0000-00000C130000}"/>
    <cellStyle name="Comma 2 6 3 5 2" xfId="4891" xr:uid="{00000000-0005-0000-0000-00000D130000}"/>
    <cellStyle name="Comma 2 6 3 5 3" xfId="4892" xr:uid="{00000000-0005-0000-0000-00000E130000}"/>
    <cellStyle name="Comma 2 6 3 5 4" xfId="4893" xr:uid="{00000000-0005-0000-0000-00000F130000}"/>
    <cellStyle name="Comma 2 6 3 6" xfId="4894" xr:uid="{00000000-0005-0000-0000-000010130000}"/>
    <cellStyle name="Comma 2 6 3 7" xfId="4895" xr:uid="{00000000-0005-0000-0000-000011130000}"/>
    <cellStyle name="Comma 2 6 3 8" xfId="4896" xr:uid="{00000000-0005-0000-0000-000012130000}"/>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3" xfId="4901" xr:uid="{00000000-0005-0000-0000-000017130000}"/>
    <cellStyle name="Comma 2 6 4 2 2 4" xfId="4902" xr:uid="{00000000-0005-0000-0000-000018130000}"/>
    <cellStyle name="Comma 2 6 4 2 3" xfId="4903" xr:uid="{00000000-0005-0000-0000-000019130000}"/>
    <cellStyle name="Comma 2 6 4 2 4" xfId="4904" xr:uid="{00000000-0005-0000-0000-00001A130000}"/>
    <cellStyle name="Comma 2 6 4 2 5" xfId="4905" xr:uid="{00000000-0005-0000-0000-00001B130000}"/>
    <cellStyle name="Comma 2 6 4 3" xfId="4906" xr:uid="{00000000-0005-0000-0000-00001C130000}"/>
    <cellStyle name="Comma 2 6 4 3 2" xfId="4907" xr:uid="{00000000-0005-0000-0000-00001D130000}"/>
    <cellStyle name="Comma 2 6 4 3 3" xfId="4908" xr:uid="{00000000-0005-0000-0000-00001E130000}"/>
    <cellStyle name="Comma 2 6 4 3 4" xfId="4909" xr:uid="{00000000-0005-0000-0000-00001F130000}"/>
    <cellStyle name="Comma 2 6 4 4" xfId="4910" xr:uid="{00000000-0005-0000-0000-000020130000}"/>
    <cellStyle name="Comma 2 6 4 5" xfId="4911" xr:uid="{00000000-0005-0000-0000-000021130000}"/>
    <cellStyle name="Comma 2 6 4 6" xfId="4912" xr:uid="{00000000-0005-0000-0000-000022130000}"/>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3" xfId="4917" xr:uid="{00000000-0005-0000-0000-000027130000}"/>
    <cellStyle name="Comma 2 6 5 2 2 4" xfId="4918" xr:uid="{00000000-0005-0000-0000-000028130000}"/>
    <cellStyle name="Comma 2 6 5 2 3" xfId="4919" xr:uid="{00000000-0005-0000-0000-000029130000}"/>
    <cellStyle name="Comma 2 6 5 2 4" xfId="4920" xr:uid="{00000000-0005-0000-0000-00002A130000}"/>
    <cellStyle name="Comma 2 6 5 2 5" xfId="4921" xr:uid="{00000000-0005-0000-0000-00002B130000}"/>
    <cellStyle name="Comma 2 6 5 3" xfId="4922" xr:uid="{00000000-0005-0000-0000-00002C130000}"/>
    <cellStyle name="Comma 2 6 5 3 2" xfId="4923" xr:uid="{00000000-0005-0000-0000-00002D130000}"/>
    <cellStyle name="Comma 2 6 5 3 3" xfId="4924" xr:uid="{00000000-0005-0000-0000-00002E130000}"/>
    <cellStyle name="Comma 2 6 5 3 4" xfId="4925" xr:uid="{00000000-0005-0000-0000-00002F130000}"/>
    <cellStyle name="Comma 2 6 5 4" xfId="4926" xr:uid="{00000000-0005-0000-0000-000030130000}"/>
    <cellStyle name="Comma 2 6 5 5" xfId="4927" xr:uid="{00000000-0005-0000-0000-000031130000}"/>
    <cellStyle name="Comma 2 6 5 6" xfId="4928" xr:uid="{00000000-0005-0000-0000-000032130000}"/>
    <cellStyle name="Comma 2 6 6" xfId="4929" xr:uid="{00000000-0005-0000-0000-000033130000}"/>
    <cellStyle name="Comma 2 6 7" xfId="4930" xr:uid="{00000000-0005-0000-0000-000034130000}"/>
    <cellStyle name="Comma 2 6 7 2" xfId="4931" xr:uid="{00000000-0005-0000-0000-000035130000}"/>
    <cellStyle name="Comma 2 6 7 2 2" xfId="4932" xr:uid="{00000000-0005-0000-0000-000036130000}"/>
    <cellStyle name="Comma 2 6 7 2 3" xfId="4933" xr:uid="{00000000-0005-0000-0000-000037130000}"/>
    <cellStyle name="Comma 2 6 7 2 4" xfId="4934" xr:uid="{00000000-0005-0000-0000-000038130000}"/>
    <cellStyle name="Comma 2 6 7 3" xfId="4935" xr:uid="{00000000-0005-0000-0000-000039130000}"/>
    <cellStyle name="Comma 2 6 7 4" xfId="4936" xr:uid="{00000000-0005-0000-0000-00003A130000}"/>
    <cellStyle name="Comma 2 6 7 5" xfId="4937" xr:uid="{00000000-0005-0000-0000-00003B130000}"/>
    <cellStyle name="Comma 2 6 8" xfId="4938" xr:uid="{00000000-0005-0000-0000-00003C130000}"/>
    <cellStyle name="Comma 2 6 8 2" xfId="4939" xr:uid="{00000000-0005-0000-0000-00003D130000}"/>
    <cellStyle name="Comma 2 6 8 3" xfId="4940" xr:uid="{00000000-0005-0000-0000-00003E130000}"/>
    <cellStyle name="Comma 2 6 8 4" xfId="4941" xr:uid="{00000000-0005-0000-0000-00003F130000}"/>
    <cellStyle name="Comma 2 6 9" xfId="4942" xr:uid="{00000000-0005-0000-0000-000040130000}"/>
    <cellStyle name="Comma 2 60" xfId="4943" xr:uid="{00000000-0005-0000-0000-000041130000}"/>
    <cellStyle name="Comma 2 61" xfId="4944" xr:uid="{00000000-0005-0000-0000-000042130000}"/>
    <cellStyle name="Comma 2 62" xfId="4945" xr:uid="{00000000-0005-0000-0000-000043130000}"/>
    <cellStyle name="Comma 2 63" xfId="4946" xr:uid="{00000000-0005-0000-0000-000044130000}"/>
    <cellStyle name="Comma 2 64" xfId="4947" xr:uid="{00000000-0005-0000-0000-000045130000}"/>
    <cellStyle name="Comma 2 65" xfId="4948" xr:uid="{00000000-0005-0000-0000-000046130000}"/>
    <cellStyle name="Comma 2 66" xfId="4949" xr:uid="{00000000-0005-0000-0000-000047130000}"/>
    <cellStyle name="Comma 2 67" xfId="4950" xr:uid="{00000000-0005-0000-0000-000048130000}"/>
    <cellStyle name="Comma 2 68" xfId="4951" xr:uid="{00000000-0005-0000-0000-000049130000}"/>
    <cellStyle name="Comma 2 69" xfId="4952" xr:uid="{00000000-0005-0000-0000-00004A130000}"/>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3" xfId="4957" xr:uid="{00000000-0005-0000-0000-00004F130000}"/>
    <cellStyle name="Comma 2 7 2 2 4" xfId="4958" xr:uid="{00000000-0005-0000-0000-000050130000}"/>
    <cellStyle name="Comma 2 7 2 3" xfId="4959" xr:uid="{00000000-0005-0000-0000-000051130000}"/>
    <cellStyle name="Comma 2 7 2 3 2" xfId="4960" xr:uid="{00000000-0005-0000-0000-000052130000}"/>
    <cellStyle name="Comma 2 7 2 3 3" xfId="4961" xr:uid="{00000000-0005-0000-0000-000053130000}"/>
    <cellStyle name="Comma 2 7 2 3 4" xfId="4962" xr:uid="{00000000-0005-0000-0000-000054130000}"/>
    <cellStyle name="Comma 2 7 2 4" xfId="4963" xr:uid="{00000000-0005-0000-0000-000055130000}"/>
    <cellStyle name="Comma 2 7 2 4 2" xfId="4964" xr:uid="{00000000-0005-0000-0000-000056130000}"/>
    <cellStyle name="Comma 2 7 2 4 3" xfId="4965" xr:uid="{00000000-0005-0000-0000-000057130000}"/>
    <cellStyle name="Comma 2 7 2 4 4" xfId="4966" xr:uid="{00000000-0005-0000-0000-000058130000}"/>
    <cellStyle name="Comma 2 7 2 5" xfId="4967" xr:uid="{00000000-0005-0000-0000-000059130000}"/>
    <cellStyle name="Comma 2 7 2 6" xfId="4968" xr:uid="{00000000-0005-0000-0000-00005A130000}"/>
    <cellStyle name="Comma 2 7 3" xfId="4969" xr:uid="{00000000-0005-0000-0000-00005B130000}"/>
    <cellStyle name="Comma 2 7 4" xfId="4970" xr:uid="{00000000-0005-0000-0000-00005C130000}"/>
    <cellStyle name="Comma 2 7 5" xfId="4971" xr:uid="{00000000-0005-0000-0000-00005D130000}"/>
    <cellStyle name="Comma 2 7 6" xfId="4972" xr:uid="{00000000-0005-0000-0000-00005E130000}"/>
    <cellStyle name="Comma 2 7 7" xfId="4973" xr:uid="{00000000-0005-0000-0000-00005F130000}"/>
    <cellStyle name="Comma 2 7 7 2" xfId="4974" xr:uid="{00000000-0005-0000-0000-000060130000}"/>
    <cellStyle name="Comma 2 7 7 3" xfId="4975" xr:uid="{00000000-0005-0000-0000-000061130000}"/>
    <cellStyle name="Comma 2 7 7 4" xfId="4976" xr:uid="{00000000-0005-0000-0000-000062130000}"/>
    <cellStyle name="Comma 2 70" xfId="4977" xr:uid="{00000000-0005-0000-0000-000063130000}"/>
    <cellStyle name="Comma 2 71" xfId="4978" xr:uid="{00000000-0005-0000-0000-000064130000}"/>
    <cellStyle name="Comma 2 72" xfId="4979" xr:uid="{00000000-0005-0000-0000-000065130000}"/>
    <cellStyle name="Comma 2 73" xfId="4980" xr:uid="{00000000-0005-0000-0000-000066130000}"/>
    <cellStyle name="Comma 2 74" xfId="4981" xr:uid="{00000000-0005-0000-0000-000067130000}"/>
    <cellStyle name="Comma 2 75" xfId="4982" xr:uid="{00000000-0005-0000-0000-000068130000}"/>
    <cellStyle name="Comma 2 76" xfId="4983" xr:uid="{00000000-0005-0000-0000-000069130000}"/>
    <cellStyle name="Comma 2 77" xfId="4984" xr:uid="{00000000-0005-0000-0000-00006A130000}"/>
    <cellStyle name="Comma 2 78" xfId="4985" xr:uid="{00000000-0005-0000-0000-00006B130000}"/>
    <cellStyle name="Comma 2 79" xfId="4986" xr:uid="{00000000-0005-0000-0000-00006C130000}"/>
    <cellStyle name="Comma 2 8" xfId="4987" xr:uid="{00000000-0005-0000-0000-00006D130000}"/>
    <cellStyle name="Comma 2 8 2" xfId="4988" xr:uid="{00000000-0005-0000-0000-00006E130000}"/>
    <cellStyle name="Comma 2 8 2 2" xfId="4989" xr:uid="{00000000-0005-0000-0000-00006F130000}"/>
    <cellStyle name="Comma 2 8 2 3" xfId="4990" xr:uid="{00000000-0005-0000-0000-000070130000}"/>
    <cellStyle name="Comma 2 8 3" xfId="4991" xr:uid="{00000000-0005-0000-0000-000071130000}"/>
    <cellStyle name="Comma 2 8 3 2" xfId="4992" xr:uid="{00000000-0005-0000-0000-000072130000}"/>
    <cellStyle name="Comma 2 8 4" xfId="4993" xr:uid="{00000000-0005-0000-0000-000073130000}"/>
    <cellStyle name="Comma 2 8 5" xfId="4994" xr:uid="{00000000-0005-0000-0000-000074130000}"/>
    <cellStyle name="Comma 2 8 6" xfId="4995" xr:uid="{00000000-0005-0000-0000-000075130000}"/>
    <cellStyle name="Comma 2 8 6 2" xfId="4996" xr:uid="{00000000-0005-0000-0000-000076130000}"/>
    <cellStyle name="Comma 2 8 6 3" xfId="4997" xr:uid="{00000000-0005-0000-0000-000077130000}"/>
    <cellStyle name="Comma 2 8 6 4" xfId="4998" xr:uid="{00000000-0005-0000-0000-000078130000}"/>
    <cellStyle name="Comma 2 80" xfId="4999" xr:uid="{00000000-0005-0000-0000-000079130000}"/>
    <cellStyle name="Comma 2 81" xfId="5000" xr:uid="{00000000-0005-0000-0000-00007A130000}"/>
    <cellStyle name="Comma 2 82" xfId="5001" xr:uid="{00000000-0005-0000-0000-00007B130000}"/>
    <cellStyle name="Comma 2 83" xfId="5002" xr:uid="{00000000-0005-0000-0000-00007C130000}"/>
    <cellStyle name="Comma 2 84" xfId="5003" xr:uid="{00000000-0005-0000-0000-00007D130000}"/>
    <cellStyle name="Comma 2 85" xfId="5004" xr:uid="{00000000-0005-0000-0000-00007E130000}"/>
    <cellStyle name="Comma 2 86" xfId="5005" xr:uid="{00000000-0005-0000-0000-00007F130000}"/>
    <cellStyle name="Comma 2 87" xfId="5006" xr:uid="{00000000-0005-0000-0000-000080130000}"/>
    <cellStyle name="Comma 2 88" xfId="5007" xr:uid="{00000000-0005-0000-0000-000081130000}"/>
    <cellStyle name="Comma 2 89" xfId="5008" xr:uid="{00000000-0005-0000-0000-000082130000}"/>
    <cellStyle name="Comma 2 9" xfId="5009" xr:uid="{00000000-0005-0000-0000-000083130000}"/>
    <cellStyle name="Comma 2 9 2" xfId="5010" xr:uid="{00000000-0005-0000-0000-000084130000}"/>
    <cellStyle name="Comma 2 9 2 2" xfId="5011" xr:uid="{00000000-0005-0000-0000-000085130000}"/>
    <cellStyle name="Comma 2 9 3" xfId="5012" xr:uid="{00000000-0005-0000-0000-000086130000}"/>
    <cellStyle name="Comma 2 9 4" xfId="5013" xr:uid="{00000000-0005-0000-0000-000087130000}"/>
    <cellStyle name="Comma 2 9 5" xfId="5014" xr:uid="{00000000-0005-0000-0000-000088130000}"/>
    <cellStyle name="Comma 2 9 5 2" xfId="5015" xr:uid="{00000000-0005-0000-0000-000089130000}"/>
    <cellStyle name="Comma 2 9 5 3" xfId="5016" xr:uid="{00000000-0005-0000-0000-00008A130000}"/>
    <cellStyle name="Comma 2 9 5 4" xfId="5017" xr:uid="{00000000-0005-0000-0000-00008B130000}"/>
    <cellStyle name="Comma 2 90" xfId="5018" xr:uid="{00000000-0005-0000-0000-00008C130000}"/>
    <cellStyle name="Comma 2 91" xfId="5019" xr:uid="{00000000-0005-0000-0000-00008D130000}"/>
    <cellStyle name="Comma 2 92" xfId="5020" xr:uid="{00000000-0005-0000-0000-00008E130000}"/>
    <cellStyle name="Comma 2 93" xfId="5021" xr:uid="{00000000-0005-0000-0000-00008F130000}"/>
    <cellStyle name="Comma 2 94" xfId="5022" xr:uid="{00000000-0005-0000-0000-000090130000}"/>
    <cellStyle name="Comma 2 95" xfId="5023" xr:uid="{00000000-0005-0000-0000-000091130000}"/>
    <cellStyle name="Comma 2 96" xfId="5024" xr:uid="{00000000-0005-0000-0000-000092130000}"/>
    <cellStyle name="Comma 2 97" xfId="5025" xr:uid="{00000000-0005-0000-0000-000093130000}"/>
    <cellStyle name="Comma 2 98" xfId="5026" xr:uid="{00000000-0005-0000-0000-000094130000}"/>
    <cellStyle name="Comma 2 99" xfId="5027" xr:uid="{00000000-0005-0000-0000-000095130000}"/>
    <cellStyle name="Comma 20" xfId="5028" xr:uid="{00000000-0005-0000-0000-000096130000}"/>
    <cellStyle name="Comma 20 10" xfId="5029" xr:uid="{00000000-0005-0000-0000-000097130000}"/>
    <cellStyle name="Comma 20 11" xfId="5030" xr:uid="{00000000-0005-0000-0000-000098130000}"/>
    <cellStyle name="Comma 20 12" xfId="5031" xr:uid="{00000000-0005-0000-0000-000099130000}"/>
    <cellStyle name="Comma 20 2" xfId="5032" xr:uid="{00000000-0005-0000-0000-00009A130000}"/>
    <cellStyle name="Comma 20 2 2" xfId="5033" xr:uid="{00000000-0005-0000-0000-00009B130000}"/>
    <cellStyle name="Comma 20 2 3" xfId="5034" xr:uid="{00000000-0005-0000-0000-00009C130000}"/>
    <cellStyle name="Comma 20 2 4" xfId="5035" xr:uid="{00000000-0005-0000-0000-00009D130000}"/>
    <cellStyle name="Comma 20 2 5" xfId="5036" xr:uid="{00000000-0005-0000-0000-00009E130000}"/>
    <cellStyle name="Comma 20 2 6" xfId="5037" xr:uid="{00000000-0005-0000-0000-00009F130000}"/>
    <cellStyle name="Comma 20 2 7" xfId="5038" xr:uid="{00000000-0005-0000-0000-0000A0130000}"/>
    <cellStyle name="Comma 20 3" xfId="5039" xr:uid="{00000000-0005-0000-0000-0000A1130000}"/>
    <cellStyle name="Comma 20 3 2" xfId="5040" xr:uid="{00000000-0005-0000-0000-0000A2130000}"/>
    <cellStyle name="Comma 20 3 3" xfId="5041" xr:uid="{00000000-0005-0000-0000-0000A3130000}"/>
    <cellStyle name="Comma 20 3 4" xfId="5042" xr:uid="{00000000-0005-0000-0000-0000A4130000}"/>
    <cellStyle name="Comma 20 3 5" xfId="5043" xr:uid="{00000000-0005-0000-0000-0000A5130000}"/>
    <cellStyle name="Comma 20 3 6" xfId="5044" xr:uid="{00000000-0005-0000-0000-0000A6130000}"/>
    <cellStyle name="Comma 20 4" xfId="5045" xr:uid="{00000000-0005-0000-0000-0000A7130000}"/>
    <cellStyle name="Comma 20 4 2" xfId="5046" xr:uid="{00000000-0005-0000-0000-0000A8130000}"/>
    <cellStyle name="Comma 20 4 3" xfId="5047" xr:uid="{00000000-0005-0000-0000-0000A9130000}"/>
    <cellStyle name="Comma 20 4 4" xfId="5048" xr:uid="{00000000-0005-0000-0000-0000AA130000}"/>
    <cellStyle name="Comma 20 4 5" xfId="5049" xr:uid="{00000000-0005-0000-0000-0000AB130000}"/>
    <cellStyle name="Comma 20 4 6" xfId="5050" xr:uid="{00000000-0005-0000-0000-0000AC130000}"/>
    <cellStyle name="Comma 20 5" xfId="5051" xr:uid="{00000000-0005-0000-0000-0000AD130000}"/>
    <cellStyle name="Comma 20 5 2" xfId="5052" xr:uid="{00000000-0005-0000-0000-0000AE130000}"/>
    <cellStyle name="Comma 20 5 3" xfId="5053" xr:uid="{00000000-0005-0000-0000-0000AF130000}"/>
    <cellStyle name="Comma 20 5 4" xfId="5054" xr:uid="{00000000-0005-0000-0000-0000B0130000}"/>
    <cellStyle name="Comma 20 5 5" xfId="5055" xr:uid="{00000000-0005-0000-0000-0000B1130000}"/>
    <cellStyle name="Comma 20 5 6" xfId="5056" xr:uid="{00000000-0005-0000-0000-0000B2130000}"/>
    <cellStyle name="Comma 20 6" xfId="5057" xr:uid="{00000000-0005-0000-0000-0000B3130000}"/>
    <cellStyle name="Comma 20 7" xfId="5058" xr:uid="{00000000-0005-0000-0000-0000B4130000}"/>
    <cellStyle name="Comma 20 8" xfId="5059" xr:uid="{00000000-0005-0000-0000-0000B5130000}"/>
    <cellStyle name="Comma 20 9" xfId="5060" xr:uid="{00000000-0005-0000-0000-0000B6130000}"/>
    <cellStyle name="Comma 21" xfId="5061" xr:uid="{00000000-0005-0000-0000-0000B7130000}"/>
    <cellStyle name="Comma 21 2" xfId="5062" xr:uid="{00000000-0005-0000-0000-0000B8130000}"/>
    <cellStyle name="Comma 21 2 2" xfId="5063" xr:uid="{00000000-0005-0000-0000-0000B9130000}"/>
    <cellStyle name="Comma 21 3" xfId="5064" xr:uid="{00000000-0005-0000-0000-0000BA130000}"/>
    <cellStyle name="Comma 22" xfId="5065" xr:uid="{00000000-0005-0000-0000-0000BB130000}"/>
    <cellStyle name="Comma 22 2" xfId="5066" xr:uid="{00000000-0005-0000-0000-0000BC130000}"/>
    <cellStyle name="Comma 22 2 2" xfId="5067" xr:uid="{00000000-0005-0000-0000-0000BD130000}"/>
    <cellStyle name="Comma 22 3" xfId="5068" xr:uid="{00000000-0005-0000-0000-0000BE130000}"/>
    <cellStyle name="Comma 23" xfId="5069" xr:uid="{00000000-0005-0000-0000-0000BF130000}"/>
    <cellStyle name="Comma 23 2" xfId="5070" xr:uid="{00000000-0005-0000-0000-0000C0130000}"/>
    <cellStyle name="Comma 24" xfId="5071" xr:uid="{00000000-0005-0000-0000-0000C1130000}"/>
    <cellStyle name="Comma 24 2" xfId="5072" xr:uid="{00000000-0005-0000-0000-0000C2130000}"/>
    <cellStyle name="Comma 25" xfId="5073" xr:uid="{00000000-0005-0000-0000-0000C3130000}"/>
    <cellStyle name="Comma 25 2" xfId="5074" xr:uid="{00000000-0005-0000-0000-0000C4130000}"/>
    <cellStyle name="Comma 26" xfId="5075" xr:uid="{00000000-0005-0000-0000-0000C5130000}"/>
    <cellStyle name="Comma 26 2" xfId="5076" xr:uid="{00000000-0005-0000-0000-0000C6130000}"/>
    <cellStyle name="Comma 26 2 2" xfId="5077" xr:uid="{00000000-0005-0000-0000-0000C7130000}"/>
    <cellStyle name="Comma 26 3" xfId="5078" xr:uid="{00000000-0005-0000-0000-0000C8130000}"/>
    <cellStyle name="Comma 26 4" xfId="5079" xr:uid="{00000000-0005-0000-0000-0000C9130000}"/>
    <cellStyle name="Comma 27" xfId="5080" xr:uid="{00000000-0005-0000-0000-0000CA130000}"/>
    <cellStyle name="Comma 27 2" xfId="5081" xr:uid="{00000000-0005-0000-0000-0000CB130000}"/>
    <cellStyle name="Comma 27 2 2" xfId="5082" xr:uid="{00000000-0005-0000-0000-0000CC130000}"/>
    <cellStyle name="Comma 27 3" xfId="5083" xr:uid="{00000000-0005-0000-0000-0000CD130000}"/>
    <cellStyle name="Comma 27 4" xfId="5084" xr:uid="{00000000-0005-0000-0000-0000CE130000}"/>
    <cellStyle name="Comma 28" xfId="5085" xr:uid="{00000000-0005-0000-0000-0000CF130000}"/>
    <cellStyle name="Comma 28 2" xfId="5086" xr:uid="{00000000-0005-0000-0000-0000D0130000}"/>
    <cellStyle name="Comma 28 2 2" xfId="5087" xr:uid="{00000000-0005-0000-0000-0000D1130000}"/>
    <cellStyle name="Comma 28 3" xfId="5088" xr:uid="{00000000-0005-0000-0000-0000D2130000}"/>
    <cellStyle name="Comma 28 4" xfId="5089" xr:uid="{00000000-0005-0000-0000-0000D3130000}"/>
    <cellStyle name="Comma 29" xfId="5090" xr:uid="{00000000-0005-0000-0000-0000D4130000}"/>
    <cellStyle name="Comma 29 2" xfId="5091" xr:uid="{00000000-0005-0000-0000-0000D5130000}"/>
    <cellStyle name="Comma 29 2 2" xfId="5092" xr:uid="{00000000-0005-0000-0000-0000D6130000}"/>
    <cellStyle name="Comma 29 3" xfId="5093" xr:uid="{00000000-0005-0000-0000-0000D7130000}"/>
    <cellStyle name="Comma 29 4" xfId="5094" xr:uid="{00000000-0005-0000-0000-0000D8130000}"/>
    <cellStyle name="Comma 3" xfId="2" xr:uid="{00000000-0005-0000-0000-0000D9130000}"/>
    <cellStyle name="Comma 3 10" xfId="5095" xr:uid="{00000000-0005-0000-0000-0000DA130000}"/>
    <cellStyle name="Comma 3 10 2" xfId="5096" xr:uid="{00000000-0005-0000-0000-0000DB130000}"/>
    <cellStyle name="Comma 3 10 3" xfId="5097" xr:uid="{00000000-0005-0000-0000-0000DC130000}"/>
    <cellStyle name="Comma 3 10 4" xfId="5098" xr:uid="{00000000-0005-0000-0000-0000DD130000}"/>
    <cellStyle name="Comma 3 11" xfId="5099" xr:uid="{00000000-0005-0000-0000-0000DE130000}"/>
    <cellStyle name="Comma 3 11 2" xfId="5100" xr:uid="{00000000-0005-0000-0000-0000DF130000}"/>
    <cellStyle name="Comma 3 12" xfId="5101" xr:uid="{00000000-0005-0000-0000-0000E0130000}"/>
    <cellStyle name="Comma 3 12 2" xfId="5102" xr:uid="{00000000-0005-0000-0000-0000E1130000}"/>
    <cellStyle name="Comma 3 13" xfId="5103" xr:uid="{00000000-0005-0000-0000-0000E2130000}"/>
    <cellStyle name="Comma 3 13 2" xfId="5104" xr:uid="{00000000-0005-0000-0000-0000E3130000}"/>
    <cellStyle name="Comma 3 14" xfId="5105" xr:uid="{00000000-0005-0000-0000-0000E4130000}"/>
    <cellStyle name="Comma 3 14 2" xfId="5106" xr:uid="{00000000-0005-0000-0000-0000E5130000}"/>
    <cellStyle name="Comma 3 15" xfId="5107" xr:uid="{00000000-0005-0000-0000-0000E6130000}"/>
    <cellStyle name="Comma 3 15 2" xfId="5108" xr:uid="{00000000-0005-0000-0000-0000E7130000}"/>
    <cellStyle name="Comma 3 16" xfId="5109" xr:uid="{00000000-0005-0000-0000-0000E8130000}"/>
    <cellStyle name="Comma 3 16 2" xfId="5110" xr:uid="{00000000-0005-0000-0000-0000E9130000}"/>
    <cellStyle name="Comma 3 17" xfId="5111" xr:uid="{00000000-0005-0000-0000-0000EA130000}"/>
    <cellStyle name="Comma 3 17 2" xfId="5112" xr:uid="{00000000-0005-0000-0000-0000EB130000}"/>
    <cellStyle name="Comma 3 18" xfId="5113" xr:uid="{00000000-0005-0000-0000-0000EC130000}"/>
    <cellStyle name="Comma 3 18 2" xfId="5114" xr:uid="{00000000-0005-0000-0000-0000ED130000}"/>
    <cellStyle name="Comma 3 19" xfId="5115" xr:uid="{00000000-0005-0000-0000-0000EE130000}"/>
    <cellStyle name="Comma 3 19 2" xfId="5116" xr:uid="{00000000-0005-0000-0000-0000EF130000}"/>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3" xfId="5121" xr:uid="{00000000-0005-0000-0000-0000F4130000}"/>
    <cellStyle name="Comma 3 2 2 3 2" xfId="5122" xr:uid="{00000000-0005-0000-0000-0000F5130000}"/>
    <cellStyle name="Comma 3 2 3" xfId="5123" xr:uid="{00000000-0005-0000-0000-0000F6130000}"/>
    <cellStyle name="Comma 3 2 3 2" xfId="5124" xr:uid="{00000000-0005-0000-0000-0000F7130000}"/>
    <cellStyle name="Comma 3 2 4" xfId="5125" xr:uid="{00000000-0005-0000-0000-0000F8130000}"/>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3" xfId="5130" xr:uid="{00000000-0005-0000-0000-0000FD130000}"/>
    <cellStyle name="Comma 3 2 5 2 2 4" xfId="5131" xr:uid="{00000000-0005-0000-0000-0000FE130000}"/>
    <cellStyle name="Comma 3 2 5 2 3" xfId="5132" xr:uid="{00000000-0005-0000-0000-0000FF130000}"/>
    <cellStyle name="Comma 3 2 5 2 4" xfId="5133" xr:uid="{00000000-0005-0000-0000-000000140000}"/>
    <cellStyle name="Comma 3 2 5 2 5" xfId="5134" xr:uid="{00000000-0005-0000-0000-000001140000}"/>
    <cellStyle name="Comma 3 2 5 3" xfId="5135" xr:uid="{00000000-0005-0000-0000-000002140000}"/>
    <cellStyle name="Comma 3 2 5 3 2" xfId="5136" xr:uid="{00000000-0005-0000-0000-000003140000}"/>
    <cellStyle name="Comma 3 2 5 3 3" xfId="5137" xr:uid="{00000000-0005-0000-0000-000004140000}"/>
    <cellStyle name="Comma 3 2 5 3 4" xfId="5138" xr:uid="{00000000-0005-0000-0000-000005140000}"/>
    <cellStyle name="Comma 3 2 5 4" xfId="5139" xr:uid="{00000000-0005-0000-0000-000006140000}"/>
    <cellStyle name="Comma 3 2 5 5" xfId="5140" xr:uid="{00000000-0005-0000-0000-000007140000}"/>
    <cellStyle name="Comma 3 2 5 6" xfId="5141" xr:uid="{00000000-0005-0000-0000-000008140000}"/>
    <cellStyle name="Comma 3 2 6" xfId="5142" xr:uid="{00000000-0005-0000-0000-000009140000}"/>
    <cellStyle name="Comma 3 2 7" xfId="23916" xr:uid="{AA8C016A-3685-4D2C-BD24-B5108E10F262}"/>
    <cellStyle name="Comma 3 20" xfId="5143" xr:uid="{00000000-0005-0000-0000-00000A140000}"/>
    <cellStyle name="Comma 3 20 2" xfId="5144" xr:uid="{00000000-0005-0000-0000-00000B140000}"/>
    <cellStyle name="Comma 3 21" xfId="5145" xr:uid="{00000000-0005-0000-0000-00000C140000}"/>
    <cellStyle name="Comma 3 21 2" xfId="5146" xr:uid="{00000000-0005-0000-0000-00000D140000}"/>
    <cellStyle name="Comma 3 22" xfId="5147" xr:uid="{00000000-0005-0000-0000-00000E140000}"/>
    <cellStyle name="Comma 3 22 2" xfId="5148" xr:uid="{00000000-0005-0000-0000-00000F140000}"/>
    <cellStyle name="Comma 3 23" xfId="5149" xr:uid="{00000000-0005-0000-0000-000010140000}"/>
    <cellStyle name="Comma 3 23 2" xfId="5150" xr:uid="{00000000-0005-0000-0000-000011140000}"/>
    <cellStyle name="Comma 3 24" xfId="5151" xr:uid="{00000000-0005-0000-0000-000012140000}"/>
    <cellStyle name="Comma 3 24 2" xfId="5152" xr:uid="{00000000-0005-0000-0000-000013140000}"/>
    <cellStyle name="Comma 3 25" xfId="5153" xr:uid="{00000000-0005-0000-0000-000014140000}"/>
    <cellStyle name="Comma 3 25 2" xfId="5154" xr:uid="{00000000-0005-0000-0000-000015140000}"/>
    <cellStyle name="Comma 3 26" xfId="5155" xr:uid="{00000000-0005-0000-0000-000016140000}"/>
    <cellStyle name="Comma 3 26 2" xfId="5156" xr:uid="{00000000-0005-0000-0000-000017140000}"/>
    <cellStyle name="Comma 3 27" xfId="5157" xr:uid="{00000000-0005-0000-0000-000018140000}"/>
    <cellStyle name="Comma 3 27 2" xfId="5158" xr:uid="{00000000-0005-0000-0000-000019140000}"/>
    <cellStyle name="Comma 3 28" xfId="5159" xr:uid="{00000000-0005-0000-0000-00001A140000}"/>
    <cellStyle name="Comma 3 28 2" xfId="5160" xr:uid="{00000000-0005-0000-0000-00001B140000}"/>
    <cellStyle name="Comma 3 29" xfId="5161" xr:uid="{00000000-0005-0000-0000-00001C140000}"/>
    <cellStyle name="Comma 3 29 2" xfId="5162" xr:uid="{00000000-0005-0000-0000-00001D140000}"/>
    <cellStyle name="Comma 3 3" xfId="5163" xr:uid="{00000000-0005-0000-0000-00001E140000}"/>
    <cellStyle name="Comma 3 3 2" xfId="5164" xr:uid="{00000000-0005-0000-0000-00001F140000}"/>
    <cellStyle name="Comma 3 3 3" xfId="5165" xr:uid="{00000000-0005-0000-0000-000020140000}"/>
    <cellStyle name="Comma 3 3 4" xfId="5166" xr:uid="{00000000-0005-0000-0000-000021140000}"/>
    <cellStyle name="Comma 3 30" xfId="5167" xr:uid="{00000000-0005-0000-0000-000022140000}"/>
    <cellStyle name="Comma 3 30 2" xfId="5168" xr:uid="{00000000-0005-0000-0000-000023140000}"/>
    <cellStyle name="Comma 3 31" xfId="5169" xr:uid="{00000000-0005-0000-0000-000024140000}"/>
    <cellStyle name="Comma 3 31 2" xfId="5170" xr:uid="{00000000-0005-0000-0000-000025140000}"/>
    <cellStyle name="Comma 3 32" xfId="5171" xr:uid="{00000000-0005-0000-0000-000026140000}"/>
    <cellStyle name="Comma 3 32 2" xfId="5172" xr:uid="{00000000-0005-0000-0000-000027140000}"/>
    <cellStyle name="Comma 3 33" xfId="5173" xr:uid="{00000000-0005-0000-0000-000028140000}"/>
    <cellStyle name="Comma 3 33 2" xfId="5174" xr:uid="{00000000-0005-0000-0000-000029140000}"/>
    <cellStyle name="Comma 3 34" xfId="5175" xr:uid="{00000000-0005-0000-0000-00002A140000}"/>
    <cellStyle name="Comma 3 34 2" xfId="5176" xr:uid="{00000000-0005-0000-0000-00002B140000}"/>
    <cellStyle name="Comma 3 35" xfId="5177" xr:uid="{00000000-0005-0000-0000-00002C140000}"/>
    <cellStyle name="Comma 3 35 2" xfId="5178" xr:uid="{00000000-0005-0000-0000-00002D140000}"/>
    <cellStyle name="Comma 3 36" xfId="5179" xr:uid="{00000000-0005-0000-0000-00002E140000}"/>
    <cellStyle name="Comma 3 36 2" xfId="5180" xr:uid="{00000000-0005-0000-0000-00002F140000}"/>
    <cellStyle name="Comma 3 37" xfId="5181" xr:uid="{00000000-0005-0000-0000-000030140000}"/>
    <cellStyle name="Comma 3 37 2" xfId="5182" xr:uid="{00000000-0005-0000-0000-000031140000}"/>
    <cellStyle name="Comma 3 38" xfId="5183" xr:uid="{00000000-0005-0000-0000-000032140000}"/>
    <cellStyle name="Comma 3 38 2" xfId="5184" xr:uid="{00000000-0005-0000-0000-000033140000}"/>
    <cellStyle name="Comma 3 39" xfId="5185" xr:uid="{00000000-0005-0000-0000-000034140000}"/>
    <cellStyle name="Comma 3 39 2" xfId="5186" xr:uid="{00000000-0005-0000-0000-000035140000}"/>
    <cellStyle name="Comma 3 4" xfId="5187" xr:uid="{00000000-0005-0000-0000-000036140000}"/>
    <cellStyle name="Comma 3 4 2" xfId="5188" xr:uid="{00000000-0005-0000-0000-000037140000}"/>
    <cellStyle name="Comma 3 4 3" xfId="5189" xr:uid="{00000000-0005-0000-0000-000038140000}"/>
    <cellStyle name="Comma 3 40" xfId="5190" xr:uid="{00000000-0005-0000-0000-000039140000}"/>
    <cellStyle name="Comma 3 40 2" xfId="5191" xr:uid="{00000000-0005-0000-0000-00003A140000}"/>
    <cellStyle name="Comma 3 41" xfId="5192" xr:uid="{00000000-0005-0000-0000-00003B140000}"/>
    <cellStyle name="Comma 3 41 2" xfId="5193" xr:uid="{00000000-0005-0000-0000-00003C140000}"/>
    <cellStyle name="Comma 3 42" xfId="5194" xr:uid="{00000000-0005-0000-0000-00003D140000}"/>
    <cellStyle name="Comma 3 42 2" xfId="5195" xr:uid="{00000000-0005-0000-0000-00003E140000}"/>
    <cellStyle name="Comma 3 43" xfId="5196" xr:uid="{00000000-0005-0000-0000-00003F140000}"/>
    <cellStyle name="Comma 3 43 2" xfId="5197" xr:uid="{00000000-0005-0000-0000-000040140000}"/>
    <cellStyle name="Comma 3 44" xfId="5198" xr:uid="{00000000-0005-0000-0000-000041140000}"/>
    <cellStyle name="Comma 3 44 2" xfId="5199" xr:uid="{00000000-0005-0000-0000-000042140000}"/>
    <cellStyle name="Comma 3 45" xfId="5200" xr:uid="{00000000-0005-0000-0000-000043140000}"/>
    <cellStyle name="Comma 3 45 2" xfId="5201" xr:uid="{00000000-0005-0000-0000-000044140000}"/>
    <cellStyle name="Comma 3 46" xfId="5202" xr:uid="{00000000-0005-0000-0000-000045140000}"/>
    <cellStyle name="Comma 3 46 2" xfId="5203" xr:uid="{00000000-0005-0000-0000-000046140000}"/>
    <cellStyle name="Comma 3 47" xfId="5204" xr:uid="{00000000-0005-0000-0000-000047140000}"/>
    <cellStyle name="Comma 3 47 2" xfId="5205" xr:uid="{00000000-0005-0000-0000-000048140000}"/>
    <cellStyle name="Comma 3 48" xfId="5206" xr:uid="{00000000-0005-0000-0000-000049140000}"/>
    <cellStyle name="Comma 3 48 2" xfId="5207" xr:uid="{00000000-0005-0000-0000-00004A140000}"/>
    <cellStyle name="Comma 3 49" xfId="5208" xr:uid="{00000000-0005-0000-0000-00004B140000}"/>
    <cellStyle name="Comma 3 49 2" xfId="5209" xr:uid="{00000000-0005-0000-0000-00004C140000}"/>
    <cellStyle name="Comma 3 5" xfId="5210" xr:uid="{00000000-0005-0000-0000-00004D140000}"/>
    <cellStyle name="Comma 3 5 2" xfId="5211" xr:uid="{00000000-0005-0000-0000-00004E140000}"/>
    <cellStyle name="Comma 3 5 3" xfId="5212" xr:uid="{00000000-0005-0000-0000-00004F140000}"/>
    <cellStyle name="Comma 3 50" xfId="5213" xr:uid="{00000000-0005-0000-0000-000050140000}"/>
    <cellStyle name="Comma 3 50 2" xfId="5214" xr:uid="{00000000-0005-0000-0000-000051140000}"/>
    <cellStyle name="Comma 3 51" xfId="5215" xr:uid="{00000000-0005-0000-0000-000052140000}"/>
    <cellStyle name="Comma 3 51 2" xfId="5216" xr:uid="{00000000-0005-0000-0000-000053140000}"/>
    <cellStyle name="Comma 3 51 2 2" xfId="5217" xr:uid="{00000000-0005-0000-0000-000054140000}"/>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3" xfId="5223" xr:uid="{00000000-0005-0000-0000-00005A140000}"/>
    <cellStyle name="Comma 3 52 2 2 2 4" xfId="5224" xr:uid="{00000000-0005-0000-0000-00005B140000}"/>
    <cellStyle name="Comma 3 52 2 2 3" xfId="5225" xr:uid="{00000000-0005-0000-0000-00005C140000}"/>
    <cellStyle name="Comma 3 52 2 2 4" xfId="5226" xr:uid="{00000000-0005-0000-0000-00005D140000}"/>
    <cellStyle name="Comma 3 52 2 2 5" xfId="5227" xr:uid="{00000000-0005-0000-0000-00005E140000}"/>
    <cellStyle name="Comma 3 52 2 3" xfId="5228" xr:uid="{00000000-0005-0000-0000-00005F140000}"/>
    <cellStyle name="Comma 3 52 2 4" xfId="5229" xr:uid="{00000000-0005-0000-0000-000060140000}"/>
    <cellStyle name="Comma 3 52 2 4 2" xfId="5230" xr:uid="{00000000-0005-0000-0000-000061140000}"/>
    <cellStyle name="Comma 3 52 2 4 3" xfId="5231" xr:uid="{00000000-0005-0000-0000-000062140000}"/>
    <cellStyle name="Comma 3 52 2 4 4" xfId="5232" xr:uid="{00000000-0005-0000-0000-000063140000}"/>
    <cellStyle name="Comma 3 52 2 5" xfId="5233" xr:uid="{00000000-0005-0000-0000-000064140000}"/>
    <cellStyle name="Comma 3 52 2 6" xfId="5234" xr:uid="{00000000-0005-0000-0000-000065140000}"/>
    <cellStyle name="Comma 3 52 2 7" xfId="5235" xr:uid="{00000000-0005-0000-0000-000066140000}"/>
    <cellStyle name="Comma 3 53" xfId="5236" xr:uid="{00000000-0005-0000-0000-000067140000}"/>
    <cellStyle name="Comma 3 53 2" xfId="5237" xr:uid="{00000000-0005-0000-0000-000068140000}"/>
    <cellStyle name="Comma 3 54" xfId="5238" xr:uid="{00000000-0005-0000-0000-000069140000}"/>
    <cellStyle name="Comma 3 54 2" xfId="5239" xr:uid="{00000000-0005-0000-0000-00006A140000}"/>
    <cellStyle name="Comma 3 55" xfId="5240" xr:uid="{00000000-0005-0000-0000-00006B140000}"/>
    <cellStyle name="Comma 3 55 2" xfId="5241" xr:uid="{00000000-0005-0000-0000-00006C140000}"/>
    <cellStyle name="Comma 3 56" xfId="5242" xr:uid="{00000000-0005-0000-0000-00006D140000}"/>
    <cellStyle name="Comma 3 56 2" xfId="5243" xr:uid="{00000000-0005-0000-0000-00006E140000}"/>
    <cellStyle name="Comma 3 57" xfId="5244" xr:uid="{00000000-0005-0000-0000-00006F140000}"/>
    <cellStyle name="Comma 3 57 2" xfId="5245" xr:uid="{00000000-0005-0000-0000-000070140000}"/>
    <cellStyle name="Comma 3 58" xfId="5246" xr:uid="{00000000-0005-0000-0000-000071140000}"/>
    <cellStyle name="Comma 3 58 2" xfId="5247" xr:uid="{00000000-0005-0000-0000-000072140000}"/>
    <cellStyle name="Comma 3 59" xfId="5248" xr:uid="{00000000-0005-0000-0000-000073140000}"/>
    <cellStyle name="Comma 3 59 2" xfId="5249" xr:uid="{00000000-0005-0000-0000-000074140000}"/>
    <cellStyle name="Comma 3 6" xfId="5250" xr:uid="{00000000-0005-0000-0000-000075140000}"/>
    <cellStyle name="Comma 3 6 2" xfId="5251" xr:uid="{00000000-0005-0000-0000-000076140000}"/>
    <cellStyle name="Comma 3 6 3" xfId="5252" xr:uid="{00000000-0005-0000-0000-000077140000}"/>
    <cellStyle name="Comma 3 60" xfId="5253" xr:uid="{00000000-0005-0000-0000-000078140000}"/>
    <cellStyle name="Comma 3 60 2" xfId="5254" xr:uid="{00000000-0005-0000-0000-000079140000}"/>
    <cellStyle name="Comma 3 61" xfId="5255" xr:uid="{00000000-0005-0000-0000-00007A140000}"/>
    <cellStyle name="Comma 3 61 2" xfId="5256" xr:uid="{00000000-0005-0000-0000-00007B140000}"/>
    <cellStyle name="Comma 3 62" xfId="5257" xr:uid="{00000000-0005-0000-0000-00007C140000}"/>
    <cellStyle name="Comma 3 62 2" xfId="5258" xr:uid="{00000000-0005-0000-0000-00007D140000}"/>
    <cellStyle name="Comma 3 63" xfId="5259" xr:uid="{00000000-0005-0000-0000-00007E140000}"/>
    <cellStyle name="Comma 3 63 2" xfId="5260" xr:uid="{00000000-0005-0000-0000-00007F140000}"/>
    <cellStyle name="Comma 3 64" xfId="5261" xr:uid="{00000000-0005-0000-0000-000080140000}"/>
    <cellStyle name="Comma 3 64 2" xfId="5262" xr:uid="{00000000-0005-0000-0000-000081140000}"/>
    <cellStyle name="Comma 3 65" xfId="5263" xr:uid="{00000000-0005-0000-0000-000082140000}"/>
    <cellStyle name="Comma 3 65 2" xfId="5264" xr:uid="{00000000-0005-0000-0000-000083140000}"/>
    <cellStyle name="Comma 3 66" xfId="5265" xr:uid="{00000000-0005-0000-0000-000084140000}"/>
    <cellStyle name="Comma 3 66 2" xfId="5266" xr:uid="{00000000-0005-0000-0000-000085140000}"/>
    <cellStyle name="Comma 3 67" xfId="5267" xr:uid="{00000000-0005-0000-0000-000086140000}"/>
    <cellStyle name="Comma 3 67 2" xfId="5268" xr:uid="{00000000-0005-0000-0000-000087140000}"/>
    <cellStyle name="Comma 3 68" xfId="5269" xr:uid="{00000000-0005-0000-0000-000088140000}"/>
    <cellStyle name="Comma 3 68 2" xfId="5270" xr:uid="{00000000-0005-0000-0000-000089140000}"/>
    <cellStyle name="Comma 3 69" xfId="5271" xr:uid="{00000000-0005-0000-0000-00008A140000}"/>
    <cellStyle name="Comma 3 69 2" xfId="5272" xr:uid="{00000000-0005-0000-0000-00008B140000}"/>
    <cellStyle name="Comma 3 7" xfId="5273" xr:uid="{00000000-0005-0000-0000-00008C140000}"/>
    <cellStyle name="Comma 3 7 2" xfId="5274" xr:uid="{00000000-0005-0000-0000-00008D140000}"/>
    <cellStyle name="Comma 3 7 3" xfId="5275" xr:uid="{00000000-0005-0000-0000-00008E140000}"/>
    <cellStyle name="Comma 3 7 4" xfId="5276" xr:uid="{00000000-0005-0000-0000-00008F140000}"/>
    <cellStyle name="Comma 3 70" xfId="5277" xr:uid="{00000000-0005-0000-0000-000090140000}"/>
    <cellStyle name="Comma 3 70 2" xfId="5278" xr:uid="{00000000-0005-0000-0000-000091140000}"/>
    <cellStyle name="Comma 3 71" xfId="5279" xr:uid="{00000000-0005-0000-0000-000092140000}"/>
    <cellStyle name="Comma 3 71 2" xfId="5280" xr:uid="{00000000-0005-0000-0000-000093140000}"/>
    <cellStyle name="Comma 3 72" xfId="5281" xr:uid="{00000000-0005-0000-0000-000094140000}"/>
    <cellStyle name="Comma 3 72 2" xfId="5282" xr:uid="{00000000-0005-0000-0000-000095140000}"/>
    <cellStyle name="Comma 3 73" xfId="5283" xr:uid="{00000000-0005-0000-0000-000096140000}"/>
    <cellStyle name="Comma 3 73 2" xfId="5284" xr:uid="{00000000-0005-0000-0000-000097140000}"/>
    <cellStyle name="Comma 3 74" xfId="5285" xr:uid="{00000000-0005-0000-0000-000098140000}"/>
    <cellStyle name="Comma 3 74 2" xfId="5286" xr:uid="{00000000-0005-0000-0000-000099140000}"/>
    <cellStyle name="Comma 3 75" xfId="5287" xr:uid="{00000000-0005-0000-0000-00009A140000}"/>
    <cellStyle name="Comma 3 75 2" xfId="5288" xr:uid="{00000000-0005-0000-0000-00009B140000}"/>
    <cellStyle name="Comma 3 76" xfId="5289" xr:uid="{00000000-0005-0000-0000-00009C140000}"/>
    <cellStyle name="Comma 3 76 2" xfId="5290" xr:uid="{00000000-0005-0000-0000-00009D140000}"/>
    <cellStyle name="Comma 3 77" xfId="5291" xr:uid="{00000000-0005-0000-0000-00009E140000}"/>
    <cellStyle name="Comma 3 77 2" xfId="5292" xr:uid="{00000000-0005-0000-0000-00009F140000}"/>
    <cellStyle name="Comma 3 78" xfId="5293" xr:uid="{00000000-0005-0000-0000-0000A0140000}"/>
    <cellStyle name="Comma 3 78 2" xfId="5294" xr:uid="{00000000-0005-0000-0000-0000A1140000}"/>
    <cellStyle name="Comma 3 79" xfId="5295" xr:uid="{00000000-0005-0000-0000-0000A2140000}"/>
    <cellStyle name="Comma 3 79 2" xfId="5296" xr:uid="{00000000-0005-0000-0000-0000A3140000}"/>
    <cellStyle name="Comma 3 8" xfId="5297" xr:uid="{00000000-0005-0000-0000-0000A4140000}"/>
    <cellStyle name="Comma 3 8 2" xfId="5298" xr:uid="{00000000-0005-0000-0000-0000A5140000}"/>
    <cellStyle name="Comma 3 8 3" xfId="5299" xr:uid="{00000000-0005-0000-0000-0000A6140000}"/>
    <cellStyle name="Comma 3 8 4" xfId="5300" xr:uid="{00000000-0005-0000-0000-0000A7140000}"/>
    <cellStyle name="Comma 3 80" xfId="5301" xr:uid="{00000000-0005-0000-0000-0000A8140000}"/>
    <cellStyle name="Comma 3 80 2" xfId="5302" xr:uid="{00000000-0005-0000-0000-0000A9140000}"/>
    <cellStyle name="Comma 3 81" xfId="5303" xr:uid="{00000000-0005-0000-0000-0000AA140000}"/>
    <cellStyle name="Comma 3 81 2" xfId="5304" xr:uid="{00000000-0005-0000-0000-0000AB140000}"/>
    <cellStyle name="Comma 3 82" xfId="5305" xr:uid="{00000000-0005-0000-0000-0000AC140000}"/>
    <cellStyle name="Comma 3 82 2" xfId="5306" xr:uid="{00000000-0005-0000-0000-0000AD140000}"/>
    <cellStyle name="Comma 3 83" xfId="5307" xr:uid="{00000000-0005-0000-0000-0000AE140000}"/>
    <cellStyle name="Comma 3 84" xfId="5308" xr:uid="{00000000-0005-0000-0000-0000AF140000}"/>
    <cellStyle name="Comma 3 85" xfId="23854" xr:uid="{637E50E4-0E5D-40D2-A5CE-FD6B953E6D6C}"/>
    <cellStyle name="Comma 3 9" xfId="5309" xr:uid="{00000000-0005-0000-0000-0000B0140000}"/>
    <cellStyle name="Comma 3 9 2" xfId="5310" xr:uid="{00000000-0005-0000-0000-0000B1140000}"/>
    <cellStyle name="Comma 3 9 2 2" xfId="5311" xr:uid="{00000000-0005-0000-0000-0000B2140000}"/>
    <cellStyle name="Comma 30" xfId="5312" xr:uid="{00000000-0005-0000-0000-0000B3140000}"/>
    <cellStyle name="Comma 30 2" xfId="5313" xr:uid="{00000000-0005-0000-0000-0000B4140000}"/>
    <cellStyle name="Comma 31" xfId="5314" xr:uid="{00000000-0005-0000-0000-0000B5140000}"/>
    <cellStyle name="Comma 31 2" xfId="5315" xr:uid="{00000000-0005-0000-0000-0000B6140000}"/>
    <cellStyle name="Comma 31 2 2" xfId="5316" xr:uid="{00000000-0005-0000-0000-0000B7140000}"/>
    <cellStyle name="Comma 31 3" xfId="5317" xr:uid="{00000000-0005-0000-0000-0000B8140000}"/>
    <cellStyle name="Comma 32" xfId="5318" xr:uid="{00000000-0005-0000-0000-0000B9140000}"/>
    <cellStyle name="Comma 32 2" xfId="5319" xr:uid="{00000000-0005-0000-0000-0000BA140000}"/>
    <cellStyle name="Comma 33" xfId="5320" xr:uid="{00000000-0005-0000-0000-0000BB140000}"/>
    <cellStyle name="Comma 33 2" xfId="5321" xr:uid="{00000000-0005-0000-0000-0000BC140000}"/>
    <cellStyle name="Comma 34" xfId="5322" xr:uid="{00000000-0005-0000-0000-0000BD140000}"/>
    <cellStyle name="Comma 34 10" xfId="5323" xr:uid="{00000000-0005-0000-0000-0000BE140000}"/>
    <cellStyle name="Comma 34 2" xfId="5324" xr:uid="{00000000-0005-0000-0000-0000BF140000}"/>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3" xfId="5329" xr:uid="{00000000-0005-0000-0000-0000C4140000}"/>
    <cellStyle name="Comma 34 2 2 2 2 4" xfId="5330" xr:uid="{00000000-0005-0000-0000-0000C5140000}"/>
    <cellStyle name="Comma 34 2 2 2 3" xfId="5331" xr:uid="{00000000-0005-0000-0000-0000C6140000}"/>
    <cellStyle name="Comma 34 2 2 2 4" xfId="5332" xr:uid="{00000000-0005-0000-0000-0000C7140000}"/>
    <cellStyle name="Comma 34 2 2 2 5" xfId="5333" xr:uid="{00000000-0005-0000-0000-0000C8140000}"/>
    <cellStyle name="Comma 34 2 2 3" xfId="5334" xr:uid="{00000000-0005-0000-0000-0000C9140000}"/>
    <cellStyle name="Comma 34 2 2 4" xfId="5335" xr:uid="{00000000-0005-0000-0000-0000CA140000}"/>
    <cellStyle name="Comma 34 2 2 4 2" xfId="5336" xr:uid="{00000000-0005-0000-0000-0000CB140000}"/>
    <cellStyle name="Comma 34 2 2 4 3" xfId="5337" xr:uid="{00000000-0005-0000-0000-0000CC140000}"/>
    <cellStyle name="Comma 34 2 2 4 4" xfId="5338" xr:uid="{00000000-0005-0000-0000-0000CD140000}"/>
    <cellStyle name="Comma 34 2 2 5" xfId="5339" xr:uid="{00000000-0005-0000-0000-0000CE140000}"/>
    <cellStyle name="Comma 34 2 2 6" xfId="5340" xr:uid="{00000000-0005-0000-0000-0000CF140000}"/>
    <cellStyle name="Comma 34 2 2 7" xfId="5341" xr:uid="{00000000-0005-0000-0000-0000D0140000}"/>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3" xfId="5346" xr:uid="{00000000-0005-0000-0000-0000D5140000}"/>
    <cellStyle name="Comma 34 2 3 2 2 4" xfId="5347" xr:uid="{00000000-0005-0000-0000-0000D6140000}"/>
    <cellStyle name="Comma 34 2 3 2 3" xfId="5348" xr:uid="{00000000-0005-0000-0000-0000D7140000}"/>
    <cellStyle name="Comma 34 2 3 2 4" xfId="5349" xr:uid="{00000000-0005-0000-0000-0000D8140000}"/>
    <cellStyle name="Comma 34 2 3 2 5" xfId="5350" xr:uid="{00000000-0005-0000-0000-0000D9140000}"/>
    <cellStyle name="Comma 34 2 3 3" xfId="5351" xr:uid="{00000000-0005-0000-0000-0000DA140000}"/>
    <cellStyle name="Comma 34 2 3 3 2" xfId="5352" xr:uid="{00000000-0005-0000-0000-0000DB140000}"/>
    <cellStyle name="Comma 34 2 3 3 3" xfId="5353" xr:uid="{00000000-0005-0000-0000-0000DC140000}"/>
    <cellStyle name="Comma 34 2 3 3 4" xfId="5354" xr:uid="{00000000-0005-0000-0000-0000DD140000}"/>
    <cellStyle name="Comma 34 2 3 4" xfId="5355" xr:uid="{00000000-0005-0000-0000-0000DE140000}"/>
    <cellStyle name="Comma 34 2 3 5" xfId="5356" xr:uid="{00000000-0005-0000-0000-0000DF140000}"/>
    <cellStyle name="Comma 34 2 3 6" xfId="5357" xr:uid="{00000000-0005-0000-0000-0000E0140000}"/>
    <cellStyle name="Comma 34 2 4" xfId="5358" xr:uid="{00000000-0005-0000-0000-0000E1140000}"/>
    <cellStyle name="Comma 34 2 4 2" xfId="5359" xr:uid="{00000000-0005-0000-0000-0000E2140000}"/>
    <cellStyle name="Comma 34 2 4 2 2" xfId="5360" xr:uid="{00000000-0005-0000-0000-0000E3140000}"/>
    <cellStyle name="Comma 34 2 4 2 3" xfId="5361" xr:uid="{00000000-0005-0000-0000-0000E4140000}"/>
    <cellStyle name="Comma 34 2 4 2 4" xfId="5362" xr:uid="{00000000-0005-0000-0000-0000E5140000}"/>
    <cellStyle name="Comma 34 2 4 3" xfId="5363" xr:uid="{00000000-0005-0000-0000-0000E6140000}"/>
    <cellStyle name="Comma 34 2 4 4" xfId="5364" xr:uid="{00000000-0005-0000-0000-0000E7140000}"/>
    <cellStyle name="Comma 34 2 4 5" xfId="5365" xr:uid="{00000000-0005-0000-0000-0000E8140000}"/>
    <cellStyle name="Comma 34 2 5" xfId="5366" xr:uid="{00000000-0005-0000-0000-0000E9140000}"/>
    <cellStyle name="Comma 34 2 6" xfId="5367" xr:uid="{00000000-0005-0000-0000-0000EA140000}"/>
    <cellStyle name="Comma 34 2 6 2" xfId="5368" xr:uid="{00000000-0005-0000-0000-0000EB140000}"/>
    <cellStyle name="Comma 34 2 6 3" xfId="5369" xr:uid="{00000000-0005-0000-0000-0000EC140000}"/>
    <cellStyle name="Comma 34 2 6 4" xfId="5370" xr:uid="{00000000-0005-0000-0000-0000ED140000}"/>
    <cellStyle name="Comma 34 2 7" xfId="5371" xr:uid="{00000000-0005-0000-0000-0000EE140000}"/>
    <cellStyle name="Comma 34 2 8" xfId="5372" xr:uid="{00000000-0005-0000-0000-0000EF140000}"/>
    <cellStyle name="Comma 34 2 9" xfId="5373" xr:uid="{00000000-0005-0000-0000-0000F0140000}"/>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3" xfId="5378" xr:uid="{00000000-0005-0000-0000-0000F5140000}"/>
    <cellStyle name="Comma 34 3 2 2 4" xfId="5379" xr:uid="{00000000-0005-0000-0000-0000F6140000}"/>
    <cellStyle name="Comma 34 3 2 3" xfId="5380" xr:uid="{00000000-0005-0000-0000-0000F7140000}"/>
    <cellStyle name="Comma 34 3 2 4" xfId="5381" xr:uid="{00000000-0005-0000-0000-0000F8140000}"/>
    <cellStyle name="Comma 34 3 2 5" xfId="5382" xr:uid="{00000000-0005-0000-0000-0000F9140000}"/>
    <cellStyle name="Comma 34 3 3" xfId="5383" xr:uid="{00000000-0005-0000-0000-0000FA140000}"/>
    <cellStyle name="Comma 34 3 4" xfId="5384" xr:uid="{00000000-0005-0000-0000-0000FB140000}"/>
    <cellStyle name="Comma 34 3 4 2" xfId="5385" xr:uid="{00000000-0005-0000-0000-0000FC140000}"/>
    <cellStyle name="Comma 34 3 4 3" xfId="5386" xr:uid="{00000000-0005-0000-0000-0000FD140000}"/>
    <cellStyle name="Comma 34 3 4 4" xfId="5387" xr:uid="{00000000-0005-0000-0000-0000FE140000}"/>
    <cellStyle name="Comma 34 3 5" xfId="5388" xr:uid="{00000000-0005-0000-0000-0000FF140000}"/>
    <cellStyle name="Comma 34 3 6" xfId="5389" xr:uid="{00000000-0005-0000-0000-000000150000}"/>
    <cellStyle name="Comma 34 3 7" xfId="5390" xr:uid="{00000000-0005-0000-0000-000001150000}"/>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3" xfId="5395" xr:uid="{00000000-0005-0000-0000-000006150000}"/>
    <cellStyle name="Comma 34 4 2 2 4" xfId="5396" xr:uid="{00000000-0005-0000-0000-000007150000}"/>
    <cellStyle name="Comma 34 4 2 3" xfId="5397" xr:uid="{00000000-0005-0000-0000-000008150000}"/>
    <cellStyle name="Comma 34 4 2 4" xfId="5398" xr:uid="{00000000-0005-0000-0000-000009150000}"/>
    <cellStyle name="Comma 34 4 2 5" xfId="5399" xr:uid="{00000000-0005-0000-0000-00000A150000}"/>
    <cellStyle name="Comma 34 4 3" xfId="5400" xr:uid="{00000000-0005-0000-0000-00000B150000}"/>
    <cellStyle name="Comma 34 4 3 2" xfId="5401" xr:uid="{00000000-0005-0000-0000-00000C150000}"/>
    <cellStyle name="Comma 34 4 3 3" xfId="5402" xr:uid="{00000000-0005-0000-0000-00000D150000}"/>
    <cellStyle name="Comma 34 4 3 4" xfId="5403" xr:uid="{00000000-0005-0000-0000-00000E150000}"/>
    <cellStyle name="Comma 34 4 4" xfId="5404" xr:uid="{00000000-0005-0000-0000-00000F150000}"/>
    <cellStyle name="Comma 34 4 5" xfId="5405" xr:uid="{00000000-0005-0000-0000-000010150000}"/>
    <cellStyle name="Comma 34 4 6" xfId="5406" xr:uid="{00000000-0005-0000-0000-000011150000}"/>
    <cellStyle name="Comma 34 5" xfId="5407" xr:uid="{00000000-0005-0000-0000-000012150000}"/>
    <cellStyle name="Comma 34 6" xfId="5408" xr:uid="{00000000-0005-0000-0000-000013150000}"/>
    <cellStyle name="Comma 34 6 2" xfId="5409" xr:uid="{00000000-0005-0000-0000-000014150000}"/>
    <cellStyle name="Comma 34 6 2 2" xfId="5410" xr:uid="{00000000-0005-0000-0000-000015150000}"/>
    <cellStyle name="Comma 34 6 2 3" xfId="5411" xr:uid="{00000000-0005-0000-0000-000016150000}"/>
    <cellStyle name="Comma 34 6 2 4" xfId="5412" xr:uid="{00000000-0005-0000-0000-000017150000}"/>
    <cellStyle name="Comma 34 6 3" xfId="5413" xr:uid="{00000000-0005-0000-0000-000018150000}"/>
    <cellStyle name="Comma 34 6 4" xfId="5414" xr:uid="{00000000-0005-0000-0000-000019150000}"/>
    <cellStyle name="Comma 34 6 5" xfId="5415" xr:uid="{00000000-0005-0000-0000-00001A150000}"/>
    <cellStyle name="Comma 34 7" xfId="5416" xr:uid="{00000000-0005-0000-0000-00001B150000}"/>
    <cellStyle name="Comma 34 7 2" xfId="5417" xr:uid="{00000000-0005-0000-0000-00001C150000}"/>
    <cellStyle name="Comma 34 7 3" xfId="5418" xr:uid="{00000000-0005-0000-0000-00001D150000}"/>
    <cellStyle name="Comma 34 7 4" xfId="5419" xr:uid="{00000000-0005-0000-0000-00001E150000}"/>
    <cellStyle name="Comma 34 8" xfId="5420" xr:uid="{00000000-0005-0000-0000-00001F150000}"/>
    <cellStyle name="Comma 34 9" xfId="5421" xr:uid="{00000000-0005-0000-0000-000020150000}"/>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3" xfId="5426" xr:uid="{00000000-0005-0000-0000-000025150000}"/>
    <cellStyle name="Comma 35 2 2 3 2" xfId="5427" xr:uid="{00000000-0005-0000-0000-000026150000}"/>
    <cellStyle name="Comma 35 2 2 3 3" xfId="5428" xr:uid="{00000000-0005-0000-0000-000027150000}"/>
    <cellStyle name="Comma 35 2 2 3 4" xfId="5429" xr:uid="{00000000-0005-0000-0000-000028150000}"/>
    <cellStyle name="Comma 35 2 2 4" xfId="5430" xr:uid="{00000000-0005-0000-0000-000029150000}"/>
    <cellStyle name="Comma 35 2 2 5" xfId="5431" xr:uid="{00000000-0005-0000-0000-00002A150000}"/>
    <cellStyle name="Comma 35 2 2 6" xfId="5432" xr:uid="{00000000-0005-0000-0000-00002B150000}"/>
    <cellStyle name="Comma 35 2 3" xfId="5433" xr:uid="{00000000-0005-0000-0000-00002C150000}"/>
    <cellStyle name="Comma 35 2 4" xfId="5434" xr:uid="{00000000-0005-0000-0000-00002D150000}"/>
    <cellStyle name="Comma 35 2 4 2" xfId="5435" xr:uid="{00000000-0005-0000-0000-00002E150000}"/>
    <cellStyle name="Comma 35 2 4 3" xfId="5436" xr:uid="{00000000-0005-0000-0000-00002F150000}"/>
    <cellStyle name="Comma 35 2 4 4" xfId="5437" xr:uid="{00000000-0005-0000-0000-000030150000}"/>
    <cellStyle name="Comma 35 2 5" xfId="5438" xr:uid="{00000000-0005-0000-0000-000031150000}"/>
    <cellStyle name="Comma 35 2 6" xfId="5439" xr:uid="{00000000-0005-0000-0000-000032150000}"/>
    <cellStyle name="Comma 35 2 7" xfId="5440" xr:uid="{00000000-0005-0000-0000-000033150000}"/>
    <cellStyle name="Comma 35 3" xfId="5441" xr:uid="{00000000-0005-0000-0000-000034150000}"/>
    <cellStyle name="Comma 35 4" xfId="5442" xr:uid="{00000000-0005-0000-0000-000035150000}"/>
    <cellStyle name="Comma 35 4 2" xfId="5443" xr:uid="{00000000-0005-0000-0000-000036150000}"/>
    <cellStyle name="Comma 35 4 2 2" xfId="5444" xr:uid="{00000000-0005-0000-0000-000037150000}"/>
    <cellStyle name="Comma 35 4 2 3" xfId="5445" xr:uid="{00000000-0005-0000-0000-000038150000}"/>
    <cellStyle name="Comma 35 4 2 4" xfId="5446" xr:uid="{00000000-0005-0000-0000-000039150000}"/>
    <cellStyle name="Comma 35 4 3" xfId="5447" xr:uid="{00000000-0005-0000-0000-00003A150000}"/>
    <cellStyle name="Comma 35 4 4" xfId="5448" xr:uid="{00000000-0005-0000-0000-00003B150000}"/>
    <cellStyle name="Comma 35 4 5" xfId="5449" xr:uid="{00000000-0005-0000-0000-00003C150000}"/>
    <cellStyle name="Comma 35 5" xfId="5450" xr:uid="{00000000-0005-0000-0000-00003D150000}"/>
    <cellStyle name="Comma 35 5 2" xfId="5451" xr:uid="{00000000-0005-0000-0000-00003E150000}"/>
    <cellStyle name="Comma 35 5 3" xfId="5452" xr:uid="{00000000-0005-0000-0000-00003F150000}"/>
    <cellStyle name="Comma 35 5 4" xfId="5453" xr:uid="{00000000-0005-0000-0000-000040150000}"/>
    <cellStyle name="Comma 35 6" xfId="5454" xr:uid="{00000000-0005-0000-0000-000041150000}"/>
    <cellStyle name="Comma 35 7" xfId="5455" xr:uid="{00000000-0005-0000-0000-000042150000}"/>
    <cellStyle name="Comma 35 8" xfId="5456" xr:uid="{00000000-0005-0000-0000-000043150000}"/>
    <cellStyle name="Comma 36" xfId="5457" xr:uid="{00000000-0005-0000-0000-000044150000}"/>
    <cellStyle name="Comma 36 2" xfId="5458" xr:uid="{00000000-0005-0000-0000-000045150000}"/>
    <cellStyle name="Comma 36 2 2" xfId="5459" xr:uid="{00000000-0005-0000-0000-000046150000}"/>
    <cellStyle name="Comma 36 3" xfId="5460" xr:uid="{00000000-0005-0000-0000-000047150000}"/>
    <cellStyle name="Comma 37" xfId="5461" xr:uid="{00000000-0005-0000-0000-000048150000}"/>
    <cellStyle name="Comma 37 2" xfId="5462" xr:uid="{00000000-0005-0000-0000-000049150000}"/>
    <cellStyle name="Comma 37 2 2" xfId="5463" xr:uid="{00000000-0005-0000-0000-00004A150000}"/>
    <cellStyle name="Comma 37 3" xfId="5464" xr:uid="{00000000-0005-0000-0000-00004B150000}"/>
    <cellStyle name="Comma 38" xfId="5465" xr:uid="{00000000-0005-0000-0000-00004C150000}"/>
    <cellStyle name="Comma 38 2" xfId="5466" xr:uid="{00000000-0005-0000-0000-00004D150000}"/>
    <cellStyle name="Comma 38 2 2" xfId="5467" xr:uid="{00000000-0005-0000-0000-00004E150000}"/>
    <cellStyle name="Comma 38 3" xfId="5468" xr:uid="{00000000-0005-0000-0000-00004F150000}"/>
    <cellStyle name="Comma 39" xfId="5469" xr:uid="{00000000-0005-0000-0000-000050150000}"/>
    <cellStyle name="Comma 39 2" xfId="5470" xr:uid="{00000000-0005-0000-0000-000051150000}"/>
    <cellStyle name="Comma 39 2 2" xfId="5471" xr:uid="{00000000-0005-0000-0000-000052150000}"/>
    <cellStyle name="Comma 39 3" xfId="5472" xr:uid="{00000000-0005-0000-0000-000053150000}"/>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3" xfId="5476" xr:uid="{00000000-0005-0000-0000-000058150000}"/>
    <cellStyle name="Comma 4 3 2" xfId="5477" xr:uid="{00000000-0005-0000-0000-000059150000}"/>
    <cellStyle name="Comma 4 4" xfId="5478" xr:uid="{00000000-0005-0000-0000-00005A150000}"/>
    <cellStyle name="Comma 40" xfId="5479" xr:uid="{00000000-0005-0000-0000-00005B150000}"/>
    <cellStyle name="Comma 40 2" xfId="5480" xr:uid="{00000000-0005-0000-0000-00005C150000}"/>
    <cellStyle name="Comma 40 2 2" xfId="5481" xr:uid="{00000000-0005-0000-0000-00005D150000}"/>
    <cellStyle name="Comma 40 3" xfId="5482" xr:uid="{00000000-0005-0000-0000-00005E150000}"/>
    <cellStyle name="Comma 41" xfId="5483" xr:uid="{00000000-0005-0000-0000-00005F150000}"/>
    <cellStyle name="Comma 41 2" xfId="5484" xr:uid="{00000000-0005-0000-0000-000060150000}"/>
    <cellStyle name="Comma 41 2 2" xfId="5485" xr:uid="{00000000-0005-0000-0000-000061150000}"/>
    <cellStyle name="Comma 41 3" xfId="5486" xr:uid="{00000000-0005-0000-0000-000062150000}"/>
    <cellStyle name="Comma 42" xfId="5487" xr:uid="{00000000-0005-0000-0000-000063150000}"/>
    <cellStyle name="Comma 42 2" xfId="5488" xr:uid="{00000000-0005-0000-0000-000064150000}"/>
    <cellStyle name="Comma 42 2 2" xfId="5489" xr:uid="{00000000-0005-0000-0000-000065150000}"/>
    <cellStyle name="Comma 42 3" xfId="5490" xr:uid="{00000000-0005-0000-0000-000066150000}"/>
    <cellStyle name="Comma 43" xfId="5491" xr:uid="{00000000-0005-0000-0000-000067150000}"/>
    <cellStyle name="Comma 43 2" xfId="5492" xr:uid="{00000000-0005-0000-0000-000068150000}"/>
    <cellStyle name="Comma 43 2 2" xfId="5493" xr:uid="{00000000-0005-0000-0000-000069150000}"/>
    <cellStyle name="Comma 43 3" xfId="5494" xr:uid="{00000000-0005-0000-0000-00006A150000}"/>
    <cellStyle name="Comma 44" xfId="5495" xr:uid="{00000000-0005-0000-0000-00006B150000}"/>
    <cellStyle name="Comma 44 2" xfId="5496" xr:uid="{00000000-0005-0000-0000-00006C150000}"/>
    <cellStyle name="Comma 44 2 2" xfId="5497" xr:uid="{00000000-0005-0000-0000-00006D150000}"/>
    <cellStyle name="Comma 44 3" xfId="5498" xr:uid="{00000000-0005-0000-0000-00006E150000}"/>
    <cellStyle name="Comma 45" xfId="5499" xr:uid="{00000000-0005-0000-0000-00006F150000}"/>
    <cellStyle name="Comma 45 2" xfId="5500" xr:uid="{00000000-0005-0000-0000-000070150000}"/>
    <cellStyle name="Comma 45 2 2" xfId="5501" xr:uid="{00000000-0005-0000-0000-000071150000}"/>
    <cellStyle name="Comma 45 3" xfId="5502" xr:uid="{00000000-0005-0000-0000-000072150000}"/>
    <cellStyle name="Comma 46" xfId="5503" xr:uid="{00000000-0005-0000-0000-000073150000}"/>
    <cellStyle name="Comma 46 2" xfId="5504" xr:uid="{00000000-0005-0000-0000-000074150000}"/>
    <cellStyle name="Comma 46 2 2" xfId="5505" xr:uid="{00000000-0005-0000-0000-000075150000}"/>
    <cellStyle name="Comma 46 3" xfId="5506" xr:uid="{00000000-0005-0000-0000-000076150000}"/>
    <cellStyle name="Comma 47" xfId="5507" xr:uid="{00000000-0005-0000-0000-000077150000}"/>
    <cellStyle name="Comma 47 2" xfId="5508" xr:uid="{00000000-0005-0000-0000-000078150000}"/>
    <cellStyle name="Comma 47 2 2" xfId="5509" xr:uid="{00000000-0005-0000-0000-000079150000}"/>
    <cellStyle name="Comma 47 3" xfId="5510" xr:uid="{00000000-0005-0000-0000-00007A150000}"/>
    <cellStyle name="Comma 48" xfId="5511" xr:uid="{00000000-0005-0000-0000-00007B150000}"/>
    <cellStyle name="Comma 48 2" xfId="5512" xr:uid="{00000000-0005-0000-0000-00007C150000}"/>
    <cellStyle name="Comma 48 2 2" xfId="5513" xr:uid="{00000000-0005-0000-0000-00007D150000}"/>
    <cellStyle name="Comma 48 3" xfId="5514" xr:uid="{00000000-0005-0000-0000-00007E150000}"/>
    <cellStyle name="Comma 49" xfId="5515" xr:uid="{00000000-0005-0000-0000-00007F150000}"/>
    <cellStyle name="Comma 49 10" xfId="5516" xr:uid="{00000000-0005-0000-0000-000080150000}"/>
    <cellStyle name="Comma 49 11" xfId="5517" xr:uid="{00000000-0005-0000-0000-000081150000}"/>
    <cellStyle name="Comma 49 12" xfId="5518" xr:uid="{00000000-0005-0000-0000-000082150000}"/>
    <cellStyle name="Comma 49 2" xfId="5519" xr:uid="{00000000-0005-0000-0000-000083150000}"/>
    <cellStyle name="Comma 49 2 10" xfId="5520" xr:uid="{00000000-0005-0000-0000-000084150000}"/>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3" xfId="5526" xr:uid="{00000000-0005-0000-0000-00008A150000}"/>
    <cellStyle name="Comma 49 2 2 2 2 2 4" xfId="5527" xr:uid="{00000000-0005-0000-0000-00008B150000}"/>
    <cellStyle name="Comma 49 2 2 2 2 3" xfId="5528" xr:uid="{00000000-0005-0000-0000-00008C150000}"/>
    <cellStyle name="Comma 49 2 2 2 2 4" xfId="5529" xr:uid="{00000000-0005-0000-0000-00008D150000}"/>
    <cellStyle name="Comma 49 2 2 2 2 5" xfId="5530" xr:uid="{00000000-0005-0000-0000-00008E150000}"/>
    <cellStyle name="Comma 49 2 2 2 3" xfId="5531" xr:uid="{00000000-0005-0000-0000-00008F150000}"/>
    <cellStyle name="Comma 49 2 2 2 3 2" xfId="5532" xr:uid="{00000000-0005-0000-0000-000090150000}"/>
    <cellStyle name="Comma 49 2 2 2 3 3" xfId="5533" xr:uid="{00000000-0005-0000-0000-000091150000}"/>
    <cellStyle name="Comma 49 2 2 2 3 4" xfId="5534" xr:uid="{00000000-0005-0000-0000-000092150000}"/>
    <cellStyle name="Comma 49 2 2 2 4" xfId="5535" xr:uid="{00000000-0005-0000-0000-000093150000}"/>
    <cellStyle name="Comma 49 2 2 2 5" xfId="5536" xr:uid="{00000000-0005-0000-0000-000094150000}"/>
    <cellStyle name="Comma 49 2 2 2 6" xfId="5537" xr:uid="{00000000-0005-0000-0000-000095150000}"/>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3" xfId="5542" xr:uid="{00000000-0005-0000-0000-00009A150000}"/>
    <cellStyle name="Comma 49 2 2 3 2 2 4" xfId="5543" xr:uid="{00000000-0005-0000-0000-00009B150000}"/>
    <cellStyle name="Comma 49 2 2 3 2 3" xfId="5544" xr:uid="{00000000-0005-0000-0000-00009C150000}"/>
    <cellStyle name="Comma 49 2 2 3 2 4" xfId="5545" xr:uid="{00000000-0005-0000-0000-00009D150000}"/>
    <cellStyle name="Comma 49 2 2 3 2 5" xfId="5546" xr:uid="{00000000-0005-0000-0000-00009E150000}"/>
    <cellStyle name="Comma 49 2 2 3 3" xfId="5547" xr:uid="{00000000-0005-0000-0000-00009F150000}"/>
    <cellStyle name="Comma 49 2 2 3 3 2" xfId="5548" xr:uid="{00000000-0005-0000-0000-0000A0150000}"/>
    <cellStyle name="Comma 49 2 2 3 3 3" xfId="5549" xr:uid="{00000000-0005-0000-0000-0000A1150000}"/>
    <cellStyle name="Comma 49 2 2 3 3 4" xfId="5550" xr:uid="{00000000-0005-0000-0000-0000A2150000}"/>
    <cellStyle name="Comma 49 2 2 3 4" xfId="5551" xr:uid="{00000000-0005-0000-0000-0000A3150000}"/>
    <cellStyle name="Comma 49 2 2 3 5" xfId="5552" xr:uid="{00000000-0005-0000-0000-0000A4150000}"/>
    <cellStyle name="Comma 49 2 2 3 6" xfId="5553" xr:uid="{00000000-0005-0000-0000-0000A5150000}"/>
    <cellStyle name="Comma 49 2 2 4" xfId="5554" xr:uid="{00000000-0005-0000-0000-0000A6150000}"/>
    <cellStyle name="Comma 49 2 2 4 2" xfId="5555" xr:uid="{00000000-0005-0000-0000-0000A7150000}"/>
    <cellStyle name="Comma 49 2 2 4 2 2" xfId="5556" xr:uid="{00000000-0005-0000-0000-0000A8150000}"/>
    <cellStyle name="Comma 49 2 2 4 2 3" xfId="5557" xr:uid="{00000000-0005-0000-0000-0000A9150000}"/>
    <cellStyle name="Comma 49 2 2 4 2 4" xfId="5558" xr:uid="{00000000-0005-0000-0000-0000AA150000}"/>
    <cellStyle name="Comma 49 2 2 4 3" xfId="5559" xr:uid="{00000000-0005-0000-0000-0000AB150000}"/>
    <cellStyle name="Comma 49 2 2 4 4" xfId="5560" xr:uid="{00000000-0005-0000-0000-0000AC150000}"/>
    <cellStyle name="Comma 49 2 2 4 5" xfId="5561" xr:uid="{00000000-0005-0000-0000-0000AD150000}"/>
    <cellStyle name="Comma 49 2 2 5" xfId="5562" xr:uid="{00000000-0005-0000-0000-0000AE150000}"/>
    <cellStyle name="Comma 49 2 2 5 2" xfId="5563" xr:uid="{00000000-0005-0000-0000-0000AF150000}"/>
    <cellStyle name="Comma 49 2 2 5 3" xfId="5564" xr:uid="{00000000-0005-0000-0000-0000B0150000}"/>
    <cellStyle name="Comma 49 2 2 5 4" xfId="5565" xr:uid="{00000000-0005-0000-0000-0000B1150000}"/>
    <cellStyle name="Comma 49 2 2 6" xfId="5566" xr:uid="{00000000-0005-0000-0000-0000B2150000}"/>
    <cellStyle name="Comma 49 2 2 7" xfId="5567" xr:uid="{00000000-0005-0000-0000-0000B3150000}"/>
    <cellStyle name="Comma 49 2 2 8" xfId="5568" xr:uid="{00000000-0005-0000-0000-0000B4150000}"/>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3" xfId="5574" xr:uid="{00000000-0005-0000-0000-0000BA150000}"/>
    <cellStyle name="Comma 49 2 3 2 2 2 4" xfId="5575" xr:uid="{00000000-0005-0000-0000-0000BB150000}"/>
    <cellStyle name="Comma 49 2 3 2 2 3" xfId="5576" xr:uid="{00000000-0005-0000-0000-0000BC150000}"/>
    <cellStyle name="Comma 49 2 3 2 2 4" xfId="5577" xr:uid="{00000000-0005-0000-0000-0000BD150000}"/>
    <cellStyle name="Comma 49 2 3 2 2 5" xfId="5578" xr:uid="{00000000-0005-0000-0000-0000BE150000}"/>
    <cellStyle name="Comma 49 2 3 2 3" xfId="5579" xr:uid="{00000000-0005-0000-0000-0000BF150000}"/>
    <cellStyle name="Comma 49 2 3 2 3 2" xfId="5580" xr:uid="{00000000-0005-0000-0000-0000C0150000}"/>
    <cellStyle name="Comma 49 2 3 2 3 3" xfId="5581" xr:uid="{00000000-0005-0000-0000-0000C1150000}"/>
    <cellStyle name="Comma 49 2 3 2 3 4" xfId="5582" xr:uid="{00000000-0005-0000-0000-0000C2150000}"/>
    <cellStyle name="Comma 49 2 3 2 4" xfId="5583" xr:uid="{00000000-0005-0000-0000-0000C3150000}"/>
    <cellStyle name="Comma 49 2 3 2 5" xfId="5584" xr:uid="{00000000-0005-0000-0000-0000C4150000}"/>
    <cellStyle name="Comma 49 2 3 2 6" xfId="5585" xr:uid="{00000000-0005-0000-0000-0000C5150000}"/>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3" xfId="5590" xr:uid="{00000000-0005-0000-0000-0000CA150000}"/>
    <cellStyle name="Comma 49 2 3 3 2 2 4" xfId="5591" xr:uid="{00000000-0005-0000-0000-0000CB150000}"/>
    <cellStyle name="Comma 49 2 3 3 2 3" xfId="5592" xr:uid="{00000000-0005-0000-0000-0000CC150000}"/>
    <cellStyle name="Comma 49 2 3 3 2 4" xfId="5593" xr:uid="{00000000-0005-0000-0000-0000CD150000}"/>
    <cellStyle name="Comma 49 2 3 3 2 5" xfId="5594" xr:uid="{00000000-0005-0000-0000-0000CE150000}"/>
    <cellStyle name="Comma 49 2 3 3 3" xfId="5595" xr:uid="{00000000-0005-0000-0000-0000CF150000}"/>
    <cellStyle name="Comma 49 2 3 3 3 2" xfId="5596" xr:uid="{00000000-0005-0000-0000-0000D0150000}"/>
    <cellStyle name="Comma 49 2 3 3 3 3" xfId="5597" xr:uid="{00000000-0005-0000-0000-0000D1150000}"/>
    <cellStyle name="Comma 49 2 3 3 3 4" xfId="5598" xr:uid="{00000000-0005-0000-0000-0000D2150000}"/>
    <cellStyle name="Comma 49 2 3 3 4" xfId="5599" xr:uid="{00000000-0005-0000-0000-0000D3150000}"/>
    <cellStyle name="Comma 49 2 3 3 5" xfId="5600" xr:uid="{00000000-0005-0000-0000-0000D4150000}"/>
    <cellStyle name="Comma 49 2 3 3 6" xfId="5601" xr:uid="{00000000-0005-0000-0000-0000D5150000}"/>
    <cellStyle name="Comma 49 2 3 4" xfId="5602" xr:uid="{00000000-0005-0000-0000-0000D6150000}"/>
    <cellStyle name="Comma 49 2 3 4 2" xfId="5603" xr:uid="{00000000-0005-0000-0000-0000D7150000}"/>
    <cellStyle name="Comma 49 2 3 4 2 2" xfId="5604" xr:uid="{00000000-0005-0000-0000-0000D8150000}"/>
    <cellStyle name="Comma 49 2 3 4 2 3" xfId="5605" xr:uid="{00000000-0005-0000-0000-0000D9150000}"/>
    <cellStyle name="Comma 49 2 3 4 2 4" xfId="5606" xr:uid="{00000000-0005-0000-0000-0000DA150000}"/>
    <cellStyle name="Comma 49 2 3 4 3" xfId="5607" xr:uid="{00000000-0005-0000-0000-0000DB150000}"/>
    <cellStyle name="Comma 49 2 3 4 4" xfId="5608" xr:uid="{00000000-0005-0000-0000-0000DC150000}"/>
    <cellStyle name="Comma 49 2 3 4 5" xfId="5609" xr:uid="{00000000-0005-0000-0000-0000DD150000}"/>
    <cellStyle name="Comma 49 2 3 5" xfId="5610" xr:uid="{00000000-0005-0000-0000-0000DE150000}"/>
    <cellStyle name="Comma 49 2 3 5 2" xfId="5611" xr:uid="{00000000-0005-0000-0000-0000DF150000}"/>
    <cellStyle name="Comma 49 2 3 5 3" xfId="5612" xr:uid="{00000000-0005-0000-0000-0000E0150000}"/>
    <cellStyle name="Comma 49 2 3 5 4" xfId="5613" xr:uid="{00000000-0005-0000-0000-0000E1150000}"/>
    <cellStyle name="Comma 49 2 3 6" xfId="5614" xr:uid="{00000000-0005-0000-0000-0000E2150000}"/>
    <cellStyle name="Comma 49 2 3 7" xfId="5615" xr:uid="{00000000-0005-0000-0000-0000E3150000}"/>
    <cellStyle name="Comma 49 2 3 8" xfId="5616" xr:uid="{00000000-0005-0000-0000-0000E4150000}"/>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3" xfId="5621" xr:uid="{00000000-0005-0000-0000-0000E9150000}"/>
    <cellStyle name="Comma 49 2 4 2 2 4" xfId="5622" xr:uid="{00000000-0005-0000-0000-0000EA150000}"/>
    <cellStyle name="Comma 49 2 4 2 3" xfId="5623" xr:uid="{00000000-0005-0000-0000-0000EB150000}"/>
    <cellStyle name="Comma 49 2 4 2 4" xfId="5624" xr:uid="{00000000-0005-0000-0000-0000EC150000}"/>
    <cellStyle name="Comma 49 2 4 2 5" xfId="5625" xr:uid="{00000000-0005-0000-0000-0000ED150000}"/>
    <cellStyle name="Comma 49 2 4 3" xfId="5626" xr:uid="{00000000-0005-0000-0000-0000EE150000}"/>
    <cellStyle name="Comma 49 2 4 3 2" xfId="5627" xr:uid="{00000000-0005-0000-0000-0000EF150000}"/>
    <cellStyle name="Comma 49 2 4 3 3" xfId="5628" xr:uid="{00000000-0005-0000-0000-0000F0150000}"/>
    <cellStyle name="Comma 49 2 4 3 4" xfId="5629" xr:uid="{00000000-0005-0000-0000-0000F1150000}"/>
    <cellStyle name="Comma 49 2 4 4" xfId="5630" xr:uid="{00000000-0005-0000-0000-0000F2150000}"/>
    <cellStyle name="Comma 49 2 4 5" xfId="5631" xr:uid="{00000000-0005-0000-0000-0000F3150000}"/>
    <cellStyle name="Comma 49 2 4 6" xfId="5632" xr:uid="{00000000-0005-0000-0000-0000F4150000}"/>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3" xfId="5637" xr:uid="{00000000-0005-0000-0000-0000F9150000}"/>
    <cellStyle name="Comma 49 2 5 2 2 4" xfId="5638" xr:uid="{00000000-0005-0000-0000-0000FA150000}"/>
    <cellStyle name="Comma 49 2 5 2 3" xfId="5639" xr:uid="{00000000-0005-0000-0000-0000FB150000}"/>
    <cellStyle name="Comma 49 2 5 2 4" xfId="5640" xr:uid="{00000000-0005-0000-0000-0000FC150000}"/>
    <cellStyle name="Comma 49 2 5 2 5" xfId="5641" xr:uid="{00000000-0005-0000-0000-0000FD150000}"/>
    <cellStyle name="Comma 49 2 5 3" xfId="5642" xr:uid="{00000000-0005-0000-0000-0000FE150000}"/>
    <cellStyle name="Comma 49 2 5 3 2" xfId="5643" xr:uid="{00000000-0005-0000-0000-0000FF150000}"/>
    <cellStyle name="Comma 49 2 5 3 3" xfId="5644" xr:uid="{00000000-0005-0000-0000-000000160000}"/>
    <cellStyle name="Comma 49 2 5 3 4" xfId="5645" xr:uid="{00000000-0005-0000-0000-000001160000}"/>
    <cellStyle name="Comma 49 2 5 4" xfId="5646" xr:uid="{00000000-0005-0000-0000-000002160000}"/>
    <cellStyle name="Comma 49 2 5 5" xfId="5647" xr:uid="{00000000-0005-0000-0000-000003160000}"/>
    <cellStyle name="Comma 49 2 5 6" xfId="5648" xr:uid="{00000000-0005-0000-0000-000004160000}"/>
    <cellStyle name="Comma 49 2 6" xfId="5649" xr:uid="{00000000-0005-0000-0000-000005160000}"/>
    <cellStyle name="Comma 49 2 6 2" xfId="5650" xr:uid="{00000000-0005-0000-0000-000006160000}"/>
    <cellStyle name="Comma 49 2 6 2 2" xfId="5651" xr:uid="{00000000-0005-0000-0000-000007160000}"/>
    <cellStyle name="Comma 49 2 6 2 3" xfId="5652" xr:uid="{00000000-0005-0000-0000-000008160000}"/>
    <cellStyle name="Comma 49 2 6 2 4" xfId="5653" xr:uid="{00000000-0005-0000-0000-000009160000}"/>
    <cellStyle name="Comma 49 2 6 3" xfId="5654" xr:uid="{00000000-0005-0000-0000-00000A160000}"/>
    <cellStyle name="Comma 49 2 6 4" xfId="5655" xr:uid="{00000000-0005-0000-0000-00000B160000}"/>
    <cellStyle name="Comma 49 2 6 5" xfId="5656" xr:uid="{00000000-0005-0000-0000-00000C160000}"/>
    <cellStyle name="Comma 49 2 7" xfId="5657" xr:uid="{00000000-0005-0000-0000-00000D160000}"/>
    <cellStyle name="Comma 49 2 7 2" xfId="5658" xr:uid="{00000000-0005-0000-0000-00000E160000}"/>
    <cellStyle name="Comma 49 2 7 3" xfId="5659" xr:uid="{00000000-0005-0000-0000-00000F160000}"/>
    <cellStyle name="Comma 49 2 7 4" xfId="5660" xr:uid="{00000000-0005-0000-0000-000010160000}"/>
    <cellStyle name="Comma 49 2 8" xfId="5661" xr:uid="{00000000-0005-0000-0000-000011160000}"/>
    <cellStyle name="Comma 49 2 9" xfId="5662" xr:uid="{00000000-0005-0000-0000-000012160000}"/>
    <cellStyle name="Comma 49 3" xfId="5663" xr:uid="{00000000-0005-0000-0000-000013160000}"/>
    <cellStyle name="Comma 49 3 10" xfId="5664" xr:uid="{00000000-0005-0000-0000-000014160000}"/>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3" xfId="5670" xr:uid="{00000000-0005-0000-0000-00001A160000}"/>
    <cellStyle name="Comma 49 3 2 2 2 2 4" xfId="5671" xr:uid="{00000000-0005-0000-0000-00001B160000}"/>
    <cellStyle name="Comma 49 3 2 2 2 3" xfId="5672" xr:uid="{00000000-0005-0000-0000-00001C160000}"/>
    <cellStyle name="Comma 49 3 2 2 2 4" xfId="5673" xr:uid="{00000000-0005-0000-0000-00001D160000}"/>
    <cellStyle name="Comma 49 3 2 2 2 5" xfId="5674" xr:uid="{00000000-0005-0000-0000-00001E160000}"/>
    <cellStyle name="Comma 49 3 2 2 3" xfId="5675" xr:uid="{00000000-0005-0000-0000-00001F160000}"/>
    <cellStyle name="Comma 49 3 2 2 3 2" xfId="5676" xr:uid="{00000000-0005-0000-0000-000020160000}"/>
    <cellStyle name="Comma 49 3 2 2 3 3" xfId="5677" xr:uid="{00000000-0005-0000-0000-000021160000}"/>
    <cellStyle name="Comma 49 3 2 2 3 4" xfId="5678" xr:uid="{00000000-0005-0000-0000-000022160000}"/>
    <cellStyle name="Comma 49 3 2 2 4" xfId="5679" xr:uid="{00000000-0005-0000-0000-000023160000}"/>
    <cellStyle name="Comma 49 3 2 2 5" xfId="5680" xr:uid="{00000000-0005-0000-0000-000024160000}"/>
    <cellStyle name="Comma 49 3 2 2 6" xfId="5681" xr:uid="{00000000-0005-0000-0000-000025160000}"/>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3" xfId="5686" xr:uid="{00000000-0005-0000-0000-00002A160000}"/>
    <cellStyle name="Comma 49 3 2 3 2 2 4" xfId="5687" xr:uid="{00000000-0005-0000-0000-00002B160000}"/>
    <cellStyle name="Comma 49 3 2 3 2 3" xfId="5688" xr:uid="{00000000-0005-0000-0000-00002C160000}"/>
    <cellStyle name="Comma 49 3 2 3 2 4" xfId="5689" xr:uid="{00000000-0005-0000-0000-00002D160000}"/>
    <cellStyle name="Comma 49 3 2 3 2 5" xfId="5690" xr:uid="{00000000-0005-0000-0000-00002E160000}"/>
    <cellStyle name="Comma 49 3 2 3 3" xfId="5691" xr:uid="{00000000-0005-0000-0000-00002F160000}"/>
    <cellStyle name="Comma 49 3 2 3 3 2" xfId="5692" xr:uid="{00000000-0005-0000-0000-000030160000}"/>
    <cellStyle name="Comma 49 3 2 3 3 3" xfId="5693" xr:uid="{00000000-0005-0000-0000-000031160000}"/>
    <cellStyle name="Comma 49 3 2 3 3 4" xfId="5694" xr:uid="{00000000-0005-0000-0000-000032160000}"/>
    <cellStyle name="Comma 49 3 2 3 4" xfId="5695" xr:uid="{00000000-0005-0000-0000-000033160000}"/>
    <cellStyle name="Comma 49 3 2 3 5" xfId="5696" xr:uid="{00000000-0005-0000-0000-000034160000}"/>
    <cellStyle name="Comma 49 3 2 3 6" xfId="5697" xr:uid="{00000000-0005-0000-0000-000035160000}"/>
    <cellStyle name="Comma 49 3 2 4" xfId="5698" xr:uid="{00000000-0005-0000-0000-000036160000}"/>
    <cellStyle name="Comma 49 3 2 4 2" xfId="5699" xr:uid="{00000000-0005-0000-0000-000037160000}"/>
    <cellStyle name="Comma 49 3 2 4 2 2" xfId="5700" xr:uid="{00000000-0005-0000-0000-000038160000}"/>
    <cellStyle name="Comma 49 3 2 4 2 3" xfId="5701" xr:uid="{00000000-0005-0000-0000-000039160000}"/>
    <cellStyle name="Comma 49 3 2 4 2 4" xfId="5702" xr:uid="{00000000-0005-0000-0000-00003A160000}"/>
    <cellStyle name="Comma 49 3 2 4 3" xfId="5703" xr:uid="{00000000-0005-0000-0000-00003B160000}"/>
    <cellStyle name="Comma 49 3 2 4 4" xfId="5704" xr:uid="{00000000-0005-0000-0000-00003C160000}"/>
    <cellStyle name="Comma 49 3 2 4 5" xfId="5705" xr:uid="{00000000-0005-0000-0000-00003D160000}"/>
    <cellStyle name="Comma 49 3 2 5" xfId="5706" xr:uid="{00000000-0005-0000-0000-00003E160000}"/>
    <cellStyle name="Comma 49 3 2 5 2" xfId="5707" xr:uid="{00000000-0005-0000-0000-00003F160000}"/>
    <cellStyle name="Comma 49 3 2 5 3" xfId="5708" xr:uid="{00000000-0005-0000-0000-000040160000}"/>
    <cellStyle name="Comma 49 3 2 5 4" xfId="5709" xr:uid="{00000000-0005-0000-0000-000041160000}"/>
    <cellStyle name="Comma 49 3 2 6" xfId="5710" xr:uid="{00000000-0005-0000-0000-000042160000}"/>
    <cellStyle name="Comma 49 3 2 7" xfId="5711" xr:uid="{00000000-0005-0000-0000-000043160000}"/>
    <cellStyle name="Comma 49 3 2 8" xfId="5712" xr:uid="{00000000-0005-0000-0000-000044160000}"/>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3" xfId="5718" xr:uid="{00000000-0005-0000-0000-00004A160000}"/>
    <cellStyle name="Comma 49 3 3 2 2 2 4" xfId="5719" xr:uid="{00000000-0005-0000-0000-00004B160000}"/>
    <cellStyle name="Comma 49 3 3 2 2 3" xfId="5720" xr:uid="{00000000-0005-0000-0000-00004C160000}"/>
    <cellStyle name="Comma 49 3 3 2 2 4" xfId="5721" xr:uid="{00000000-0005-0000-0000-00004D160000}"/>
    <cellStyle name="Comma 49 3 3 2 2 5" xfId="5722" xr:uid="{00000000-0005-0000-0000-00004E160000}"/>
    <cellStyle name="Comma 49 3 3 2 3" xfId="5723" xr:uid="{00000000-0005-0000-0000-00004F160000}"/>
    <cellStyle name="Comma 49 3 3 2 3 2" xfId="5724" xr:uid="{00000000-0005-0000-0000-000050160000}"/>
    <cellStyle name="Comma 49 3 3 2 3 3" xfId="5725" xr:uid="{00000000-0005-0000-0000-000051160000}"/>
    <cellStyle name="Comma 49 3 3 2 3 4" xfId="5726" xr:uid="{00000000-0005-0000-0000-000052160000}"/>
    <cellStyle name="Comma 49 3 3 2 4" xfId="5727" xr:uid="{00000000-0005-0000-0000-000053160000}"/>
    <cellStyle name="Comma 49 3 3 2 5" xfId="5728" xr:uid="{00000000-0005-0000-0000-000054160000}"/>
    <cellStyle name="Comma 49 3 3 2 6" xfId="5729" xr:uid="{00000000-0005-0000-0000-000055160000}"/>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3" xfId="5734" xr:uid="{00000000-0005-0000-0000-00005A160000}"/>
    <cellStyle name="Comma 49 3 3 3 2 2 4" xfId="5735" xr:uid="{00000000-0005-0000-0000-00005B160000}"/>
    <cellStyle name="Comma 49 3 3 3 2 3" xfId="5736" xr:uid="{00000000-0005-0000-0000-00005C160000}"/>
    <cellStyle name="Comma 49 3 3 3 2 4" xfId="5737" xr:uid="{00000000-0005-0000-0000-00005D160000}"/>
    <cellStyle name="Comma 49 3 3 3 2 5" xfId="5738" xr:uid="{00000000-0005-0000-0000-00005E160000}"/>
    <cellStyle name="Comma 49 3 3 3 3" xfId="5739" xr:uid="{00000000-0005-0000-0000-00005F160000}"/>
    <cellStyle name="Comma 49 3 3 3 3 2" xfId="5740" xr:uid="{00000000-0005-0000-0000-000060160000}"/>
    <cellStyle name="Comma 49 3 3 3 3 3" xfId="5741" xr:uid="{00000000-0005-0000-0000-000061160000}"/>
    <cellStyle name="Comma 49 3 3 3 3 4" xfId="5742" xr:uid="{00000000-0005-0000-0000-000062160000}"/>
    <cellStyle name="Comma 49 3 3 3 4" xfId="5743" xr:uid="{00000000-0005-0000-0000-000063160000}"/>
    <cellStyle name="Comma 49 3 3 3 5" xfId="5744" xr:uid="{00000000-0005-0000-0000-000064160000}"/>
    <cellStyle name="Comma 49 3 3 3 6" xfId="5745" xr:uid="{00000000-0005-0000-0000-000065160000}"/>
    <cellStyle name="Comma 49 3 3 4" xfId="5746" xr:uid="{00000000-0005-0000-0000-000066160000}"/>
    <cellStyle name="Comma 49 3 3 4 2" xfId="5747" xr:uid="{00000000-0005-0000-0000-000067160000}"/>
    <cellStyle name="Comma 49 3 3 4 2 2" xfId="5748" xr:uid="{00000000-0005-0000-0000-000068160000}"/>
    <cellStyle name="Comma 49 3 3 4 2 3" xfId="5749" xr:uid="{00000000-0005-0000-0000-000069160000}"/>
    <cellStyle name="Comma 49 3 3 4 2 4" xfId="5750" xr:uid="{00000000-0005-0000-0000-00006A160000}"/>
    <cellStyle name="Comma 49 3 3 4 3" xfId="5751" xr:uid="{00000000-0005-0000-0000-00006B160000}"/>
    <cellStyle name="Comma 49 3 3 4 4" xfId="5752" xr:uid="{00000000-0005-0000-0000-00006C160000}"/>
    <cellStyle name="Comma 49 3 3 4 5" xfId="5753" xr:uid="{00000000-0005-0000-0000-00006D160000}"/>
    <cellStyle name="Comma 49 3 3 5" xfId="5754" xr:uid="{00000000-0005-0000-0000-00006E160000}"/>
    <cellStyle name="Comma 49 3 3 5 2" xfId="5755" xr:uid="{00000000-0005-0000-0000-00006F160000}"/>
    <cellStyle name="Comma 49 3 3 5 3" xfId="5756" xr:uid="{00000000-0005-0000-0000-000070160000}"/>
    <cellStyle name="Comma 49 3 3 5 4" xfId="5757" xr:uid="{00000000-0005-0000-0000-000071160000}"/>
    <cellStyle name="Comma 49 3 3 6" xfId="5758" xr:uid="{00000000-0005-0000-0000-000072160000}"/>
    <cellStyle name="Comma 49 3 3 7" xfId="5759" xr:uid="{00000000-0005-0000-0000-000073160000}"/>
    <cellStyle name="Comma 49 3 3 8" xfId="5760" xr:uid="{00000000-0005-0000-0000-000074160000}"/>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3" xfId="5765" xr:uid="{00000000-0005-0000-0000-000079160000}"/>
    <cellStyle name="Comma 49 3 4 2 2 4" xfId="5766" xr:uid="{00000000-0005-0000-0000-00007A160000}"/>
    <cellStyle name="Comma 49 3 4 2 3" xfId="5767" xr:uid="{00000000-0005-0000-0000-00007B160000}"/>
    <cellStyle name="Comma 49 3 4 2 4" xfId="5768" xr:uid="{00000000-0005-0000-0000-00007C160000}"/>
    <cellStyle name="Comma 49 3 4 2 5" xfId="5769" xr:uid="{00000000-0005-0000-0000-00007D160000}"/>
    <cellStyle name="Comma 49 3 4 3" xfId="5770" xr:uid="{00000000-0005-0000-0000-00007E160000}"/>
    <cellStyle name="Comma 49 3 4 3 2" xfId="5771" xr:uid="{00000000-0005-0000-0000-00007F160000}"/>
    <cellStyle name="Comma 49 3 4 3 3" xfId="5772" xr:uid="{00000000-0005-0000-0000-000080160000}"/>
    <cellStyle name="Comma 49 3 4 3 4" xfId="5773" xr:uid="{00000000-0005-0000-0000-000081160000}"/>
    <cellStyle name="Comma 49 3 4 4" xfId="5774" xr:uid="{00000000-0005-0000-0000-000082160000}"/>
    <cellStyle name="Comma 49 3 4 5" xfId="5775" xr:uid="{00000000-0005-0000-0000-000083160000}"/>
    <cellStyle name="Comma 49 3 4 6" xfId="5776" xr:uid="{00000000-0005-0000-0000-000084160000}"/>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3" xfId="5781" xr:uid="{00000000-0005-0000-0000-000089160000}"/>
    <cellStyle name="Comma 49 3 5 2 2 4" xfId="5782" xr:uid="{00000000-0005-0000-0000-00008A160000}"/>
    <cellStyle name="Comma 49 3 5 2 3" xfId="5783" xr:uid="{00000000-0005-0000-0000-00008B160000}"/>
    <cellStyle name="Comma 49 3 5 2 4" xfId="5784" xr:uid="{00000000-0005-0000-0000-00008C160000}"/>
    <cellStyle name="Comma 49 3 5 2 5" xfId="5785" xr:uid="{00000000-0005-0000-0000-00008D160000}"/>
    <cellStyle name="Comma 49 3 5 3" xfId="5786" xr:uid="{00000000-0005-0000-0000-00008E160000}"/>
    <cellStyle name="Comma 49 3 5 3 2" xfId="5787" xr:uid="{00000000-0005-0000-0000-00008F160000}"/>
    <cellStyle name="Comma 49 3 5 3 3" xfId="5788" xr:uid="{00000000-0005-0000-0000-000090160000}"/>
    <cellStyle name="Comma 49 3 5 3 4" xfId="5789" xr:uid="{00000000-0005-0000-0000-000091160000}"/>
    <cellStyle name="Comma 49 3 5 4" xfId="5790" xr:uid="{00000000-0005-0000-0000-000092160000}"/>
    <cellStyle name="Comma 49 3 5 5" xfId="5791" xr:uid="{00000000-0005-0000-0000-000093160000}"/>
    <cellStyle name="Comma 49 3 5 6" xfId="5792" xr:uid="{00000000-0005-0000-0000-000094160000}"/>
    <cellStyle name="Comma 49 3 6" xfId="5793" xr:uid="{00000000-0005-0000-0000-000095160000}"/>
    <cellStyle name="Comma 49 3 6 2" xfId="5794" xr:uid="{00000000-0005-0000-0000-000096160000}"/>
    <cellStyle name="Comma 49 3 6 2 2" xfId="5795" xr:uid="{00000000-0005-0000-0000-000097160000}"/>
    <cellStyle name="Comma 49 3 6 2 3" xfId="5796" xr:uid="{00000000-0005-0000-0000-000098160000}"/>
    <cellStyle name="Comma 49 3 6 2 4" xfId="5797" xr:uid="{00000000-0005-0000-0000-000099160000}"/>
    <cellStyle name="Comma 49 3 6 3" xfId="5798" xr:uid="{00000000-0005-0000-0000-00009A160000}"/>
    <cellStyle name="Comma 49 3 6 4" xfId="5799" xr:uid="{00000000-0005-0000-0000-00009B160000}"/>
    <cellStyle name="Comma 49 3 6 5" xfId="5800" xr:uid="{00000000-0005-0000-0000-00009C160000}"/>
    <cellStyle name="Comma 49 3 7" xfId="5801" xr:uid="{00000000-0005-0000-0000-00009D160000}"/>
    <cellStyle name="Comma 49 3 7 2" xfId="5802" xr:uid="{00000000-0005-0000-0000-00009E160000}"/>
    <cellStyle name="Comma 49 3 7 3" xfId="5803" xr:uid="{00000000-0005-0000-0000-00009F160000}"/>
    <cellStyle name="Comma 49 3 7 4" xfId="5804" xr:uid="{00000000-0005-0000-0000-0000A0160000}"/>
    <cellStyle name="Comma 49 3 8" xfId="5805" xr:uid="{00000000-0005-0000-0000-0000A1160000}"/>
    <cellStyle name="Comma 49 3 9" xfId="5806" xr:uid="{00000000-0005-0000-0000-0000A2160000}"/>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3" xfId="5812" xr:uid="{00000000-0005-0000-0000-0000A8160000}"/>
    <cellStyle name="Comma 49 4 2 2 2 4" xfId="5813" xr:uid="{00000000-0005-0000-0000-0000A9160000}"/>
    <cellStyle name="Comma 49 4 2 2 3" xfId="5814" xr:uid="{00000000-0005-0000-0000-0000AA160000}"/>
    <cellStyle name="Comma 49 4 2 2 4" xfId="5815" xr:uid="{00000000-0005-0000-0000-0000AB160000}"/>
    <cellStyle name="Comma 49 4 2 2 5" xfId="5816" xr:uid="{00000000-0005-0000-0000-0000AC160000}"/>
    <cellStyle name="Comma 49 4 2 3" xfId="5817" xr:uid="{00000000-0005-0000-0000-0000AD160000}"/>
    <cellStyle name="Comma 49 4 2 3 2" xfId="5818" xr:uid="{00000000-0005-0000-0000-0000AE160000}"/>
    <cellStyle name="Comma 49 4 2 3 3" xfId="5819" xr:uid="{00000000-0005-0000-0000-0000AF160000}"/>
    <cellStyle name="Comma 49 4 2 3 4" xfId="5820" xr:uid="{00000000-0005-0000-0000-0000B0160000}"/>
    <cellStyle name="Comma 49 4 2 4" xfId="5821" xr:uid="{00000000-0005-0000-0000-0000B1160000}"/>
    <cellStyle name="Comma 49 4 2 5" xfId="5822" xr:uid="{00000000-0005-0000-0000-0000B2160000}"/>
    <cellStyle name="Comma 49 4 2 6" xfId="5823" xr:uid="{00000000-0005-0000-0000-0000B3160000}"/>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3" xfId="5828" xr:uid="{00000000-0005-0000-0000-0000B8160000}"/>
    <cellStyle name="Comma 49 4 3 2 2 4" xfId="5829" xr:uid="{00000000-0005-0000-0000-0000B9160000}"/>
    <cellStyle name="Comma 49 4 3 2 3" xfId="5830" xr:uid="{00000000-0005-0000-0000-0000BA160000}"/>
    <cellStyle name="Comma 49 4 3 2 4" xfId="5831" xr:uid="{00000000-0005-0000-0000-0000BB160000}"/>
    <cellStyle name="Comma 49 4 3 2 5" xfId="5832" xr:uid="{00000000-0005-0000-0000-0000BC160000}"/>
    <cellStyle name="Comma 49 4 3 3" xfId="5833" xr:uid="{00000000-0005-0000-0000-0000BD160000}"/>
    <cellStyle name="Comma 49 4 3 3 2" xfId="5834" xr:uid="{00000000-0005-0000-0000-0000BE160000}"/>
    <cellStyle name="Comma 49 4 3 3 3" xfId="5835" xr:uid="{00000000-0005-0000-0000-0000BF160000}"/>
    <cellStyle name="Comma 49 4 3 3 4" xfId="5836" xr:uid="{00000000-0005-0000-0000-0000C0160000}"/>
    <cellStyle name="Comma 49 4 3 4" xfId="5837" xr:uid="{00000000-0005-0000-0000-0000C1160000}"/>
    <cellStyle name="Comma 49 4 3 5" xfId="5838" xr:uid="{00000000-0005-0000-0000-0000C2160000}"/>
    <cellStyle name="Comma 49 4 3 6" xfId="5839" xr:uid="{00000000-0005-0000-0000-0000C3160000}"/>
    <cellStyle name="Comma 49 4 4" xfId="5840" xr:uid="{00000000-0005-0000-0000-0000C4160000}"/>
    <cellStyle name="Comma 49 4 4 2" xfId="5841" xr:uid="{00000000-0005-0000-0000-0000C5160000}"/>
    <cellStyle name="Comma 49 4 4 2 2" xfId="5842" xr:uid="{00000000-0005-0000-0000-0000C6160000}"/>
    <cellStyle name="Comma 49 4 4 2 3" xfId="5843" xr:uid="{00000000-0005-0000-0000-0000C7160000}"/>
    <cellStyle name="Comma 49 4 4 2 4" xfId="5844" xr:uid="{00000000-0005-0000-0000-0000C8160000}"/>
    <cellStyle name="Comma 49 4 4 3" xfId="5845" xr:uid="{00000000-0005-0000-0000-0000C9160000}"/>
    <cellStyle name="Comma 49 4 4 4" xfId="5846" xr:uid="{00000000-0005-0000-0000-0000CA160000}"/>
    <cellStyle name="Comma 49 4 4 5" xfId="5847" xr:uid="{00000000-0005-0000-0000-0000CB160000}"/>
    <cellStyle name="Comma 49 4 5" xfId="5848" xr:uid="{00000000-0005-0000-0000-0000CC160000}"/>
    <cellStyle name="Comma 49 4 5 2" xfId="5849" xr:uid="{00000000-0005-0000-0000-0000CD160000}"/>
    <cellStyle name="Comma 49 4 5 3" xfId="5850" xr:uid="{00000000-0005-0000-0000-0000CE160000}"/>
    <cellStyle name="Comma 49 4 5 4" xfId="5851" xr:uid="{00000000-0005-0000-0000-0000CF160000}"/>
    <cellStyle name="Comma 49 4 6" xfId="5852" xr:uid="{00000000-0005-0000-0000-0000D0160000}"/>
    <cellStyle name="Comma 49 4 7" xfId="5853" xr:uid="{00000000-0005-0000-0000-0000D1160000}"/>
    <cellStyle name="Comma 49 4 8" xfId="5854" xr:uid="{00000000-0005-0000-0000-0000D2160000}"/>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3" xfId="5860" xr:uid="{00000000-0005-0000-0000-0000D8160000}"/>
    <cellStyle name="Comma 49 5 2 2 2 4" xfId="5861" xr:uid="{00000000-0005-0000-0000-0000D9160000}"/>
    <cellStyle name="Comma 49 5 2 2 3" xfId="5862" xr:uid="{00000000-0005-0000-0000-0000DA160000}"/>
    <cellStyle name="Comma 49 5 2 2 4" xfId="5863" xr:uid="{00000000-0005-0000-0000-0000DB160000}"/>
    <cellStyle name="Comma 49 5 2 2 5" xfId="5864" xr:uid="{00000000-0005-0000-0000-0000DC160000}"/>
    <cellStyle name="Comma 49 5 2 3" xfId="5865" xr:uid="{00000000-0005-0000-0000-0000DD160000}"/>
    <cellStyle name="Comma 49 5 2 3 2" xfId="5866" xr:uid="{00000000-0005-0000-0000-0000DE160000}"/>
    <cellStyle name="Comma 49 5 2 3 3" xfId="5867" xr:uid="{00000000-0005-0000-0000-0000DF160000}"/>
    <cellStyle name="Comma 49 5 2 3 4" xfId="5868" xr:uid="{00000000-0005-0000-0000-0000E0160000}"/>
    <cellStyle name="Comma 49 5 2 4" xfId="5869" xr:uid="{00000000-0005-0000-0000-0000E1160000}"/>
    <cellStyle name="Comma 49 5 2 5" xfId="5870" xr:uid="{00000000-0005-0000-0000-0000E2160000}"/>
    <cellStyle name="Comma 49 5 2 6" xfId="5871" xr:uid="{00000000-0005-0000-0000-0000E3160000}"/>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3" xfId="5876" xr:uid="{00000000-0005-0000-0000-0000E8160000}"/>
    <cellStyle name="Comma 49 5 3 2 2 4" xfId="5877" xr:uid="{00000000-0005-0000-0000-0000E9160000}"/>
    <cellStyle name="Comma 49 5 3 2 3" xfId="5878" xr:uid="{00000000-0005-0000-0000-0000EA160000}"/>
    <cellStyle name="Comma 49 5 3 2 4" xfId="5879" xr:uid="{00000000-0005-0000-0000-0000EB160000}"/>
    <cellStyle name="Comma 49 5 3 2 5" xfId="5880" xr:uid="{00000000-0005-0000-0000-0000EC160000}"/>
    <cellStyle name="Comma 49 5 3 3" xfId="5881" xr:uid="{00000000-0005-0000-0000-0000ED160000}"/>
    <cellStyle name="Comma 49 5 3 3 2" xfId="5882" xr:uid="{00000000-0005-0000-0000-0000EE160000}"/>
    <cellStyle name="Comma 49 5 3 3 3" xfId="5883" xr:uid="{00000000-0005-0000-0000-0000EF160000}"/>
    <cellStyle name="Comma 49 5 3 3 4" xfId="5884" xr:uid="{00000000-0005-0000-0000-0000F0160000}"/>
    <cellStyle name="Comma 49 5 3 4" xfId="5885" xr:uid="{00000000-0005-0000-0000-0000F1160000}"/>
    <cellStyle name="Comma 49 5 3 5" xfId="5886" xr:uid="{00000000-0005-0000-0000-0000F2160000}"/>
    <cellStyle name="Comma 49 5 3 6" xfId="5887" xr:uid="{00000000-0005-0000-0000-0000F3160000}"/>
    <cellStyle name="Comma 49 5 4" xfId="5888" xr:uid="{00000000-0005-0000-0000-0000F4160000}"/>
    <cellStyle name="Comma 49 5 4 2" xfId="5889" xr:uid="{00000000-0005-0000-0000-0000F5160000}"/>
    <cellStyle name="Comma 49 5 4 2 2" xfId="5890" xr:uid="{00000000-0005-0000-0000-0000F6160000}"/>
    <cellStyle name="Comma 49 5 4 2 3" xfId="5891" xr:uid="{00000000-0005-0000-0000-0000F7160000}"/>
    <cellStyle name="Comma 49 5 4 2 4" xfId="5892" xr:uid="{00000000-0005-0000-0000-0000F8160000}"/>
    <cellStyle name="Comma 49 5 4 3" xfId="5893" xr:uid="{00000000-0005-0000-0000-0000F9160000}"/>
    <cellStyle name="Comma 49 5 4 4" xfId="5894" xr:uid="{00000000-0005-0000-0000-0000FA160000}"/>
    <cellStyle name="Comma 49 5 4 5" xfId="5895" xr:uid="{00000000-0005-0000-0000-0000FB160000}"/>
    <cellStyle name="Comma 49 5 5" xfId="5896" xr:uid="{00000000-0005-0000-0000-0000FC160000}"/>
    <cellStyle name="Comma 49 5 5 2" xfId="5897" xr:uid="{00000000-0005-0000-0000-0000FD160000}"/>
    <cellStyle name="Comma 49 5 5 3" xfId="5898" xr:uid="{00000000-0005-0000-0000-0000FE160000}"/>
    <cellStyle name="Comma 49 5 5 4" xfId="5899" xr:uid="{00000000-0005-0000-0000-0000FF160000}"/>
    <cellStyle name="Comma 49 5 6" xfId="5900" xr:uid="{00000000-0005-0000-0000-000000170000}"/>
    <cellStyle name="Comma 49 5 7" xfId="5901" xr:uid="{00000000-0005-0000-0000-000001170000}"/>
    <cellStyle name="Comma 49 5 8" xfId="5902" xr:uid="{00000000-0005-0000-0000-000002170000}"/>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3" xfId="5907" xr:uid="{00000000-0005-0000-0000-000007170000}"/>
    <cellStyle name="Comma 49 6 2 2 4" xfId="5908" xr:uid="{00000000-0005-0000-0000-000008170000}"/>
    <cellStyle name="Comma 49 6 2 3" xfId="5909" xr:uid="{00000000-0005-0000-0000-000009170000}"/>
    <cellStyle name="Comma 49 6 2 4" xfId="5910" xr:uid="{00000000-0005-0000-0000-00000A170000}"/>
    <cellStyle name="Comma 49 6 2 5" xfId="5911" xr:uid="{00000000-0005-0000-0000-00000B170000}"/>
    <cellStyle name="Comma 49 6 3" xfId="5912" xr:uid="{00000000-0005-0000-0000-00000C170000}"/>
    <cellStyle name="Comma 49 6 3 2" xfId="5913" xr:uid="{00000000-0005-0000-0000-00000D170000}"/>
    <cellStyle name="Comma 49 6 3 3" xfId="5914" xr:uid="{00000000-0005-0000-0000-00000E170000}"/>
    <cellStyle name="Comma 49 6 3 4" xfId="5915" xr:uid="{00000000-0005-0000-0000-00000F170000}"/>
    <cellStyle name="Comma 49 6 4" xfId="5916" xr:uid="{00000000-0005-0000-0000-000010170000}"/>
    <cellStyle name="Comma 49 6 5" xfId="5917" xr:uid="{00000000-0005-0000-0000-000011170000}"/>
    <cellStyle name="Comma 49 6 6" xfId="5918" xr:uid="{00000000-0005-0000-0000-000012170000}"/>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3" xfId="5923" xr:uid="{00000000-0005-0000-0000-000017170000}"/>
    <cellStyle name="Comma 49 7 2 2 4" xfId="5924" xr:uid="{00000000-0005-0000-0000-000018170000}"/>
    <cellStyle name="Comma 49 7 2 3" xfId="5925" xr:uid="{00000000-0005-0000-0000-000019170000}"/>
    <cellStyle name="Comma 49 7 2 4" xfId="5926" xr:uid="{00000000-0005-0000-0000-00001A170000}"/>
    <cellStyle name="Comma 49 7 2 5" xfId="5927" xr:uid="{00000000-0005-0000-0000-00001B170000}"/>
    <cellStyle name="Comma 49 7 3" xfId="5928" xr:uid="{00000000-0005-0000-0000-00001C170000}"/>
    <cellStyle name="Comma 49 7 3 2" xfId="5929" xr:uid="{00000000-0005-0000-0000-00001D170000}"/>
    <cellStyle name="Comma 49 7 3 3" xfId="5930" xr:uid="{00000000-0005-0000-0000-00001E170000}"/>
    <cellStyle name="Comma 49 7 3 4" xfId="5931" xr:uid="{00000000-0005-0000-0000-00001F170000}"/>
    <cellStyle name="Comma 49 7 4" xfId="5932" xr:uid="{00000000-0005-0000-0000-000020170000}"/>
    <cellStyle name="Comma 49 7 5" xfId="5933" xr:uid="{00000000-0005-0000-0000-000021170000}"/>
    <cellStyle name="Comma 49 7 6" xfId="5934" xr:uid="{00000000-0005-0000-0000-000022170000}"/>
    <cellStyle name="Comma 49 8" xfId="5935" xr:uid="{00000000-0005-0000-0000-000023170000}"/>
    <cellStyle name="Comma 49 8 2" xfId="5936" xr:uid="{00000000-0005-0000-0000-000024170000}"/>
    <cellStyle name="Comma 49 8 2 2" xfId="5937" xr:uid="{00000000-0005-0000-0000-000025170000}"/>
    <cellStyle name="Comma 49 8 2 3" xfId="5938" xr:uid="{00000000-0005-0000-0000-000026170000}"/>
    <cellStyle name="Comma 49 8 2 4" xfId="5939" xr:uid="{00000000-0005-0000-0000-000027170000}"/>
    <cellStyle name="Comma 49 8 3" xfId="5940" xr:uid="{00000000-0005-0000-0000-000028170000}"/>
    <cellStyle name="Comma 49 8 4" xfId="5941" xr:uid="{00000000-0005-0000-0000-000029170000}"/>
    <cellStyle name="Comma 49 8 5" xfId="5942" xr:uid="{00000000-0005-0000-0000-00002A170000}"/>
    <cellStyle name="Comma 49 9" xfId="5943" xr:uid="{00000000-0005-0000-0000-00002B170000}"/>
    <cellStyle name="Comma 49 9 2" xfId="5944" xr:uid="{00000000-0005-0000-0000-00002C170000}"/>
    <cellStyle name="Comma 49 9 3" xfId="5945" xr:uid="{00000000-0005-0000-0000-00002D170000}"/>
    <cellStyle name="Comma 49 9 4" xfId="5946" xr:uid="{00000000-0005-0000-0000-00002E170000}"/>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3" xfId="5951" xr:uid="{00000000-0005-0000-0000-000033170000}"/>
    <cellStyle name="Comma 5 2 3 2" xfId="5952" xr:uid="{00000000-0005-0000-0000-000034170000}"/>
    <cellStyle name="Comma 5 3" xfId="5953" xr:uid="{00000000-0005-0000-0000-000035170000}"/>
    <cellStyle name="Comma 5 3 2" xfId="5954" xr:uid="{00000000-0005-0000-0000-000036170000}"/>
    <cellStyle name="Comma 5 4" xfId="5955" xr:uid="{00000000-0005-0000-0000-000037170000}"/>
    <cellStyle name="Comma 5 5" xfId="23855" xr:uid="{030B7243-28DE-436F-981C-E16A300402BE}"/>
    <cellStyle name="Comma 50" xfId="5956" xr:uid="{00000000-0005-0000-0000-000038170000}"/>
    <cellStyle name="Comma 50 2" xfId="5957" xr:uid="{00000000-0005-0000-0000-000039170000}"/>
    <cellStyle name="Comma 51" xfId="5958" xr:uid="{00000000-0005-0000-0000-00003A170000}"/>
    <cellStyle name="Comma 51 2" xfId="5959" xr:uid="{00000000-0005-0000-0000-00003B170000}"/>
    <cellStyle name="Comma 51 2 2" xfId="5960" xr:uid="{00000000-0005-0000-0000-00003C170000}"/>
    <cellStyle name="Comma 52" xfId="5961" xr:uid="{00000000-0005-0000-0000-00003D170000}"/>
    <cellStyle name="Comma 52 2" xfId="5962" xr:uid="{00000000-0005-0000-0000-00003E170000}"/>
    <cellStyle name="Comma 53" xfId="5963" xr:uid="{00000000-0005-0000-0000-00003F170000}"/>
    <cellStyle name="Comma 53 10" xfId="5964" xr:uid="{00000000-0005-0000-0000-000040170000}"/>
    <cellStyle name="Comma 53 11" xfId="5965" xr:uid="{00000000-0005-0000-0000-000041170000}"/>
    <cellStyle name="Comma 53 12" xfId="5966" xr:uid="{00000000-0005-0000-0000-000042170000}"/>
    <cellStyle name="Comma 53 2" xfId="5967" xr:uid="{00000000-0005-0000-0000-000043170000}"/>
    <cellStyle name="Comma 53 2 10" xfId="5968" xr:uid="{00000000-0005-0000-0000-000044170000}"/>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3" xfId="5974" xr:uid="{00000000-0005-0000-0000-00004A170000}"/>
    <cellStyle name="Comma 53 2 2 2 2 2 4" xfId="5975" xr:uid="{00000000-0005-0000-0000-00004B170000}"/>
    <cellStyle name="Comma 53 2 2 2 2 3" xfId="5976" xr:uid="{00000000-0005-0000-0000-00004C170000}"/>
    <cellStyle name="Comma 53 2 2 2 2 4" xfId="5977" xr:uid="{00000000-0005-0000-0000-00004D170000}"/>
    <cellStyle name="Comma 53 2 2 2 2 5" xfId="5978" xr:uid="{00000000-0005-0000-0000-00004E170000}"/>
    <cellStyle name="Comma 53 2 2 2 3" xfId="5979" xr:uid="{00000000-0005-0000-0000-00004F170000}"/>
    <cellStyle name="Comma 53 2 2 2 3 2" xfId="5980" xr:uid="{00000000-0005-0000-0000-000050170000}"/>
    <cellStyle name="Comma 53 2 2 2 3 3" xfId="5981" xr:uid="{00000000-0005-0000-0000-000051170000}"/>
    <cellStyle name="Comma 53 2 2 2 3 4" xfId="5982" xr:uid="{00000000-0005-0000-0000-000052170000}"/>
    <cellStyle name="Comma 53 2 2 2 4" xfId="5983" xr:uid="{00000000-0005-0000-0000-000053170000}"/>
    <cellStyle name="Comma 53 2 2 2 5" xfId="5984" xr:uid="{00000000-0005-0000-0000-000054170000}"/>
    <cellStyle name="Comma 53 2 2 2 6" xfId="5985" xr:uid="{00000000-0005-0000-0000-000055170000}"/>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3" xfId="5990" xr:uid="{00000000-0005-0000-0000-00005A170000}"/>
    <cellStyle name="Comma 53 2 2 3 2 2 4" xfId="5991" xr:uid="{00000000-0005-0000-0000-00005B170000}"/>
    <cellStyle name="Comma 53 2 2 3 2 3" xfId="5992" xr:uid="{00000000-0005-0000-0000-00005C170000}"/>
    <cellStyle name="Comma 53 2 2 3 2 4" xfId="5993" xr:uid="{00000000-0005-0000-0000-00005D170000}"/>
    <cellStyle name="Comma 53 2 2 3 2 5" xfId="5994" xr:uid="{00000000-0005-0000-0000-00005E170000}"/>
    <cellStyle name="Comma 53 2 2 3 3" xfId="5995" xr:uid="{00000000-0005-0000-0000-00005F170000}"/>
    <cellStyle name="Comma 53 2 2 3 3 2" xfId="5996" xr:uid="{00000000-0005-0000-0000-000060170000}"/>
    <cellStyle name="Comma 53 2 2 3 3 3" xfId="5997" xr:uid="{00000000-0005-0000-0000-000061170000}"/>
    <cellStyle name="Comma 53 2 2 3 3 4" xfId="5998" xr:uid="{00000000-0005-0000-0000-000062170000}"/>
    <cellStyle name="Comma 53 2 2 3 4" xfId="5999" xr:uid="{00000000-0005-0000-0000-000063170000}"/>
    <cellStyle name="Comma 53 2 2 3 5" xfId="6000" xr:uid="{00000000-0005-0000-0000-000064170000}"/>
    <cellStyle name="Comma 53 2 2 3 6" xfId="6001" xr:uid="{00000000-0005-0000-0000-000065170000}"/>
    <cellStyle name="Comma 53 2 2 4" xfId="6002" xr:uid="{00000000-0005-0000-0000-000066170000}"/>
    <cellStyle name="Comma 53 2 2 4 2" xfId="6003" xr:uid="{00000000-0005-0000-0000-000067170000}"/>
    <cellStyle name="Comma 53 2 2 4 2 2" xfId="6004" xr:uid="{00000000-0005-0000-0000-000068170000}"/>
    <cellStyle name="Comma 53 2 2 4 2 3" xfId="6005" xr:uid="{00000000-0005-0000-0000-000069170000}"/>
    <cellStyle name="Comma 53 2 2 4 2 4" xfId="6006" xr:uid="{00000000-0005-0000-0000-00006A170000}"/>
    <cellStyle name="Comma 53 2 2 4 3" xfId="6007" xr:uid="{00000000-0005-0000-0000-00006B170000}"/>
    <cellStyle name="Comma 53 2 2 4 4" xfId="6008" xr:uid="{00000000-0005-0000-0000-00006C170000}"/>
    <cellStyle name="Comma 53 2 2 4 5" xfId="6009" xr:uid="{00000000-0005-0000-0000-00006D170000}"/>
    <cellStyle name="Comma 53 2 2 5" xfId="6010" xr:uid="{00000000-0005-0000-0000-00006E170000}"/>
    <cellStyle name="Comma 53 2 2 5 2" xfId="6011" xr:uid="{00000000-0005-0000-0000-00006F170000}"/>
    <cellStyle name="Comma 53 2 2 5 3" xfId="6012" xr:uid="{00000000-0005-0000-0000-000070170000}"/>
    <cellStyle name="Comma 53 2 2 5 4" xfId="6013" xr:uid="{00000000-0005-0000-0000-000071170000}"/>
    <cellStyle name="Comma 53 2 2 6" xfId="6014" xr:uid="{00000000-0005-0000-0000-000072170000}"/>
    <cellStyle name="Comma 53 2 2 7" xfId="6015" xr:uid="{00000000-0005-0000-0000-000073170000}"/>
    <cellStyle name="Comma 53 2 2 8" xfId="6016" xr:uid="{00000000-0005-0000-0000-000074170000}"/>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3" xfId="6022" xr:uid="{00000000-0005-0000-0000-00007A170000}"/>
    <cellStyle name="Comma 53 2 3 2 2 2 4" xfId="6023" xr:uid="{00000000-0005-0000-0000-00007B170000}"/>
    <cellStyle name="Comma 53 2 3 2 2 3" xfId="6024" xr:uid="{00000000-0005-0000-0000-00007C170000}"/>
    <cellStyle name="Comma 53 2 3 2 2 4" xfId="6025" xr:uid="{00000000-0005-0000-0000-00007D170000}"/>
    <cellStyle name="Comma 53 2 3 2 2 5" xfId="6026" xr:uid="{00000000-0005-0000-0000-00007E170000}"/>
    <cellStyle name="Comma 53 2 3 2 3" xfId="6027" xr:uid="{00000000-0005-0000-0000-00007F170000}"/>
    <cellStyle name="Comma 53 2 3 2 3 2" xfId="6028" xr:uid="{00000000-0005-0000-0000-000080170000}"/>
    <cellStyle name="Comma 53 2 3 2 3 3" xfId="6029" xr:uid="{00000000-0005-0000-0000-000081170000}"/>
    <cellStyle name="Comma 53 2 3 2 3 4" xfId="6030" xr:uid="{00000000-0005-0000-0000-000082170000}"/>
    <cellStyle name="Comma 53 2 3 2 4" xfId="6031" xr:uid="{00000000-0005-0000-0000-000083170000}"/>
    <cellStyle name="Comma 53 2 3 2 5" xfId="6032" xr:uid="{00000000-0005-0000-0000-000084170000}"/>
    <cellStyle name="Comma 53 2 3 2 6" xfId="6033" xr:uid="{00000000-0005-0000-0000-000085170000}"/>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3" xfId="6038" xr:uid="{00000000-0005-0000-0000-00008A170000}"/>
    <cellStyle name="Comma 53 2 3 3 2 2 4" xfId="6039" xr:uid="{00000000-0005-0000-0000-00008B170000}"/>
    <cellStyle name="Comma 53 2 3 3 2 3" xfId="6040" xr:uid="{00000000-0005-0000-0000-00008C170000}"/>
    <cellStyle name="Comma 53 2 3 3 2 4" xfId="6041" xr:uid="{00000000-0005-0000-0000-00008D170000}"/>
    <cellStyle name="Comma 53 2 3 3 2 5" xfId="6042" xr:uid="{00000000-0005-0000-0000-00008E170000}"/>
    <cellStyle name="Comma 53 2 3 3 3" xfId="6043" xr:uid="{00000000-0005-0000-0000-00008F170000}"/>
    <cellStyle name="Comma 53 2 3 3 3 2" xfId="6044" xr:uid="{00000000-0005-0000-0000-000090170000}"/>
    <cellStyle name="Comma 53 2 3 3 3 3" xfId="6045" xr:uid="{00000000-0005-0000-0000-000091170000}"/>
    <cellStyle name="Comma 53 2 3 3 3 4" xfId="6046" xr:uid="{00000000-0005-0000-0000-000092170000}"/>
    <cellStyle name="Comma 53 2 3 3 4" xfId="6047" xr:uid="{00000000-0005-0000-0000-000093170000}"/>
    <cellStyle name="Comma 53 2 3 3 5" xfId="6048" xr:uid="{00000000-0005-0000-0000-000094170000}"/>
    <cellStyle name="Comma 53 2 3 3 6" xfId="6049" xr:uid="{00000000-0005-0000-0000-000095170000}"/>
    <cellStyle name="Comma 53 2 3 4" xfId="6050" xr:uid="{00000000-0005-0000-0000-000096170000}"/>
    <cellStyle name="Comma 53 2 3 4 2" xfId="6051" xr:uid="{00000000-0005-0000-0000-000097170000}"/>
    <cellStyle name="Comma 53 2 3 4 2 2" xfId="6052" xr:uid="{00000000-0005-0000-0000-000098170000}"/>
    <cellStyle name="Comma 53 2 3 4 2 3" xfId="6053" xr:uid="{00000000-0005-0000-0000-000099170000}"/>
    <cellStyle name="Comma 53 2 3 4 2 4" xfId="6054" xr:uid="{00000000-0005-0000-0000-00009A170000}"/>
    <cellStyle name="Comma 53 2 3 4 3" xfId="6055" xr:uid="{00000000-0005-0000-0000-00009B170000}"/>
    <cellStyle name="Comma 53 2 3 4 4" xfId="6056" xr:uid="{00000000-0005-0000-0000-00009C170000}"/>
    <cellStyle name="Comma 53 2 3 4 5" xfId="6057" xr:uid="{00000000-0005-0000-0000-00009D170000}"/>
    <cellStyle name="Comma 53 2 3 5" xfId="6058" xr:uid="{00000000-0005-0000-0000-00009E170000}"/>
    <cellStyle name="Comma 53 2 3 5 2" xfId="6059" xr:uid="{00000000-0005-0000-0000-00009F170000}"/>
    <cellStyle name="Comma 53 2 3 5 3" xfId="6060" xr:uid="{00000000-0005-0000-0000-0000A0170000}"/>
    <cellStyle name="Comma 53 2 3 5 4" xfId="6061" xr:uid="{00000000-0005-0000-0000-0000A1170000}"/>
    <cellStyle name="Comma 53 2 3 6" xfId="6062" xr:uid="{00000000-0005-0000-0000-0000A2170000}"/>
    <cellStyle name="Comma 53 2 3 7" xfId="6063" xr:uid="{00000000-0005-0000-0000-0000A3170000}"/>
    <cellStyle name="Comma 53 2 3 8" xfId="6064" xr:uid="{00000000-0005-0000-0000-0000A4170000}"/>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3" xfId="6069" xr:uid="{00000000-0005-0000-0000-0000A9170000}"/>
    <cellStyle name="Comma 53 2 4 2 2 4" xfId="6070" xr:uid="{00000000-0005-0000-0000-0000AA170000}"/>
    <cellStyle name="Comma 53 2 4 2 3" xfId="6071" xr:uid="{00000000-0005-0000-0000-0000AB170000}"/>
    <cellStyle name="Comma 53 2 4 2 4" xfId="6072" xr:uid="{00000000-0005-0000-0000-0000AC170000}"/>
    <cellStyle name="Comma 53 2 4 2 5" xfId="6073" xr:uid="{00000000-0005-0000-0000-0000AD170000}"/>
    <cellStyle name="Comma 53 2 4 3" xfId="6074" xr:uid="{00000000-0005-0000-0000-0000AE170000}"/>
    <cellStyle name="Comma 53 2 4 3 2" xfId="6075" xr:uid="{00000000-0005-0000-0000-0000AF170000}"/>
    <cellStyle name="Comma 53 2 4 3 3" xfId="6076" xr:uid="{00000000-0005-0000-0000-0000B0170000}"/>
    <cellStyle name="Comma 53 2 4 3 4" xfId="6077" xr:uid="{00000000-0005-0000-0000-0000B1170000}"/>
    <cellStyle name="Comma 53 2 4 4" xfId="6078" xr:uid="{00000000-0005-0000-0000-0000B2170000}"/>
    <cellStyle name="Comma 53 2 4 5" xfId="6079" xr:uid="{00000000-0005-0000-0000-0000B3170000}"/>
    <cellStyle name="Comma 53 2 4 6" xfId="6080" xr:uid="{00000000-0005-0000-0000-0000B4170000}"/>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3" xfId="6085" xr:uid="{00000000-0005-0000-0000-0000B9170000}"/>
    <cellStyle name="Comma 53 2 5 2 2 4" xfId="6086" xr:uid="{00000000-0005-0000-0000-0000BA170000}"/>
    <cellStyle name="Comma 53 2 5 2 3" xfId="6087" xr:uid="{00000000-0005-0000-0000-0000BB170000}"/>
    <cellStyle name="Comma 53 2 5 2 4" xfId="6088" xr:uid="{00000000-0005-0000-0000-0000BC170000}"/>
    <cellStyle name="Comma 53 2 5 2 5" xfId="6089" xr:uid="{00000000-0005-0000-0000-0000BD170000}"/>
    <cellStyle name="Comma 53 2 5 3" xfId="6090" xr:uid="{00000000-0005-0000-0000-0000BE170000}"/>
    <cellStyle name="Comma 53 2 5 3 2" xfId="6091" xr:uid="{00000000-0005-0000-0000-0000BF170000}"/>
    <cellStyle name="Comma 53 2 5 3 3" xfId="6092" xr:uid="{00000000-0005-0000-0000-0000C0170000}"/>
    <cellStyle name="Comma 53 2 5 3 4" xfId="6093" xr:uid="{00000000-0005-0000-0000-0000C1170000}"/>
    <cellStyle name="Comma 53 2 5 4" xfId="6094" xr:uid="{00000000-0005-0000-0000-0000C2170000}"/>
    <cellStyle name="Comma 53 2 5 5" xfId="6095" xr:uid="{00000000-0005-0000-0000-0000C3170000}"/>
    <cellStyle name="Comma 53 2 5 6" xfId="6096" xr:uid="{00000000-0005-0000-0000-0000C4170000}"/>
    <cellStyle name="Comma 53 2 6" xfId="6097" xr:uid="{00000000-0005-0000-0000-0000C5170000}"/>
    <cellStyle name="Comma 53 2 6 2" xfId="6098" xr:uid="{00000000-0005-0000-0000-0000C6170000}"/>
    <cellStyle name="Comma 53 2 6 2 2" xfId="6099" xr:uid="{00000000-0005-0000-0000-0000C7170000}"/>
    <cellStyle name="Comma 53 2 6 2 3" xfId="6100" xr:uid="{00000000-0005-0000-0000-0000C8170000}"/>
    <cellStyle name="Comma 53 2 6 2 4" xfId="6101" xr:uid="{00000000-0005-0000-0000-0000C9170000}"/>
    <cellStyle name="Comma 53 2 6 3" xfId="6102" xr:uid="{00000000-0005-0000-0000-0000CA170000}"/>
    <cellStyle name="Comma 53 2 6 4" xfId="6103" xr:uid="{00000000-0005-0000-0000-0000CB170000}"/>
    <cellStyle name="Comma 53 2 6 5" xfId="6104" xr:uid="{00000000-0005-0000-0000-0000CC170000}"/>
    <cellStyle name="Comma 53 2 7" xfId="6105" xr:uid="{00000000-0005-0000-0000-0000CD170000}"/>
    <cellStyle name="Comma 53 2 7 2" xfId="6106" xr:uid="{00000000-0005-0000-0000-0000CE170000}"/>
    <cellStyle name="Comma 53 2 7 3" xfId="6107" xr:uid="{00000000-0005-0000-0000-0000CF170000}"/>
    <cellStyle name="Comma 53 2 7 4" xfId="6108" xr:uid="{00000000-0005-0000-0000-0000D0170000}"/>
    <cellStyle name="Comma 53 2 8" xfId="6109" xr:uid="{00000000-0005-0000-0000-0000D1170000}"/>
    <cellStyle name="Comma 53 2 9" xfId="6110" xr:uid="{00000000-0005-0000-0000-0000D2170000}"/>
    <cellStyle name="Comma 53 3" xfId="6111" xr:uid="{00000000-0005-0000-0000-0000D3170000}"/>
    <cellStyle name="Comma 53 3 10" xfId="6112" xr:uid="{00000000-0005-0000-0000-0000D4170000}"/>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3" xfId="6118" xr:uid="{00000000-0005-0000-0000-0000DA170000}"/>
    <cellStyle name="Comma 53 3 2 2 2 2 4" xfId="6119" xr:uid="{00000000-0005-0000-0000-0000DB170000}"/>
    <cellStyle name="Comma 53 3 2 2 2 3" xfId="6120" xr:uid="{00000000-0005-0000-0000-0000DC170000}"/>
    <cellStyle name="Comma 53 3 2 2 2 4" xfId="6121" xr:uid="{00000000-0005-0000-0000-0000DD170000}"/>
    <cellStyle name="Comma 53 3 2 2 2 5" xfId="6122" xr:uid="{00000000-0005-0000-0000-0000DE170000}"/>
    <cellStyle name="Comma 53 3 2 2 3" xfId="6123" xr:uid="{00000000-0005-0000-0000-0000DF170000}"/>
    <cellStyle name="Comma 53 3 2 2 3 2" xfId="6124" xr:uid="{00000000-0005-0000-0000-0000E0170000}"/>
    <cellStyle name="Comma 53 3 2 2 3 3" xfId="6125" xr:uid="{00000000-0005-0000-0000-0000E1170000}"/>
    <cellStyle name="Comma 53 3 2 2 3 4" xfId="6126" xr:uid="{00000000-0005-0000-0000-0000E2170000}"/>
    <cellStyle name="Comma 53 3 2 2 4" xfId="6127" xr:uid="{00000000-0005-0000-0000-0000E3170000}"/>
    <cellStyle name="Comma 53 3 2 2 5" xfId="6128" xr:uid="{00000000-0005-0000-0000-0000E4170000}"/>
    <cellStyle name="Comma 53 3 2 2 6" xfId="6129" xr:uid="{00000000-0005-0000-0000-0000E5170000}"/>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3" xfId="6134" xr:uid="{00000000-0005-0000-0000-0000EA170000}"/>
    <cellStyle name="Comma 53 3 2 3 2 2 4" xfId="6135" xr:uid="{00000000-0005-0000-0000-0000EB170000}"/>
    <cellStyle name="Comma 53 3 2 3 2 3" xfId="6136" xr:uid="{00000000-0005-0000-0000-0000EC170000}"/>
    <cellStyle name="Comma 53 3 2 3 2 4" xfId="6137" xr:uid="{00000000-0005-0000-0000-0000ED170000}"/>
    <cellStyle name="Comma 53 3 2 3 2 5" xfId="6138" xr:uid="{00000000-0005-0000-0000-0000EE170000}"/>
    <cellStyle name="Comma 53 3 2 3 3" xfId="6139" xr:uid="{00000000-0005-0000-0000-0000EF170000}"/>
    <cellStyle name="Comma 53 3 2 3 3 2" xfId="6140" xr:uid="{00000000-0005-0000-0000-0000F0170000}"/>
    <cellStyle name="Comma 53 3 2 3 3 3" xfId="6141" xr:uid="{00000000-0005-0000-0000-0000F1170000}"/>
    <cellStyle name="Comma 53 3 2 3 3 4" xfId="6142" xr:uid="{00000000-0005-0000-0000-0000F2170000}"/>
    <cellStyle name="Comma 53 3 2 3 4" xfId="6143" xr:uid="{00000000-0005-0000-0000-0000F3170000}"/>
    <cellStyle name="Comma 53 3 2 3 5" xfId="6144" xr:uid="{00000000-0005-0000-0000-0000F4170000}"/>
    <cellStyle name="Comma 53 3 2 3 6" xfId="6145" xr:uid="{00000000-0005-0000-0000-0000F5170000}"/>
    <cellStyle name="Comma 53 3 2 4" xfId="6146" xr:uid="{00000000-0005-0000-0000-0000F6170000}"/>
    <cellStyle name="Comma 53 3 2 4 2" xfId="6147" xr:uid="{00000000-0005-0000-0000-0000F7170000}"/>
    <cellStyle name="Comma 53 3 2 4 2 2" xfId="6148" xr:uid="{00000000-0005-0000-0000-0000F8170000}"/>
    <cellStyle name="Comma 53 3 2 4 2 3" xfId="6149" xr:uid="{00000000-0005-0000-0000-0000F9170000}"/>
    <cellStyle name="Comma 53 3 2 4 2 4" xfId="6150" xr:uid="{00000000-0005-0000-0000-0000FA170000}"/>
    <cellStyle name="Comma 53 3 2 4 3" xfId="6151" xr:uid="{00000000-0005-0000-0000-0000FB170000}"/>
    <cellStyle name="Comma 53 3 2 4 4" xfId="6152" xr:uid="{00000000-0005-0000-0000-0000FC170000}"/>
    <cellStyle name="Comma 53 3 2 4 5" xfId="6153" xr:uid="{00000000-0005-0000-0000-0000FD170000}"/>
    <cellStyle name="Comma 53 3 2 5" xfId="6154" xr:uid="{00000000-0005-0000-0000-0000FE170000}"/>
    <cellStyle name="Comma 53 3 2 5 2" xfId="6155" xr:uid="{00000000-0005-0000-0000-0000FF170000}"/>
    <cellStyle name="Comma 53 3 2 5 3" xfId="6156" xr:uid="{00000000-0005-0000-0000-000000180000}"/>
    <cellStyle name="Comma 53 3 2 5 4" xfId="6157" xr:uid="{00000000-0005-0000-0000-000001180000}"/>
    <cellStyle name="Comma 53 3 2 6" xfId="6158" xr:uid="{00000000-0005-0000-0000-000002180000}"/>
    <cellStyle name="Comma 53 3 2 7" xfId="6159" xr:uid="{00000000-0005-0000-0000-000003180000}"/>
    <cellStyle name="Comma 53 3 2 8" xfId="6160" xr:uid="{00000000-0005-0000-0000-000004180000}"/>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3" xfId="6166" xr:uid="{00000000-0005-0000-0000-00000A180000}"/>
    <cellStyle name="Comma 53 3 3 2 2 2 4" xfId="6167" xr:uid="{00000000-0005-0000-0000-00000B180000}"/>
    <cellStyle name="Comma 53 3 3 2 2 3" xfId="6168" xr:uid="{00000000-0005-0000-0000-00000C180000}"/>
    <cellStyle name="Comma 53 3 3 2 2 4" xfId="6169" xr:uid="{00000000-0005-0000-0000-00000D180000}"/>
    <cellStyle name="Comma 53 3 3 2 2 5" xfId="6170" xr:uid="{00000000-0005-0000-0000-00000E180000}"/>
    <cellStyle name="Comma 53 3 3 2 3" xfId="6171" xr:uid="{00000000-0005-0000-0000-00000F180000}"/>
    <cellStyle name="Comma 53 3 3 2 3 2" xfId="6172" xr:uid="{00000000-0005-0000-0000-000010180000}"/>
    <cellStyle name="Comma 53 3 3 2 3 3" xfId="6173" xr:uid="{00000000-0005-0000-0000-000011180000}"/>
    <cellStyle name="Comma 53 3 3 2 3 4" xfId="6174" xr:uid="{00000000-0005-0000-0000-000012180000}"/>
    <cellStyle name="Comma 53 3 3 2 4" xfId="6175" xr:uid="{00000000-0005-0000-0000-000013180000}"/>
    <cellStyle name="Comma 53 3 3 2 5" xfId="6176" xr:uid="{00000000-0005-0000-0000-000014180000}"/>
    <cellStyle name="Comma 53 3 3 2 6" xfId="6177" xr:uid="{00000000-0005-0000-0000-000015180000}"/>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3" xfId="6182" xr:uid="{00000000-0005-0000-0000-00001A180000}"/>
    <cellStyle name="Comma 53 3 3 3 2 2 4" xfId="6183" xr:uid="{00000000-0005-0000-0000-00001B180000}"/>
    <cellStyle name="Comma 53 3 3 3 2 3" xfId="6184" xr:uid="{00000000-0005-0000-0000-00001C180000}"/>
    <cellStyle name="Comma 53 3 3 3 2 4" xfId="6185" xr:uid="{00000000-0005-0000-0000-00001D180000}"/>
    <cellStyle name="Comma 53 3 3 3 2 5" xfId="6186" xr:uid="{00000000-0005-0000-0000-00001E180000}"/>
    <cellStyle name="Comma 53 3 3 3 3" xfId="6187" xr:uid="{00000000-0005-0000-0000-00001F180000}"/>
    <cellStyle name="Comma 53 3 3 3 3 2" xfId="6188" xr:uid="{00000000-0005-0000-0000-000020180000}"/>
    <cellStyle name="Comma 53 3 3 3 3 3" xfId="6189" xr:uid="{00000000-0005-0000-0000-000021180000}"/>
    <cellStyle name="Comma 53 3 3 3 3 4" xfId="6190" xr:uid="{00000000-0005-0000-0000-000022180000}"/>
    <cellStyle name="Comma 53 3 3 3 4" xfId="6191" xr:uid="{00000000-0005-0000-0000-000023180000}"/>
    <cellStyle name="Comma 53 3 3 3 5" xfId="6192" xr:uid="{00000000-0005-0000-0000-000024180000}"/>
    <cellStyle name="Comma 53 3 3 3 6" xfId="6193" xr:uid="{00000000-0005-0000-0000-000025180000}"/>
    <cellStyle name="Comma 53 3 3 4" xfId="6194" xr:uid="{00000000-0005-0000-0000-000026180000}"/>
    <cellStyle name="Comma 53 3 3 4 2" xfId="6195" xr:uid="{00000000-0005-0000-0000-000027180000}"/>
    <cellStyle name="Comma 53 3 3 4 2 2" xfId="6196" xr:uid="{00000000-0005-0000-0000-000028180000}"/>
    <cellStyle name="Comma 53 3 3 4 2 3" xfId="6197" xr:uid="{00000000-0005-0000-0000-000029180000}"/>
    <cellStyle name="Comma 53 3 3 4 2 4" xfId="6198" xr:uid="{00000000-0005-0000-0000-00002A180000}"/>
    <cellStyle name="Comma 53 3 3 4 3" xfId="6199" xr:uid="{00000000-0005-0000-0000-00002B180000}"/>
    <cellStyle name="Comma 53 3 3 4 4" xfId="6200" xr:uid="{00000000-0005-0000-0000-00002C180000}"/>
    <cellStyle name="Comma 53 3 3 4 5" xfId="6201" xr:uid="{00000000-0005-0000-0000-00002D180000}"/>
    <cellStyle name="Comma 53 3 3 5" xfId="6202" xr:uid="{00000000-0005-0000-0000-00002E180000}"/>
    <cellStyle name="Comma 53 3 3 5 2" xfId="6203" xr:uid="{00000000-0005-0000-0000-00002F180000}"/>
    <cellStyle name="Comma 53 3 3 5 3" xfId="6204" xr:uid="{00000000-0005-0000-0000-000030180000}"/>
    <cellStyle name="Comma 53 3 3 5 4" xfId="6205" xr:uid="{00000000-0005-0000-0000-000031180000}"/>
    <cellStyle name="Comma 53 3 3 6" xfId="6206" xr:uid="{00000000-0005-0000-0000-000032180000}"/>
    <cellStyle name="Comma 53 3 3 7" xfId="6207" xr:uid="{00000000-0005-0000-0000-000033180000}"/>
    <cellStyle name="Comma 53 3 3 8" xfId="6208" xr:uid="{00000000-0005-0000-0000-000034180000}"/>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3" xfId="6213" xr:uid="{00000000-0005-0000-0000-000039180000}"/>
    <cellStyle name="Comma 53 3 4 2 2 4" xfId="6214" xr:uid="{00000000-0005-0000-0000-00003A180000}"/>
    <cellStyle name="Comma 53 3 4 2 3" xfId="6215" xr:uid="{00000000-0005-0000-0000-00003B180000}"/>
    <cellStyle name="Comma 53 3 4 2 4" xfId="6216" xr:uid="{00000000-0005-0000-0000-00003C180000}"/>
    <cellStyle name="Comma 53 3 4 2 5" xfId="6217" xr:uid="{00000000-0005-0000-0000-00003D180000}"/>
    <cellStyle name="Comma 53 3 4 3" xfId="6218" xr:uid="{00000000-0005-0000-0000-00003E180000}"/>
    <cellStyle name="Comma 53 3 4 3 2" xfId="6219" xr:uid="{00000000-0005-0000-0000-00003F180000}"/>
    <cellStyle name="Comma 53 3 4 3 3" xfId="6220" xr:uid="{00000000-0005-0000-0000-000040180000}"/>
    <cellStyle name="Comma 53 3 4 3 4" xfId="6221" xr:uid="{00000000-0005-0000-0000-000041180000}"/>
    <cellStyle name="Comma 53 3 4 4" xfId="6222" xr:uid="{00000000-0005-0000-0000-000042180000}"/>
    <cellStyle name="Comma 53 3 4 5" xfId="6223" xr:uid="{00000000-0005-0000-0000-000043180000}"/>
    <cellStyle name="Comma 53 3 4 6" xfId="6224" xr:uid="{00000000-0005-0000-0000-000044180000}"/>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3" xfId="6229" xr:uid="{00000000-0005-0000-0000-000049180000}"/>
    <cellStyle name="Comma 53 3 5 2 2 4" xfId="6230" xr:uid="{00000000-0005-0000-0000-00004A180000}"/>
    <cellStyle name="Comma 53 3 5 2 3" xfId="6231" xr:uid="{00000000-0005-0000-0000-00004B180000}"/>
    <cellStyle name="Comma 53 3 5 2 4" xfId="6232" xr:uid="{00000000-0005-0000-0000-00004C180000}"/>
    <cellStyle name="Comma 53 3 5 2 5" xfId="6233" xr:uid="{00000000-0005-0000-0000-00004D180000}"/>
    <cellStyle name="Comma 53 3 5 3" xfId="6234" xr:uid="{00000000-0005-0000-0000-00004E180000}"/>
    <cellStyle name="Comma 53 3 5 3 2" xfId="6235" xr:uid="{00000000-0005-0000-0000-00004F180000}"/>
    <cellStyle name="Comma 53 3 5 3 3" xfId="6236" xr:uid="{00000000-0005-0000-0000-000050180000}"/>
    <cellStyle name="Comma 53 3 5 3 4" xfId="6237" xr:uid="{00000000-0005-0000-0000-000051180000}"/>
    <cellStyle name="Comma 53 3 5 4" xfId="6238" xr:uid="{00000000-0005-0000-0000-000052180000}"/>
    <cellStyle name="Comma 53 3 5 5" xfId="6239" xr:uid="{00000000-0005-0000-0000-000053180000}"/>
    <cellStyle name="Comma 53 3 5 6" xfId="6240" xr:uid="{00000000-0005-0000-0000-000054180000}"/>
    <cellStyle name="Comma 53 3 6" xfId="6241" xr:uid="{00000000-0005-0000-0000-000055180000}"/>
    <cellStyle name="Comma 53 3 6 2" xfId="6242" xr:uid="{00000000-0005-0000-0000-000056180000}"/>
    <cellStyle name="Comma 53 3 6 2 2" xfId="6243" xr:uid="{00000000-0005-0000-0000-000057180000}"/>
    <cellStyle name="Comma 53 3 6 2 3" xfId="6244" xr:uid="{00000000-0005-0000-0000-000058180000}"/>
    <cellStyle name="Comma 53 3 6 2 4" xfId="6245" xr:uid="{00000000-0005-0000-0000-000059180000}"/>
    <cellStyle name="Comma 53 3 6 3" xfId="6246" xr:uid="{00000000-0005-0000-0000-00005A180000}"/>
    <cellStyle name="Comma 53 3 6 4" xfId="6247" xr:uid="{00000000-0005-0000-0000-00005B180000}"/>
    <cellStyle name="Comma 53 3 6 5" xfId="6248" xr:uid="{00000000-0005-0000-0000-00005C180000}"/>
    <cellStyle name="Comma 53 3 7" xfId="6249" xr:uid="{00000000-0005-0000-0000-00005D180000}"/>
    <cellStyle name="Comma 53 3 7 2" xfId="6250" xr:uid="{00000000-0005-0000-0000-00005E180000}"/>
    <cellStyle name="Comma 53 3 7 3" xfId="6251" xr:uid="{00000000-0005-0000-0000-00005F180000}"/>
    <cellStyle name="Comma 53 3 7 4" xfId="6252" xr:uid="{00000000-0005-0000-0000-000060180000}"/>
    <cellStyle name="Comma 53 3 8" xfId="6253" xr:uid="{00000000-0005-0000-0000-000061180000}"/>
    <cellStyle name="Comma 53 3 9" xfId="6254" xr:uid="{00000000-0005-0000-0000-000062180000}"/>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3" xfId="6260" xr:uid="{00000000-0005-0000-0000-000068180000}"/>
    <cellStyle name="Comma 53 4 2 2 2 4" xfId="6261" xr:uid="{00000000-0005-0000-0000-000069180000}"/>
    <cellStyle name="Comma 53 4 2 2 3" xfId="6262" xr:uid="{00000000-0005-0000-0000-00006A180000}"/>
    <cellStyle name="Comma 53 4 2 2 4" xfId="6263" xr:uid="{00000000-0005-0000-0000-00006B180000}"/>
    <cellStyle name="Comma 53 4 2 2 5" xfId="6264" xr:uid="{00000000-0005-0000-0000-00006C180000}"/>
    <cellStyle name="Comma 53 4 2 3" xfId="6265" xr:uid="{00000000-0005-0000-0000-00006D180000}"/>
    <cellStyle name="Comma 53 4 2 3 2" xfId="6266" xr:uid="{00000000-0005-0000-0000-00006E180000}"/>
    <cellStyle name="Comma 53 4 2 3 3" xfId="6267" xr:uid="{00000000-0005-0000-0000-00006F180000}"/>
    <cellStyle name="Comma 53 4 2 3 4" xfId="6268" xr:uid="{00000000-0005-0000-0000-000070180000}"/>
    <cellStyle name="Comma 53 4 2 4" xfId="6269" xr:uid="{00000000-0005-0000-0000-000071180000}"/>
    <cellStyle name="Comma 53 4 2 5" xfId="6270" xr:uid="{00000000-0005-0000-0000-000072180000}"/>
    <cellStyle name="Comma 53 4 2 6" xfId="6271" xr:uid="{00000000-0005-0000-0000-000073180000}"/>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3" xfId="6276" xr:uid="{00000000-0005-0000-0000-000078180000}"/>
    <cellStyle name="Comma 53 4 3 2 2 4" xfId="6277" xr:uid="{00000000-0005-0000-0000-000079180000}"/>
    <cellStyle name="Comma 53 4 3 2 3" xfId="6278" xr:uid="{00000000-0005-0000-0000-00007A180000}"/>
    <cellStyle name="Comma 53 4 3 2 4" xfId="6279" xr:uid="{00000000-0005-0000-0000-00007B180000}"/>
    <cellStyle name="Comma 53 4 3 2 5" xfId="6280" xr:uid="{00000000-0005-0000-0000-00007C180000}"/>
    <cellStyle name="Comma 53 4 3 3" xfId="6281" xr:uid="{00000000-0005-0000-0000-00007D180000}"/>
    <cellStyle name="Comma 53 4 3 3 2" xfId="6282" xr:uid="{00000000-0005-0000-0000-00007E180000}"/>
    <cellStyle name="Comma 53 4 3 3 3" xfId="6283" xr:uid="{00000000-0005-0000-0000-00007F180000}"/>
    <cellStyle name="Comma 53 4 3 3 4" xfId="6284" xr:uid="{00000000-0005-0000-0000-000080180000}"/>
    <cellStyle name="Comma 53 4 3 4" xfId="6285" xr:uid="{00000000-0005-0000-0000-000081180000}"/>
    <cellStyle name="Comma 53 4 3 5" xfId="6286" xr:uid="{00000000-0005-0000-0000-000082180000}"/>
    <cellStyle name="Comma 53 4 3 6" xfId="6287" xr:uid="{00000000-0005-0000-0000-000083180000}"/>
    <cellStyle name="Comma 53 4 4" xfId="6288" xr:uid="{00000000-0005-0000-0000-000084180000}"/>
    <cellStyle name="Comma 53 4 4 2" xfId="6289" xr:uid="{00000000-0005-0000-0000-000085180000}"/>
    <cellStyle name="Comma 53 4 4 2 2" xfId="6290" xr:uid="{00000000-0005-0000-0000-000086180000}"/>
    <cellStyle name="Comma 53 4 4 2 3" xfId="6291" xr:uid="{00000000-0005-0000-0000-000087180000}"/>
    <cellStyle name="Comma 53 4 4 2 4" xfId="6292" xr:uid="{00000000-0005-0000-0000-000088180000}"/>
    <cellStyle name="Comma 53 4 4 3" xfId="6293" xr:uid="{00000000-0005-0000-0000-000089180000}"/>
    <cellStyle name="Comma 53 4 4 4" xfId="6294" xr:uid="{00000000-0005-0000-0000-00008A180000}"/>
    <cellStyle name="Comma 53 4 4 5" xfId="6295" xr:uid="{00000000-0005-0000-0000-00008B180000}"/>
    <cellStyle name="Comma 53 4 5" xfId="6296" xr:uid="{00000000-0005-0000-0000-00008C180000}"/>
    <cellStyle name="Comma 53 4 5 2" xfId="6297" xr:uid="{00000000-0005-0000-0000-00008D180000}"/>
    <cellStyle name="Comma 53 4 5 3" xfId="6298" xr:uid="{00000000-0005-0000-0000-00008E180000}"/>
    <cellStyle name="Comma 53 4 5 4" xfId="6299" xr:uid="{00000000-0005-0000-0000-00008F180000}"/>
    <cellStyle name="Comma 53 4 6" xfId="6300" xr:uid="{00000000-0005-0000-0000-000090180000}"/>
    <cellStyle name="Comma 53 4 7" xfId="6301" xr:uid="{00000000-0005-0000-0000-000091180000}"/>
    <cellStyle name="Comma 53 4 8" xfId="6302" xr:uid="{00000000-0005-0000-0000-000092180000}"/>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3" xfId="6308" xr:uid="{00000000-0005-0000-0000-000098180000}"/>
    <cellStyle name="Comma 53 5 2 2 2 4" xfId="6309" xr:uid="{00000000-0005-0000-0000-000099180000}"/>
    <cellStyle name="Comma 53 5 2 2 3" xfId="6310" xr:uid="{00000000-0005-0000-0000-00009A180000}"/>
    <cellStyle name="Comma 53 5 2 2 4" xfId="6311" xr:uid="{00000000-0005-0000-0000-00009B180000}"/>
    <cellStyle name="Comma 53 5 2 2 5" xfId="6312" xr:uid="{00000000-0005-0000-0000-00009C180000}"/>
    <cellStyle name="Comma 53 5 2 3" xfId="6313" xr:uid="{00000000-0005-0000-0000-00009D180000}"/>
    <cellStyle name="Comma 53 5 2 3 2" xfId="6314" xr:uid="{00000000-0005-0000-0000-00009E180000}"/>
    <cellStyle name="Comma 53 5 2 3 3" xfId="6315" xr:uid="{00000000-0005-0000-0000-00009F180000}"/>
    <cellStyle name="Comma 53 5 2 3 4" xfId="6316" xr:uid="{00000000-0005-0000-0000-0000A0180000}"/>
    <cellStyle name="Comma 53 5 2 4" xfId="6317" xr:uid="{00000000-0005-0000-0000-0000A1180000}"/>
    <cellStyle name="Comma 53 5 2 5" xfId="6318" xr:uid="{00000000-0005-0000-0000-0000A2180000}"/>
    <cellStyle name="Comma 53 5 2 6" xfId="6319" xr:uid="{00000000-0005-0000-0000-0000A3180000}"/>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3" xfId="6324" xr:uid="{00000000-0005-0000-0000-0000A8180000}"/>
    <cellStyle name="Comma 53 5 3 2 2 4" xfId="6325" xr:uid="{00000000-0005-0000-0000-0000A9180000}"/>
    <cellStyle name="Comma 53 5 3 2 3" xfId="6326" xr:uid="{00000000-0005-0000-0000-0000AA180000}"/>
    <cellStyle name="Comma 53 5 3 2 4" xfId="6327" xr:uid="{00000000-0005-0000-0000-0000AB180000}"/>
    <cellStyle name="Comma 53 5 3 2 5" xfId="6328" xr:uid="{00000000-0005-0000-0000-0000AC180000}"/>
    <cellStyle name="Comma 53 5 3 3" xfId="6329" xr:uid="{00000000-0005-0000-0000-0000AD180000}"/>
    <cellStyle name="Comma 53 5 3 3 2" xfId="6330" xr:uid="{00000000-0005-0000-0000-0000AE180000}"/>
    <cellStyle name="Comma 53 5 3 3 3" xfId="6331" xr:uid="{00000000-0005-0000-0000-0000AF180000}"/>
    <cellStyle name="Comma 53 5 3 3 4" xfId="6332" xr:uid="{00000000-0005-0000-0000-0000B0180000}"/>
    <cellStyle name="Comma 53 5 3 4" xfId="6333" xr:uid="{00000000-0005-0000-0000-0000B1180000}"/>
    <cellStyle name="Comma 53 5 3 5" xfId="6334" xr:uid="{00000000-0005-0000-0000-0000B2180000}"/>
    <cellStyle name="Comma 53 5 3 6" xfId="6335" xr:uid="{00000000-0005-0000-0000-0000B3180000}"/>
    <cellStyle name="Comma 53 5 4" xfId="6336" xr:uid="{00000000-0005-0000-0000-0000B4180000}"/>
    <cellStyle name="Comma 53 5 4 2" xfId="6337" xr:uid="{00000000-0005-0000-0000-0000B5180000}"/>
    <cellStyle name="Comma 53 5 4 2 2" xfId="6338" xr:uid="{00000000-0005-0000-0000-0000B6180000}"/>
    <cellStyle name="Comma 53 5 4 2 3" xfId="6339" xr:uid="{00000000-0005-0000-0000-0000B7180000}"/>
    <cellStyle name="Comma 53 5 4 2 4" xfId="6340" xr:uid="{00000000-0005-0000-0000-0000B8180000}"/>
    <cellStyle name="Comma 53 5 4 3" xfId="6341" xr:uid="{00000000-0005-0000-0000-0000B9180000}"/>
    <cellStyle name="Comma 53 5 4 4" xfId="6342" xr:uid="{00000000-0005-0000-0000-0000BA180000}"/>
    <cellStyle name="Comma 53 5 4 5" xfId="6343" xr:uid="{00000000-0005-0000-0000-0000BB180000}"/>
    <cellStyle name="Comma 53 5 5" xfId="6344" xr:uid="{00000000-0005-0000-0000-0000BC180000}"/>
    <cellStyle name="Comma 53 5 5 2" xfId="6345" xr:uid="{00000000-0005-0000-0000-0000BD180000}"/>
    <cellStyle name="Comma 53 5 5 3" xfId="6346" xr:uid="{00000000-0005-0000-0000-0000BE180000}"/>
    <cellStyle name="Comma 53 5 5 4" xfId="6347" xr:uid="{00000000-0005-0000-0000-0000BF180000}"/>
    <cellStyle name="Comma 53 5 6" xfId="6348" xr:uid="{00000000-0005-0000-0000-0000C0180000}"/>
    <cellStyle name="Comma 53 5 7" xfId="6349" xr:uid="{00000000-0005-0000-0000-0000C1180000}"/>
    <cellStyle name="Comma 53 5 8" xfId="6350" xr:uid="{00000000-0005-0000-0000-0000C2180000}"/>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3" xfId="6355" xr:uid="{00000000-0005-0000-0000-0000C7180000}"/>
    <cellStyle name="Comma 53 6 2 2 4" xfId="6356" xr:uid="{00000000-0005-0000-0000-0000C8180000}"/>
    <cellStyle name="Comma 53 6 2 3" xfId="6357" xr:uid="{00000000-0005-0000-0000-0000C9180000}"/>
    <cellStyle name="Comma 53 6 2 4" xfId="6358" xr:uid="{00000000-0005-0000-0000-0000CA180000}"/>
    <cellStyle name="Comma 53 6 2 5" xfId="6359" xr:uid="{00000000-0005-0000-0000-0000CB180000}"/>
    <cellStyle name="Comma 53 6 3" xfId="6360" xr:uid="{00000000-0005-0000-0000-0000CC180000}"/>
    <cellStyle name="Comma 53 6 3 2" xfId="6361" xr:uid="{00000000-0005-0000-0000-0000CD180000}"/>
    <cellStyle name="Comma 53 6 3 3" xfId="6362" xr:uid="{00000000-0005-0000-0000-0000CE180000}"/>
    <cellStyle name="Comma 53 6 3 4" xfId="6363" xr:uid="{00000000-0005-0000-0000-0000CF180000}"/>
    <cellStyle name="Comma 53 6 4" xfId="6364" xr:uid="{00000000-0005-0000-0000-0000D0180000}"/>
    <cellStyle name="Comma 53 6 5" xfId="6365" xr:uid="{00000000-0005-0000-0000-0000D1180000}"/>
    <cellStyle name="Comma 53 6 6" xfId="6366" xr:uid="{00000000-0005-0000-0000-0000D2180000}"/>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3" xfId="6371" xr:uid="{00000000-0005-0000-0000-0000D7180000}"/>
    <cellStyle name="Comma 53 7 2 2 4" xfId="6372" xr:uid="{00000000-0005-0000-0000-0000D8180000}"/>
    <cellStyle name="Comma 53 7 2 3" xfId="6373" xr:uid="{00000000-0005-0000-0000-0000D9180000}"/>
    <cellStyle name="Comma 53 7 2 4" xfId="6374" xr:uid="{00000000-0005-0000-0000-0000DA180000}"/>
    <cellStyle name="Comma 53 7 2 5" xfId="6375" xr:uid="{00000000-0005-0000-0000-0000DB180000}"/>
    <cellStyle name="Comma 53 7 3" xfId="6376" xr:uid="{00000000-0005-0000-0000-0000DC180000}"/>
    <cellStyle name="Comma 53 7 3 2" xfId="6377" xr:uid="{00000000-0005-0000-0000-0000DD180000}"/>
    <cellStyle name="Comma 53 7 3 3" xfId="6378" xr:uid="{00000000-0005-0000-0000-0000DE180000}"/>
    <cellStyle name="Comma 53 7 3 4" xfId="6379" xr:uid="{00000000-0005-0000-0000-0000DF180000}"/>
    <cellStyle name="Comma 53 7 4" xfId="6380" xr:uid="{00000000-0005-0000-0000-0000E0180000}"/>
    <cellStyle name="Comma 53 7 5" xfId="6381" xr:uid="{00000000-0005-0000-0000-0000E1180000}"/>
    <cellStyle name="Comma 53 7 6" xfId="6382" xr:uid="{00000000-0005-0000-0000-0000E2180000}"/>
    <cellStyle name="Comma 53 8" xfId="6383" xr:uid="{00000000-0005-0000-0000-0000E3180000}"/>
    <cellStyle name="Comma 53 8 2" xfId="6384" xr:uid="{00000000-0005-0000-0000-0000E4180000}"/>
    <cellStyle name="Comma 53 8 2 2" xfId="6385" xr:uid="{00000000-0005-0000-0000-0000E5180000}"/>
    <cellStyle name="Comma 53 8 2 3" xfId="6386" xr:uid="{00000000-0005-0000-0000-0000E6180000}"/>
    <cellStyle name="Comma 53 8 2 4" xfId="6387" xr:uid="{00000000-0005-0000-0000-0000E7180000}"/>
    <cellStyle name="Comma 53 8 3" xfId="6388" xr:uid="{00000000-0005-0000-0000-0000E8180000}"/>
    <cellStyle name="Comma 53 8 4" xfId="6389" xr:uid="{00000000-0005-0000-0000-0000E9180000}"/>
    <cellStyle name="Comma 53 8 5" xfId="6390" xr:uid="{00000000-0005-0000-0000-0000EA180000}"/>
    <cellStyle name="Comma 53 9" xfId="6391" xr:uid="{00000000-0005-0000-0000-0000EB180000}"/>
    <cellStyle name="Comma 53 9 2" xfId="6392" xr:uid="{00000000-0005-0000-0000-0000EC180000}"/>
    <cellStyle name="Comma 53 9 3" xfId="6393" xr:uid="{00000000-0005-0000-0000-0000ED180000}"/>
    <cellStyle name="Comma 53 9 4" xfId="6394" xr:uid="{00000000-0005-0000-0000-0000EE180000}"/>
    <cellStyle name="Comma 54" xfId="6395" xr:uid="{00000000-0005-0000-0000-0000EF180000}"/>
    <cellStyle name="Comma 54 10" xfId="6396" xr:uid="{00000000-0005-0000-0000-0000F0180000}"/>
    <cellStyle name="Comma 54 11" xfId="6397" xr:uid="{00000000-0005-0000-0000-0000F1180000}"/>
    <cellStyle name="Comma 54 12" xfId="6398" xr:uid="{00000000-0005-0000-0000-0000F2180000}"/>
    <cellStyle name="Comma 54 2" xfId="6399" xr:uid="{00000000-0005-0000-0000-0000F3180000}"/>
    <cellStyle name="Comma 54 2 10" xfId="6400" xr:uid="{00000000-0005-0000-0000-0000F4180000}"/>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3" xfId="6406" xr:uid="{00000000-0005-0000-0000-0000FA180000}"/>
    <cellStyle name="Comma 54 2 2 2 2 2 4" xfId="6407" xr:uid="{00000000-0005-0000-0000-0000FB180000}"/>
    <cellStyle name="Comma 54 2 2 2 2 3" xfId="6408" xr:uid="{00000000-0005-0000-0000-0000FC180000}"/>
    <cellStyle name="Comma 54 2 2 2 2 4" xfId="6409" xr:uid="{00000000-0005-0000-0000-0000FD180000}"/>
    <cellStyle name="Comma 54 2 2 2 2 5" xfId="6410" xr:uid="{00000000-0005-0000-0000-0000FE180000}"/>
    <cellStyle name="Comma 54 2 2 2 3" xfId="6411" xr:uid="{00000000-0005-0000-0000-0000FF180000}"/>
    <cellStyle name="Comma 54 2 2 2 3 2" xfId="6412" xr:uid="{00000000-0005-0000-0000-000000190000}"/>
    <cellStyle name="Comma 54 2 2 2 3 3" xfId="6413" xr:uid="{00000000-0005-0000-0000-000001190000}"/>
    <cellStyle name="Comma 54 2 2 2 3 4" xfId="6414" xr:uid="{00000000-0005-0000-0000-000002190000}"/>
    <cellStyle name="Comma 54 2 2 2 4" xfId="6415" xr:uid="{00000000-0005-0000-0000-000003190000}"/>
    <cellStyle name="Comma 54 2 2 2 5" xfId="6416" xr:uid="{00000000-0005-0000-0000-000004190000}"/>
    <cellStyle name="Comma 54 2 2 2 6" xfId="6417" xr:uid="{00000000-0005-0000-0000-000005190000}"/>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3" xfId="6422" xr:uid="{00000000-0005-0000-0000-00000A190000}"/>
    <cellStyle name="Comma 54 2 2 3 2 2 4" xfId="6423" xr:uid="{00000000-0005-0000-0000-00000B190000}"/>
    <cellStyle name="Comma 54 2 2 3 2 3" xfId="6424" xr:uid="{00000000-0005-0000-0000-00000C190000}"/>
    <cellStyle name="Comma 54 2 2 3 2 4" xfId="6425" xr:uid="{00000000-0005-0000-0000-00000D190000}"/>
    <cellStyle name="Comma 54 2 2 3 2 5" xfId="6426" xr:uid="{00000000-0005-0000-0000-00000E190000}"/>
    <cellStyle name="Comma 54 2 2 3 3" xfId="6427" xr:uid="{00000000-0005-0000-0000-00000F190000}"/>
    <cellStyle name="Comma 54 2 2 3 3 2" xfId="6428" xr:uid="{00000000-0005-0000-0000-000010190000}"/>
    <cellStyle name="Comma 54 2 2 3 3 3" xfId="6429" xr:uid="{00000000-0005-0000-0000-000011190000}"/>
    <cellStyle name="Comma 54 2 2 3 3 4" xfId="6430" xr:uid="{00000000-0005-0000-0000-000012190000}"/>
    <cellStyle name="Comma 54 2 2 3 4" xfId="6431" xr:uid="{00000000-0005-0000-0000-000013190000}"/>
    <cellStyle name="Comma 54 2 2 3 5" xfId="6432" xr:uid="{00000000-0005-0000-0000-000014190000}"/>
    <cellStyle name="Comma 54 2 2 3 6" xfId="6433" xr:uid="{00000000-0005-0000-0000-000015190000}"/>
    <cellStyle name="Comma 54 2 2 4" xfId="6434" xr:uid="{00000000-0005-0000-0000-000016190000}"/>
    <cellStyle name="Comma 54 2 2 4 2" xfId="6435" xr:uid="{00000000-0005-0000-0000-000017190000}"/>
    <cellStyle name="Comma 54 2 2 4 2 2" xfId="6436" xr:uid="{00000000-0005-0000-0000-000018190000}"/>
    <cellStyle name="Comma 54 2 2 4 2 3" xfId="6437" xr:uid="{00000000-0005-0000-0000-000019190000}"/>
    <cellStyle name="Comma 54 2 2 4 2 4" xfId="6438" xr:uid="{00000000-0005-0000-0000-00001A190000}"/>
    <cellStyle name="Comma 54 2 2 4 3" xfId="6439" xr:uid="{00000000-0005-0000-0000-00001B190000}"/>
    <cellStyle name="Comma 54 2 2 4 4" xfId="6440" xr:uid="{00000000-0005-0000-0000-00001C190000}"/>
    <cellStyle name="Comma 54 2 2 4 5" xfId="6441" xr:uid="{00000000-0005-0000-0000-00001D190000}"/>
    <cellStyle name="Comma 54 2 2 5" xfId="6442" xr:uid="{00000000-0005-0000-0000-00001E190000}"/>
    <cellStyle name="Comma 54 2 2 5 2" xfId="6443" xr:uid="{00000000-0005-0000-0000-00001F190000}"/>
    <cellStyle name="Comma 54 2 2 5 3" xfId="6444" xr:uid="{00000000-0005-0000-0000-000020190000}"/>
    <cellStyle name="Comma 54 2 2 5 4" xfId="6445" xr:uid="{00000000-0005-0000-0000-000021190000}"/>
    <cellStyle name="Comma 54 2 2 6" xfId="6446" xr:uid="{00000000-0005-0000-0000-000022190000}"/>
    <cellStyle name="Comma 54 2 2 7" xfId="6447" xr:uid="{00000000-0005-0000-0000-000023190000}"/>
    <cellStyle name="Comma 54 2 2 8" xfId="6448" xr:uid="{00000000-0005-0000-0000-000024190000}"/>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3" xfId="6454" xr:uid="{00000000-0005-0000-0000-00002A190000}"/>
    <cellStyle name="Comma 54 2 3 2 2 2 4" xfId="6455" xr:uid="{00000000-0005-0000-0000-00002B190000}"/>
    <cellStyle name="Comma 54 2 3 2 2 3" xfId="6456" xr:uid="{00000000-0005-0000-0000-00002C190000}"/>
    <cellStyle name="Comma 54 2 3 2 2 4" xfId="6457" xr:uid="{00000000-0005-0000-0000-00002D190000}"/>
    <cellStyle name="Comma 54 2 3 2 2 5" xfId="6458" xr:uid="{00000000-0005-0000-0000-00002E190000}"/>
    <cellStyle name="Comma 54 2 3 2 3" xfId="6459" xr:uid="{00000000-0005-0000-0000-00002F190000}"/>
    <cellStyle name="Comma 54 2 3 2 3 2" xfId="6460" xr:uid="{00000000-0005-0000-0000-000030190000}"/>
    <cellStyle name="Comma 54 2 3 2 3 3" xfId="6461" xr:uid="{00000000-0005-0000-0000-000031190000}"/>
    <cellStyle name="Comma 54 2 3 2 3 4" xfId="6462" xr:uid="{00000000-0005-0000-0000-000032190000}"/>
    <cellStyle name="Comma 54 2 3 2 4" xfId="6463" xr:uid="{00000000-0005-0000-0000-000033190000}"/>
    <cellStyle name="Comma 54 2 3 2 5" xfId="6464" xr:uid="{00000000-0005-0000-0000-000034190000}"/>
    <cellStyle name="Comma 54 2 3 2 6" xfId="6465" xr:uid="{00000000-0005-0000-0000-000035190000}"/>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3" xfId="6470" xr:uid="{00000000-0005-0000-0000-00003A190000}"/>
    <cellStyle name="Comma 54 2 3 3 2 2 4" xfId="6471" xr:uid="{00000000-0005-0000-0000-00003B190000}"/>
    <cellStyle name="Comma 54 2 3 3 2 3" xfId="6472" xr:uid="{00000000-0005-0000-0000-00003C190000}"/>
    <cellStyle name="Comma 54 2 3 3 2 4" xfId="6473" xr:uid="{00000000-0005-0000-0000-00003D190000}"/>
    <cellStyle name="Comma 54 2 3 3 2 5" xfId="6474" xr:uid="{00000000-0005-0000-0000-00003E190000}"/>
    <cellStyle name="Comma 54 2 3 3 3" xfId="6475" xr:uid="{00000000-0005-0000-0000-00003F190000}"/>
    <cellStyle name="Comma 54 2 3 3 3 2" xfId="6476" xr:uid="{00000000-0005-0000-0000-000040190000}"/>
    <cellStyle name="Comma 54 2 3 3 3 3" xfId="6477" xr:uid="{00000000-0005-0000-0000-000041190000}"/>
    <cellStyle name="Comma 54 2 3 3 3 4" xfId="6478" xr:uid="{00000000-0005-0000-0000-000042190000}"/>
    <cellStyle name="Comma 54 2 3 3 4" xfId="6479" xr:uid="{00000000-0005-0000-0000-000043190000}"/>
    <cellStyle name="Comma 54 2 3 3 5" xfId="6480" xr:uid="{00000000-0005-0000-0000-000044190000}"/>
    <cellStyle name="Comma 54 2 3 3 6" xfId="6481" xr:uid="{00000000-0005-0000-0000-000045190000}"/>
    <cellStyle name="Comma 54 2 3 4" xfId="6482" xr:uid="{00000000-0005-0000-0000-000046190000}"/>
    <cellStyle name="Comma 54 2 3 4 2" xfId="6483" xr:uid="{00000000-0005-0000-0000-000047190000}"/>
    <cellStyle name="Comma 54 2 3 4 2 2" xfId="6484" xr:uid="{00000000-0005-0000-0000-000048190000}"/>
    <cellStyle name="Comma 54 2 3 4 2 3" xfId="6485" xr:uid="{00000000-0005-0000-0000-000049190000}"/>
    <cellStyle name="Comma 54 2 3 4 2 4" xfId="6486" xr:uid="{00000000-0005-0000-0000-00004A190000}"/>
    <cellStyle name="Comma 54 2 3 4 3" xfId="6487" xr:uid="{00000000-0005-0000-0000-00004B190000}"/>
    <cellStyle name="Comma 54 2 3 4 4" xfId="6488" xr:uid="{00000000-0005-0000-0000-00004C190000}"/>
    <cellStyle name="Comma 54 2 3 4 5" xfId="6489" xr:uid="{00000000-0005-0000-0000-00004D190000}"/>
    <cellStyle name="Comma 54 2 3 5" xfId="6490" xr:uid="{00000000-0005-0000-0000-00004E190000}"/>
    <cellStyle name="Comma 54 2 3 5 2" xfId="6491" xr:uid="{00000000-0005-0000-0000-00004F190000}"/>
    <cellStyle name="Comma 54 2 3 5 3" xfId="6492" xr:uid="{00000000-0005-0000-0000-000050190000}"/>
    <cellStyle name="Comma 54 2 3 5 4" xfId="6493" xr:uid="{00000000-0005-0000-0000-000051190000}"/>
    <cellStyle name="Comma 54 2 3 6" xfId="6494" xr:uid="{00000000-0005-0000-0000-000052190000}"/>
    <cellStyle name="Comma 54 2 3 7" xfId="6495" xr:uid="{00000000-0005-0000-0000-000053190000}"/>
    <cellStyle name="Comma 54 2 3 8" xfId="6496" xr:uid="{00000000-0005-0000-0000-000054190000}"/>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3" xfId="6501" xr:uid="{00000000-0005-0000-0000-000059190000}"/>
    <cellStyle name="Comma 54 2 4 2 2 4" xfId="6502" xr:uid="{00000000-0005-0000-0000-00005A190000}"/>
    <cellStyle name="Comma 54 2 4 2 3" xfId="6503" xr:uid="{00000000-0005-0000-0000-00005B190000}"/>
    <cellStyle name="Comma 54 2 4 2 4" xfId="6504" xr:uid="{00000000-0005-0000-0000-00005C190000}"/>
    <cellStyle name="Comma 54 2 4 2 5" xfId="6505" xr:uid="{00000000-0005-0000-0000-00005D190000}"/>
    <cellStyle name="Comma 54 2 4 3" xfId="6506" xr:uid="{00000000-0005-0000-0000-00005E190000}"/>
    <cellStyle name="Comma 54 2 4 3 2" xfId="6507" xr:uid="{00000000-0005-0000-0000-00005F190000}"/>
    <cellStyle name="Comma 54 2 4 3 3" xfId="6508" xr:uid="{00000000-0005-0000-0000-000060190000}"/>
    <cellStyle name="Comma 54 2 4 3 4" xfId="6509" xr:uid="{00000000-0005-0000-0000-000061190000}"/>
    <cellStyle name="Comma 54 2 4 4" xfId="6510" xr:uid="{00000000-0005-0000-0000-000062190000}"/>
    <cellStyle name="Comma 54 2 4 5" xfId="6511" xr:uid="{00000000-0005-0000-0000-000063190000}"/>
    <cellStyle name="Comma 54 2 4 6" xfId="6512" xr:uid="{00000000-0005-0000-0000-000064190000}"/>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3" xfId="6517" xr:uid="{00000000-0005-0000-0000-000069190000}"/>
    <cellStyle name="Comma 54 2 5 2 2 4" xfId="6518" xr:uid="{00000000-0005-0000-0000-00006A190000}"/>
    <cellStyle name="Comma 54 2 5 2 3" xfId="6519" xr:uid="{00000000-0005-0000-0000-00006B190000}"/>
    <cellStyle name="Comma 54 2 5 2 4" xfId="6520" xr:uid="{00000000-0005-0000-0000-00006C190000}"/>
    <cellStyle name="Comma 54 2 5 2 5" xfId="6521" xr:uid="{00000000-0005-0000-0000-00006D190000}"/>
    <cellStyle name="Comma 54 2 5 3" xfId="6522" xr:uid="{00000000-0005-0000-0000-00006E190000}"/>
    <cellStyle name="Comma 54 2 5 3 2" xfId="6523" xr:uid="{00000000-0005-0000-0000-00006F190000}"/>
    <cellStyle name="Comma 54 2 5 3 3" xfId="6524" xr:uid="{00000000-0005-0000-0000-000070190000}"/>
    <cellStyle name="Comma 54 2 5 3 4" xfId="6525" xr:uid="{00000000-0005-0000-0000-000071190000}"/>
    <cellStyle name="Comma 54 2 5 4" xfId="6526" xr:uid="{00000000-0005-0000-0000-000072190000}"/>
    <cellStyle name="Comma 54 2 5 5" xfId="6527" xr:uid="{00000000-0005-0000-0000-000073190000}"/>
    <cellStyle name="Comma 54 2 5 6" xfId="6528" xr:uid="{00000000-0005-0000-0000-000074190000}"/>
    <cellStyle name="Comma 54 2 6" xfId="6529" xr:uid="{00000000-0005-0000-0000-000075190000}"/>
    <cellStyle name="Comma 54 2 6 2" xfId="6530" xr:uid="{00000000-0005-0000-0000-000076190000}"/>
    <cellStyle name="Comma 54 2 6 2 2" xfId="6531" xr:uid="{00000000-0005-0000-0000-000077190000}"/>
    <cellStyle name="Comma 54 2 6 2 3" xfId="6532" xr:uid="{00000000-0005-0000-0000-000078190000}"/>
    <cellStyle name="Comma 54 2 6 2 4" xfId="6533" xr:uid="{00000000-0005-0000-0000-000079190000}"/>
    <cellStyle name="Comma 54 2 6 3" xfId="6534" xr:uid="{00000000-0005-0000-0000-00007A190000}"/>
    <cellStyle name="Comma 54 2 6 4" xfId="6535" xr:uid="{00000000-0005-0000-0000-00007B190000}"/>
    <cellStyle name="Comma 54 2 6 5" xfId="6536" xr:uid="{00000000-0005-0000-0000-00007C190000}"/>
    <cellStyle name="Comma 54 2 7" xfId="6537" xr:uid="{00000000-0005-0000-0000-00007D190000}"/>
    <cellStyle name="Comma 54 2 7 2" xfId="6538" xr:uid="{00000000-0005-0000-0000-00007E190000}"/>
    <cellStyle name="Comma 54 2 7 3" xfId="6539" xr:uid="{00000000-0005-0000-0000-00007F190000}"/>
    <cellStyle name="Comma 54 2 7 4" xfId="6540" xr:uid="{00000000-0005-0000-0000-000080190000}"/>
    <cellStyle name="Comma 54 2 8" xfId="6541" xr:uid="{00000000-0005-0000-0000-000081190000}"/>
    <cellStyle name="Comma 54 2 9" xfId="6542" xr:uid="{00000000-0005-0000-0000-000082190000}"/>
    <cellStyle name="Comma 54 3" xfId="6543" xr:uid="{00000000-0005-0000-0000-000083190000}"/>
    <cellStyle name="Comma 54 3 10" xfId="6544" xr:uid="{00000000-0005-0000-0000-000084190000}"/>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3" xfId="6550" xr:uid="{00000000-0005-0000-0000-00008A190000}"/>
    <cellStyle name="Comma 54 3 2 2 2 2 4" xfId="6551" xr:uid="{00000000-0005-0000-0000-00008B190000}"/>
    <cellStyle name="Comma 54 3 2 2 2 3" xfId="6552" xr:uid="{00000000-0005-0000-0000-00008C190000}"/>
    <cellStyle name="Comma 54 3 2 2 2 4" xfId="6553" xr:uid="{00000000-0005-0000-0000-00008D190000}"/>
    <cellStyle name="Comma 54 3 2 2 2 5" xfId="6554" xr:uid="{00000000-0005-0000-0000-00008E190000}"/>
    <cellStyle name="Comma 54 3 2 2 3" xfId="6555" xr:uid="{00000000-0005-0000-0000-00008F190000}"/>
    <cellStyle name="Comma 54 3 2 2 3 2" xfId="6556" xr:uid="{00000000-0005-0000-0000-000090190000}"/>
    <cellStyle name="Comma 54 3 2 2 3 3" xfId="6557" xr:uid="{00000000-0005-0000-0000-000091190000}"/>
    <cellStyle name="Comma 54 3 2 2 3 4" xfId="6558" xr:uid="{00000000-0005-0000-0000-000092190000}"/>
    <cellStyle name="Comma 54 3 2 2 4" xfId="6559" xr:uid="{00000000-0005-0000-0000-000093190000}"/>
    <cellStyle name="Comma 54 3 2 2 5" xfId="6560" xr:uid="{00000000-0005-0000-0000-000094190000}"/>
    <cellStyle name="Comma 54 3 2 2 6" xfId="6561" xr:uid="{00000000-0005-0000-0000-000095190000}"/>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3" xfId="6566" xr:uid="{00000000-0005-0000-0000-00009A190000}"/>
    <cellStyle name="Comma 54 3 2 3 2 2 4" xfId="6567" xr:uid="{00000000-0005-0000-0000-00009B190000}"/>
    <cellStyle name="Comma 54 3 2 3 2 3" xfId="6568" xr:uid="{00000000-0005-0000-0000-00009C190000}"/>
    <cellStyle name="Comma 54 3 2 3 2 4" xfId="6569" xr:uid="{00000000-0005-0000-0000-00009D190000}"/>
    <cellStyle name="Comma 54 3 2 3 2 5" xfId="6570" xr:uid="{00000000-0005-0000-0000-00009E190000}"/>
    <cellStyle name="Comma 54 3 2 3 3" xfId="6571" xr:uid="{00000000-0005-0000-0000-00009F190000}"/>
    <cellStyle name="Comma 54 3 2 3 3 2" xfId="6572" xr:uid="{00000000-0005-0000-0000-0000A0190000}"/>
    <cellStyle name="Comma 54 3 2 3 3 3" xfId="6573" xr:uid="{00000000-0005-0000-0000-0000A1190000}"/>
    <cellStyle name="Comma 54 3 2 3 3 4" xfId="6574" xr:uid="{00000000-0005-0000-0000-0000A2190000}"/>
    <cellStyle name="Comma 54 3 2 3 4" xfId="6575" xr:uid="{00000000-0005-0000-0000-0000A3190000}"/>
    <cellStyle name="Comma 54 3 2 3 5" xfId="6576" xr:uid="{00000000-0005-0000-0000-0000A4190000}"/>
    <cellStyle name="Comma 54 3 2 3 6" xfId="6577" xr:uid="{00000000-0005-0000-0000-0000A5190000}"/>
    <cellStyle name="Comma 54 3 2 4" xfId="6578" xr:uid="{00000000-0005-0000-0000-0000A6190000}"/>
    <cellStyle name="Comma 54 3 2 4 2" xfId="6579" xr:uid="{00000000-0005-0000-0000-0000A7190000}"/>
    <cellStyle name="Comma 54 3 2 4 2 2" xfId="6580" xr:uid="{00000000-0005-0000-0000-0000A8190000}"/>
    <cellStyle name="Comma 54 3 2 4 2 3" xfId="6581" xr:uid="{00000000-0005-0000-0000-0000A9190000}"/>
    <cellStyle name="Comma 54 3 2 4 2 4" xfId="6582" xr:uid="{00000000-0005-0000-0000-0000AA190000}"/>
    <cellStyle name="Comma 54 3 2 4 3" xfId="6583" xr:uid="{00000000-0005-0000-0000-0000AB190000}"/>
    <cellStyle name="Comma 54 3 2 4 4" xfId="6584" xr:uid="{00000000-0005-0000-0000-0000AC190000}"/>
    <cellStyle name="Comma 54 3 2 4 5" xfId="6585" xr:uid="{00000000-0005-0000-0000-0000AD190000}"/>
    <cellStyle name="Comma 54 3 2 5" xfId="6586" xr:uid="{00000000-0005-0000-0000-0000AE190000}"/>
    <cellStyle name="Comma 54 3 2 5 2" xfId="6587" xr:uid="{00000000-0005-0000-0000-0000AF190000}"/>
    <cellStyle name="Comma 54 3 2 5 3" xfId="6588" xr:uid="{00000000-0005-0000-0000-0000B0190000}"/>
    <cellStyle name="Comma 54 3 2 5 4" xfId="6589" xr:uid="{00000000-0005-0000-0000-0000B1190000}"/>
    <cellStyle name="Comma 54 3 2 6" xfId="6590" xr:uid="{00000000-0005-0000-0000-0000B2190000}"/>
    <cellStyle name="Comma 54 3 2 7" xfId="6591" xr:uid="{00000000-0005-0000-0000-0000B3190000}"/>
    <cellStyle name="Comma 54 3 2 8" xfId="6592" xr:uid="{00000000-0005-0000-0000-0000B4190000}"/>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3" xfId="6598" xr:uid="{00000000-0005-0000-0000-0000BA190000}"/>
    <cellStyle name="Comma 54 3 3 2 2 2 4" xfId="6599" xr:uid="{00000000-0005-0000-0000-0000BB190000}"/>
    <cellStyle name="Comma 54 3 3 2 2 3" xfId="6600" xr:uid="{00000000-0005-0000-0000-0000BC190000}"/>
    <cellStyle name="Comma 54 3 3 2 2 4" xfId="6601" xr:uid="{00000000-0005-0000-0000-0000BD190000}"/>
    <cellStyle name="Comma 54 3 3 2 2 5" xfId="6602" xr:uid="{00000000-0005-0000-0000-0000BE190000}"/>
    <cellStyle name="Comma 54 3 3 2 3" xfId="6603" xr:uid="{00000000-0005-0000-0000-0000BF190000}"/>
    <cellStyle name="Comma 54 3 3 2 3 2" xfId="6604" xr:uid="{00000000-0005-0000-0000-0000C0190000}"/>
    <cellStyle name="Comma 54 3 3 2 3 3" xfId="6605" xr:uid="{00000000-0005-0000-0000-0000C1190000}"/>
    <cellStyle name="Comma 54 3 3 2 3 4" xfId="6606" xr:uid="{00000000-0005-0000-0000-0000C2190000}"/>
    <cellStyle name="Comma 54 3 3 2 4" xfId="6607" xr:uid="{00000000-0005-0000-0000-0000C3190000}"/>
    <cellStyle name="Comma 54 3 3 2 5" xfId="6608" xr:uid="{00000000-0005-0000-0000-0000C4190000}"/>
    <cellStyle name="Comma 54 3 3 2 6" xfId="6609" xr:uid="{00000000-0005-0000-0000-0000C5190000}"/>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3" xfId="6614" xr:uid="{00000000-0005-0000-0000-0000CA190000}"/>
    <cellStyle name="Comma 54 3 3 3 2 2 4" xfId="6615" xr:uid="{00000000-0005-0000-0000-0000CB190000}"/>
    <cellStyle name="Comma 54 3 3 3 2 3" xfId="6616" xr:uid="{00000000-0005-0000-0000-0000CC190000}"/>
    <cellStyle name="Comma 54 3 3 3 2 4" xfId="6617" xr:uid="{00000000-0005-0000-0000-0000CD190000}"/>
    <cellStyle name="Comma 54 3 3 3 2 5" xfId="6618" xr:uid="{00000000-0005-0000-0000-0000CE190000}"/>
    <cellStyle name="Comma 54 3 3 3 3" xfId="6619" xr:uid="{00000000-0005-0000-0000-0000CF190000}"/>
    <cellStyle name="Comma 54 3 3 3 3 2" xfId="6620" xr:uid="{00000000-0005-0000-0000-0000D0190000}"/>
    <cellStyle name="Comma 54 3 3 3 3 3" xfId="6621" xr:uid="{00000000-0005-0000-0000-0000D1190000}"/>
    <cellStyle name="Comma 54 3 3 3 3 4" xfId="6622" xr:uid="{00000000-0005-0000-0000-0000D2190000}"/>
    <cellStyle name="Comma 54 3 3 3 4" xfId="6623" xr:uid="{00000000-0005-0000-0000-0000D3190000}"/>
    <cellStyle name="Comma 54 3 3 3 5" xfId="6624" xr:uid="{00000000-0005-0000-0000-0000D4190000}"/>
    <cellStyle name="Comma 54 3 3 3 6" xfId="6625" xr:uid="{00000000-0005-0000-0000-0000D5190000}"/>
    <cellStyle name="Comma 54 3 3 4" xfId="6626" xr:uid="{00000000-0005-0000-0000-0000D6190000}"/>
    <cellStyle name="Comma 54 3 3 4 2" xfId="6627" xr:uid="{00000000-0005-0000-0000-0000D7190000}"/>
    <cellStyle name="Comma 54 3 3 4 2 2" xfId="6628" xr:uid="{00000000-0005-0000-0000-0000D8190000}"/>
    <cellStyle name="Comma 54 3 3 4 2 3" xfId="6629" xr:uid="{00000000-0005-0000-0000-0000D9190000}"/>
    <cellStyle name="Comma 54 3 3 4 2 4" xfId="6630" xr:uid="{00000000-0005-0000-0000-0000DA190000}"/>
    <cellStyle name="Comma 54 3 3 4 3" xfId="6631" xr:uid="{00000000-0005-0000-0000-0000DB190000}"/>
    <cellStyle name="Comma 54 3 3 4 4" xfId="6632" xr:uid="{00000000-0005-0000-0000-0000DC190000}"/>
    <cellStyle name="Comma 54 3 3 4 5" xfId="6633" xr:uid="{00000000-0005-0000-0000-0000DD190000}"/>
    <cellStyle name="Comma 54 3 3 5" xfId="6634" xr:uid="{00000000-0005-0000-0000-0000DE190000}"/>
    <cellStyle name="Comma 54 3 3 5 2" xfId="6635" xr:uid="{00000000-0005-0000-0000-0000DF190000}"/>
    <cellStyle name="Comma 54 3 3 5 3" xfId="6636" xr:uid="{00000000-0005-0000-0000-0000E0190000}"/>
    <cellStyle name="Comma 54 3 3 5 4" xfId="6637" xr:uid="{00000000-0005-0000-0000-0000E1190000}"/>
    <cellStyle name="Comma 54 3 3 6" xfId="6638" xr:uid="{00000000-0005-0000-0000-0000E2190000}"/>
    <cellStyle name="Comma 54 3 3 7" xfId="6639" xr:uid="{00000000-0005-0000-0000-0000E3190000}"/>
    <cellStyle name="Comma 54 3 3 8" xfId="6640" xr:uid="{00000000-0005-0000-0000-0000E4190000}"/>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3" xfId="6645" xr:uid="{00000000-0005-0000-0000-0000E9190000}"/>
    <cellStyle name="Comma 54 3 4 2 2 4" xfId="6646" xr:uid="{00000000-0005-0000-0000-0000EA190000}"/>
    <cellStyle name="Comma 54 3 4 2 3" xfId="6647" xr:uid="{00000000-0005-0000-0000-0000EB190000}"/>
    <cellStyle name="Comma 54 3 4 2 4" xfId="6648" xr:uid="{00000000-0005-0000-0000-0000EC190000}"/>
    <cellStyle name="Comma 54 3 4 2 5" xfId="6649" xr:uid="{00000000-0005-0000-0000-0000ED190000}"/>
    <cellStyle name="Comma 54 3 4 3" xfId="6650" xr:uid="{00000000-0005-0000-0000-0000EE190000}"/>
    <cellStyle name="Comma 54 3 4 3 2" xfId="6651" xr:uid="{00000000-0005-0000-0000-0000EF190000}"/>
    <cellStyle name="Comma 54 3 4 3 3" xfId="6652" xr:uid="{00000000-0005-0000-0000-0000F0190000}"/>
    <cellStyle name="Comma 54 3 4 3 4" xfId="6653" xr:uid="{00000000-0005-0000-0000-0000F1190000}"/>
    <cellStyle name="Comma 54 3 4 4" xfId="6654" xr:uid="{00000000-0005-0000-0000-0000F2190000}"/>
    <cellStyle name="Comma 54 3 4 5" xfId="6655" xr:uid="{00000000-0005-0000-0000-0000F3190000}"/>
    <cellStyle name="Comma 54 3 4 6" xfId="6656" xr:uid="{00000000-0005-0000-0000-0000F4190000}"/>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3" xfId="6661" xr:uid="{00000000-0005-0000-0000-0000F9190000}"/>
    <cellStyle name="Comma 54 3 5 2 2 4" xfId="6662" xr:uid="{00000000-0005-0000-0000-0000FA190000}"/>
    <cellStyle name="Comma 54 3 5 2 3" xfId="6663" xr:uid="{00000000-0005-0000-0000-0000FB190000}"/>
    <cellStyle name="Comma 54 3 5 2 4" xfId="6664" xr:uid="{00000000-0005-0000-0000-0000FC190000}"/>
    <cellStyle name="Comma 54 3 5 2 5" xfId="6665" xr:uid="{00000000-0005-0000-0000-0000FD190000}"/>
    <cellStyle name="Comma 54 3 5 3" xfId="6666" xr:uid="{00000000-0005-0000-0000-0000FE190000}"/>
    <cellStyle name="Comma 54 3 5 3 2" xfId="6667" xr:uid="{00000000-0005-0000-0000-0000FF190000}"/>
    <cellStyle name="Comma 54 3 5 3 3" xfId="6668" xr:uid="{00000000-0005-0000-0000-0000001A0000}"/>
    <cellStyle name="Comma 54 3 5 3 4" xfId="6669" xr:uid="{00000000-0005-0000-0000-0000011A0000}"/>
    <cellStyle name="Comma 54 3 5 4" xfId="6670" xr:uid="{00000000-0005-0000-0000-0000021A0000}"/>
    <cellStyle name="Comma 54 3 5 5" xfId="6671" xr:uid="{00000000-0005-0000-0000-0000031A0000}"/>
    <cellStyle name="Comma 54 3 5 6" xfId="6672" xr:uid="{00000000-0005-0000-0000-0000041A0000}"/>
    <cellStyle name="Comma 54 3 6" xfId="6673" xr:uid="{00000000-0005-0000-0000-0000051A0000}"/>
    <cellStyle name="Comma 54 3 6 2" xfId="6674" xr:uid="{00000000-0005-0000-0000-0000061A0000}"/>
    <cellStyle name="Comma 54 3 6 2 2" xfId="6675" xr:uid="{00000000-0005-0000-0000-0000071A0000}"/>
    <cellStyle name="Comma 54 3 6 2 3" xfId="6676" xr:uid="{00000000-0005-0000-0000-0000081A0000}"/>
    <cellStyle name="Comma 54 3 6 2 4" xfId="6677" xr:uid="{00000000-0005-0000-0000-0000091A0000}"/>
    <cellStyle name="Comma 54 3 6 3" xfId="6678" xr:uid="{00000000-0005-0000-0000-00000A1A0000}"/>
    <cellStyle name="Comma 54 3 6 4" xfId="6679" xr:uid="{00000000-0005-0000-0000-00000B1A0000}"/>
    <cellStyle name="Comma 54 3 6 5" xfId="6680" xr:uid="{00000000-0005-0000-0000-00000C1A0000}"/>
    <cellStyle name="Comma 54 3 7" xfId="6681" xr:uid="{00000000-0005-0000-0000-00000D1A0000}"/>
    <cellStyle name="Comma 54 3 7 2" xfId="6682" xr:uid="{00000000-0005-0000-0000-00000E1A0000}"/>
    <cellStyle name="Comma 54 3 7 3" xfId="6683" xr:uid="{00000000-0005-0000-0000-00000F1A0000}"/>
    <cellStyle name="Comma 54 3 7 4" xfId="6684" xr:uid="{00000000-0005-0000-0000-0000101A0000}"/>
    <cellStyle name="Comma 54 3 8" xfId="6685" xr:uid="{00000000-0005-0000-0000-0000111A0000}"/>
    <cellStyle name="Comma 54 3 9" xfId="6686" xr:uid="{00000000-0005-0000-0000-0000121A0000}"/>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3" xfId="6692" xr:uid="{00000000-0005-0000-0000-0000181A0000}"/>
    <cellStyle name="Comma 54 4 2 2 2 4" xfId="6693" xr:uid="{00000000-0005-0000-0000-0000191A0000}"/>
    <cellStyle name="Comma 54 4 2 2 3" xfId="6694" xr:uid="{00000000-0005-0000-0000-00001A1A0000}"/>
    <cellStyle name="Comma 54 4 2 2 4" xfId="6695" xr:uid="{00000000-0005-0000-0000-00001B1A0000}"/>
    <cellStyle name="Comma 54 4 2 2 5" xfId="6696" xr:uid="{00000000-0005-0000-0000-00001C1A0000}"/>
    <cellStyle name="Comma 54 4 2 3" xfId="6697" xr:uid="{00000000-0005-0000-0000-00001D1A0000}"/>
    <cellStyle name="Comma 54 4 2 3 2" xfId="6698" xr:uid="{00000000-0005-0000-0000-00001E1A0000}"/>
    <cellStyle name="Comma 54 4 2 3 3" xfId="6699" xr:uid="{00000000-0005-0000-0000-00001F1A0000}"/>
    <cellStyle name="Comma 54 4 2 3 4" xfId="6700" xr:uid="{00000000-0005-0000-0000-0000201A0000}"/>
    <cellStyle name="Comma 54 4 2 4" xfId="6701" xr:uid="{00000000-0005-0000-0000-0000211A0000}"/>
    <cellStyle name="Comma 54 4 2 5" xfId="6702" xr:uid="{00000000-0005-0000-0000-0000221A0000}"/>
    <cellStyle name="Comma 54 4 2 6" xfId="6703" xr:uid="{00000000-0005-0000-0000-0000231A0000}"/>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3" xfId="6708" xr:uid="{00000000-0005-0000-0000-0000281A0000}"/>
    <cellStyle name="Comma 54 4 3 2 2 4" xfId="6709" xr:uid="{00000000-0005-0000-0000-0000291A0000}"/>
    <cellStyle name="Comma 54 4 3 2 3" xfId="6710" xr:uid="{00000000-0005-0000-0000-00002A1A0000}"/>
    <cellStyle name="Comma 54 4 3 2 4" xfId="6711" xr:uid="{00000000-0005-0000-0000-00002B1A0000}"/>
    <cellStyle name="Comma 54 4 3 2 5" xfId="6712" xr:uid="{00000000-0005-0000-0000-00002C1A0000}"/>
    <cellStyle name="Comma 54 4 3 3" xfId="6713" xr:uid="{00000000-0005-0000-0000-00002D1A0000}"/>
    <cellStyle name="Comma 54 4 3 3 2" xfId="6714" xr:uid="{00000000-0005-0000-0000-00002E1A0000}"/>
    <cellStyle name="Comma 54 4 3 3 3" xfId="6715" xr:uid="{00000000-0005-0000-0000-00002F1A0000}"/>
    <cellStyle name="Comma 54 4 3 3 4" xfId="6716" xr:uid="{00000000-0005-0000-0000-0000301A0000}"/>
    <cellStyle name="Comma 54 4 3 4" xfId="6717" xr:uid="{00000000-0005-0000-0000-0000311A0000}"/>
    <cellStyle name="Comma 54 4 3 5" xfId="6718" xr:uid="{00000000-0005-0000-0000-0000321A0000}"/>
    <cellStyle name="Comma 54 4 3 6" xfId="6719" xr:uid="{00000000-0005-0000-0000-0000331A0000}"/>
    <cellStyle name="Comma 54 4 4" xfId="6720" xr:uid="{00000000-0005-0000-0000-0000341A0000}"/>
    <cellStyle name="Comma 54 4 4 2" xfId="6721" xr:uid="{00000000-0005-0000-0000-0000351A0000}"/>
    <cellStyle name="Comma 54 4 4 2 2" xfId="6722" xr:uid="{00000000-0005-0000-0000-0000361A0000}"/>
    <cellStyle name="Comma 54 4 4 2 3" xfId="6723" xr:uid="{00000000-0005-0000-0000-0000371A0000}"/>
    <cellStyle name="Comma 54 4 4 2 4" xfId="6724" xr:uid="{00000000-0005-0000-0000-0000381A0000}"/>
    <cellStyle name="Comma 54 4 4 3" xfId="6725" xr:uid="{00000000-0005-0000-0000-0000391A0000}"/>
    <cellStyle name="Comma 54 4 4 4" xfId="6726" xr:uid="{00000000-0005-0000-0000-00003A1A0000}"/>
    <cellStyle name="Comma 54 4 4 5" xfId="6727" xr:uid="{00000000-0005-0000-0000-00003B1A0000}"/>
    <cellStyle name="Comma 54 4 5" xfId="6728" xr:uid="{00000000-0005-0000-0000-00003C1A0000}"/>
    <cellStyle name="Comma 54 4 5 2" xfId="6729" xr:uid="{00000000-0005-0000-0000-00003D1A0000}"/>
    <cellStyle name="Comma 54 4 5 3" xfId="6730" xr:uid="{00000000-0005-0000-0000-00003E1A0000}"/>
    <cellStyle name="Comma 54 4 5 4" xfId="6731" xr:uid="{00000000-0005-0000-0000-00003F1A0000}"/>
    <cellStyle name="Comma 54 4 6" xfId="6732" xr:uid="{00000000-0005-0000-0000-0000401A0000}"/>
    <cellStyle name="Comma 54 4 7" xfId="6733" xr:uid="{00000000-0005-0000-0000-0000411A0000}"/>
    <cellStyle name="Comma 54 4 8" xfId="6734" xr:uid="{00000000-0005-0000-0000-0000421A0000}"/>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3" xfId="6740" xr:uid="{00000000-0005-0000-0000-0000481A0000}"/>
    <cellStyle name="Comma 54 5 2 2 2 4" xfId="6741" xr:uid="{00000000-0005-0000-0000-0000491A0000}"/>
    <cellStyle name="Comma 54 5 2 2 3" xfId="6742" xr:uid="{00000000-0005-0000-0000-00004A1A0000}"/>
    <cellStyle name="Comma 54 5 2 2 4" xfId="6743" xr:uid="{00000000-0005-0000-0000-00004B1A0000}"/>
    <cellStyle name="Comma 54 5 2 2 5" xfId="6744" xr:uid="{00000000-0005-0000-0000-00004C1A0000}"/>
    <cellStyle name="Comma 54 5 2 3" xfId="6745" xr:uid="{00000000-0005-0000-0000-00004D1A0000}"/>
    <cellStyle name="Comma 54 5 2 3 2" xfId="6746" xr:uid="{00000000-0005-0000-0000-00004E1A0000}"/>
    <cellStyle name="Comma 54 5 2 3 3" xfId="6747" xr:uid="{00000000-0005-0000-0000-00004F1A0000}"/>
    <cellStyle name="Comma 54 5 2 3 4" xfId="6748" xr:uid="{00000000-0005-0000-0000-0000501A0000}"/>
    <cellStyle name="Comma 54 5 2 4" xfId="6749" xr:uid="{00000000-0005-0000-0000-0000511A0000}"/>
    <cellStyle name="Comma 54 5 2 5" xfId="6750" xr:uid="{00000000-0005-0000-0000-0000521A0000}"/>
    <cellStyle name="Comma 54 5 2 6" xfId="6751" xr:uid="{00000000-0005-0000-0000-0000531A0000}"/>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3" xfId="6756" xr:uid="{00000000-0005-0000-0000-0000581A0000}"/>
    <cellStyle name="Comma 54 5 3 2 2 4" xfId="6757" xr:uid="{00000000-0005-0000-0000-0000591A0000}"/>
    <cellStyle name="Comma 54 5 3 2 3" xfId="6758" xr:uid="{00000000-0005-0000-0000-00005A1A0000}"/>
    <cellStyle name="Comma 54 5 3 2 4" xfId="6759" xr:uid="{00000000-0005-0000-0000-00005B1A0000}"/>
    <cellStyle name="Comma 54 5 3 2 5" xfId="6760" xr:uid="{00000000-0005-0000-0000-00005C1A0000}"/>
    <cellStyle name="Comma 54 5 3 3" xfId="6761" xr:uid="{00000000-0005-0000-0000-00005D1A0000}"/>
    <cellStyle name="Comma 54 5 3 3 2" xfId="6762" xr:uid="{00000000-0005-0000-0000-00005E1A0000}"/>
    <cellStyle name="Comma 54 5 3 3 3" xfId="6763" xr:uid="{00000000-0005-0000-0000-00005F1A0000}"/>
    <cellStyle name="Comma 54 5 3 3 4" xfId="6764" xr:uid="{00000000-0005-0000-0000-0000601A0000}"/>
    <cellStyle name="Comma 54 5 3 4" xfId="6765" xr:uid="{00000000-0005-0000-0000-0000611A0000}"/>
    <cellStyle name="Comma 54 5 3 5" xfId="6766" xr:uid="{00000000-0005-0000-0000-0000621A0000}"/>
    <cellStyle name="Comma 54 5 3 6" xfId="6767" xr:uid="{00000000-0005-0000-0000-0000631A0000}"/>
    <cellStyle name="Comma 54 5 4" xfId="6768" xr:uid="{00000000-0005-0000-0000-0000641A0000}"/>
    <cellStyle name="Comma 54 5 4 2" xfId="6769" xr:uid="{00000000-0005-0000-0000-0000651A0000}"/>
    <cellStyle name="Comma 54 5 4 2 2" xfId="6770" xr:uid="{00000000-0005-0000-0000-0000661A0000}"/>
    <cellStyle name="Comma 54 5 4 2 3" xfId="6771" xr:uid="{00000000-0005-0000-0000-0000671A0000}"/>
    <cellStyle name="Comma 54 5 4 2 4" xfId="6772" xr:uid="{00000000-0005-0000-0000-0000681A0000}"/>
    <cellStyle name="Comma 54 5 4 3" xfId="6773" xr:uid="{00000000-0005-0000-0000-0000691A0000}"/>
    <cellStyle name="Comma 54 5 4 4" xfId="6774" xr:uid="{00000000-0005-0000-0000-00006A1A0000}"/>
    <cellStyle name="Comma 54 5 4 5" xfId="6775" xr:uid="{00000000-0005-0000-0000-00006B1A0000}"/>
    <cellStyle name="Comma 54 5 5" xfId="6776" xr:uid="{00000000-0005-0000-0000-00006C1A0000}"/>
    <cellStyle name="Comma 54 5 5 2" xfId="6777" xr:uid="{00000000-0005-0000-0000-00006D1A0000}"/>
    <cellStyle name="Comma 54 5 5 3" xfId="6778" xr:uid="{00000000-0005-0000-0000-00006E1A0000}"/>
    <cellStyle name="Comma 54 5 5 4" xfId="6779" xr:uid="{00000000-0005-0000-0000-00006F1A0000}"/>
    <cellStyle name="Comma 54 5 6" xfId="6780" xr:uid="{00000000-0005-0000-0000-0000701A0000}"/>
    <cellStyle name="Comma 54 5 7" xfId="6781" xr:uid="{00000000-0005-0000-0000-0000711A0000}"/>
    <cellStyle name="Comma 54 5 8" xfId="6782" xr:uid="{00000000-0005-0000-0000-0000721A0000}"/>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3" xfId="6787" xr:uid="{00000000-0005-0000-0000-0000771A0000}"/>
    <cellStyle name="Comma 54 6 2 2 4" xfId="6788" xr:uid="{00000000-0005-0000-0000-0000781A0000}"/>
    <cellStyle name="Comma 54 6 2 3" xfId="6789" xr:uid="{00000000-0005-0000-0000-0000791A0000}"/>
    <cellStyle name="Comma 54 6 2 4" xfId="6790" xr:uid="{00000000-0005-0000-0000-00007A1A0000}"/>
    <cellStyle name="Comma 54 6 2 5" xfId="6791" xr:uid="{00000000-0005-0000-0000-00007B1A0000}"/>
    <cellStyle name="Comma 54 6 3" xfId="6792" xr:uid="{00000000-0005-0000-0000-00007C1A0000}"/>
    <cellStyle name="Comma 54 6 3 2" xfId="6793" xr:uid="{00000000-0005-0000-0000-00007D1A0000}"/>
    <cellStyle name="Comma 54 6 3 3" xfId="6794" xr:uid="{00000000-0005-0000-0000-00007E1A0000}"/>
    <cellStyle name="Comma 54 6 3 4" xfId="6795" xr:uid="{00000000-0005-0000-0000-00007F1A0000}"/>
    <cellStyle name="Comma 54 6 4" xfId="6796" xr:uid="{00000000-0005-0000-0000-0000801A0000}"/>
    <cellStyle name="Comma 54 6 5" xfId="6797" xr:uid="{00000000-0005-0000-0000-0000811A0000}"/>
    <cellStyle name="Comma 54 6 6" xfId="6798" xr:uid="{00000000-0005-0000-0000-0000821A0000}"/>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3" xfId="6803" xr:uid="{00000000-0005-0000-0000-0000871A0000}"/>
    <cellStyle name="Comma 54 7 2 2 4" xfId="6804" xr:uid="{00000000-0005-0000-0000-0000881A0000}"/>
    <cellStyle name="Comma 54 7 2 3" xfId="6805" xr:uid="{00000000-0005-0000-0000-0000891A0000}"/>
    <cellStyle name="Comma 54 7 2 4" xfId="6806" xr:uid="{00000000-0005-0000-0000-00008A1A0000}"/>
    <cellStyle name="Comma 54 7 2 5" xfId="6807" xr:uid="{00000000-0005-0000-0000-00008B1A0000}"/>
    <cellStyle name="Comma 54 7 3" xfId="6808" xr:uid="{00000000-0005-0000-0000-00008C1A0000}"/>
    <cellStyle name="Comma 54 7 3 2" xfId="6809" xr:uid="{00000000-0005-0000-0000-00008D1A0000}"/>
    <cellStyle name="Comma 54 7 3 3" xfId="6810" xr:uid="{00000000-0005-0000-0000-00008E1A0000}"/>
    <cellStyle name="Comma 54 7 3 4" xfId="6811" xr:uid="{00000000-0005-0000-0000-00008F1A0000}"/>
    <cellStyle name="Comma 54 7 4" xfId="6812" xr:uid="{00000000-0005-0000-0000-0000901A0000}"/>
    <cellStyle name="Comma 54 7 5" xfId="6813" xr:uid="{00000000-0005-0000-0000-0000911A0000}"/>
    <cellStyle name="Comma 54 7 6" xfId="6814" xr:uid="{00000000-0005-0000-0000-0000921A0000}"/>
    <cellStyle name="Comma 54 8" xfId="6815" xr:uid="{00000000-0005-0000-0000-0000931A0000}"/>
    <cellStyle name="Comma 54 8 2" xfId="6816" xr:uid="{00000000-0005-0000-0000-0000941A0000}"/>
    <cellStyle name="Comma 54 8 2 2" xfId="6817" xr:uid="{00000000-0005-0000-0000-0000951A0000}"/>
    <cellStyle name="Comma 54 8 2 3" xfId="6818" xr:uid="{00000000-0005-0000-0000-0000961A0000}"/>
    <cellStyle name="Comma 54 8 2 4" xfId="6819" xr:uid="{00000000-0005-0000-0000-0000971A0000}"/>
    <cellStyle name="Comma 54 8 3" xfId="6820" xr:uid="{00000000-0005-0000-0000-0000981A0000}"/>
    <cellStyle name="Comma 54 8 4" xfId="6821" xr:uid="{00000000-0005-0000-0000-0000991A0000}"/>
    <cellStyle name="Comma 54 8 5" xfId="6822" xr:uid="{00000000-0005-0000-0000-00009A1A0000}"/>
    <cellStyle name="Comma 54 9" xfId="6823" xr:uid="{00000000-0005-0000-0000-00009B1A0000}"/>
    <cellStyle name="Comma 54 9 2" xfId="6824" xr:uid="{00000000-0005-0000-0000-00009C1A0000}"/>
    <cellStyle name="Comma 54 9 3" xfId="6825" xr:uid="{00000000-0005-0000-0000-00009D1A0000}"/>
    <cellStyle name="Comma 54 9 4" xfId="6826" xr:uid="{00000000-0005-0000-0000-00009E1A0000}"/>
    <cellStyle name="Comma 55" xfId="6827" xr:uid="{00000000-0005-0000-0000-00009F1A0000}"/>
    <cellStyle name="Comma 55 10" xfId="6828" xr:uid="{00000000-0005-0000-0000-0000A01A0000}"/>
    <cellStyle name="Comma 55 11" xfId="6829" xr:uid="{00000000-0005-0000-0000-0000A11A0000}"/>
    <cellStyle name="Comma 55 12" xfId="6830" xr:uid="{00000000-0005-0000-0000-0000A21A0000}"/>
    <cellStyle name="Comma 55 2" xfId="6831" xr:uid="{00000000-0005-0000-0000-0000A31A0000}"/>
    <cellStyle name="Comma 55 2 10" xfId="6832" xr:uid="{00000000-0005-0000-0000-0000A41A0000}"/>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3" xfId="6838" xr:uid="{00000000-0005-0000-0000-0000AA1A0000}"/>
    <cellStyle name="Comma 55 2 2 2 2 2 4" xfId="6839" xr:uid="{00000000-0005-0000-0000-0000AB1A0000}"/>
    <cellStyle name="Comma 55 2 2 2 2 3" xfId="6840" xr:uid="{00000000-0005-0000-0000-0000AC1A0000}"/>
    <cellStyle name="Comma 55 2 2 2 2 4" xfId="6841" xr:uid="{00000000-0005-0000-0000-0000AD1A0000}"/>
    <cellStyle name="Comma 55 2 2 2 2 5" xfId="6842" xr:uid="{00000000-0005-0000-0000-0000AE1A0000}"/>
    <cellStyle name="Comma 55 2 2 2 3" xfId="6843" xr:uid="{00000000-0005-0000-0000-0000AF1A0000}"/>
    <cellStyle name="Comma 55 2 2 2 3 2" xfId="6844" xr:uid="{00000000-0005-0000-0000-0000B01A0000}"/>
    <cellStyle name="Comma 55 2 2 2 3 3" xfId="6845" xr:uid="{00000000-0005-0000-0000-0000B11A0000}"/>
    <cellStyle name="Comma 55 2 2 2 3 4" xfId="6846" xr:uid="{00000000-0005-0000-0000-0000B21A0000}"/>
    <cellStyle name="Comma 55 2 2 2 4" xfId="6847" xr:uid="{00000000-0005-0000-0000-0000B31A0000}"/>
    <cellStyle name="Comma 55 2 2 2 5" xfId="6848" xr:uid="{00000000-0005-0000-0000-0000B41A0000}"/>
    <cellStyle name="Comma 55 2 2 2 6" xfId="6849" xr:uid="{00000000-0005-0000-0000-0000B51A0000}"/>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3" xfId="6854" xr:uid="{00000000-0005-0000-0000-0000BA1A0000}"/>
    <cellStyle name="Comma 55 2 2 3 2 2 4" xfId="6855" xr:uid="{00000000-0005-0000-0000-0000BB1A0000}"/>
    <cellStyle name="Comma 55 2 2 3 2 3" xfId="6856" xr:uid="{00000000-0005-0000-0000-0000BC1A0000}"/>
    <cellStyle name="Comma 55 2 2 3 2 4" xfId="6857" xr:uid="{00000000-0005-0000-0000-0000BD1A0000}"/>
    <cellStyle name="Comma 55 2 2 3 2 5" xfId="6858" xr:uid="{00000000-0005-0000-0000-0000BE1A0000}"/>
    <cellStyle name="Comma 55 2 2 3 3" xfId="6859" xr:uid="{00000000-0005-0000-0000-0000BF1A0000}"/>
    <cellStyle name="Comma 55 2 2 3 3 2" xfId="6860" xr:uid="{00000000-0005-0000-0000-0000C01A0000}"/>
    <cellStyle name="Comma 55 2 2 3 3 3" xfId="6861" xr:uid="{00000000-0005-0000-0000-0000C11A0000}"/>
    <cellStyle name="Comma 55 2 2 3 3 4" xfId="6862" xr:uid="{00000000-0005-0000-0000-0000C21A0000}"/>
    <cellStyle name="Comma 55 2 2 3 4" xfId="6863" xr:uid="{00000000-0005-0000-0000-0000C31A0000}"/>
    <cellStyle name="Comma 55 2 2 3 5" xfId="6864" xr:uid="{00000000-0005-0000-0000-0000C41A0000}"/>
    <cellStyle name="Comma 55 2 2 3 6" xfId="6865" xr:uid="{00000000-0005-0000-0000-0000C51A0000}"/>
    <cellStyle name="Comma 55 2 2 4" xfId="6866" xr:uid="{00000000-0005-0000-0000-0000C61A0000}"/>
    <cellStyle name="Comma 55 2 2 4 2" xfId="6867" xr:uid="{00000000-0005-0000-0000-0000C71A0000}"/>
    <cellStyle name="Comma 55 2 2 4 2 2" xfId="6868" xr:uid="{00000000-0005-0000-0000-0000C81A0000}"/>
    <cellStyle name="Comma 55 2 2 4 2 3" xfId="6869" xr:uid="{00000000-0005-0000-0000-0000C91A0000}"/>
    <cellStyle name="Comma 55 2 2 4 2 4" xfId="6870" xr:uid="{00000000-0005-0000-0000-0000CA1A0000}"/>
    <cellStyle name="Comma 55 2 2 4 3" xfId="6871" xr:uid="{00000000-0005-0000-0000-0000CB1A0000}"/>
    <cellStyle name="Comma 55 2 2 4 4" xfId="6872" xr:uid="{00000000-0005-0000-0000-0000CC1A0000}"/>
    <cellStyle name="Comma 55 2 2 4 5" xfId="6873" xr:uid="{00000000-0005-0000-0000-0000CD1A0000}"/>
    <cellStyle name="Comma 55 2 2 5" xfId="6874" xr:uid="{00000000-0005-0000-0000-0000CE1A0000}"/>
    <cellStyle name="Comma 55 2 2 5 2" xfId="6875" xr:uid="{00000000-0005-0000-0000-0000CF1A0000}"/>
    <cellStyle name="Comma 55 2 2 5 3" xfId="6876" xr:uid="{00000000-0005-0000-0000-0000D01A0000}"/>
    <cellStyle name="Comma 55 2 2 5 4" xfId="6877" xr:uid="{00000000-0005-0000-0000-0000D11A0000}"/>
    <cellStyle name="Comma 55 2 2 6" xfId="6878" xr:uid="{00000000-0005-0000-0000-0000D21A0000}"/>
    <cellStyle name="Comma 55 2 2 7" xfId="6879" xr:uid="{00000000-0005-0000-0000-0000D31A0000}"/>
    <cellStyle name="Comma 55 2 2 8" xfId="6880" xr:uid="{00000000-0005-0000-0000-0000D41A0000}"/>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3" xfId="6886" xr:uid="{00000000-0005-0000-0000-0000DA1A0000}"/>
    <cellStyle name="Comma 55 2 3 2 2 2 4" xfId="6887" xr:uid="{00000000-0005-0000-0000-0000DB1A0000}"/>
    <cellStyle name="Comma 55 2 3 2 2 3" xfId="6888" xr:uid="{00000000-0005-0000-0000-0000DC1A0000}"/>
    <cellStyle name="Comma 55 2 3 2 2 4" xfId="6889" xr:uid="{00000000-0005-0000-0000-0000DD1A0000}"/>
    <cellStyle name="Comma 55 2 3 2 2 5" xfId="6890" xr:uid="{00000000-0005-0000-0000-0000DE1A0000}"/>
    <cellStyle name="Comma 55 2 3 2 3" xfId="6891" xr:uid="{00000000-0005-0000-0000-0000DF1A0000}"/>
    <cellStyle name="Comma 55 2 3 2 3 2" xfId="6892" xr:uid="{00000000-0005-0000-0000-0000E01A0000}"/>
    <cellStyle name="Comma 55 2 3 2 3 3" xfId="6893" xr:uid="{00000000-0005-0000-0000-0000E11A0000}"/>
    <cellStyle name="Comma 55 2 3 2 3 4" xfId="6894" xr:uid="{00000000-0005-0000-0000-0000E21A0000}"/>
    <cellStyle name="Comma 55 2 3 2 4" xfId="6895" xr:uid="{00000000-0005-0000-0000-0000E31A0000}"/>
    <cellStyle name="Comma 55 2 3 2 5" xfId="6896" xr:uid="{00000000-0005-0000-0000-0000E41A0000}"/>
    <cellStyle name="Comma 55 2 3 2 6" xfId="6897" xr:uid="{00000000-0005-0000-0000-0000E51A0000}"/>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3" xfId="6902" xr:uid="{00000000-0005-0000-0000-0000EA1A0000}"/>
    <cellStyle name="Comma 55 2 3 3 2 2 4" xfId="6903" xr:uid="{00000000-0005-0000-0000-0000EB1A0000}"/>
    <cellStyle name="Comma 55 2 3 3 2 3" xfId="6904" xr:uid="{00000000-0005-0000-0000-0000EC1A0000}"/>
    <cellStyle name="Comma 55 2 3 3 2 4" xfId="6905" xr:uid="{00000000-0005-0000-0000-0000ED1A0000}"/>
    <cellStyle name="Comma 55 2 3 3 2 5" xfId="6906" xr:uid="{00000000-0005-0000-0000-0000EE1A0000}"/>
    <cellStyle name="Comma 55 2 3 3 3" xfId="6907" xr:uid="{00000000-0005-0000-0000-0000EF1A0000}"/>
    <cellStyle name="Comma 55 2 3 3 3 2" xfId="6908" xr:uid="{00000000-0005-0000-0000-0000F01A0000}"/>
    <cellStyle name="Comma 55 2 3 3 3 3" xfId="6909" xr:uid="{00000000-0005-0000-0000-0000F11A0000}"/>
    <cellStyle name="Comma 55 2 3 3 3 4" xfId="6910" xr:uid="{00000000-0005-0000-0000-0000F21A0000}"/>
    <cellStyle name="Comma 55 2 3 3 4" xfId="6911" xr:uid="{00000000-0005-0000-0000-0000F31A0000}"/>
    <cellStyle name="Comma 55 2 3 3 5" xfId="6912" xr:uid="{00000000-0005-0000-0000-0000F41A0000}"/>
    <cellStyle name="Comma 55 2 3 3 6" xfId="6913" xr:uid="{00000000-0005-0000-0000-0000F51A0000}"/>
    <cellStyle name="Comma 55 2 3 4" xfId="6914" xr:uid="{00000000-0005-0000-0000-0000F61A0000}"/>
    <cellStyle name="Comma 55 2 3 4 2" xfId="6915" xr:uid="{00000000-0005-0000-0000-0000F71A0000}"/>
    <cellStyle name="Comma 55 2 3 4 2 2" xfId="6916" xr:uid="{00000000-0005-0000-0000-0000F81A0000}"/>
    <cellStyle name="Comma 55 2 3 4 2 3" xfId="6917" xr:uid="{00000000-0005-0000-0000-0000F91A0000}"/>
    <cellStyle name="Comma 55 2 3 4 2 4" xfId="6918" xr:uid="{00000000-0005-0000-0000-0000FA1A0000}"/>
    <cellStyle name="Comma 55 2 3 4 3" xfId="6919" xr:uid="{00000000-0005-0000-0000-0000FB1A0000}"/>
    <cellStyle name="Comma 55 2 3 4 4" xfId="6920" xr:uid="{00000000-0005-0000-0000-0000FC1A0000}"/>
    <cellStyle name="Comma 55 2 3 4 5" xfId="6921" xr:uid="{00000000-0005-0000-0000-0000FD1A0000}"/>
    <cellStyle name="Comma 55 2 3 5" xfId="6922" xr:uid="{00000000-0005-0000-0000-0000FE1A0000}"/>
    <cellStyle name="Comma 55 2 3 5 2" xfId="6923" xr:uid="{00000000-0005-0000-0000-0000FF1A0000}"/>
    <cellStyle name="Comma 55 2 3 5 3" xfId="6924" xr:uid="{00000000-0005-0000-0000-0000001B0000}"/>
    <cellStyle name="Comma 55 2 3 5 4" xfId="6925" xr:uid="{00000000-0005-0000-0000-0000011B0000}"/>
    <cellStyle name="Comma 55 2 3 6" xfId="6926" xr:uid="{00000000-0005-0000-0000-0000021B0000}"/>
    <cellStyle name="Comma 55 2 3 7" xfId="6927" xr:uid="{00000000-0005-0000-0000-0000031B0000}"/>
    <cellStyle name="Comma 55 2 3 8" xfId="6928" xr:uid="{00000000-0005-0000-0000-0000041B0000}"/>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3" xfId="6933" xr:uid="{00000000-0005-0000-0000-0000091B0000}"/>
    <cellStyle name="Comma 55 2 4 2 2 4" xfId="6934" xr:uid="{00000000-0005-0000-0000-00000A1B0000}"/>
    <cellStyle name="Comma 55 2 4 2 3" xfId="6935" xr:uid="{00000000-0005-0000-0000-00000B1B0000}"/>
    <cellStyle name="Comma 55 2 4 2 4" xfId="6936" xr:uid="{00000000-0005-0000-0000-00000C1B0000}"/>
    <cellStyle name="Comma 55 2 4 2 5" xfId="6937" xr:uid="{00000000-0005-0000-0000-00000D1B0000}"/>
    <cellStyle name="Comma 55 2 4 3" xfId="6938" xr:uid="{00000000-0005-0000-0000-00000E1B0000}"/>
    <cellStyle name="Comma 55 2 4 3 2" xfId="6939" xr:uid="{00000000-0005-0000-0000-00000F1B0000}"/>
    <cellStyle name="Comma 55 2 4 3 3" xfId="6940" xr:uid="{00000000-0005-0000-0000-0000101B0000}"/>
    <cellStyle name="Comma 55 2 4 3 4" xfId="6941" xr:uid="{00000000-0005-0000-0000-0000111B0000}"/>
    <cellStyle name="Comma 55 2 4 4" xfId="6942" xr:uid="{00000000-0005-0000-0000-0000121B0000}"/>
    <cellStyle name="Comma 55 2 4 5" xfId="6943" xr:uid="{00000000-0005-0000-0000-0000131B0000}"/>
    <cellStyle name="Comma 55 2 4 6" xfId="6944" xr:uid="{00000000-0005-0000-0000-0000141B0000}"/>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3" xfId="6949" xr:uid="{00000000-0005-0000-0000-0000191B0000}"/>
    <cellStyle name="Comma 55 2 5 2 2 4" xfId="6950" xr:uid="{00000000-0005-0000-0000-00001A1B0000}"/>
    <cellStyle name="Comma 55 2 5 2 3" xfId="6951" xr:uid="{00000000-0005-0000-0000-00001B1B0000}"/>
    <cellStyle name="Comma 55 2 5 2 4" xfId="6952" xr:uid="{00000000-0005-0000-0000-00001C1B0000}"/>
    <cellStyle name="Comma 55 2 5 2 5" xfId="6953" xr:uid="{00000000-0005-0000-0000-00001D1B0000}"/>
    <cellStyle name="Comma 55 2 5 3" xfId="6954" xr:uid="{00000000-0005-0000-0000-00001E1B0000}"/>
    <cellStyle name="Comma 55 2 5 3 2" xfId="6955" xr:uid="{00000000-0005-0000-0000-00001F1B0000}"/>
    <cellStyle name="Comma 55 2 5 3 3" xfId="6956" xr:uid="{00000000-0005-0000-0000-0000201B0000}"/>
    <cellStyle name="Comma 55 2 5 3 4" xfId="6957" xr:uid="{00000000-0005-0000-0000-0000211B0000}"/>
    <cellStyle name="Comma 55 2 5 4" xfId="6958" xr:uid="{00000000-0005-0000-0000-0000221B0000}"/>
    <cellStyle name="Comma 55 2 5 5" xfId="6959" xr:uid="{00000000-0005-0000-0000-0000231B0000}"/>
    <cellStyle name="Comma 55 2 5 6" xfId="6960" xr:uid="{00000000-0005-0000-0000-0000241B0000}"/>
    <cellStyle name="Comma 55 2 6" xfId="6961" xr:uid="{00000000-0005-0000-0000-0000251B0000}"/>
    <cellStyle name="Comma 55 2 6 2" xfId="6962" xr:uid="{00000000-0005-0000-0000-0000261B0000}"/>
    <cellStyle name="Comma 55 2 6 2 2" xfId="6963" xr:uid="{00000000-0005-0000-0000-0000271B0000}"/>
    <cellStyle name="Comma 55 2 6 2 3" xfId="6964" xr:uid="{00000000-0005-0000-0000-0000281B0000}"/>
    <cellStyle name="Comma 55 2 6 2 4" xfId="6965" xr:uid="{00000000-0005-0000-0000-0000291B0000}"/>
    <cellStyle name="Comma 55 2 6 3" xfId="6966" xr:uid="{00000000-0005-0000-0000-00002A1B0000}"/>
    <cellStyle name="Comma 55 2 6 4" xfId="6967" xr:uid="{00000000-0005-0000-0000-00002B1B0000}"/>
    <cellStyle name="Comma 55 2 6 5" xfId="6968" xr:uid="{00000000-0005-0000-0000-00002C1B0000}"/>
    <cellStyle name="Comma 55 2 7" xfId="6969" xr:uid="{00000000-0005-0000-0000-00002D1B0000}"/>
    <cellStyle name="Comma 55 2 7 2" xfId="6970" xr:uid="{00000000-0005-0000-0000-00002E1B0000}"/>
    <cellStyle name="Comma 55 2 7 3" xfId="6971" xr:uid="{00000000-0005-0000-0000-00002F1B0000}"/>
    <cellStyle name="Comma 55 2 7 4" xfId="6972" xr:uid="{00000000-0005-0000-0000-0000301B0000}"/>
    <cellStyle name="Comma 55 2 8" xfId="6973" xr:uid="{00000000-0005-0000-0000-0000311B0000}"/>
    <cellStyle name="Comma 55 2 9" xfId="6974" xr:uid="{00000000-0005-0000-0000-0000321B0000}"/>
    <cellStyle name="Comma 55 3" xfId="6975" xr:uid="{00000000-0005-0000-0000-0000331B0000}"/>
    <cellStyle name="Comma 55 3 10" xfId="6976" xr:uid="{00000000-0005-0000-0000-0000341B0000}"/>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3" xfId="6982" xr:uid="{00000000-0005-0000-0000-00003A1B0000}"/>
    <cellStyle name="Comma 55 3 2 2 2 2 4" xfId="6983" xr:uid="{00000000-0005-0000-0000-00003B1B0000}"/>
    <cellStyle name="Comma 55 3 2 2 2 3" xfId="6984" xr:uid="{00000000-0005-0000-0000-00003C1B0000}"/>
    <cellStyle name="Comma 55 3 2 2 2 4" xfId="6985" xr:uid="{00000000-0005-0000-0000-00003D1B0000}"/>
    <cellStyle name="Comma 55 3 2 2 2 5" xfId="6986" xr:uid="{00000000-0005-0000-0000-00003E1B0000}"/>
    <cellStyle name="Comma 55 3 2 2 3" xfId="6987" xr:uid="{00000000-0005-0000-0000-00003F1B0000}"/>
    <cellStyle name="Comma 55 3 2 2 3 2" xfId="6988" xr:uid="{00000000-0005-0000-0000-0000401B0000}"/>
    <cellStyle name="Comma 55 3 2 2 3 3" xfId="6989" xr:uid="{00000000-0005-0000-0000-0000411B0000}"/>
    <cellStyle name="Comma 55 3 2 2 3 4" xfId="6990" xr:uid="{00000000-0005-0000-0000-0000421B0000}"/>
    <cellStyle name="Comma 55 3 2 2 4" xfId="6991" xr:uid="{00000000-0005-0000-0000-0000431B0000}"/>
    <cellStyle name="Comma 55 3 2 2 5" xfId="6992" xr:uid="{00000000-0005-0000-0000-0000441B0000}"/>
    <cellStyle name="Comma 55 3 2 2 6" xfId="6993" xr:uid="{00000000-0005-0000-0000-0000451B0000}"/>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3" xfId="6998" xr:uid="{00000000-0005-0000-0000-00004A1B0000}"/>
    <cellStyle name="Comma 55 3 2 3 2 2 4" xfId="6999" xr:uid="{00000000-0005-0000-0000-00004B1B0000}"/>
    <cellStyle name="Comma 55 3 2 3 2 3" xfId="7000" xr:uid="{00000000-0005-0000-0000-00004C1B0000}"/>
    <cellStyle name="Comma 55 3 2 3 2 4" xfId="7001" xr:uid="{00000000-0005-0000-0000-00004D1B0000}"/>
    <cellStyle name="Comma 55 3 2 3 2 5" xfId="7002" xr:uid="{00000000-0005-0000-0000-00004E1B0000}"/>
    <cellStyle name="Comma 55 3 2 3 3" xfId="7003" xr:uid="{00000000-0005-0000-0000-00004F1B0000}"/>
    <cellStyle name="Comma 55 3 2 3 3 2" xfId="7004" xr:uid="{00000000-0005-0000-0000-0000501B0000}"/>
    <cellStyle name="Comma 55 3 2 3 3 3" xfId="7005" xr:uid="{00000000-0005-0000-0000-0000511B0000}"/>
    <cellStyle name="Comma 55 3 2 3 3 4" xfId="7006" xr:uid="{00000000-0005-0000-0000-0000521B0000}"/>
    <cellStyle name="Comma 55 3 2 3 4" xfId="7007" xr:uid="{00000000-0005-0000-0000-0000531B0000}"/>
    <cellStyle name="Comma 55 3 2 3 5" xfId="7008" xr:uid="{00000000-0005-0000-0000-0000541B0000}"/>
    <cellStyle name="Comma 55 3 2 3 6" xfId="7009" xr:uid="{00000000-0005-0000-0000-0000551B0000}"/>
    <cellStyle name="Comma 55 3 2 4" xfId="7010" xr:uid="{00000000-0005-0000-0000-0000561B0000}"/>
    <cellStyle name="Comma 55 3 2 4 2" xfId="7011" xr:uid="{00000000-0005-0000-0000-0000571B0000}"/>
    <cellStyle name="Comma 55 3 2 4 2 2" xfId="7012" xr:uid="{00000000-0005-0000-0000-0000581B0000}"/>
    <cellStyle name="Comma 55 3 2 4 2 3" xfId="7013" xr:uid="{00000000-0005-0000-0000-0000591B0000}"/>
    <cellStyle name="Comma 55 3 2 4 2 4" xfId="7014" xr:uid="{00000000-0005-0000-0000-00005A1B0000}"/>
    <cellStyle name="Comma 55 3 2 4 3" xfId="7015" xr:uid="{00000000-0005-0000-0000-00005B1B0000}"/>
    <cellStyle name="Comma 55 3 2 4 4" xfId="7016" xr:uid="{00000000-0005-0000-0000-00005C1B0000}"/>
    <cellStyle name="Comma 55 3 2 4 5" xfId="7017" xr:uid="{00000000-0005-0000-0000-00005D1B0000}"/>
    <cellStyle name="Comma 55 3 2 5" xfId="7018" xr:uid="{00000000-0005-0000-0000-00005E1B0000}"/>
    <cellStyle name="Comma 55 3 2 5 2" xfId="7019" xr:uid="{00000000-0005-0000-0000-00005F1B0000}"/>
    <cellStyle name="Comma 55 3 2 5 3" xfId="7020" xr:uid="{00000000-0005-0000-0000-0000601B0000}"/>
    <cellStyle name="Comma 55 3 2 5 4" xfId="7021" xr:uid="{00000000-0005-0000-0000-0000611B0000}"/>
    <cellStyle name="Comma 55 3 2 6" xfId="7022" xr:uid="{00000000-0005-0000-0000-0000621B0000}"/>
    <cellStyle name="Comma 55 3 2 7" xfId="7023" xr:uid="{00000000-0005-0000-0000-0000631B0000}"/>
    <cellStyle name="Comma 55 3 2 8" xfId="7024" xr:uid="{00000000-0005-0000-0000-0000641B0000}"/>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3" xfId="7030" xr:uid="{00000000-0005-0000-0000-00006A1B0000}"/>
    <cellStyle name="Comma 55 3 3 2 2 2 4" xfId="7031" xr:uid="{00000000-0005-0000-0000-00006B1B0000}"/>
    <cellStyle name="Comma 55 3 3 2 2 3" xfId="7032" xr:uid="{00000000-0005-0000-0000-00006C1B0000}"/>
    <cellStyle name="Comma 55 3 3 2 2 4" xfId="7033" xr:uid="{00000000-0005-0000-0000-00006D1B0000}"/>
    <cellStyle name="Comma 55 3 3 2 2 5" xfId="7034" xr:uid="{00000000-0005-0000-0000-00006E1B0000}"/>
    <cellStyle name="Comma 55 3 3 2 3" xfId="7035" xr:uid="{00000000-0005-0000-0000-00006F1B0000}"/>
    <cellStyle name="Comma 55 3 3 2 3 2" xfId="7036" xr:uid="{00000000-0005-0000-0000-0000701B0000}"/>
    <cellStyle name="Comma 55 3 3 2 3 3" xfId="7037" xr:uid="{00000000-0005-0000-0000-0000711B0000}"/>
    <cellStyle name="Comma 55 3 3 2 3 4" xfId="7038" xr:uid="{00000000-0005-0000-0000-0000721B0000}"/>
    <cellStyle name="Comma 55 3 3 2 4" xfId="7039" xr:uid="{00000000-0005-0000-0000-0000731B0000}"/>
    <cellStyle name="Comma 55 3 3 2 5" xfId="7040" xr:uid="{00000000-0005-0000-0000-0000741B0000}"/>
    <cellStyle name="Comma 55 3 3 2 6" xfId="7041" xr:uid="{00000000-0005-0000-0000-0000751B0000}"/>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3" xfId="7046" xr:uid="{00000000-0005-0000-0000-00007A1B0000}"/>
    <cellStyle name="Comma 55 3 3 3 2 2 4" xfId="7047" xr:uid="{00000000-0005-0000-0000-00007B1B0000}"/>
    <cellStyle name="Comma 55 3 3 3 2 3" xfId="7048" xr:uid="{00000000-0005-0000-0000-00007C1B0000}"/>
    <cellStyle name="Comma 55 3 3 3 2 4" xfId="7049" xr:uid="{00000000-0005-0000-0000-00007D1B0000}"/>
    <cellStyle name="Comma 55 3 3 3 2 5" xfId="7050" xr:uid="{00000000-0005-0000-0000-00007E1B0000}"/>
    <cellStyle name="Comma 55 3 3 3 3" xfId="7051" xr:uid="{00000000-0005-0000-0000-00007F1B0000}"/>
    <cellStyle name="Comma 55 3 3 3 3 2" xfId="7052" xr:uid="{00000000-0005-0000-0000-0000801B0000}"/>
    <cellStyle name="Comma 55 3 3 3 3 3" xfId="7053" xr:uid="{00000000-0005-0000-0000-0000811B0000}"/>
    <cellStyle name="Comma 55 3 3 3 3 4" xfId="7054" xr:uid="{00000000-0005-0000-0000-0000821B0000}"/>
    <cellStyle name="Comma 55 3 3 3 4" xfId="7055" xr:uid="{00000000-0005-0000-0000-0000831B0000}"/>
    <cellStyle name="Comma 55 3 3 3 5" xfId="7056" xr:uid="{00000000-0005-0000-0000-0000841B0000}"/>
    <cellStyle name="Comma 55 3 3 3 6" xfId="7057" xr:uid="{00000000-0005-0000-0000-0000851B0000}"/>
    <cellStyle name="Comma 55 3 3 4" xfId="7058" xr:uid="{00000000-0005-0000-0000-0000861B0000}"/>
    <cellStyle name="Comma 55 3 3 4 2" xfId="7059" xr:uid="{00000000-0005-0000-0000-0000871B0000}"/>
    <cellStyle name="Comma 55 3 3 4 2 2" xfId="7060" xr:uid="{00000000-0005-0000-0000-0000881B0000}"/>
    <cellStyle name="Comma 55 3 3 4 2 3" xfId="7061" xr:uid="{00000000-0005-0000-0000-0000891B0000}"/>
    <cellStyle name="Comma 55 3 3 4 2 4" xfId="7062" xr:uid="{00000000-0005-0000-0000-00008A1B0000}"/>
    <cellStyle name="Comma 55 3 3 4 3" xfId="7063" xr:uid="{00000000-0005-0000-0000-00008B1B0000}"/>
    <cellStyle name="Comma 55 3 3 4 4" xfId="7064" xr:uid="{00000000-0005-0000-0000-00008C1B0000}"/>
    <cellStyle name="Comma 55 3 3 4 5" xfId="7065" xr:uid="{00000000-0005-0000-0000-00008D1B0000}"/>
    <cellStyle name="Comma 55 3 3 5" xfId="7066" xr:uid="{00000000-0005-0000-0000-00008E1B0000}"/>
    <cellStyle name="Comma 55 3 3 5 2" xfId="7067" xr:uid="{00000000-0005-0000-0000-00008F1B0000}"/>
    <cellStyle name="Comma 55 3 3 5 3" xfId="7068" xr:uid="{00000000-0005-0000-0000-0000901B0000}"/>
    <cellStyle name="Comma 55 3 3 5 4" xfId="7069" xr:uid="{00000000-0005-0000-0000-0000911B0000}"/>
    <cellStyle name="Comma 55 3 3 6" xfId="7070" xr:uid="{00000000-0005-0000-0000-0000921B0000}"/>
    <cellStyle name="Comma 55 3 3 7" xfId="7071" xr:uid="{00000000-0005-0000-0000-0000931B0000}"/>
    <cellStyle name="Comma 55 3 3 8" xfId="7072" xr:uid="{00000000-0005-0000-0000-0000941B0000}"/>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3" xfId="7077" xr:uid="{00000000-0005-0000-0000-0000991B0000}"/>
    <cellStyle name="Comma 55 3 4 2 2 4" xfId="7078" xr:uid="{00000000-0005-0000-0000-00009A1B0000}"/>
    <cellStyle name="Comma 55 3 4 2 3" xfId="7079" xr:uid="{00000000-0005-0000-0000-00009B1B0000}"/>
    <cellStyle name="Comma 55 3 4 2 4" xfId="7080" xr:uid="{00000000-0005-0000-0000-00009C1B0000}"/>
    <cellStyle name="Comma 55 3 4 2 5" xfId="7081" xr:uid="{00000000-0005-0000-0000-00009D1B0000}"/>
    <cellStyle name="Comma 55 3 4 3" xfId="7082" xr:uid="{00000000-0005-0000-0000-00009E1B0000}"/>
    <cellStyle name="Comma 55 3 4 3 2" xfId="7083" xr:uid="{00000000-0005-0000-0000-00009F1B0000}"/>
    <cellStyle name="Comma 55 3 4 3 3" xfId="7084" xr:uid="{00000000-0005-0000-0000-0000A01B0000}"/>
    <cellStyle name="Comma 55 3 4 3 4" xfId="7085" xr:uid="{00000000-0005-0000-0000-0000A11B0000}"/>
    <cellStyle name="Comma 55 3 4 4" xfId="7086" xr:uid="{00000000-0005-0000-0000-0000A21B0000}"/>
    <cellStyle name="Comma 55 3 4 5" xfId="7087" xr:uid="{00000000-0005-0000-0000-0000A31B0000}"/>
    <cellStyle name="Comma 55 3 4 6" xfId="7088" xr:uid="{00000000-0005-0000-0000-0000A41B0000}"/>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3" xfId="7093" xr:uid="{00000000-0005-0000-0000-0000A91B0000}"/>
    <cellStyle name="Comma 55 3 5 2 2 4" xfId="7094" xr:uid="{00000000-0005-0000-0000-0000AA1B0000}"/>
    <cellStyle name="Comma 55 3 5 2 3" xfId="7095" xr:uid="{00000000-0005-0000-0000-0000AB1B0000}"/>
    <cellStyle name="Comma 55 3 5 2 4" xfId="7096" xr:uid="{00000000-0005-0000-0000-0000AC1B0000}"/>
    <cellStyle name="Comma 55 3 5 2 5" xfId="7097" xr:uid="{00000000-0005-0000-0000-0000AD1B0000}"/>
    <cellStyle name="Comma 55 3 5 3" xfId="7098" xr:uid="{00000000-0005-0000-0000-0000AE1B0000}"/>
    <cellStyle name="Comma 55 3 5 3 2" xfId="7099" xr:uid="{00000000-0005-0000-0000-0000AF1B0000}"/>
    <cellStyle name="Comma 55 3 5 3 3" xfId="7100" xr:uid="{00000000-0005-0000-0000-0000B01B0000}"/>
    <cellStyle name="Comma 55 3 5 3 4" xfId="7101" xr:uid="{00000000-0005-0000-0000-0000B11B0000}"/>
    <cellStyle name="Comma 55 3 5 4" xfId="7102" xr:uid="{00000000-0005-0000-0000-0000B21B0000}"/>
    <cellStyle name="Comma 55 3 5 5" xfId="7103" xr:uid="{00000000-0005-0000-0000-0000B31B0000}"/>
    <cellStyle name="Comma 55 3 5 6" xfId="7104" xr:uid="{00000000-0005-0000-0000-0000B41B0000}"/>
    <cellStyle name="Comma 55 3 6" xfId="7105" xr:uid="{00000000-0005-0000-0000-0000B51B0000}"/>
    <cellStyle name="Comma 55 3 6 2" xfId="7106" xr:uid="{00000000-0005-0000-0000-0000B61B0000}"/>
    <cellStyle name="Comma 55 3 6 2 2" xfId="7107" xr:uid="{00000000-0005-0000-0000-0000B71B0000}"/>
    <cellStyle name="Comma 55 3 6 2 3" xfId="7108" xr:uid="{00000000-0005-0000-0000-0000B81B0000}"/>
    <cellStyle name="Comma 55 3 6 2 4" xfId="7109" xr:uid="{00000000-0005-0000-0000-0000B91B0000}"/>
    <cellStyle name="Comma 55 3 6 3" xfId="7110" xr:uid="{00000000-0005-0000-0000-0000BA1B0000}"/>
    <cellStyle name="Comma 55 3 6 4" xfId="7111" xr:uid="{00000000-0005-0000-0000-0000BB1B0000}"/>
    <cellStyle name="Comma 55 3 6 5" xfId="7112" xr:uid="{00000000-0005-0000-0000-0000BC1B0000}"/>
    <cellStyle name="Comma 55 3 7" xfId="7113" xr:uid="{00000000-0005-0000-0000-0000BD1B0000}"/>
    <cellStyle name="Comma 55 3 7 2" xfId="7114" xr:uid="{00000000-0005-0000-0000-0000BE1B0000}"/>
    <cellStyle name="Comma 55 3 7 3" xfId="7115" xr:uid="{00000000-0005-0000-0000-0000BF1B0000}"/>
    <cellStyle name="Comma 55 3 7 4" xfId="7116" xr:uid="{00000000-0005-0000-0000-0000C01B0000}"/>
    <cellStyle name="Comma 55 3 8" xfId="7117" xr:uid="{00000000-0005-0000-0000-0000C11B0000}"/>
    <cellStyle name="Comma 55 3 9" xfId="7118" xr:uid="{00000000-0005-0000-0000-0000C21B0000}"/>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3" xfId="7124" xr:uid="{00000000-0005-0000-0000-0000C81B0000}"/>
    <cellStyle name="Comma 55 4 2 2 2 4" xfId="7125" xr:uid="{00000000-0005-0000-0000-0000C91B0000}"/>
    <cellStyle name="Comma 55 4 2 2 3" xfId="7126" xr:uid="{00000000-0005-0000-0000-0000CA1B0000}"/>
    <cellStyle name="Comma 55 4 2 2 4" xfId="7127" xr:uid="{00000000-0005-0000-0000-0000CB1B0000}"/>
    <cellStyle name="Comma 55 4 2 2 5" xfId="7128" xr:uid="{00000000-0005-0000-0000-0000CC1B0000}"/>
    <cellStyle name="Comma 55 4 2 3" xfId="7129" xr:uid="{00000000-0005-0000-0000-0000CD1B0000}"/>
    <cellStyle name="Comma 55 4 2 3 2" xfId="7130" xr:uid="{00000000-0005-0000-0000-0000CE1B0000}"/>
    <cellStyle name="Comma 55 4 2 3 3" xfId="7131" xr:uid="{00000000-0005-0000-0000-0000CF1B0000}"/>
    <cellStyle name="Comma 55 4 2 3 4" xfId="7132" xr:uid="{00000000-0005-0000-0000-0000D01B0000}"/>
    <cellStyle name="Comma 55 4 2 4" xfId="7133" xr:uid="{00000000-0005-0000-0000-0000D11B0000}"/>
    <cellStyle name="Comma 55 4 2 5" xfId="7134" xr:uid="{00000000-0005-0000-0000-0000D21B0000}"/>
    <cellStyle name="Comma 55 4 2 6" xfId="7135" xr:uid="{00000000-0005-0000-0000-0000D31B0000}"/>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3" xfId="7140" xr:uid="{00000000-0005-0000-0000-0000D81B0000}"/>
    <cellStyle name="Comma 55 4 3 2 2 4" xfId="7141" xr:uid="{00000000-0005-0000-0000-0000D91B0000}"/>
    <cellStyle name="Comma 55 4 3 2 3" xfId="7142" xr:uid="{00000000-0005-0000-0000-0000DA1B0000}"/>
    <cellStyle name="Comma 55 4 3 2 4" xfId="7143" xr:uid="{00000000-0005-0000-0000-0000DB1B0000}"/>
    <cellStyle name="Comma 55 4 3 2 5" xfId="7144" xr:uid="{00000000-0005-0000-0000-0000DC1B0000}"/>
    <cellStyle name="Comma 55 4 3 3" xfId="7145" xr:uid="{00000000-0005-0000-0000-0000DD1B0000}"/>
    <cellStyle name="Comma 55 4 3 3 2" xfId="7146" xr:uid="{00000000-0005-0000-0000-0000DE1B0000}"/>
    <cellStyle name="Comma 55 4 3 3 3" xfId="7147" xr:uid="{00000000-0005-0000-0000-0000DF1B0000}"/>
    <cellStyle name="Comma 55 4 3 3 4" xfId="7148" xr:uid="{00000000-0005-0000-0000-0000E01B0000}"/>
    <cellStyle name="Comma 55 4 3 4" xfId="7149" xr:uid="{00000000-0005-0000-0000-0000E11B0000}"/>
    <cellStyle name="Comma 55 4 3 5" xfId="7150" xr:uid="{00000000-0005-0000-0000-0000E21B0000}"/>
    <cellStyle name="Comma 55 4 3 6" xfId="7151" xr:uid="{00000000-0005-0000-0000-0000E31B0000}"/>
    <cellStyle name="Comma 55 4 4" xfId="7152" xr:uid="{00000000-0005-0000-0000-0000E41B0000}"/>
    <cellStyle name="Comma 55 4 4 2" xfId="7153" xr:uid="{00000000-0005-0000-0000-0000E51B0000}"/>
    <cellStyle name="Comma 55 4 4 2 2" xfId="7154" xr:uid="{00000000-0005-0000-0000-0000E61B0000}"/>
    <cellStyle name="Comma 55 4 4 2 3" xfId="7155" xr:uid="{00000000-0005-0000-0000-0000E71B0000}"/>
    <cellStyle name="Comma 55 4 4 2 4" xfId="7156" xr:uid="{00000000-0005-0000-0000-0000E81B0000}"/>
    <cellStyle name="Comma 55 4 4 3" xfId="7157" xr:uid="{00000000-0005-0000-0000-0000E91B0000}"/>
    <cellStyle name="Comma 55 4 4 4" xfId="7158" xr:uid="{00000000-0005-0000-0000-0000EA1B0000}"/>
    <cellStyle name="Comma 55 4 4 5" xfId="7159" xr:uid="{00000000-0005-0000-0000-0000EB1B0000}"/>
    <cellStyle name="Comma 55 4 5" xfId="7160" xr:uid="{00000000-0005-0000-0000-0000EC1B0000}"/>
    <cellStyle name="Comma 55 4 5 2" xfId="7161" xr:uid="{00000000-0005-0000-0000-0000ED1B0000}"/>
    <cellStyle name="Comma 55 4 5 3" xfId="7162" xr:uid="{00000000-0005-0000-0000-0000EE1B0000}"/>
    <cellStyle name="Comma 55 4 5 4" xfId="7163" xr:uid="{00000000-0005-0000-0000-0000EF1B0000}"/>
    <cellStyle name="Comma 55 4 6" xfId="7164" xr:uid="{00000000-0005-0000-0000-0000F01B0000}"/>
    <cellStyle name="Comma 55 4 7" xfId="7165" xr:uid="{00000000-0005-0000-0000-0000F11B0000}"/>
    <cellStyle name="Comma 55 4 8" xfId="7166" xr:uid="{00000000-0005-0000-0000-0000F21B0000}"/>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3" xfId="7172" xr:uid="{00000000-0005-0000-0000-0000F81B0000}"/>
    <cellStyle name="Comma 55 5 2 2 2 4" xfId="7173" xr:uid="{00000000-0005-0000-0000-0000F91B0000}"/>
    <cellStyle name="Comma 55 5 2 2 3" xfId="7174" xr:uid="{00000000-0005-0000-0000-0000FA1B0000}"/>
    <cellStyle name="Comma 55 5 2 2 4" xfId="7175" xr:uid="{00000000-0005-0000-0000-0000FB1B0000}"/>
    <cellStyle name="Comma 55 5 2 2 5" xfId="7176" xr:uid="{00000000-0005-0000-0000-0000FC1B0000}"/>
    <cellStyle name="Comma 55 5 2 3" xfId="7177" xr:uid="{00000000-0005-0000-0000-0000FD1B0000}"/>
    <cellStyle name="Comma 55 5 2 3 2" xfId="7178" xr:uid="{00000000-0005-0000-0000-0000FE1B0000}"/>
    <cellStyle name="Comma 55 5 2 3 3" xfId="7179" xr:uid="{00000000-0005-0000-0000-0000FF1B0000}"/>
    <cellStyle name="Comma 55 5 2 3 4" xfId="7180" xr:uid="{00000000-0005-0000-0000-0000001C0000}"/>
    <cellStyle name="Comma 55 5 2 4" xfId="7181" xr:uid="{00000000-0005-0000-0000-0000011C0000}"/>
    <cellStyle name="Comma 55 5 2 5" xfId="7182" xr:uid="{00000000-0005-0000-0000-0000021C0000}"/>
    <cellStyle name="Comma 55 5 2 6" xfId="7183" xr:uid="{00000000-0005-0000-0000-0000031C0000}"/>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3" xfId="7188" xr:uid="{00000000-0005-0000-0000-0000081C0000}"/>
    <cellStyle name="Comma 55 5 3 2 2 4" xfId="7189" xr:uid="{00000000-0005-0000-0000-0000091C0000}"/>
    <cellStyle name="Comma 55 5 3 2 3" xfId="7190" xr:uid="{00000000-0005-0000-0000-00000A1C0000}"/>
    <cellStyle name="Comma 55 5 3 2 4" xfId="7191" xr:uid="{00000000-0005-0000-0000-00000B1C0000}"/>
    <cellStyle name="Comma 55 5 3 2 5" xfId="7192" xr:uid="{00000000-0005-0000-0000-00000C1C0000}"/>
    <cellStyle name="Comma 55 5 3 3" xfId="7193" xr:uid="{00000000-0005-0000-0000-00000D1C0000}"/>
    <cellStyle name="Comma 55 5 3 3 2" xfId="7194" xr:uid="{00000000-0005-0000-0000-00000E1C0000}"/>
    <cellStyle name="Comma 55 5 3 3 3" xfId="7195" xr:uid="{00000000-0005-0000-0000-00000F1C0000}"/>
    <cellStyle name="Comma 55 5 3 3 4" xfId="7196" xr:uid="{00000000-0005-0000-0000-0000101C0000}"/>
    <cellStyle name="Comma 55 5 3 4" xfId="7197" xr:uid="{00000000-0005-0000-0000-0000111C0000}"/>
    <cellStyle name="Comma 55 5 3 5" xfId="7198" xr:uid="{00000000-0005-0000-0000-0000121C0000}"/>
    <cellStyle name="Comma 55 5 3 6" xfId="7199" xr:uid="{00000000-0005-0000-0000-0000131C0000}"/>
    <cellStyle name="Comma 55 5 4" xfId="7200" xr:uid="{00000000-0005-0000-0000-0000141C0000}"/>
    <cellStyle name="Comma 55 5 4 2" xfId="7201" xr:uid="{00000000-0005-0000-0000-0000151C0000}"/>
    <cellStyle name="Comma 55 5 4 2 2" xfId="7202" xr:uid="{00000000-0005-0000-0000-0000161C0000}"/>
    <cellStyle name="Comma 55 5 4 2 3" xfId="7203" xr:uid="{00000000-0005-0000-0000-0000171C0000}"/>
    <cellStyle name="Comma 55 5 4 2 4" xfId="7204" xr:uid="{00000000-0005-0000-0000-0000181C0000}"/>
    <cellStyle name="Comma 55 5 4 3" xfId="7205" xr:uid="{00000000-0005-0000-0000-0000191C0000}"/>
    <cellStyle name="Comma 55 5 4 4" xfId="7206" xr:uid="{00000000-0005-0000-0000-00001A1C0000}"/>
    <cellStyle name="Comma 55 5 4 5" xfId="7207" xr:uid="{00000000-0005-0000-0000-00001B1C0000}"/>
    <cellStyle name="Comma 55 5 5" xfId="7208" xr:uid="{00000000-0005-0000-0000-00001C1C0000}"/>
    <cellStyle name="Comma 55 5 5 2" xfId="7209" xr:uid="{00000000-0005-0000-0000-00001D1C0000}"/>
    <cellStyle name="Comma 55 5 5 3" xfId="7210" xr:uid="{00000000-0005-0000-0000-00001E1C0000}"/>
    <cellStyle name="Comma 55 5 5 4" xfId="7211" xr:uid="{00000000-0005-0000-0000-00001F1C0000}"/>
    <cellStyle name="Comma 55 5 6" xfId="7212" xr:uid="{00000000-0005-0000-0000-0000201C0000}"/>
    <cellStyle name="Comma 55 5 7" xfId="7213" xr:uid="{00000000-0005-0000-0000-0000211C0000}"/>
    <cellStyle name="Comma 55 5 8" xfId="7214" xr:uid="{00000000-0005-0000-0000-0000221C0000}"/>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3" xfId="7219" xr:uid="{00000000-0005-0000-0000-0000271C0000}"/>
    <cellStyle name="Comma 55 6 2 2 4" xfId="7220" xr:uid="{00000000-0005-0000-0000-0000281C0000}"/>
    <cellStyle name="Comma 55 6 2 3" xfId="7221" xr:uid="{00000000-0005-0000-0000-0000291C0000}"/>
    <cellStyle name="Comma 55 6 2 4" xfId="7222" xr:uid="{00000000-0005-0000-0000-00002A1C0000}"/>
    <cellStyle name="Comma 55 6 2 5" xfId="7223" xr:uid="{00000000-0005-0000-0000-00002B1C0000}"/>
    <cellStyle name="Comma 55 6 3" xfId="7224" xr:uid="{00000000-0005-0000-0000-00002C1C0000}"/>
    <cellStyle name="Comma 55 6 3 2" xfId="7225" xr:uid="{00000000-0005-0000-0000-00002D1C0000}"/>
    <cellStyle name="Comma 55 6 3 3" xfId="7226" xr:uid="{00000000-0005-0000-0000-00002E1C0000}"/>
    <cellStyle name="Comma 55 6 3 4" xfId="7227" xr:uid="{00000000-0005-0000-0000-00002F1C0000}"/>
    <cellStyle name="Comma 55 6 4" xfId="7228" xr:uid="{00000000-0005-0000-0000-0000301C0000}"/>
    <cellStyle name="Comma 55 6 5" xfId="7229" xr:uid="{00000000-0005-0000-0000-0000311C0000}"/>
    <cellStyle name="Comma 55 6 6" xfId="7230" xr:uid="{00000000-0005-0000-0000-0000321C0000}"/>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3" xfId="7235" xr:uid="{00000000-0005-0000-0000-0000371C0000}"/>
    <cellStyle name="Comma 55 7 2 2 4" xfId="7236" xr:uid="{00000000-0005-0000-0000-0000381C0000}"/>
    <cellStyle name="Comma 55 7 2 3" xfId="7237" xr:uid="{00000000-0005-0000-0000-0000391C0000}"/>
    <cellStyle name="Comma 55 7 2 4" xfId="7238" xr:uid="{00000000-0005-0000-0000-00003A1C0000}"/>
    <cellStyle name="Comma 55 7 2 5" xfId="7239" xr:uid="{00000000-0005-0000-0000-00003B1C0000}"/>
    <cellStyle name="Comma 55 7 3" xfId="7240" xr:uid="{00000000-0005-0000-0000-00003C1C0000}"/>
    <cellStyle name="Comma 55 7 3 2" xfId="7241" xr:uid="{00000000-0005-0000-0000-00003D1C0000}"/>
    <cellStyle name="Comma 55 7 3 3" xfId="7242" xr:uid="{00000000-0005-0000-0000-00003E1C0000}"/>
    <cellStyle name="Comma 55 7 3 4" xfId="7243" xr:uid="{00000000-0005-0000-0000-00003F1C0000}"/>
    <cellStyle name="Comma 55 7 4" xfId="7244" xr:uid="{00000000-0005-0000-0000-0000401C0000}"/>
    <cellStyle name="Comma 55 7 5" xfId="7245" xr:uid="{00000000-0005-0000-0000-0000411C0000}"/>
    <cellStyle name="Comma 55 7 6" xfId="7246" xr:uid="{00000000-0005-0000-0000-0000421C0000}"/>
    <cellStyle name="Comma 55 8" xfId="7247" xr:uid="{00000000-0005-0000-0000-0000431C0000}"/>
    <cellStyle name="Comma 55 8 2" xfId="7248" xr:uid="{00000000-0005-0000-0000-0000441C0000}"/>
    <cellStyle name="Comma 55 8 2 2" xfId="7249" xr:uid="{00000000-0005-0000-0000-0000451C0000}"/>
    <cellStyle name="Comma 55 8 2 3" xfId="7250" xr:uid="{00000000-0005-0000-0000-0000461C0000}"/>
    <cellStyle name="Comma 55 8 2 4" xfId="7251" xr:uid="{00000000-0005-0000-0000-0000471C0000}"/>
    <cellStyle name="Comma 55 8 3" xfId="7252" xr:uid="{00000000-0005-0000-0000-0000481C0000}"/>
    <cellStyle name="Comma 55 8 4" xfId="7253" xr:uid="{00000000-0005-0000-0000-0000491C0000}"/>
    <cellStyle name="Comma 55 8 5" xfId="7254" xr:uid="{00000000-0005-0000-0000-00004A1C0000}"/>
    <cellStyle name="Comma 55 9" xfId="7255" xr:uid="{00000000-0005-0000-0000-00004B1C0000}"/>
    <cellStyle name="Comma 55 9 2" xfId="7256" xr:uid="{00000000-0005-0000-0000-00004C1C0000}"/>
    <cellStyle name="Comma 55 9 3" xfId="7257" xr:uid="{00000000-0005-0000-0000-00004D1C0000}"/>
    <cellStyle name="Comma 55 9 4" xfId="7258" xr:uid="{00000000-0005-0000-0000-00004E1C0000}"/>
    <cellStyle name="Comma 56" xfId="7259" xr:uid="{00000000-0005-0000-0000-00004F1C0000}"/>
    <cellStyle name="Comma 56 10" xfId="7260" xr:uid="{00000000-0005-0000-0000-0000501C0000}"/>
    <cellStyle name="Comma 56 11" xfId="7261" xr:uid="{00000000-0005-0000-0000-0000511C0000}"/>
    <cellStyle name="Comma 56 12" xfId="7262" xr:uid="{00000000-0005-0000-0000-0000521C0000}"/>
    <cellStyle name="Comma 56 2" xfId="7263" xr:uid="{00000000-0005-0000-0000-0000531C0000}"/>
    <cellStyle name="Comma 56 2 10" xfId="7264" xr:uid="{00000000-0005-0000-0000-0000541C0000}"/>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3" xfId="7270" xr:uid="{00000000-0005-0000-0000-00005A1C0000}"/>
    <cellStyle name="Comma 56 2 2 2 2 2 4" xfId="7271" xr:uid="{00000000-0005-0000-0000-00005B1C0000}"/>
    <cellStyle name="Comma 56 2 2 2 2 3" xfId="7272" xr:uid="{00000000-0005-0000-0000-00005C1C0000}"/>
    <cellStyle name="Comma 56 2 2 2 2 4" xfId="7273" xr:uid="{00000000-0005-0000-0000-00005D1C0000}"/>
    <cellStyle name="Comma 56 2 2 2 2 5" xfId="7274" xr:uid="{00000000-0005-0000-0000-00005E1C0000}"/>
    <cellStyle name="Comma 56 2 2 2 3" xfId="7275" xr:uid="{00000000-0005-0000-0000-00005F1C0000}"/>
    <cellStyle name="Comma 56 2 2 2 3 2" xfId="7276" xr:uid="{00000000-0005-0000-0000-0000601C0000}"/>
    <cellStyle name="Comma 56 2 2 2 3 3" xfId="7277" xr:uid="{00000000-0005-0000-0000-0000611C0000}"/>
    <cellStyle name="Comma 56 2 2 2 3 4" xfId="7278" xr:uid="{00000000-0005-0000-0000-0000621C0000}"/>
    <cellStyle name="Comma 56 2 2 2 4" xfId="7279" xr:uid="{00000000-0005-0000-0000-0000631C0000}"/>
    <cellStyle name="Comma 56 2 2 2 5" xfId="7280" xr:uid="{00000000-0005-0000-0000-0000641C0000}"/>
    <cellStyle name="Comma 56 2 2 2 6" xfId="7281" xr:uid="{00000000-0005-0000-0000-0000651C0000}"/>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3" xfId="7286" xr:uid="{00000000-0005-0000-0000-00006A1C0000}"/>
    <cellStyle name="Comma 56 2 2 3 2 2 4" xfId="7287" xr:uid="{00000000-0005-0000-0000-00006B1C0000}"/>
    <cellStyle name="Comma 56 2 2 3 2 3" xfId="7288" xr:uid="{00000000-0005-0000-0000-00006C1C0000}"/>
    <cellStyle name="Comma 56 2 2 3 2 4" xfId="7289" xr:uid="{00000000-0005-0000-0000-00006D1C0000}"/>
    <cellStyle name="Comma 56 2 2 3 2 5" xfId="7290" xr:uid="{00000000-0005-0000-0000-00006E1C0000}"/>
    <cellStyle name="Comma 56 2 2 3 3" xfId="7291" xr:uid="{00000000-0005-0000-0000-00006F1C0000}"/>
    <cellStyle name="Comma 56 2 2 3 3 2" xfId="7292" xr:uid="{00000000-0005-0000-0000-0000701C0000}"/>
    <cellStyle name="Comma 56 2 2 3 3 3" xfId="7293" xr:uid="{00000000-0005-0000-0000-0000711C0000}"/>
    <cellStyle name="Comma 56 2 2 3 3 4" xfId="7294" xr:uid="{00000000-0005-0000-0000-0000721C0000}"/>
    <cellStyle name="Comma 56 2 2 3 4" xfId="7295" xr:uid="{00000000-0005-0000-0000-0000731C0000}"/>
    <cellStyle name="Comma 56 2 2 3 5" xfId="7296" xr:uid="{00000000-0005-0000-0000-0000741C0000}"/>
    <cellStyle name="Comma 56 2 2 3 6" xfId="7297" xr:uid="{00000000-0005-0000-0000-0000751C0000}"/>
    <cellStyle name="Comma 56 2 2 4" xfId="7298" xr:uid="{00000000-0005-0000-0000-0000761C0000}"/>
    <cellStyle name="Comma 56 2 2 4 2" xfId="7299" xr:uid="{00000000-0005-0000-0000-0000771C0000}"/>
    <cellStyle name="Comma 56 2 2 4 2 2" xfId="7300" xr:uid="{00000000-0005-0000-0000-0000781C0000}"/>
    <cellStyle name="Comma 56 2 2 4 2 3" xfId="7301" xr:uid="{00000000-0005-0000-0000-0000791C0000}"/>
    <cellStyle name="Comma 56 2 2 4 2 4" xfId="7302" xr:uid="{00000000-0005-0000-0000-00007A1C0000}"/>
    <cellStyle name="Comma 56 2 2 4 3" xfId="7303" xr:uid="{00000000-0005-0000-0000-00007B1C0000}"/>
    <cellStyle name="Comma 56 2 2 4 4" xfId="7304" xr:uid="{00000000-0005-0000-0000-00007C1C0000}"/>
    <cellStyle name="Comma 56 2 2 4 5" xfId="7305" xr:uid="{00000000-0005-0000-0000-00007D1C0000}"/>
    <cellStyle name="Comma 56 2 2 5" xfId="7306" xr:uid="{00000000-0005-0000-0000-00007E1C0000}"/>
    <cellStyle name="Comma 56 2 2 5 2" xfId="7307" xr:uid="{00000000-0005-0000-0000-00007F1C0000}"/>
    <cellStyle name="Comma 56 2 2 5 3" xfId="7308" xr:uid="{00000000-0005-0000-0000-0000801C0000}"/>
    <cellStyle name="Comma 56 2 2 5 4" xfId="7309" xr:uid="{00000000-0005-0000-0000-0000811C0000}"/>
    <cellStyle name="Comma 56 2 2 6" xfId="7310" xr:uid="{00000000-0005-0000-0000-0000821C0000}"/>
    <cellStyle name="Comma 56 2 2 7" xfId="7311" xr:uid="{00000000-0005-0000-0000-0000831C0000}"/>
    <cellStyle name="Comma 56 2 2 8" xfId="7312" xr:uid="{00000000-0005-0000-0000-0000841C0000}"/>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3" xfId="7318" xr:uid="{00000000-0005-0000-0000-00008A1C0000}"/>
    <cellStyle name="Comma 56 2 3 2 2 2 4" xfId="7319" xr:uid="{00000000-0005-0000-0000-00008B1C0000}"/>
    <cellStyle name="Comma 56 2 3 2 2 3" xfId="7320" xr:uid="{00000000-0005-0000-0000-00008C1C0000}"/>
    <cellStyle name="Comma 56 2 3 2 2 4" xfId="7321" xr:uid="{00000000-0005-0000-0000-00008D1C0000}"/>
    <cellStyle name="Comma 56 2 3 2 2 5" xfId="7322" xr:uid="{00000000-0005-0000-0000-00008E1C0000}"/>
    <cellStyle name="Comma 56 2 3 2 3" xfId="7323" xr:uid="{00000000-0005-0000-0000-00008F1C0000}"/>
    <cellStyle name="Comma 56 2 3 2 3 2" xfId="7324" xr:uid="{00000000-0005-0000-0000-0000901C0000}"/>
    <cellStyle name="Comma 56 2 3 2 3 3" xfId="7325" xr:uid="{00000000-0005-0000-0000-0000911C0000}"/>
    <cellStyle name="Comma 56 2 3 2 3 4" xfId="7326" xr:uid="{00000000-0005-0000-0000-0000921C0000}"/>
    <cellStyle name="Comma 56 2 3 2 4" xfId="7327" xr:uid="{00000000-0005-0000-0000-0000931C0000}"/>
    <cellStyle name="Comma 56 2 3 2 5" xfId="7328" xr:uid="{00000000-0005-0000-0000-0000941C0000}"/>
    <cellStyle name="Comma 56 2 3 2 6" xfId="7329" xr:uid="{00000000-0005-0000-0000-0000951C0000}"/>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3" xfId="7334" xr:uid="{00000000-0005-0000-0000-00009A1C0000}"/>
    <cellStyle name="Comma 56 2 3 3 2 2 4" xfId="7335" xr:uid="{00000000-0005-0000-0000-00009B1C0000}"/>
    <cellStyle name="Comma 56 2 3 3 2 3" xfId="7336" xr:uid="{00000000-0005-0000-0000-00009C1C0000}"/>
    <cellStyle name="Comma 56 2 3 3 2 4" xfId="7337" xr:uid="{00000000-0005-0000-0000-00009D1C0000}"/>
    <cellStyle name="Comma 56 2 3 3 2 5" xfId="7338" xr:uid="{00000000-0005-0000-0000-00009E1C0000}"/>
    <cellStyle name="Comma 56 2 3 3 3" xfId="7339" xr:uid="{00000000-0005-0000-0000-00009F1C0000}"/>
    <cellStyle name="Comma 56 2 3 3 3 2" xfId="7340" xr:uid="{00000000-0005-0000-0000-0000A01C0000}"/>
    <cellStyle name="Comma 56 2 3 3 3 3" xfId="7341" xr:uid="{00000000-0005-0000-0000-0000A11C0000}"/>
    <cellStyle name="Comma 56 2 3 3 3 4" xfId="7342" xr:uid="{00000000-0005-0000-0000-0000A21C0000}"/>
    <cellStyle name="Comma 56 2 3 3 4" xfId="7343" xr:uid="{00000000-0005-0000-0000-0000A31C0000}"/>
    <cellStyle name="Comma 56 2 3 3 5" xfId="7344" xr:uid="{00000000-0005-0000-0000-0000A41C0000}"/>
    <cellStyle name="Comma 56 2 3 3 6" xfId="7345" xr:uid="{00000000-0005-0000-0000-0000A51C0000}"/>
    <cellStyle name="Comma 56 2 3 4" xfId="7346" xr:uid="{00000000-0005-0000-0000-0000A61C0000}"/>
    <cellStyle name="Comma 56 2 3 4 2" xfId="7347" xr:uid="{00000000-0005-0000-0000-0000A71C0000}"/>
    <cellStyle name="Comma 56 2 3 4 2 2" xfId="7348" xr:uid="{00000000-0005-0000-0000-0000A81C0000}"/>
    <cellStyle name="Comma 56 2 3 4 2 3" xfId="7349" xr:uid="{00000000-0005-0000-0000-0000A91C0000}"/>
    <cellStyle name="Comma 56 2 3 4 2 4" xfId="7350" xr:uid="{00000000-0005-0000-0000-0000AA1C0000}"/>
    <cellStyle name="Comma 56 2 3 4 3" xfId="7351" xr:uid="{00000000-0005-0000-0000-0000AB1C0000}"/>
    <cellStyle name="Comma 56 2 3 4 4" xfId="7352" xr:uid="{00000000-0005-0000-0000-0000AC1C0000}"/>
    <cellStyle name="Comma 56 2 3 4 5" xfId="7353" xr:uid="{00000000-0005-0000-0000-0000AD1C0000}"/>
    <cellStyle name="Comma 56 2 3 5" xfId="7354" xr:uid="{00000000-0005-0000-0000-0000AE1C0000}"/>
    <cellStyle name="Comma 56 2 3 5 2" xfId="7355" xr:uid="{00000000-0005-0000-0000-0000AF1C0000}"/>
    <cellStyle name="Comma 56 2 3 5 3" xfId="7356" xr:uid="{00000000-0005-0000-0000-0000B01C0000}"/>
    <cellStyle name="Comma 56 2 3 5 4" xfId="7357" xr:uid="{00000000-0005-0000-0000-0000B11C0000}"/>
    <cellStyle name="Comma 56 2 3 6" xfId="7358" xr:uid="{00000000-0005-0000-0000-0000B21C0000}"/>
    <cellStyle name="Comma 56 2 3 7" xfId="7359" xr:uid="{00000000-0005-0000-0000-0000B31C0000}"/>
    <cellStyle name="Comma 56 2 3 8" xfId="7360" xr:uid="{00000000-0005-0000-0000-0000B41C0000}"/>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3" xfId="7365" xr:uid="{00000000-0005-0000-0000-0000B91C0000}"/>
    <cellStyle name="Comma 56 2 4 2 2 4" xfId="7366" xr:uid="{00000000-0005-0000-0000-0000BA1C0000}"/>
    <cellStyle name="Comma 56 2 4 2 3" xfId="7367" xr:uid="{00000000-0005-0000-0000-0000BB1C0000}"/>
    <cellStyle name="Comma 56 2 4 2 4" xfId="7368" xr:uid="{00000000-0005-0000-0000-0000BC1C0000}"/>
    <cellStyle name="Comma 56 2 4 2 5" xfId="7369" xr:uid="{00000000-0005-0000-0000-0000BD1C0000}"/>
    <cellStyle name="Comma 56 2 4 3" xfId="7370" xr:uid="{00000000-0005-0000-0000-0000BE1C0000}"/>
    <cellStyle name="Comma 56 2 4 3 2" xfId="7371" xr:uid="{00000000-0005-0000-0000-0000BF1C0000}"/>
    <cellStyle name="Comma 56 2 4 3 3" xfId="7372" xr:uid="{00000000-0005-0000-0000-0000C01C0000}"/>
    <cellStyle name="Comma 56 2 4 3 4" xfId="7373" xr:uid="{00000000-0005-0000-0000-0000C11C0000}"/>
    <cellStyle name="Comma 56 2 4 4" xfId="7374" xr:uid="{00000000-0005-0000-0000-0000C21C0000}"/>
    <cellStyle name="Comma 56 2 4 5" xfId="7375" xr:uid="{00000000-0005-0000-0000-0000C31C0000}"/>
    <cellStyle name="Comma 56 2 4 6" xfId="7376" xr:uid="{00000000-0005-0000-0000-0000C41C0000}"/>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3" xfId="7381" xr:uid="{00000000-0005-0000-0000-0000C91C0000}"/>
    <cellStyle name="Comma 56 2 5 2 2 4" xfId="7382" xr:uid="{00000000-0005-0000-0000-0000CA1C0000}"/>
    <cellStyle name="Comma 56 2 5 2 3" xfId="7383" xr:uid="{00000000-0005-0000-0000-0000CB1C0000}"/>
    <cellStyle name="Comma 56 2 5 2 4" xfId="7384" xr:uid="{00000000-0005-0000-0000-0000CC1C0000}"/>
    <cellStyle name="Comma 56 2 5 2 5" xfId="7385" xr:uid="{00000000-0005-0000-0000-0000CD1C0000}"/>
    <cellStyle name="Comma 56 2 5 3" xfId="7386" xr:uid="{00000000-0005-0000-0000-0000CE1C0000}"/>
    <cellStyle name="Comma 56 2 5 3 2" xfId="7387" xr:uid="{00000000-0005-0000-0000-0000CF1C0000}"/>
    <cellStyle name="Comma 56 2 5 3 3" xfId="7388" xr:uid="{00000000-0005-0000-0000-0000D01C0000}"/>
    <cellStyle name="Comma 56 2 5 3 4" xfId="7389" xr:uid="{00000000-0005-0000-0000-0000D11C0000}"/>
    <cellStyle name="Comma 56 2 5 4" xfId="7390" xr:uid="{00000000-0005-0000-0000-0000D21C0000}"/>
    <cellStyle name="Comma 56 2 5 5" xfId="7391" xr:uid="{00000000-0005-0000-0000-0000D31C0000}"/>
    <cellStyle name="Comma 56 2 5 6" xfId="7392" xr:uid="{00000000-0005-0000-0000-0000D41C0000}"/>
    <cellStyle name="Comma 56 2 6" xfId="7393" xr:uid="{00000000-0005-0000-0000-0000D51C0000}"/>
    <cellStyle name="Comma 56 2 6 2" xfId="7394" xr:uid="{00000000-0005-0000-0000-0000D61C0000}"/>
    <cellStyle name="Comma 56 2 6 2 2" xfId="7395" xr:uid="{00000000-0005-0000-0000-0000D71C0000}"/>
    <cellStyle name="Comma 56 2 6 2 3" xfId="7396" xr:uid="{00000000-0005-0000-0000-0000D81C0000}"/>
    <cellStyle name="Comma 56 2 6 2 4" xfId="7397" xr:uid="{00000000-0005-0000-0000-0000D91C0000}"/>
    <cellStyle name="Comma 56 2 6 3" xfId="7398" xr:uid="{00000000-0005-0000-0000-0000DA1C0000}"/>
    <cellStyle name="Comma 56 2 6 4" xfId="7399" xr:uid="{00000000-0005-0000-0000-0000DB1C0000}"/>
    <cellStyle name="Comma 56 2 6 5" xfId="7400" xr:uid="{00000000-0005-0000-0000-0000DC1C0000}"/>
    <cellStyle name="Comma 56 2 7" xfId="7401" xr:uid="{00000000-0005-0000-0000-0000DD1C0000}"/>
    <cellStyle name="Comma 56 2 7 2" xfId="7402" xr:uid="{00000000-0005-0000-0000-0000DE1C0000}"/>
    <cellStyle name="Comma 56 2 7 3" xfId="7403" xr:uid="{00000000-0005-0000-0000-0000DF1C0000}"/>
    <cellStyle name="Comma 56 2 7 4" xfId="7404" xr:uid="{00000000-0005-0000-0000-0000E01C0000}"/>
    <cellStyle name="Comma 56 2 8" xfId="7405" xr:uid="{00000000-0005-0000-0000-0000E11C0000}"/>
    <cellStyle name="Comma 56 2 9" xfId="7406" xr:uid="{00000000-0005-0000-0000-0000E21C0000}"/>
    <cellStyle name="Comma 56 3" xfId="7407" xr:uid="{00000000-0005-0000-0000-0000E31C0000}"/>
    <cellStyle name="Comma 56 3 10" xfId="7408" xr:uid="{00000000-0005-0000-0000-0000E41C0000}"/>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3" xfId="7414" xr:uid="{00000000-0005-0000-0000-0000EA1C0000}"/>
    <cellStyle name="Comma 56 3 2 2 2 2 4" xfId="7415" xr:uid="{00000000-0005-0000-0000-0000EB1C0000}"/>
    <cellStyle name="Comma 56 3 2 2 2 3" xfId="7416" xr:uid="{00000000-0005-0000-0000-0000EC1C0000}"/>
    <cellStyle name="Comma 56 3 2 2 2 4" xfId="7417" xr:uid="{00000000-0005-0000-0000-0000ED1C0000}"/>
    <cellStyle name="Comma 56 3 2 2 2 5" xfId="7418" xr:uid="{00000000-0005-0000-0000-0000EE1C0000}"/>
    <cellStyle name="Comma 56 3 2 2 3" xfId="7419" xr:uid="{00000000-0005-0000-0000-0000EF1C0000}"/>
    <cellStyle name="Comma 56 3 2 2 3 2" xfId="7420" xr:uid="{00000000-0005-0000-0000-0000F01C0000}"/>
    <cellStyle name="Comma 56 3 2 2 3 3" xfId="7421" xr:uid="{00000000-0005-0000-0000-0000F11C0000}"/>
    <cellStyle name="Comma 56 3 2 2 3 4" xfId="7422" xr:uid="{00000000-0005-0000-0000-0000F21C0000}"/>
    <cellStyle name="Comma 56 3 2 2 4" xfId="7423" xr:uid="{00000000-0005-0000-0000-0000F31C0000}"/>
    <cellStyle name="Comma 56 3 2 2 5" xfId="7424" xr:uid="{00000000-0005-0000-0000-0000F41C0000}"/>
    <cellStyle name="Comma 56 3 2 2 6" xfId="7425" xr:uid="{00000000-0005-0000-0000-0000F51C0000}"/>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3" xfId="7430" xr:uid="{00000000-0005-0000-0000-0000FA1C0000}"/>
    <cellStyle name="Comma 56 3 2 3 2 2 4" xfId="7431" xr:uid="{00000000-0005-0000-0000-0000FB1C0000}"/>
    <cellStyle name="Comma 56 3 2 3 2 3" xfId="7432" xr:uid="{00000000-0005-0000-0000-0000FC1C0000}"/>
    <cellStyle name="Comma 56 3 2 3 2 4" xfId="7433" xr:uid="{00000000-0005-0000-0000-0000FD1C0000}"/>
    <cellStyle name="Comma 56 3 2 3 2 5" xfId="7434" xr:uid="{00000000-0005-0000-0000-0000FE1C0000}"/>
    <cellStyle name="Comma 56 3 2 3 3" xfId="7435" xr:uid="{00000000-0005-0000-0000-0000FF1C0000}"/>
    <cellStyle name="Comma 56 3 2 3 3 2" xfId="7436" xr:uid="{00000000-0005-0000-0000-0000001D0000}"/>
    <cellStyle name="Comma 56 3 2 3 3 3" xfId="7437" xr:uid="{00000000-0005-0000-0000-0000011D0000}"/>
    <cellStyle name="Comma 56 3 2 3 3 4" xfId="7438" xr:uid="{00000000-0005-0000-0000-0000021D0000}"/>
    <cellStyle name="Comma 56 3 2 3 4" xfId="7439" xr:uid="{00000000-0005-0000-0000-0000031D0000}"/>
    <cellStyle name="Comma 56 3 2 3 5" xfId="7440" xr:uid="{00000000-0005-0000-0000-0000041D0000}"/>
    <cellStyle name="Comma 56 3 2 3 6" xfId="7441" xr:uid="{00000000-0005-0000-0000-0000051D0000}"/>
    <cellStyle name="Comma 56 3 2 4" xfId="7442" xr:uid="{00000000-0005-0000-0000-0000061D0000}"/>
    <cellStyle name="Comma 56 3 2 4 2" xfId="7443" xr:uid="{00000000-0005-0000-0000-0000071D0000}"/>
    <cellStyle name="Comma 56 3 2 4 2 2" xfId="7444" xr:uid="{00000000-0005-0000-0000-0000081D0000}"/>
    <cellStyle name="Comma 56 3 2 4 2 3" xfId="7445" xr:uid="{00000000-0005-0000-0000-0000091D0000}"/>
    <cellStyle name="Comma 56 3 2 4 2 4" xfId="7446" xr:uid="{00000000-0005-0000-0000-00000A1D0000}"/>
    <cellStyle name="Comma 56 3 2 4 3" xfId="7447" xr:uid="{00000000-0005-0000-0000-00000B1D0000}"/>
    <cellStyle name="Comma 56 3 2 4 4" xfId="7448" xr:uid="{00000000-0005-0000-0000-00000C1D0000}"/>
    <cellStyle name="Comma 56 3 2 4 5" xfId="7449" xr:uid="{00000000-0005-0000-0000-00000D1D0000}"/>
    <cellStyle name="Comma 56 3 2 5" xfId="7450" xr:uid="{00000000-0005-0000-0000-00000E1D0000}"/>
    <cellStyle name="Comma 56 3 2 5 2" xfId="7451" xr:uid="{00000000-0005-0000-0000-00000F1D0000}"/>
    <cellStyle name="Comma 56 3 2 5 3" xfId="7452" xr:uid="{00000000-0005-0000-0000-0000101D0000}"/>
    <cellStyle name="Comma 56 3 2 5 4" xfId="7453" xr:uid="{00000000-0005-0000-0000-0000111D0000}"/>
    <cellStyle name="Comma 56 3 2 6" xfId="7454" xr:uid="{00000000-0005-0000-0000-0000121D0000}"/>
    <cellStyle name="Comma 56 3 2 7" xfId="7455" xr:uid="{00000000-0005-0000-0000-0000131D0000}"/>
    <cellStyle name="Comma 56 3 2 8" xfId="7456" xr:uid="{00000000-0005-0000-0000-0000141D0000}"/>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3" xfId="7462" xr:uid="{00000000-0005-0000-0000-00001A1D0000}"/>
    <cellStyle name="Comma 56 3 3 2 2 2 4" xfId="7463" xr:uid="{00000000-0005-0000-0000-00001B1D0000}"/>
    <cellStyle name="Comma 56 3 3 2 2 3" xfId="7464" xr:uid="{00000000-0005-0000-0000-00001C1D0000}"/>
    <cellStyle name="Comma 56 3 3 2 2 4" xfId="7465" xr:uid="{00000000-0005-0000-0000-00001D1D0000}"/>
    <cellStyle name="Comma 56 3 3 2 2 5" xfId="7466" xr:uid="{00000000-0005-0000-0000-00001E1D0000}"/>
    <cellStyle name="Comma 56 3 3 2 3" xfId="7467" xr:uid="{00000000-0005-0000-0000-00001F1D0000}"/>
    <cellStyle name="Comma 56 3 3 2 3 2" xfId="7468" xr:uid="{00000000-0005-0000-0000-0000201D0000}"/>
    <cellStyle name="Comma 56 3 3 2 3 3" xfId="7469" xr:uid="{00000000-0005-0000-0000-0000211D0000}"/>
    <cellStyle name="Comma 56 3 3 2 3 4" xfId="7470" xr:uid="{00000000-0005-0000-0000-0000221D0000}"/>
    <cellStyle name="Comma 56 3 3 2 4" xfId="7471" xr:uid="{00000000-0005-0000-0000-0000231D0000}"/>
    <cellStyle name="Comma 56 3 3 2 5" xfId="7472" xr:uid="{00000000-0005-0000-0000-0000241D0000}"/>
    <cellStyle name="Comma 56 3 3 2 6" xfId="7473" xr:uid="{00000000-0005-0000-0000-0000251D0000}"/>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3" xfId="7478" xr:uid="{00000000-0005-0000-0000-00002A1D0000}"/>
    <cellStyle name="Comma 56 3 3 3 2 2 4" xfId="7479" xr:uid="{00000000-0005-0000-0000-00002B1D0000}"/>
    <cellStyle name="Comma 56 3 3 3 2 3" xfId="7480" xr:uid="{00000000-0005-0000-0000-00002C1D0000}"/>
    <cellStyle name="Comma 56 3 3 3 2 4" xfId="7481" xr:uid="{00000000-0005-0000-0000-00002D1D0000}"/>
    <cellStyle name="Comma 56 3 3 3 2 5" xfId="7482" xr:uid="{00000000-0005-0000-0000-00002E1D0000}"/>
    <cellStyle name="Comma 56 3 3 3 3" xfId="7483" xr:uid="{00000000-0005-0000-0000-00002F1D0000}"/>
    <cellStyle name="Comma 56 3 3 3 3 2" xfId="7484" xr:uid="{00000000-0005-0000-0000-0000301D0000}"/>
    <cellStyle name="Comma 56 3 3 3 3 3" xfId="7485" xr:uid="{00000000-0005-0000-0000-0000311D0000}"/>
    <cellStyle name="Comma 56 3 3 3 3 4" xfId="7486" xr:uid="{00000000-0005-0000-0000-0000321D0000}"/>
    <cellStyle name="Comma 56 3 3 3 4" xfId="7487" xr:uid="{00000000-0005-0000-0000-0000331D0000}"/>
    <cellStyle name="Comma 56 3 3 3 5" xfId="7488" xr:uid="{00000000-0005-0000-0000-0000341D0000}"/>
    <cellStyle name="Comma 56 3 3 3 6" xfId="7489" xr:uid="{00000000-0005-0000-0000-0000351D0000}"/>
    <cellStyle name="Comma 56 3 3 4" xfId="7490" xr:uid="{00000000-0005-0000-0000-0000361D0000}"/>
    <cellStyle name="Comma 56 3 3 4 2" xfId="7491" xr:uid="{00000000-0005-0000-0000-0000371D0000}"/>
    <cellStyle name="Comma 56 3 3 4 2 2" xfId="7492" xr:uid="{00000000-0005-0000-0000-0000381D0000}"/>
    <cellStyle name="Comma 56 3 3 4 2 3" xfId="7493" xr:uid="{00000000-0005-0000-0000-0000391D0000}"/>
    <cellStyle name="Comma 56 3 3 4 2 4" xfId="7494" xr:uid="{00000000-0005-0000-0000-00003A1D0000}"/>
    <cellStyle name="Comma 56 3 3 4 3" xfId="7495" xr:uid="{00000000-0005-0000-0000-00003B1D0000}"/>
    <cellStyle name="Comma 56 3 3 4 4" xfId="7496" xr:uid="{00000000-0005-0000-0000-00003C1D0000}"/>
    <cellStyle name="Comma 56 3 3 4 5" xfId="7497" xr:uid="{00000000-0005-0000-0000-00003D1D0000}"/>
    <cellStyle name="Comma 56 3 3 5" xfId="7498" xr:uid="{00000000-0005-0000-0000-00003E1D0000}"/>
    <cellStyle name="Comma 56 3 3 5 2" xfId="7499" xr:uid="{00000000-0005-0000-0000-00003F1D0000}"/>
    <cellStyle name="Comma 56 3 3 5 3" xfId="7500" xr:uid="{00000000-0005-0000-0000-0000401D0000}"/>
    <cellStyle name="Comma 56 3 3 5 4" xfId="7501" xr:uid="{00000000-0005-0000-0000-0000411D0000}"/>
    <cellStyle name="Comma 56 3 3 6" xfId="7502" xr:uid="{00000000-0005-0000-0000-0000421D0000}"/>
    <cellStyle name="Comma 56 3 3 7" xfId="7503" xr:uid="{00000000-0005-0000-0000-0000431D0000}"/>
    <cellStyle name="Comma 56 3 3 8" xfId="7504" xr:uid="{00000000-0005-0000-0000-0000441D0000}"/>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3" xfId="7509" xr:uid="{00000000-0005-0000-0000-0000491D0000}"/>
    <cellStyle name="Comma 56 3 4 2 2 4" xfId="7510" xr:uid="{00000000-0005-0000-0000-00004A1D0000}"/>
    <cellStyle name="Comma 56 3 4 2 3" xfId="7511" xr:uid="{00000000-0005-0000-0000-00004B1D0000}"/>
    <cellStyle name="Comma 56 3 4 2 4" xfId="7512" xr:uid="{00000000-0005-0000-0000-00004C1D0000}"/>
    <cellStyle name="Comma 56 3 4 2 5" xfId="7513" xr:uid="{00000000-0005-0000-0000-00004D1D0000}"/>
    <cellStyle name="Comma 56 3 4 3" xfId="7514" xr:uid="{00000000-0005-0000-0000-00004E1D0000}"/>
    <cellStyle name="Comma 56 3 4 3 2" xfId="7515" xr:uid="{00000000-0005-0000-0000-00004F1D0000}"/>
    <cellStyle name="Comma 56 3 4 3 3" xfId="7516" xr:uid="{00000000-0005-0000-0000-0000501D0000}"/>
    <cellStyle name="Comma 56 3 4 3 4" xfId="7517" xr:uid="{00000000-0005-0000-0000-0000511D0000}"/>
    <cellStyle name="Comma 56 3 4 4" xfId="7518" xr:uid="{00000000-0005-0000-0000-0000521D0000}"/>
    <cellStyle name="Comma 56 3 4 5" xfId="7519" xr:uid="{00000000-0005-0000-0000-0000531D0000}"/>
    <cellStyle name="Comma 56 3 4 6" xfId="7520" xr:uid="{00000000-0005-0000-0000-0000541D0000}"/>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3" xfId="7525" xr:uid="{00000000-0005-0000-0000-0000591D0000}"/>
    <cellStyle name="Comma 56 3 5 2 2 4" xfId="7526" xr:uid="{00000000-0005-0000-0000-00005A1D0000}"/>
    <cellStyle name="Comma 56 3 5 2 3" xfId="7527" xr:uid="{00000000-0005-0000-0000-00005B1D0000}"/>
    <cellStyle name="Comma 56 3 5 2 4" xfId="7528" xr:uid="{00000000-0005-0000-0000-00005C1D0000}"/>
    <cellStyle name="Comma 56 3 5 2 5" xfId="7529" xr:uid="{00000000-0005-0000-0000-00005D1D0000}"/>
    <cellStyle name="Comma 56 3 5 3" xfId="7530" xr:uid="{00000000-0005-0000-0000-00005E1D0000}"/>
    <cellStyle name="Comma 56 3 5 3 2" xfId="7531" xr:uid="{00000000-0005-0000-0000-00005F1D0000}"/>
    <cellStyle name="Comma 56 3 5 3 3" xfId="7532" xr:uid="{00000000-0005-0000-0000-0000601D0000}"/>
    <cellStyle name="Comma 56 3 5 3 4" xfId="7533" xr:uid="{00000000-0005-0000-0000-0000611D0000}"/>
    <cellStyle name="Comma 56 3 5 4" xfId="7534" xr:uid="{00000000-0005-0000-0000-0000621D0000}"/>
    <cellStyle name="Comma 56 3 5 5" xfId="7535" xr:uid="{00000000-0005-0000-0000-0000631D0000}"/>
    <cellStyle name="Comma 56 3 5 6" xfId="7536" xr:uid="{00000000-0005-0000-0000-0000641D0000}"/>
    <cellStyle name="Comma 56 3 6" xfId="7537" xr:uid="{00000000-0005-0000-0000-0000651D0000}"/>
    <cellStyle name="Comma 56 3 6 2" xfId="7538" xr:uid="{00000000-0005-0000-0000-0000661D0000}"/>
    <cellStyle name="Comma 56 3 6 2 2" xfId="7539" xr:uid="{00000000-0005-0000-0000-0000671D0000}"/>
    <cellStyle name="Comma 56 3 6 2 3" xfId="7540" xr:uid="{00000000-0005-0000-0000-0000681D0000}"/>
    <cellStyle name="Comma 56 3 6 2 4" xfId="7541" xr:uid="{00000000-0005-0000-0000-0000691D0000}"/>
    <cellStyle name="Comma 56 3 6 3" xfId="7542" xr:uid="{00000000-0005-0000-0000-00006A1D0000}"/>
    <cellStyle name="Comma 56 3 6 4" xfId="7543" xr:uid="{00000000-0005-0000-0000-00006B1D0000}"/>
    <cellStyle name="Comma 56 3 6 5" xfId="7544" xr:uid="{00000000-0005-0000-0000-00006C1D0000}"/>
    <cellStyle name="Comma 56 3 7" xfId="7545" xr:uid="{00000000-0005-0000-0000-00006D1D0000}"/>
    <cellStyle name="Comma 56 3 7 2" xfId="7546" xr:uid="{00000000-0005-0000-0000-00006E1D0000}"/>
    <cellStyle name="Comma 56 3 7 3" xfId="7547" xr:uid="{00000000-0005-0000-0000-00006F1D0000}"/>
    <cellStyle name="Comma 56 3 7 4" xfId="7548" xr:uid="{00000000-0005-0000-0000-0000701D0000}"/>
    <cellStyle name="Comma 56 3 8" xfId="7549" xr:uid="{00000000-0005-0000-0000-0000711D0000}"/>
    <cellStyle name="Comma 56 3 9" xfId="7550" xr:uid="{00000000-0005-0000-0000-0000721D0000}"/>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3" xfId="7556" xr:uid="{00000000-0005-0000-0000-0000781D0000}"/>
    <cellStyle name="Comma 56 4 2 2 2 4" xfId="7557" xr:uid="{00000000-0005-0000-0000-0000791D0000}"/>
    <cellStyle name="Comma 56 4 2 2 3" xfId="7558" xr:uid="{00000000-0005-0000-0000-00007A1D0000}"/>
    <cellStyle name="Comma 56 4 2 2 4" xfId="7559" xr:uid="{00000000-0005-0000-0000-00007B1D0000}"/>
    <cellStyle name="Comma 56 4 2 2 5" xfId="7560" xr:uid="{00000000-0005-0000-0000-00007C1D0000}"/>
    <cellStyle name="Comma 56 4 2 3" xfId="7561" xr:uid="{00000000-0005-0000-0000-00007D1D0000}"/>
    <cellStyle name="Comma 56 4 2 3 2" xfId="7562" xr:uid="{00000000-0005-0000-0000-00007E1D0000}"/>
    <cellStyle name="Comma 56 4 2 3 3" xfId="7563" xr:uid="{00000000-0005-0000-0000-00007F1D0000}"/>
    <cellStyle name="Comma 56 4 2 3 4" xfId="7564" xr:uid="{00000000-0005-0000-0000-0000801D0000}"/>
    <cellStyle name="Comma 56 4 2 4" xfId="7565" xr:uid="{00000000-0005-0000-0000-0000811D0000}"/>
    <cellStyle name="Comma 56 4 2 5" xfId="7566" xr:uid="{00000000-0005-0000-0000-0000821D0000}"/>
    <cellStyle name="Comma 56 4 2 6" xfId="7567" xr:uid="{00000000-0005-0000-0000-0000831D0000}"/>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3" xfId="7572" xr:uid="{00000000-0005-0000-0000-0000881D0000}"/>
    <cellStyle name="Comma 56 4 3 2 2 4" xfId="7573" xr:uid="{00000000-0005-0000-0000-0000891D0000}"/>
    <cellStyle name="Comma 56 4 3 2 3" xfId="7574" xr:uid="{00000000-0005-0000-0000-00008A1D0000}"/>
    <cellStyle name="Comma 56 4 3 2 4" xfId="7575" xr:uid="{00000000-0005-0000-0000-00008B1D0000}"/>
    <cellStyle name="Comma 56 4 3 2 5" xfId="7576" xr:uid="{00000000-0005-0000-0000-00008C1D0000}"/>
    <cellStyle name="Comma 56 4 3 3" xfId="7577" xr:uid="{00000000-0005-0000-0000-00008D1D0000}"/>
    <cellStyle name="Comma 56 4 3 3 2" xfId="7578" xr:uid="{00000000-0005-0000-0000-00008E1D0000}"/>
    <cellStyle name="Comma 56 4 3 3 3" xfId="7579" xr:uid="{00000000-0005-0000-0000-00008F1D0000}"/>
    <cellStyle name="Comma 56 4 3 3 4" xfId="7580" xr:uid="{00000000-0005-0000-0000-0000901D0000}"/>
    <cellStyle name="Comma 56 4 3 4" xfId="7581" xr:uid="{00000000-0005-0000-0000-0000911D0000}"/>
    <cellStyle name="Comma 56 4 3 5" xfId="7582" xr:uid="{00000000-0005-0000-0000-0000921D0000}"/>
    <cellStyle name="Comma 56 4 3 6" xfId="7583" xr:uid="{00000000-0005-0000-0000-0000931D0000}"/>
    <cellStyle name="Comma 56 4 4" xfId="7584" xr:uid="{00000000-0005-0000-0000-0000941D0000}"/>
    <cellStyle name="Comma 56 4 4 2" xfId="7585" xr:uid="{00000000-0005-0000-0000-0000951D0000}"/>
    <cellStyle name="Comma 56 4 4 2 2" xfId="7586" xr:uid="{00000000-0005-0000-0000-0000961D0000}"/>
    <cellStyle name="Comma 56 4 4 2 3" xfId="7587" xr:uid="{00000000-0005-0000-0000-0000971D0000}"/>
    <cellStyle name="Comma 56 4 4 2 4" xfId="7588" xr:uid="{00000000-0005-0000-0000-0000981D0000}"/>
    <cellStyle name="Comma 56 4 4 3" xfId="7589" xr:uid="{00000000-0005-0000-0000-0000991D0000}"/>
    <cellStyle name="Comma 56 4 4 4" xfId="7590" xr:uid="{00000000-0005-0000-0000-00009A1D0000}"/>
    <cellStyle name="Comma 56 4 4 5" xfId="7591" xr:uid="{00000000-0005-0000-0000-00009B1D0000}"/>
    <cellStyle name="Comma 56 4 5" xfId="7592" xr:uid="{00000000-0005-0000-0000-00009C1D0000}"/>
    <cellStyle name="Comma 56 4 5 2" xfId="7593" xr:uid="{00000000-0005-0000-0000-00009D1D0000}"/>
    <cellStyle name="Comma 56 4 5 3" xfId="7594" xr:uid="{00000000-0005-0000-0000-00009E1D0000}"/>
    <cellStyle name="Comma 56 4 5 4" xfId="7595" xr:uid="{00000000-0005-0000-0000-00009F1D0000}"/>
    <cellStyle name="Comma 56 4 6" xfId="7596" xr:uid="{00000000-0005-0000-0000-0000A01D0000}"/>
    <cellStyle name="Comma 56 4 7" xfId="7597" xr:uid="{00000000-0005-0000-0000-0000A11D0000}"/>
    <cellStyle name="Comma 56 4 8" xfId="7598" xr:uid="{00000000-0005-0000-0000-0000A21D0000}"/>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3" xfId="7604" xr:uid="{00000000-0005-0000-0000-0000A81D0000}"/>
    <cellStyle name="Comma 56 5 2 2 2 4" xfId="7605" xr:uid="{00000000-0005-0000-0000-0000A91D0000}"/>
    <cellStyle name="Comma 56 5 2 2 3" xfId="7606" xr:uid="{00000000-0005-0000-0000-0000AA1D0000}"/>
    <cellStyle name="Comma 56 5 2 2 4" xfId="7607" xr:uid="{00000000-0005-0000-0000-0000AB1D0000}"/>
    <cellStyle name="Comma 56 5 2 2 5" xfId="7608" xr:uid="{00000000-0005-0000-0000-0000AC1D0000}"/>
    <cellStyle name="Comma 56 5 2 3" xfId="7609" xr:uid="{00000000-0005-0000-0000-0000AD1D0000}"/>
    <cellStyle name="Comma 56 5 2 3 2" xfId="7610" xr:uid="{00000000-0005-0000-0000-0000AE1D0000}"/>
    <cellStyle name="Comma 56 5 2 3 3" xfId="7611" xr:uid="{00000000-0005-0000-0000-0000AF1D0000}"/>
    <cellStyle name="Comma 56 5 2 3 4" xfId="7612" xr:uid="{00000000-0005-0000-0000-0000B01D0000}"/>
    <cellStyle name="Comma 56 5 2 4" xfId="7613" xr:uid="{00000000-0005-0000-0000-0000B11D0000}"/>
    <cellStyle name="Comma 56 5 2 5" xfId="7614" xr:uid="{00000000-0005-0000-0000-0000B21D0000}"/>
    <cellStyle name="Comma 56 5 2 6" xfId="7615" xr:uid="{00000000-0005-0000-0000-0000B31D0000}"/>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3" xfId="7620" xr:uid="{00000000-0005-0000-0000-0000B81D0000}"/>
    <cellStyle name="Comma 56 5 3 2 2 4" xfId="7621" xr:uid="{00000000-0005-0000-0000-0000B91D0000}"/>
    <cellStyle name="Comma 56 5 3 2 3" xfId="7622" xr:uid="{00000000-0005-0000-0000-0000BA1D0000}"/>
    <cellStyle name="Comma 56 5 3 2 4" xfId="7623" xr:uid="{00000000-0005-0000-0000-0000BB1D0000}"/>
    <cellStyle name="Comma 56 5 3 2 5" xfId="7624" xr:uid="{00000000-0005-0000-0000-0000BC1D0000}"/>
    <cellStyle name="Comma 56 5 3 3" xfId="7625" xr:uid="{00000000-0005-0000-0000-0000BD1D0000}"/>
    <cellStyle name="Comma 56 5 3 3 2" xfId="7626" xr:uid="{00000000-0005-0000-0000-0000BE1D0000}"/>
    <cellStyle name="Comma 56 5 3 3 3" xfId="7627" xr:uid="{00000000-0005-0000-0000-0000BF1D0000}"/>
    <cellStyle name="Comma 56 5 3 3 4" xfId="7628" xr:uid="{00000000-0005-0000-0000-0000C01D0000}"/>
    <cellStyle name="Comma 56 5 3 4" xfId="7629" xr:uid="{00000000-0005-0000-0000-0000C11D0000}"/>
    <cellStyle name="Comma 56 5 3 5" xfId="7630" xr:uid="{00000000-0005-0000-0000-0000C21D0000}"/>
    <cellStyle name="Comma 56 5 3 6" xfId="7631" xr:uid="{00000000-0005-0000-0000-0000C31D0000}"/>
    <cellStyle name="Comma 56 5 4" xfId="7632" xr:uid="{00000000-0005-0000-0000-0000C41D0000}"/>
    <cellStyle name="Comma 56 5 4 2" xfId="7633" xr:uid="{00000000-0005-0000-0000-0000C51D0000}"/>
    <cellStyle name="Comma 56 5 4 2 2" xfId="7634" xr:uid="{00000000-0005-0000-0000-0000C61D0000}"/>
    <cellStyle name="Comma 56 5 4 2 3" xfId="7635" xr:uid="{00000000-0005-0000-0000-0000C71D0000}"/>
    <cellStyle name="Comma 56 5 4 2 4" xfId="7636" xr:uid="{00000000-0005-0000-0000-0000C81D0000}"/>
    <cellStyle name="Comma 56 5 4 3" xfId="7637" xr:uid="{00000000-0005-0000-0000-0000C91D0000}"/>
    <cellStyle name="Comma 56 5 4 4" xfId="7638" xr:uid="{00000000-0005-0000-0000-0000CA1D0000}"/>
    <cellStyle name="Comma 56 5 4 5" xfId="7639" xr:uid="{00000000-0005-0000-0000-0000CB1D0000}"/>
    <cellStyle name="Comma 56 5 5" xfId="7640" xr:uid="{00000000-0005-0000-0000-0000CC1D0000}"/>
    <cellStyle name="Comma 56 5 5 2" xfId="7641" xr:uid="{00000000-0005-0000-0000-0000CD1D0000}"/>
    <cellStyle name="Comma 56 5 5 3" xfId="7642" xr:uid="{00000000-0005-0000-0000-0000CE1D0000}"/>
    <cellStyle name="Comma 56 5 5 4" xfId="7643" xr:uid="{00000000-0005-0000-0000-0000CF1D0000}"/>
    <cellStyle name="Comma 56 5 6" xfId="7644" xr:uid="{00000000-0005-0000-0000-0000D01D0000}"/>
    <cellStyle name="Comma 56 5 7" xfId="7645" xr:uid="{00000000-0005-0000-0000-0000D11D0000}"/>
    <cellStyle name="Comma 56 5 8" xfId="7646" xr:uid="{00000000-0005-0000-0000-0000D21D0000}"/>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3" xfId="7651" xr:uid="{00000000-0005-0000-0000-0000D71D0000}"/>
    <cellStyle name="Comma 56 6 2 2 4" xfId="7652" xr:uid="{00000000-0005-0000-0000-0000D81D0000}"/>
    <cellStyle name="Comma 56 6 2 3" xfId="7653" xr:uid="{00000000-0005-0000-0000-0000D91D0000}"/>
    <cellStyle name="Comma 56 6 2 4" xfId="7654" xr:uid="{00000000-0005-0000-0000-0000DA1D0000}"/>
    <cellStyle name="Comma 56 6 2 5" xfId="7655" xr:uid="{00000000-0005-0000-0000-0000DB1D0000}"/>
    <cellStyle name="Comma 56 6 3" xfId="7656" xr:uid="{00000000-0005-0000-0000-0000DC1D0000}"/>
    <cellStyle name="Comma 56 6 3 2" xfId="7657" xr:uid="{00000000-0005-0000-0000-0000DD1D0000}"/>
    <cellStyle name="Comma 56 6 3 3" xfId="7658" xr:uid="{00000000-0005-0000-0000-0000DE1D0000}"/>
    <cellStyle name="Comma 56 6 3 4" xfId="7659" xr:uid="{00000000-0005-0000-0000-0000DF1D0000}"/>
    <cellStyle name="Comma 56 6 4" xfId="7660" xr:uid="{00000000-0005-0000-0000-0000E01D0000}"/>
    <cellStyle name="Comma 56 6 5" xfId="7661" xr:uid="{00000000-0005-0000-0000-0000E11D0000}"/>
    <cellStyle name="Comma 56 6 6" xfId="7662" xr:uid="{00000000-0005-0000-0000-0000E21D0000}"/>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3" xfId="7667" xr:uid="{00000000-0005-0000-0000-0000E71D0000}"/>
    <cellStyle name="Comma 56 7 2 2 4" xfId="7668" xr:uid="{00000000-0005-0000-0000-0000E81D0000}"/>
    <cellStyle name="Comma 56 7 2 3" xfId="7669" xr:uid="{00000000-0005-0000-0000-0000E91D0000}"/>
    <cellStyle name="Comma 56 7 2 4" xfId="7670" xr:uid="{00000000-0005-0000-0000-0000EA1D0000}"/>
    <cellStyle name="Comma 56 7 2 5" xfId="7671" xr:uid="{00000000-0005-0000-0000-0000EB1D0000}"/>
    <cellStyle name="Comma 56 7 3" xfId="7672" xr:uid="{00000000-0005-0000-0000-0000EC1D0000}"/>
    <cellStyle name="Comma 56 7 3 2" xfId="7673" xr:uid="{00000000-0005-0000-0000-0000ED1D0000}"/>
    <cellStyle name="Comma 56 7 3 3" xfId="7674" xr:uid="{00000000-0005-0000-0000-0000EE1D0000}"/>
    <cellStyle name="Comma 56 7 3 4" xfId="7675" xr:uid="{00000000-0005-0000-0000-0000EF1D0000}"/>
    <cellStyle name="Comma 56 7 4" xfId="7676" xr:uid="{00000000-0005-0000-0000-0000F01D0000}"/>
    <cellStyle name="Comma 56 7 5" xfId="7677" xr:uid="{00000000-0005-0000-0000-0000F11D0000}"/>
    <cellStyle name="Comma 56 7 6" xfId="7678" xr:uid="{00000000-0005-0000-0000-0000F21D0000}"/>
    <cellStyle name="Comma 56 8" xfId="7679" xr:uid="{00000000-0005-0000-0000-0000F31D0000}"/>
    <cellStyle name="Comma 56 8 2" xfId="7680" xr:uid="{00000000-0005-0000-0000-0000F41D0000}"/>
    <cellStyle name="Comma 56 8 2 2" xfId="7681" xr:uid="{00000000-0005-0000-0000-0000F51D0000}"/>
    <cellStyle name="Comma 56 8 2 3" xfId="7682" xr:uid="{00000000-0005-0000-0000-0000F61D0000}"/>
    <cellStyle name="Comma 56 8 2 4" xfId="7683" xr:uid="{00000000-0005-0000-0000-0000F71D0000}"/>
    <cellStyle name="Comma 56 8 3" xfId="7684" xr:uid="{00000000-0005-0000-0000-0000F81D0000}"/>
    <cellStyle name="Comma 56 8 4" xfId="7685" xr:uid="{00000000-0005-0000-0000-0000F91D0000}"/>
    <cellStyle name="Comma 56 8 5" xfId="7686" xr:uid="{00000000-0005-0000-0000-0000FA1D0000}"/>
    <cellStyle name="Comma 56 9" xfId="7687" xr:uid="{00000000-0005-0000-0000-0000FB1D0000}"/>
    <cellStyle name="Comma 56 9 2" xfId="7688" xr:uid="{00000000-0005-0000-0000-0000FC1D0000}"/>
    <cellStyle name="Comma 56 9 3" xfId="7689" xr:uid="{00000000-0005-0000-0000-0000FD1D0000}"/>
    <cellStyle name="Comma 56 9 4" xfId="7690" xr:uid="{00000000-0005-0000-0000-0000FE1D0000}"/>
    <cellStyle name="Comma 57" xfId="7691" xr:uid="{00000000-0005-0000-0000-0000FF1D0000}"/>
    <cellStyle name="Comma 57 10" xfId="7692" xr:uid="{00000000-0005-0000-0000-0000001E0000}"/>
    <cellStyle name="Comma 57 11" xfId="7693" xr:uid="{00000000-0005-0000-0000-0000011E0000}"/>
    <cellStyle name="Comma 57 12" xfId="7694" xr:uid="{00000000-0005-0000-0000-0000021E0000}"/>
    <cellStyle name="Comma 57 2" xfId="7695" xr:uid="{00000000-0005-0000-0000-0000031E0000}"/>
    <cellStyle name="Comma 57 2 10" xfId="7696" xr:uid="{00000000-0005-0000-0000-0000041E0000}"/>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3" xfId="7702" xr:uid="{00000000-0005-0000-0000-00000A1E0000}"/>
    <cellStyle name="Comma 57 2 2 2 2 2 4" xfId="7703" xr:uid="{00000000-0005-0000-0000-00000B1E0000}"/>
    <cellStyle name="Comma 57 2 2 2 2 3" xfId="7704" xr:uid="{00000000-0005-0000-0000-00000C1E0000}"/>
    <cellStyle name="Comma 57 2 2 2 2 4" xfId="7705" xr:uid="{00000000-0005-0000-0000-00000D1E0000}"/>
    <cellStyle name="Comma 57 2 2 2 2 5" xfId="7706" xr:uid="{00000000-0005-0000-0000-00000E1E0000}"/>
    <cellStyle name="Comma 57 2 2 2 3" xfId="7707" xr:uid="{00000000-0005-0000-0000-00000F1E0000}"/>
    <cellStyle name="Comma 57 2 2 2 3 2" xfId="7708" xr:uid="{00000000-0005-0000-0000-0000101E0000}"/>
    <cellStyle name="Comma 57 2 2 2 3 3" xfId="7709" xr:uid="{00000000-0005-0000-0000-0000111E0000}"/>
    <cellStyle name="Comma 57 2 2 2 3 4" xfId="7710" xr:uid="{00000000-0005-0000-0000-0000121E0000}"/>
    <cellStyle name="Comma 57 2 2 2 4" xfId="7711" xr:uid="{00000000-0005-0000-0000-0000131E0000}"/>
    <cellStyle name="Comma 57 2 2 2 5" xfId="7712" xr:uid="{00000000-0005-0000-0000-0000141E0000}"/>
    <cellStyle name="Comma 57 2 2 2 6" xfId="7713" xr:uid="{00000000-0005-0000-0000-0000151E000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3" xfId="7718" xr:uid="{00000000-0005-0000-0000-00001A1E0000}"/>
    <cellStyle name="Comma 57 2 2 3 2 2 4" xfId="7719" xr:uid="{00000000-0005-0000-0000-00001B1E0000}"/>
    <cellStyle name="Comma 57 2 2 3 2 3" xfId="7720" xr:uid="{00000000-0005-0000-0000-00001C1E0000}"/>
    <cellStyle name="Comma 57 2 2 3 2 4" xfId="7721" xr:uid="{00000000-0005-0000-0000-00001D1E0000}"/>
    <cellStyle name="Comma 57 2 2 3 2 5" xfId="7722" xr:uid="{00000000-0005-0000-0000-00001E1E0000}"/>
    <cellStyle name="Comma 57 2 2 3 3" xfId="7723" xr:uid="{00000000-0005-0000-0000-00001F1E0000}"/>
    <cellStyle name="Comma 57 2 2 3 3 2" xfId="7724" xr:uid="{00000000-0005-0000-0000-0000201E0000}"/>
    <cellStyle name="Comma 57 2 2 3 3 3" xfId="7725" xr:uid="{00000000-0005-0000-0000-0000211E0000}"/>
    <cellStyle name="Comma 57 2 2 3 3 4" xfId="7726" xr:uid="{00000000-0005-0000-0000-0000221E0000}"/>
    <cellStyle name="Comma 57 2 2 3 4" xfId="7727" xr:uid="{00000000-0005-0000-0000-0000231E0000}"/>
    <cellStyle name="Comma 57 2 2 3 5" xfId="7728" xr:uid="{00000000-0005-0000-0000-0000241E0000}"/>
    <cellStyle name="Comma 57 2 2 3 6" xfId="7729" xr:uid="{00000000-0005-0000-0000-0000251E0000}"/>
    <cellStyle name="Comma 57 2 2 4" xfId="7730" xr:uid="{00000000-0005-0000-0000-0000261E0000}"/>
    <cellStyle name="Comma 57 2 2 4 2" xfId="7731" xr:uid="{00000000-0005-0000-0000-0000271E0000}"/>
    <cellStyle name="Comma 57 2 2 4 2 2" xfId="7732" xr:uid="{00000000-0005-0000-0000-0000281E0000}"/>
    <cellStyle name="Comma 57 2 2 4 2 3" xfId="7733" xr:uid="{00000000-0005-0000-0000-0000291E0000}"/>
    <cellStyle name="Comma 57 2 2 4 2 4" xfId="7734" xr:uid="{00000000-0005-0000-0000-00002A1E0000}"/>
    <cellStyle name="Comma 57 2 2 4 3" xfId="7735" xr:uid="{00000000-0005-0000-0000-00002B1E0000}"/>
    <cellStyle name="Comma 57 2 2 4 4" xfId="7736" xr:uid="{00000000-0005-0000-0000-00002C1E0000}"/>
    <cellStyle name="Comma 57 2 2 4 5" xfId="7737" xr:uid="{00000000-0005-0000-0000-00002D1E0000}"/>
    <cellStyle name="Comma 57 2 2 5" xfId="7738" xr:uid="{00000000-0005-0000-0000-00002E1E0000}"/>
    <cellStyle name="Comma 57 2 2 5 2" xfId="7739" xr:uid="{00000000-0005-0000-0000-00002F1E0000}"/>
    <cellStyle name="Comma 57 2 2 5 3" xfId="7740" xr:uid="{00000000-0005-0000-0000-0000301E0000}"/>
    <cellStyle name="Comma 57 2 2 5 4" xfId="7741" xr:uid="{00000000-0005-0000-0000-0000311E0000}"/>
    <cellStyle name="Comma 57 2 2 6" xfId="7742" xr:uid="{00000000-0005-0000-0000-0000321E0000}"/>
    <cellStyle name="Comma 57 2 2 7" xfId="7743" xr:uid="{00000000-0005-0000-0000-0000331E0000}"/>
    <cellStyle name="Comma 57 2 2 8" xfId="7744" xr:uid="{00000000-0005-0000-0000-0000341E0000}"/>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3" xfId="7750" xr:uid="{00000000-0005-0000-0000-00003A1E0000}"/>
    <cellStyle name="Comma 57 2 3 2 2 2 4" xfId="7751" xr:uid="{00000000-0005-0000-0000-00003B1E0000}"/>
    <cellStyle name="Comma 57 2 3 2 2 3" xfId="7752" xr:uid="{00000000-0005-0000-0000-00003C1E0000}"/>
    <cellStyle name="Comma 57 2 3 2 2 4" xfId="7753" xr:uid="{00000000-0005-0000-0000-00003D1E0000}"/>
    <cellStyle name="Comma 57 2 3 2 2 5" xfId="7754" xr:uid="{00000000-0005-0000-0000-00003E1E0000}"/>
    <cellStyle name="Comma 57 2 3 2 3" xfId="7755" xr:uid="{00000000-0005-0000-0000-00003F1E0000}"/>
    <cellStyle name="Comma 57 2 3 2 3 2" xfId="7756" xr:uid="{00000000-0005-0000-0000-0000401E0000}"/>
    <cellStyle name="Comma 57 2 3 2 3 3" xfId="7757" xr:uid="{00000000-0005-0000-0000-0000411E0000}"/>
    <cellStyle name="Comma 57 2 3 2 3 4" xfId="7758" xr:uid="{00000000-0005-0000-0000-0000421E0000}"/>
    <cellStyle name="Comma 57 2 3 2 4" xfId="7759" xr:uid="{00000000-0005-0000-0000-0000431E0000}"/>
    <cellStyle name="Comma 57 2 3 2 5" xfId="7760" xr:uid="{00000000-0005-0000-0000-0000441E0000}"/>
    <cellStyle name="Comma 57 2 3 2 6" xfId="7761" xr:uid="{00000000-0005-0000-0000-0000451E0000}"/>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3" xfId="7766" xr:uid="{00000000-0005-0000-0000-00004A1E0000}"/>
    <cellStyle name="Comma 57 2 3 3 2 2 4" xfId="7767" xr:uid="{00000000-0005-0000-0000-00004B1E0000}"/>
    <cellStyle name="Comma 57 2 3 3 2 3" xfId="7768" xr:uid="{00000000-0005-0000-0000-00004C1E0000}"/>
    <cellStyle name="Comma 57 2 3 3 2 4" xfId="7769" xr:uid="{00000000-0005-0000-0000-00004D1E0000}"/>
    <cellStyle name="Comma 57 2 3 3 2 5" xfId="7770" xr:uid="{00000000-0005-0000-0000-00004E1E0000}"/>
    <cellStyle name="Comma 57 2 3 3 3" xfId="7771" xr:uid="{00000000-0005-0000-0000-00004F1E0000}"/>
    <cellStyle name="Comma 57 2 3 3 3 2" xfId="7772" xr:uid="{00000000-0005-0000-0000-0000501E0000}"/>
    <cellStyle name="Comma 57 2 3 3 3 3" xfId="7773" xr:uid="{00000000-0005-0000-0000-0000511E0000}"/>
    <cellStyle name="Comma 57 2 3 3 3 4" xfId="7774" xr:uid="{00000000-0005-0000-0000-0000521E0000}"/>
    <cellStyle name="Comma 57 2 3 3 4" xfId="7775" xr:uid="{00000000-0005-0000-0000-0000531E0000}"/>
    <cellStyle name="Comma 57 2 3 3 5" xfId="7776" xr:uid="{00000000-0005-0000-0000-0000541E0000}"/>
    <cellStyle name="Comma 57 2 3 3 6" xfId="7777" xr:uid="{00000000-0005-0000-0000-0000551E0000}"/>
    <cellStyle name="Comma 57 2 3 4" xfId="7778" xr:uid="{00000000-0005-0000-0000-0000561E0000}"/>
    <cellStyle name="Comma 57 2 3 4 2" xfId="7779" xr:uid="{00000000-0005-0000-0000-0000571E0000}"/>
    <cellStyle name="Comma 57 2 3 4 2 2" xfId="7780" xr:uid="{00000000-0005-0000-0000-0000581E0000}"/>
    <cellStyle name="Comma 57 2 3 4 2 3" xfId="7781" xr:uid="{00000000-0005-0000-0000-0000591E0000}"/>
    <cellStyle name="Comma 57 2 3 4 2 4" xfId="7782" xr:uid="{00000000-0005-0000-0000-00005A1E0000}"/>
    <cellStyle name="Comma 57 2 3 4 3" xfId="7783" xr:uid="{00000000-0005-0000-0000-00005B1E0000}"/>
    <cellStyle name="Comma 57 2 3 4 4" xfId="7784" xr:uid="{00000000-0005-0000-0000-00005C1E0000}"/>
    <cellStyle name="Comma 57 2 3 4 5" xfId="7785" xr:uid="{00000000-0005-0000-0000-00005D1E0000}"/>
    <cellStyle name="Comma 57 2 3 5" xfId="7786" xr:uid="{00000000-0005-0000-0000-00005E1E0000}"/>
    <cellStyle name="Comma 57 2 3 5 2" xfId="7787" xr:uid="{00000000-0005-0000-0000-00005F1E0000}"/>
    <cellStyle name="Comma 57 2 3 5 3" xfId="7788" xr:uid="{00000000-0005-0000-0000-0000601E0000}"/>
    <cellStyle name="Comma 57 2 3 5 4" xfId="7789" xr:uid="{00000000-0005-0000-0000-0000611E0000}"/>
    <cellStyle name="Comma 57 2 3 6" xfId="7790" xr:uid="{00000000-0005-0000-0000-0000621E0000}"/>
    <cellStyle name="Comma 57 2 3 7" xfId="7791" xr:uid="{00000000-0005-0000-0000-0000631E0000}"/>
    <cellStyle name="Comma 57 2 3 8" xfId="7792" xr:uid="{00000000-0005-0000-0000-0000641E0000}"/>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3" xfId="7797" xr:uid="{00000000-0005-0000-0000-0000691E0000}"/>
    <cellStyle name="Comma 57 2 4 2 2 4" xfId="7798" xr:uid="{00000000-0005-0000-0000-00006A1E0000}"/>
    <cellStyle name="Comma 57 2 4 2 3" xfId="7799" xr:uid="{00000000-0005-0000-0000-00006B1E0000}"/>
    <cellStyle name="Comma 57 2 4 2 4" xfId="7800" xr:uid="{00000000-0005-0000-0000-00006C1E0000}"/>
    <cellStyle name="Comma 57 2 4 2 5" xfId="7801" xr:uid="{00000000-0005-0000-0000-00006D1E0000}"/>
    <cellStyle name="Comma 57 2 4 3" xfId="7802" xr:uid="{00000000-0005-0000-0000-00006E1E0000}"/>
    <cellStyle name="Comma 57 2 4 3 2" xfId="7803" xr:uid="{00000000-0005-0000-0000-00006F1E0000}"/>
    <cellStyle name="Comma 57 2 4 3 3" xfId="7804" xr:uid="{00000000-0005-0000-0000-0000701E0000}"/>
    <cellStyle name="Comma 57 2 4 3 4" xfId="7805" xr:uid="{00000000-0005-0000-0000-0000711E0000}"/>
    <cellStyle name="Comma 57 2 4 4" xfId="7806" xr:uid="{00000000-0005-0000-0000-0000721E0000}"/>
    <cellStyle name="Comma 57 2 4 5" xfId="7807" xr:uid="{00000000-0005-0000-0000-0000731E0000}"/>
    <cellStyle name="Comma 57 2 4 6" xfId="7808" xr:uid="{00000000-0005-0000-0000-0000741E0000}"/>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3" xfId="7813" xr:uid="{00000000-0005-0000-0000-0000791E0000}"/>
    <cellStyle name="Comma 57 2 5 2 2 4" xfId="7814" xr:uid="{00000000-0005-0000-0000-00007A1E0000}"/>
    <cellStyle name="Comma 57 2 5 2 3" xfId="7815" xr:uid="{00000000-0005-0000-0000-00007B1E0000}"/>
    <cellStyle name="Comma 57 2 5 2 4" xfId="7816" xr:uid="{00000000-0005-0000-0000-00007C1E0000}"/>
    <cellStyle name="Comma 57 2 5 2 5" xfId="7817" xr:uid="{00000000-0005-0000-0000-00007D1E0000}"/>
    <cellStyle name="Comma 57 2 5 3" xfId="7818" xr:uid="{00000000-0005-0000-0000-00007E1E0000}"/>
    <cellStyle name="Comma 57 2 5 3 2" xfId="7819" xr:uid="{00000000-0005-0000-0000-00007F1E0000}"/>
    <cellStyle name="Comma 57 2 5 3 3" xfId="7820" xr:uid="{00000000-0005-0000-0000-0000801E0000}"/>
    <cellStyle name="Comma 57 2 5 3 4" xfId="7821" xr:uid="{00000000-0005-0000-0000-0000811E0000}"/>
    <cellStyle name="Comma 57 2 5 4" xfId="7822" xr:uid="{00000000-0005-0000-0000-0000821E0000}"/>
    <cellStyle name="Comma 57 2 5 5" xfId="7823" xr:uid="{00000000-0005-0000-0000-0000831E0000}"/>
    <cellStyle name="Comma 57 2 5 6" xfId="7824" xr:uid="{00000000-0005-0000-0000-0000841E0000}"/>
    <cellStyle name="Comma 57 2 6" xfId="7825" xr:uid="{00000000-0005-0000-0000-0000851E0000}"/>
    <cellStyle name="Comma 57 2 6 2" xfId="7826" xr:uid="{00000000-0005-0000-0000-0000861E0000}"/>
    <cellStyle name="Comma 57 2 6 2 2" xfId="7827" xr:uid="{00000000-0005-0000-0000-0000871E0000}"/>
    <cellStyle name="Comma 57 2 6 2 3" xfId="7828" xr:uid="{00000000-0005-0000-0000-0000881E0000}"/>
    <cellStyle name="Comma 57 2 6 2 4" xfId="7829" xr:uid="{00000000-0005-0000-0000-0000891E0000}"/>
    <cellStyle name="Comma 57 2 6 3" xfId="7830" xr:uid="{00000000-0005-0000-0000-00008A1E0000}"/>
    <cellStyle name="Comma 57 2 6 4" xfId="7831" xr:uid="{00000000-0005-0000-0000-00008B1E0000}"/>
    <cellStyle name="Comma 57 2 6 5" xfId="7832" xr:uid="{00000000-0005-0000-0000-00008C1E0000}"/>
    <cellStyle name="Comma 57 2 7" xfId="7833" xr:uid="{00000000-0005-0000-0000-00008D1E0000}"/>
    <cellStyle name="Comma 57 2 7 2" xfId="7834" xr:uid="{00000000-0005-0000-0000-00008E1E0000}"/>
    <cellStyle name="Comma 57 2 7 3" xfId="7835" xr:uid="{00000000-0005-0000-0000-00008F1E0000}"/>
    <cellStyle name="Comma 57 2 7 4" xfId="7836" xr:uid="{00000000-0005-0000-0000-0000901E0000}"/>
    <cellStyle name="Comma 57 2 8" xfId="7837" xr:uid="{00000000-0005-0000-0000-0000911E0000}"/>
    <cellStyle name="Comma 57 2 9" xfId="7838" xr:uid="{00000000-0005-0000-0000-0000921E0000}"/>
    <cellStyle name="Comma 57 3" xfId="7839" xr:uid="{00000000-0005-0000-0000-0000931E0000}"/>
    <cellStyle name="Comma 57 3 10" xfId="7840" xr:uid="{00000000-0005-0000-0000-0000941E0000}"/>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3" xfId="7846" xr:uid="{00000000-0005-0000-0000-00009A1E0000}"/>
    <cellStyle name="Comma 57 3 2 2 2 2 4" xfId="7847" xr:uid="{00000000-0005-0000-0000-00009B1E0000}"/>
    <cellStyle name="Comma 57 3 2 2 2 3" xfId="7848" xr:uid="{00000000-0005-0000-0000-00009C1E0000}"/>
    <cellStyle name="Comma 57 3 2 2 2 4" xfId="7849" xr:uid="{00000000-0005-0000-0000-00009D1E0000}"/>
    <cellStyle name="Comma 57 3 2 2 2 5" xfId="7850" xr:uid="{00000000-0005-0000-0000-00009E1E0000}"/>
    <cellStyle name="Comma 57 3 2 2 3" xfId="7851" xr:uid="{00000000-0005-0000-0000-00009F1E0000}"/>
    <cellStyle name="Comma 57 3 2 2 3 2" xfId="7852" xr:uid="{00000000-0005-0000-0000-0000A01E0000}"/>
    <cellStyle name="Comma 57 3 2 2 3 3" xfId="7853" xr:uid="{00000000-0005-0000-0000-0000A11E0000}"/>
    <cellStyle name="Comma 57 3 2 2 3 4" xfId="7854" xr:uid="{00000000-0005-0000-0000-0000A21E0000}"/>
    <cellStyle name="Comma 57 3 2 2 4" xfId="7855" xr:uid="{00000000-0005-0000-0000-0000A31E0000}"/>
    <cellStyle name="Comma 57 3 2 2 5" xfId="7856" xr:uid="{00000000-0005-0000-0000-0000A41E0000}"/>
    <cellStyle name="Comma 57 3 2 2 6" xfId="7857" xr:uid="{00000000-0005-0000-0000-0000A51E0000}"/>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3" xfId="7862" xr:uid="{00000000-0005-0000-0000-0000AA1E0000}"/>
    <cellStyle name="Comma 57 3 2 3 2 2 4" xfId="7863" xr:uid="{00000000-0005-0000-0000-0000AB1E0000}"/>
    <cellStyle name="Comma 57 3 2 3 2 3" xfId="7864" xr:uid="{00000000-0005-0000-0000-0000AC1E0000}"/>
    <cellStyle name="Comma 57 3 2 3 2 4" xfId="7865" xr:uid="{00000000-0005-0000-0000-0000AD1E0000}"/>
    <cellStyle name="Comma 57 3 2 3 2 5" xfId="7866" xr:uid="{00000000-0005-0000-0000-0000AE1E0000}"/>
    <cellStyle name="Comma 57 3 2 3 3" xfId="7867" xr:uid="{00000000-0005-0000-0000-0000AF1E0000}"/>
    <cellStyle name="Comma 57 3 2 3 3 2" xfId="7868" xr:uid="{00000000-0005-0000-0000-0000B01E0000}"/>
    <cellStyle name="Comma 57 3 2 3 3 3" xfId="7869" xr:uid="{00000000-0005-0000-0000-0000B11E0000}"/>
    <cellStyle name="Comma 57 3 2 3 3 4" xfId="7870" xr:uid="{00000000-0005-0000-0000-0000B21E0000}"/>
    <cellStyle name="Comma 57 3 2 3 4" xfId="7871" xr:uid="{00000000-0005-0000-0000-0000B31E0000}"/>
    <cellStyle name="Comma 57 3 2 3 5" xfId="7872" xr:uid="{00000000-0005-0000-0000-0000B41E0000}"/>
    <cellStyle name="Comma 57 3 2 3 6" xfId="7873" xr:uid="{00000000-0005-0000-0000-0000B51E0000}"/>
    <cellStyle name="Comma 57 3 2 4" xfId="7874" xr:uid="{00000000-0005-0000-0000-0000B61E0000}"/>
    <cellStyle name="Comma 57 3 2 4 2" xfId="7875" xr:uid="{00000000-0005-0000-0000-0000B71E0000}"/>
    <cellStyle name="Comma 57 3 2 4 2 2" xfId="7876" xr:uid="{00000000-0005-0000-0000-0000B81E0000}"/>
    <cellStyle name="Comma 57 3 2 4 2 3" xfId="7877" xr:uid="{00000000-0005-0000-0000-0000B91E0000}"/>
    <cellStyle name="Comma 57 3 2 4 2 4" xfId="7878" xr:uid="{00000000-0005-0000-0000-0000BA1E0000}"/>
    <cellStyle name="Comma 57 3 2 4 3" xfId="7879" xr:uid="{00000000-0005-0000-0000-0000BB1E0000}"/>
    <cellStyle name="Comma 57 3 2 4 4" xfId="7880" xr:uid="{00000000-0005-0000-0000-0000BC1E0000}"/>
    <cellStyle name="Comma 57 3 2 4 5" xfId="7881" xr:uid="{00000000-0005-0000-0000-0000BD1E0000}"/>
    <cellStyle name="Comma 57 3 2 5" xfId="7882" xr:uid="{00000000-0005-0000-0000-0000BE1E0000}"/>
    <cellStyle name="Comma 57 3 2 5 2" xfId="7883" xr:uid="{00000000-0005-0000-0000-0000BF1E0000}"/>
    <cellStyle name="Comma 57 3 2 5 3" xfId="7884" xr:uid="{00000000-0005-0000-0000-0000C01E0000}"/>
    <cellStyle name="Comma 57 3 2 5 4" xfId="7885" xr:uid="{00000000-0005-0000-0000-0000C11E0000}"/>
    <cellStyle name="Comma 57 3 2 6" xfId="7886" xr:uid="{00000000-0005-0000-0000-0000C21E0000}"/>
    <cellStyle name="Comma 57 3 2 7" xfId="7887" xr:uid="{00000000-0005-0000-0000-0000C31E0000}"/>
    <cellStyle name="Comma 57 3 2 8" xfId="7888" xr:uid="{00000000-0005-0000-0000-0000C41E0000}"/>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3" xfId="7894" xr:uid="{00000000-0005-0000-0000-0000CA1E0000}"/>
    <cellStyle name="Comma 57 3 3 2 2 2 4" xfId="7895" xr:uid="{00000000-0005-0000-0000-0000CB1E0000}"/>
    <cellStyle name="Comma 57 3 3 2 2 3" xfId="7896" xr:uid="{00000000-0005-0000-0000-0000CC1E0000}"/>
    <cellStyle name="Comma 57 3 3 2 2 4" xfId="7897" xr:uid="{00000000-0005-0000-0000-0000CD1E0000}"/>
    <cellStyle name="Comma 57 3 3 2 2 5" xfId="7898" xr:uid="{00000000-0005-0000-0000-0000CE1E0000}"/>
    <cellStyle name="Comma 57 3 3 2 3" xfId="7899" xr:uid="{00000000-0005-0000-0000-0000CF1E0000}"/>
    <cellStyle name="Comma 57 3 3 2 3 2" xfId="7900" xr:uid="{00000000-0005-0000-0000-0000D01E0000}"/>
    <cellStyle name="Comma 57 3 3 2 3 3" xfId="7901" xr:uid="{00000000-0005-0000-0000-0000D11E0000}"/>
    <cellStyle name="Comma 57 3 3 2 3 4" xfId="7902" xr:uid="{00000000-0005-0000-0000-0000D21E0000}"/>
    <cellStyle name="Comma 57 3 3 2 4" xfId="7903" xr:uid="{00000000-0005-0000-0000-0000D31E0000}"/>
    <cellStyle name="Comma 57 3 3 2 5" xfId="7904" xr:uid="{00000000-0005-0000-0000-0000D41E0000}"/>
    <cellStyle name="Comma 57 3 3 2 6" xfId="7905" xr:uid="{00000000-0005-0000-0000-0000D51E0000}"/>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3" xfId="7910" xr:uid="{00000000-0005-0000-0000-0000DA1E0000}"/>
    <cellStyle name="Comma 57 3 3 3 2 2 4" xfId="7911" xr:uid="{00000000-0005-0000-0000-0000DB1E0000}"/>
    <cellStyle name="Comma 57 3 3 3 2 3" xfId="7912" xr:uid="{00000000-0005-0000-0000-0000DC1E0000}"/>
    <cellStyle name="Comma 57 3 3 3 2 4" xfId="7913" xr:uid="{00000000-0005-0000-0000-0000DD1E0000}"/>
    <cellStyle name="Comma 57 3 3 3 2 5" xfId="7914" xr:uid="{00000000-0005-0000-0000-0000DE1E0000}"/>
    <cellStyle name="Comma 57 3 3 3 3" xfId="7915" xr:uid="{00000000-0005-0000-0000-0000DF1E0000}"/>
    <cellStyle name="Comma 57 3 3 3 3 2" xfId="7916" xr:uid="{00000000-0005-0000-0000-0000E01E0000}"/>
    <cellStyle name="Comma 57 3 3 3 3 3" xfId="7917" xr:uid="{00000000-0005-0000-0000-0000E11E0000}"/>
    <cellStyle name="Comma 57 3 3 3 3 4" xfId="7918" xr:uid="{00000000-0005-0000-0000-0000E21E0000}"/>
    <cellStyle name="Comma 57 3 3 3 4" xfId="7919" xr:uid="{00000000-0005-0000-0000-0000E31E0000}"/>
    <cellStyle name="Comma 57 3 3 3 5" xfId="7920" xr:uid="{00000000-0005-0000-0000-0000E41E0000}"/>
    <cellStyle name="Comma 57 3 3 3 6" xfId="7921" xr:uid="{00000000-0005-0000-0000-0000E51E0000}"/>
    <cellStyle name="Comma 57 3 3 4" xfId="7922" xr:uid="{00000000-0005-0000-0000-0000E61E0000}"/>
    <cellStyle name="Comma 57 3 3 4 2" xfId="7923" xr:uid="{00000000-0005-0000-0000-0000E71E0000}"/>
    <cellStyle name="Comma 57 3 3 4 2 2" xfId="7924" xr:uid="{00000000-0005-0000-0000-0000E81E0000}"/>
    <cellStyle name="Comma 57 3 3 4 2 3" xfId="7925" xr:uid="{00000000-0005-0000-0000-0000E91E0000}"/>
    <cellStyle name="Comma 57 3 3 4 2 4" xfId="7926" xr:uid="{00000000-0005-0000-0000-0000EA1E0000}"/>
    <cellStyle name="Comma 57 3 3 4 3" xfId="7927" xr:uid="{00000000-0005-0000-0000-0000EB1E0000}"/>
    <cellStyle name="Comma 57 3 3 4 4" xfId="7928" xr:uid="{00000000-0005-0000-0000-0000EC1E0000}"/>
    <cellStyle name="Comma 57 3 3 4 5" xfId="7929" xr:uid="{00000000-0005-0000-0000-0000ED1E0000}"/>
    <cellStyle name="Comma 57 3 3 5" xfId="7930" xr:uid="{00000000-0005-0000-0000-0000EE1E0000}"/>
    <cellStyle name="Comma 57 3 3 5 2" xfId="7931" xr:uid="{00000000-0005-0000-0000-0000EF1E0000}"/>
    <cellStyle name="Comma 57 3 3 5 3" xfId="7932" xr:uid="{00000000-0005-0000-0000-0000F01E0000}"/>
    <cellStyle name="Comma 57 3 3 5 4" xfId="7933" xr:uid="{00000000-0005-0000-0000-0000F11E0000}"/>
    <cellStyle name="Comma 57 3 3 6" xfId="7934" xr:uid="{00000000-0005-0000-0000-0000F21E0000}"/>
    <cellStyle name="Comma 57 3 3 7" xfId="7935" xr:uid="{00000000-0005-0000-0000-0000F31E0000}"/>
    <cellStyle name="Comma 57 3 3 8" xfId="7936" xr:uid="{00000000-0005-0000-0000-0000F41E0000}"/>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3" xfId="7941" xr:uid="{00000000-0005-0000-0000-0000F91E0000}"/>
    <cellStyle name="Comma 57 3 4 2 2 4" xfId="7942" xr:uid="{00000000-0005-0000-0000-0000FA1E0000}"/>
    <cellStyle name="Comma 57 3 4 2 3" xfId="7943" xr:uid="{00000000-0005-0000-0000-0000FB1E0000}"/>
    <cellStyle name="Comma 57 3 4 2 4" xfId="7944" xr:uid="{00000000-0005-0000-0000-0000FC1E0000}"/>
    <cellStyle name="Comma 57 3 4 2 5" xfId="7945" xr:uid="{00000000-0005-0000-0000-0000FD1E0000}"/>
    <cellStyle name="Comma 57 3 4 3" xfId="7946" xr:uid="{00000000-0005-0000-0000-0000FE1E0000}"/>
    <cellStyle name="Comma 57 3 4 3 2" xfId="7947" xr:uid="{00000000-0005-0000-0000-0000FF1E0000}"/>
    <cellStyle name="Comma 57 3 4 3 3" xfId="7948" xr:uid="{00000000-0005-0000-0000-0000001F0000}"/>
    <cellStyle name="Comma 57 3 4 3 4" xfId="7949" xr:uid="{00000000-0005-0000-0000-0000011F0000}"/>
    <cellStyle name="Comma 57 3 4 4" xfId="7950" xr:uid="{00000000-0005-0000-0000-0000021F0000}"/>
    <cellStyle name="Comma 57 3 4 5" xfId="7951" xr:uid="{00000000-0005-0000-0000-0000031F0000}"/>
    <cellStyle name="Comma 57 3 4 6" xfId="7952" xr:uid="{00000000-0005-0000-0000-0000041F0000}"/>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3" xfId="7957" xr:uid="{00000000-0005-0000-0000-0000091F0000}"/>
    <cellStyle name="Comma 57 3 5 2 2 4" xfId="7958" xr:uid="{00000000-0005-0000-0000-00000A1F0000}"/>
    <cellStyle name="Comma 57 3 5 2 3" xfId="7959" xr:uid="{00000000-0005-0000-0000-00000B1F0000}"/>
    <cellStyle name="Comma 57 3 5 2 4" xfId="7960" xr:uid="{00000000-0005-0000-0000-00000C1F0000}"/>
    <cellStyle name="Comma 57 3 5 2 5" xfId="7961" xr:uid="{00000000-0005-0000-0000-00000D1F0000}"/>
    <cellStyle name="Comma 57 3 5 3" xfId="7962" xr:uid="{00000000-0005-0000-0000-00000E1F0000}"/>
    <cellStyle name="Comma 57 3 5 3 2" xfId="7963" xr:uid="{00000000-0005-0000-0000-00000F1F0000}"/>
    <cellStyle name="Comma 57 3 5 3 3" xfId="7964" xr:uid="{00000000-0005-0000-0000-0000101F0000}"/>
    <cellStyle name="Comma 57 3 5 3 4" xfId="7965" xr:uid="{00000000-0005-0000-0000-0000111F0000}"/>
    <cellStyle name="Comma 57 3 5 4" xfId="7966" xr:uid="{00000000-0005-0000-0000-0000121F0000}"/>
    <cellStyle name="Comma 57 3 5 5" xfId="7967" xr:uid="{00000000-0005-0000-0000-0000131F0000}"/>
    <cellStyle name="Comma 57 3 5 6" xfId="7968" xr:uid="{00000000-0005-0000-0000-0000141F0000}"/>
    <cellStyle name="Comma 57 3 6" xfId="7969" xr:uid="{00000000-0005-0000-0000-0000151F0000}"/>
    <cellStyle name="Comma 57 3 6 2" xfId="7970" xr:uid="{00000000-0005-0000-0000-0000161F0000}"/>
    <cellStyle name="Comma 57 3 6 2 2" xfId="7971" xr:uid="{00000000-0005-0000-0000-0000171F0000}"/>
    <cellStyle name="Comma 57 3 6 2 3" xfId="7972" xr:uid="{00000000-0005-0000-0000-0000181F0000}"/>
    <cellStyle name="Comma 57 3 6 2 4" xfId="7973" xr:uid="{00000000-0005-0000-0000-0000191F0000}"/>
    <cellStyle name="Comma 57 3 6 3" xfId="7974" xr:uid="{00000000-0005-0000-0000-00001A1F0000}"/>
    <cellStyle name="Comma 57 3 6 4" xfId="7975" xr:uid="{00000000-0005-0000-0000-00001B1F0000}"/>
    <cellStyle name="Comma 57 3 6 5" xfId="7976" xr:uid="{00000000-0005-0000-0000-00001C1F0000}"/>
    <cellStyle name="Comma 57 3 7" xfId="7977" xr:uid="{00000000-0005-0000-0000-00001D1F0000}"/>
    <cellStyle name="Comma 57 3 7 2" xfId="7978" xr:uid="{00000000-0005-0000-0000-00001E1F0000}"/>
    <cellStyle name="Comma 57 3 7 3" xfId="7979" xr:uid="{00000000-0005-0000-0000-00001F1F0000}"/>
    <cellStyle name="Comma 57 3 7 4" xfId="7980" xr:uid="{00000000-0005-0000-0000-0000201F0000}"/>
    <cellStyle name="Comma 57 3 8" xfId="7981" xr:uid="{00000000-0005-0000-0000-0000211F0000}"/>
    <cellStyle name="Comma 57 3 9" xfId="7982" xr:uid="{00000000-0005-0000-0000-0000221F0000}"/>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3" xfId="7988" xr:uid="{00000000-0005-0000-0000-0000281F0000}"/>
    <cellStyle name="Comma 57 4 2 2 2 4" xfId="7989" xr:uid="{00000000-0005-0000-0000-0000291F0000}"/>
    <cellStyle name="Comma 57 4 2 2 3" xfId="7990" xr:uid="{00000000-0005-0000-0000-00002A1F0000}"/>
    <cellStyle name="Comma 57 4 2 2 4" xfId="7991" xr:uid="{00000000-0005-0000-0000-00002B1F0000}"/>
    <cellStyle name="Comma 57 4 2 2 5" xfId="7992" xr:uid="{00000000-0005-0000-0000-00002C1F0000}"/>
    <cellStyle name="Comma 57 4 2 3" xfId="7993" xr:uid="{00000000-0005-0000-0000-00002D1F0000}"/>
    <cellStyle name="Comma 57 4 2 3 2" xfId="7994" xr:uid="{00000000-0005-0000-0000-00002E1F0000}"/>
    <cellStyle name="Comma 57 4 2 3 3" xfId="7995" xr:uid="{00000000-0005-0000-0000-00002F1F0000}"/>
    <cellStyle name="Comma 57 4 2 3 4" xfId="7996" xr:uid="{00000000-0005-0000-0000-0000301F0000}"/>
    <cellStyle name="Comma 57 4 2 4" xfId="7997" xr:uid="{00000000-0005-0000-0000-0000311F0000}"/>
    <cellStyle name="Comma 57 4 2 5" xfId="7998" xr:uid="{00000000-0005-0000-0000-0000321F0000}"/>
    <cellStyle name="Comma 57 4 2 6" xfId="7999" xr:uid="{00000000-0005-0000-0000-0000331F0000}"/>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3" xfId="8004" xr:uid="{00000000-0005-0000-0000-0000381F0000}"/>
    <cellStyle name="Comma 57 4 3 2 2 4" xfId="8005" xr:uid="{00000000-0005-0000-0000-0000391F0000}"/>
    <cellStyle name="Comma 57 4 3 2 3" xfId="8006" xr:uid="{00000000-0005-0000-0000-00003A1F0000}"/>
    <cellStyle name="Comma 57 4 3 2 4" xfId="8007" xr:uid="{00000000-0005-0000-0000-00003B1F0000}"/>
    <cellStyle name="Comma 57 4 3 2 5" xfId="8008" xr:uid="{00000000-0005-0000-0000-00003C1F0000}"/>
    <cellStyle name="Comma 57 4 3 3" xfId="8009" xr:uid="{00000000-0005-0000-0000-00003D1F0000}"/>
    <cellStyle name="Comma 57 4 3 3 2" xfId="8010" xr:uid="{00000000-0005-0000-0000-00003E1F0000}"/>
    <cellStyle name="Comma 57 4 3 3 3" xfId="8011" xr:uid="{00000000-0005-0000-0000-00003F1F0000}"/>
    <cellStyle name="Comma 57 4 3 3 4" xfId="8012" xr:uid="{00000000-0005-0000-0000-0000401F0000}"/>
    <cellStyle name="Comma 57 4 3 4" xfId="8013" xr:uid="{00000000-0005-0000-0000-0000411F0000}"/>
    <cellStyle name="Comma 57 4 3 5" xfId="8014" xr:uid="{00000000-0005-0000-0000-0000421F0000}"/>
    <cellStyle name="Comma 57 4 3 6" xfId="8015" xr:uid="{00000000-0005-0000-0000-0000431F0000}"/>
    <cellStyle name="Comma 57 4 4" xfId="8016" xr:uid="{00000000-0005-0000-0000-0000441F0000}"/>
    <cellStyle name="Comma 57 4 4 2" xfId="8017" xr:uid="{00000000-0005-0000-0000-0000451F0000}"/>
    <cellStyle name="Comma 57 4 4 2 2" xfId="8018" xr:uid="{00000000-0005-0000-0000-0000461F0000}"/>
    <cellStyle name="Comma 57 4 4 2 3" xfId="8019" xr:uid="{00000000-0005-0000-0000-0000471F0000}"/>
    <cellStyle name="Comma 57 4 4 2 4" xfId="8020" xr:uid="{00000000-0005-0000-0000-0000481F0000}"/>
    <cellStyle name="Comma 57 4 4 3" xfId="8021" xr:uid="{00000000-0005-0000-0000-0000491F0000}"/>
    <cellStyle name="Comma 57 4 4 4" xfId="8022" xr:uid="{00000000-0005-0000-0000-00004A1F0000}"/>
    <cellStyle name="Comma 57 4 4 5" xfId="8023" xr:uid="{00000000-0005-0000-0000-00004B1F0000}"/>
    <cellStyle name="Comma 57 4 5" xfId="8024" xr:uid="{00000000-0005-0000-0000-00004C1F0000}"/>
    <cellStyle name="Comma 57 4 5 2" xfId="8025" xr:uid="{00000000-0005-0000-0000-00004D1F0000}"/>
    <cellStyle name="Comma 57 4 5 3" xfId="8026" xr:uid="{00000000-0005-0000-0000-00004E1F0000}"/>
    <cellStyle name="Comma 57 4 5 4" xfId="8027" xr:uid="{00000000-0005-0000-0000-00004F1F0000}"/>
    <cellStyle name="Comma 57 4 6" xfId="8028" xr:uid="{00000000-0005-0000-0000-0000501F0000}"/>
    <cellStyle name="Comma 57 4 7" xfId="8029" xr:uid="{00000000-0005-0000-0000-0000511F0000}"/>
    <cellStyle name="Comma 57 4 8" xfId="8030" xr:uid="{00000000-0005-0000-0000-0000521F0000}"/>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3" xfId="8036" xr:uid="{00000000-0005-0000-0000-0000581F0000}"/>
    <cellStyle name="Comma 57 5 2 2 2 4" xfId="8037" xr:uid="{00000000-0005-0000-0000-0000591F0000}"/>
    <cellStyle name="Comma 57 5 2 2 3" xfId="8038" xr:uid="{00000000-0005-0000-0000-00005A1F0000}"/>
    <cellStyle name="Comma 57 5 2 2 4" xfId="8039" xr:uid="{00000000-0005-0000-0000-00005B1F0000}"/>
    <cellStyle name="Comma 57 5 2 2 5" xfId="8040" xr:uid="{00000000-0005-0000-0000-00005C1F0000}"/>
    <cellStyle name="Comma 57 5 2 3" xfId="8041" xr:uid="{00000000-0005-0000-0000-00005D1F0000}"/>
    <cellStyle name="Comma 57 5 2 3 2" xfId="8042" xr:uid="{00000000-0005-0000-0000-00005E1F0000}"/>
    <cellStyle name="Comma 57 5 2 3 3" xfId="8043" xr:uid="{00000000-0005-0000-0000-00005F1F0000}"/>
    <cellStyle name="Comma 57 5 2 3 4" xfId="8044" xr:uid="{00000000-0005-0000-0000-0000601F0000}"/>
    <cellStyle name="Comma 57 5 2 4" xfId="8045" xr:uid="{00000000-0005-0000-0000-0000611F0000}"/>
    <cellStyle name="Comma 57 5 2 5" xfId="8046" xr:uid="{00000000-0005-0000-0000-0000621F0000}"/>
    <cellStyle name="Comma 57 5 2 6" xfId="8047" xr:uid="{00000000-0005-0000-0000-0000631F0000}"/>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3" xfId="8052" xr:uid="{00000000-0005-0000-0000-0000681F0000}"/>
    <cellStyle name="Comma 57 5 3 2 2 4" xfId="8053" xr:uid="{00000000-0005-0000-0000-0000691F0000}"/>
    <cellStyle name="Comma 57 5 3 2 3" xfId="8054" xr:uid="{00000000-0005-0000-0000-00006A1F0000}"/>
    <cellStyle name="Comma 57 5 3 2 4" xfId="8055" xr:uid="{00000000-0005-0000-0000-00006B1F0000}"/>
    <cellStyle name="Comma 57 5 3 2 5" xfId="8056" xr:uid="{00000000-0005-0000-0000-00006C1F0000}"/>
    <cellStyle name="Comma 57 5 3 3" xfId="8057" xr:uid="{00000000-0005-0000-0000-00006D1F0000}"/>
    <cellStyle name="Comma 57 5 3 3 2" xfId="8058" xr:uid="{00000000-0005-0000-0000-00006E1F0000}"/>
    <cellStyle name="Comma 57 5 3 3 3" xfId="8059" xr:uid="{00000000-0005-0000-0000-00006F1F0000}"/>
    <cellStyle name="Comma 57 5 3 3 4" xfId="8060" xr:uid="{00000000-0005-0000-0000-0000701F0000}"/>
    <cellStyle name="Comma 57 5 3 4" xfId="8061" xr:uid="{00000000-0005-0000-0000-0000711F0000}"/>
    <cellStyle name="Comma 57 5 3 5" xfId="8062" xr:uid="{00000000-0005-0000-0000-0000721F0000}"/>
    <cellStyle name="Comma 57 5 3 6" xfId="8063" xr:uid="{00000000-0005-0000-0000-0000731F0000}"/>
    <cellStyle name="Comma 57 5 4" xfId="8064" xr:uid="{00000000-0005-0000-0000-0000741F0000}"/>
    <cellStyle name="Comma 57 5 4 2" xfId="8065" xr:uid="{00000000-0005-0000-0000-0000751F0000}"/>
    <cellStyle name="Comma 57 5 4 2 2" xfId="8066" xr:uid="{00000000-0005-0000-0000-0000761F0000}"/>
    <cellStyle name="Comma 57 5 4 2 3" xfId="8067" xr:uid="{00000000-0005-0000-0000-0000771F0000}"/>
    <cellStyle name="Comma 57 5 4 2 4" xfId="8068" xr:uid="{00000000-0005-0000-0000-0000781F0000}"/>
    <cellStyle name="Comma 57 5 4 3" xfId="8069" xr:uid="{00000000-0005-0000-0000-0000791F0000}"/>
    <cellStyle name="Comma 57 5 4 4" xfId="8070" xr:uid="{00000000-0005-0000-0000-00007A1F0000}"/>
    <cellStyle name="Comma 57 5 4 5" xfId="8071" xr:uid="{00000000-0005-0000-0000-00007B1F0000}"/>
    <cellStyle name="Comma 57 5 5" xfId="8072" xr:uid="{00000000-0005-0000-0000-00007C1F0000}"/>
    <cellStyle name="Comma 57 5 5 2" xfId="8073" xr:uid="{00000000-0005-0000-0000-00007D1F0000}"/>
    <cellStyle name="Comma 57 5 5 3" xfId="8074" xr:uid="{00000000-0005-0000-0000-00007E1F0000}"/>
    <cellStyle name="Comma 57 5 5 4" xfId="8075" xr:uid="{00000000-0005-0000-0000-00007F1F0000}"/>
    <cellStyle name="Comma 57 5 6" xfId="8076" xr:uid="{00000000-0005-0000-0000-0000801F0000}"/>
    <cellStyle name="Comma 57 5 7" xfId="8077" xr:uid="{00000000-0005-0000-0000-0000811F0000}"/>
    <cellStyle name="Comma 57 5 8" xfId="8078" xr:uid="{00000000-0005-0000-0000-0000821F0000}"/>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3" xfId="8083" xr:uid="{00000000-0005-0000-0000-0000871F0000}"/>
    <cellStyle name="Comma 57 6 2 2 4" xfId="8084" xr:uid="{00000000-0005-0000-0000-0000881F0000}"/>
    <cellStyle name="Comma 57 6 2 3" xfId="8085" xr:uid="{00000000-0005-0000-0000-0000891F0000}"/>
    <cellStyle name="Comma 57 6 2 4" xfId="8086" xr:uid="{00000000-0005-0000-0000-00008A1F0000}"/>
    <cellStyle name="Comma 57 6 2 5" xfId="8087" xr:uid="{00000000-0005-0000-0000-00008B1F0000}"/>
    <cellStyle name="Comma 57 6 3" xfId="8088" xr:uid="{00000000-0005-0000-0000-00008C1F0000}"/>
    <cellStyle name="Comma 57 6 3 2" xfId="8089" xr:uid="{00000000-0005-0000-0000-00008D1F0000}"/>
    <cellStyle name="Comma 57 6 3 3" xfId="8090" xr:uid="{00000000-0005-0000-0000-00008E1F0000}"/>
    <cellStyle name="Comma 57 6 3 4" xfId="8091" xr:uid="{00000000-0005-0000-0000-00008F1F0000}"/>
    <cellStyle name="Comma 57 6 4" xfId="8092" xr:uid="{00000000-0005-0000-0000-0000901F0000}"/>
    <cellStyle name="Comma 57 6 5" xfId="8093" xr:uid="{00000000-0005-0000-0000-0000911F0000}"/>
    <cellStyle name="Comma 57 6 6" xfId="8094" xr:uid="{00000000-0005-0000-0000-0000921F0000}"/>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3" xfId="8099" xr:uid="{00000000-0005-0000-0000-0000971F0000}"/>
    <cellStyle name="Comma 57 7 2 2 4" xfId="8100" xr:uid="{00000000-0005-0000-0000-0000981F0000}"/>
    <cellStyle name="Comma 57 7 2 3" xfId="8101" xr:uid="{00000000-0005-0000-0000-0000991F0000}"/>
    <cellStyle name="Comma 57 7 2 4" xfId="8102" xr:uid="{00000000-0005-0000-0000-00009A1F0000}"/>
    <cellStyle name="Comma 57 7 2 5" xfId="8103" xr:uid="{00000000-0005-0000-0000-00009B1F0000}"/>
    <cellStyle name="Comma 57 7 3" xfId="8104" xr:uid="{00000000-0005-0000-0000-00009C1F0000}"/>
    <cellStyle name="Comma 57 7 3 2" xfId="8105" xr:uid="{00000000-0005-0000-0000-00009D1F0000}"/>
    <cellStyle name="Comma 57 7 3 3" xfId="8106" xr:uid="{00000000-0005-0000-0000-00009E1F0000}"/>
    <cellStyle name="Comma 57 7 3 4" xfId="8107" xr:uid="{00000000-0005-0000-0000-00009F1F0000}"/>
    <cellStyle name="Comma 57 7 4" xfId="8108" xr:uid="{00000000-0005-0000-0000-0000A01F0000}"/>
    <cellStyle name="Comma 57 7 5" xfId="8109" xr:uid="{00000000-0005-0000-0000-0000A11F0000}"/>
    <cellStyle name="Comma 57 7 6" xfId="8110" xr:uid="{00000000-0005-0000-0000-0000A21F0000}"/>
    <cellStyle name="Comma 57 8" xfId="8111" xr:uid="{00000000-0005-0000-0000-0000A31F0000}"/>
    <cellStyle name="Comma 57 8 2" xfId="8112" xr:uid="{00000000-0005-0000-0000-0000A41F0000}"/>
    <cellStyle name="Comma 57 8 2 2" xfId="8113" xr:uid="{00000000-0005-0000-0000-0000A51F0000}"/>
    <cellStyle name="Comma 57 8 2 3" xfId="8114" xr:uid="{00000000-0005-0000-0000-0000A61F0000}"/>
    <cellStyle name="Comma 57 8 2 4" xfId="8115" xr:uid="{00000000-0005-0000-0000-0000A71F0000}"/>
    <cellStyle name="Comma 57 8 3" xfId="8116" xr:uid="{00000000-0005-0000-0000-0000A81F0000}"/>
    <cellStyle name="Comma 57 8 4" xfId="8117" xr:uid="{00000000-0005-0000-0000-0000A91F0000}"/>
    <cellStyle name="Comma 57 8 5" xfId="8118" xr:uid="{00000000-0005-0000-0000-0000AA1F0000}"/>
    <cellStyle name="Comma 57 9" xfId="8119" xr:uid="{00000000-0005-0000-0000-0000AB1F0000}"/>
    <cellStyle name="Comma 57 9 2" xfId="8120" xr:uid="{00000000-0005-0000-0000-0000AC1F0000}"/>
    <cellStyle name="Comma 57 9 3" xfId="8121" xr:uid="{00000000-0005-0000-0000-0000AD1F0000}"/>
    <cellStyle name="Comma 57 9 4" xfId="8122" xr:uid="{00000000-0005-0000-0000-0000AE1F0000}"/>
    <cellStyle name="Comma 58" xfId="8123" xr:uid="{00000000-0005-0000-0000-0000AF1F0000}"/>
    <cellStyle name="Comma 58 10" xfId="8124" xr:uid="{00000000-0005-0000-0000-0000B01F0000}"/>
    <cellStyle name="Comma 58 11" xfId="8125" xr:uid="{00000000-0005-0000-0000-0000B11F0000}"/>
    <cellStyle name="Comma 58 12" xfId="8126" xr:uid="{00000000-0005-0000-0000-0000B21F0000}"/>
    <cellStyle name="Comma 58 2" xfId="8127" xr:uid="{00000000-0005-0000-0000-0000B31F0000}"/>
    <cellStyle name="Comma 58 2 10" xfId="8128" xr:uid="{00000000-0005-0000-0000-0000B41F0000}"/>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3" xfId="8134" xr:uid="{00000000-0005-0000-0000-0000BA1F0000}"/>
    <cellStyle name="Comma 58 2 2 2 2 2 4" xfId="8135" xr:uid="{00000000-0005-0000-0000-0000BB1F0000}"/>
    <cellStyle name="Comma 58 2 2 2 2 3" xfId="8136" xr:uid="{00000000-0005-0000-0000-0000BC1F0000}"/>
    <cellStyle name="Comma 58 2 2 2 2 4" xfId="8137" xr:uid="{00000000-0005-0000-0000-0000BD1F0000}"/>
    <cellStyle name="Comma 58 2 2 2 2 5" xfId="8138" xr:uid="{00000000-0005-0000-0000-0000BE1F0000}"/>
    <cellStyle name="Comma 58 2 2 2 3" xfId="8139" xr:uid="{00000000-0005-0000-0000-0000BF1F0000}"/>
    <cellStyle name="Comma 58 2 2 2 3 2" xfId="8140" xr:uid="{00000000-0005-0000-0000-0000C01F0000}"/>
    <cellStyle name="Comma 58 2 2 2 3 3" xfId="8141" xr:uid="{00000000-0005-0000-0000-0000C11F0000}"/>
    <cellStyle name="Comma 58 2 2 2 3 4" xfId="8142" xr:uid="{00000000-0005-0000-0000-0000C21F0000}"/>
    <cellStyle name="Comma 58 2 2 2 4" xfId="8143" xr:uid="{00000000-0005-0000-0000-0000C31F0000}"/>
    <cellStyle name="Comma 58 2 2 2 5" xfId="8144" xr:uid="{00000000-0005-0000-0000-0000C41F0000}"/>
    <cellStyle name="Comma 58 2 2 2 6" xfId="8145" xr:uid="{00000000-0005-0000-0000-0000C51F0000}"/>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3" xfId="8150" xr:uid="{00000000-0005-0000-0000-0000CA1F0000}"/>
    <cellStyle name="Comma 58 2 2 3 2 2 4" xfId="8151" xr:uid="{00000000-0005-0000-0000-0000CB1F0000}"/>
    <cellStyle name="Comma 58 2 2 3 2 3" xfId="8152" xr:uid="{00000000-0005-0000-0000-0000CC1F0000}"/>
    <cellStyle name="Comma 58 2 2 3 2 4" xfId="8153" xr:uid="{00000000-0005-0000-0000-0000CD1F0000}"/>
    <cellStyle name="Comma 58 2 2 3 2 5" xfId="8154" xr:uid="{00000000-0005-0000-0000-0000CE1F0000}"/>
    <cellStyle name="Comma 58 2 2 3 3" xfId="8155" xr:uid="{00000000-0005-0000-0000-0000CF1F0000}"/>
    <cellStyle name="Comma 58 2 2 3 3 2" xfId="8156" xr:uid="{00000000-0005-0000-0000-0000D01F0000}"/>
    <cellStyle name="Comma 58 2 2 3 3 3" xfId="8157" xr:uid="{00000000-0005-0000-0000-0000D11F0000}"/>
    <cellStyle name="Comma 58 2 2 3 3 4" xfId="8158" xr:uid="{00000000-0005-0000-0000-0000D21F0000}"/>
    <cellStyle name="Comma 58 2 2 3 4" xfId="8159" xr:uid="{00000000-0005-0000-0000-0000D31F0000}"/>
    <cellStyle name="Comma 58 2 2 3 5" xfId="8160" xr:uid="{00000000-0005-0000-0000-0000D41F0000}"/>
    <cellStyle name="Comma 58 2 2 3 6" xfId="8161" xr:uid="{00000000-0005-0000-0000-0000D51F0000}"/>
    <cellStyle name="Comma 58 2 2 4" xfId="8162" xr:uid="{00000000-0005-0000-0000-0000D61F0000}"/>
    <cellStyle name="Comma 58 2 2 4 2" xfId="8163" xr:uid="{00000000-0005-0000-0000-0000D71F0000}"/>
    <cellStyle name="Comma 58 2 2 4 2 2" xfId="8164" xr:uid="{00000000-0005-0000-0000-0000D81F0000}"/>
    <cellStyle name="Comma 58 2 2 4 2 3" xfId="8165" xr:uid="{00000000-0005-0000-0000-0000D91F0000}"/>
    <cellStyle name="Comma 58 2 2 4 2 4" xfId="8166" xr:uid="{00000000-0005-0000-0000-0000DA1F0000}"/>
    <cellStyle name="Comma 58 2 2 4 3" xfId="8167" xr:uid="{00000000-0005-0000-0000-0000DB1F0000}"/>
    <cellStyle name="Comma 58 2 2 4 4" xfId="8168" xr:uid="{00000000-0005-0000-0000-0000DC1F0000}"/>
    <cellStyle name="Comma 58 2 2 4 5" xfId="8169" xr:uid="{00000000-0005-0000-0000-0000DD1F0000}"/>
    <cellStyle name="Comma 58 2 2 5" xfId="8170" xr:uid="{00000000-0005-0000-0000-0000DE1F0000}"/>
    <cellStyle name="Comma 58 2 2 5 2" xfId="8171" xr:uid="{00000000-0005-0000-0000-0000DF1F0000}"/>
    <cellStyle name="Comma 58 2 2 5 3" xfId="8172" xr:uid="{00000000-0005-0000-0000-0000E01F0000}"/>
    <cellStyle name="Comma 58 2 2 5 4" xfId="8173" xr:uid="{00000000-0005-0000-0000-0000E11F0000}"/>
    <cellStyle name="Comma 58 2 2 6" xfId="8174" xr:uid="{00000000-0005-0000-0000-0000E21F0000}"/>
    <cellStyle name="Comma 58 2 2 7" xfId="8175" xr:uid="{00000000-0005-0000-0000-0000E31F0000}"/>
    <cellStyle name="Comma 58 2 2 8" xfId="8176" xr:uid="{00000000-0005-0000-0000-0000E41F0000}"/>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3" xfId="8182" xr:uid="{00000000-0005-0000-0000-0000EA1F0000}"/>
    <cellStyle name="Comma 58 2 3 2 2 2 4" xfId="8183" xr:uid="{00000000-0005-0000-0000-0000EB1F0000}"/>
    <cellStyle name="Comma 58 2 3 2 2 3" xfId="8184" xr:uid="{00000000-0005-0000-0000-0000EC1F0000}"/>
    <cellStyle name="Comma 58 2 3 2 2 4" xfId="8185" xr:uid="{00000000-0005-0000-0000-0000ED1F0000}"/>
    <cellStyle name="Comma 58 2 3 2 2 5" xfId="8186" xr:uid="{00000000-0005-0000-0000-0000EE1F0000}"/>
    <cellStyle name="Comma 58 2 3 2 3" xfId="8187" xr:uid="{00000000-0005-0000-0000-0000EF1F0000}"/>
    <cellStyle name="Comma 58 2 3 2 3 2" xfId="8188" xr:uid="{00000000-0005-0000-0000-0000F01F0000}"/>
    <cellStyle name="Comma 58 2 3 2 3 3" xfId="8189" xr:uid="{00000000-0005-0000-0000-0000F11F0000}"/>
    <cellStyle name="Comma 58 2 3 2 3 4" xfId="8190" xr:uid="{00000000-0005-0000-0000-0000F21F0000}"/>
    <cellStyle name="Comma 58 2 3 2 4" xfId="8191" xr:uid="{00000000-0005-0000-0000-0000F31F0000}"/>
    <cellStyle name="Comma 58 2 3 2 5" xfId="8192" xr:uid="{00000000-0005-0000-0000-0000F41F0000}"/>
    <cellStyle name="Comma 58 2 3 2 6" xfId="8193" xr:uid="{00000000-0005-0000-0000-0000F51F0000}"/>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3" xfId="8198" xr:uid="{00000000-0005-0000-0000-0000FA1F0000}"/>
    <cellStyle name="Comma 58 2 3 3 2 2 4" xfId="8199" xr:uid="{00000000-0005-0000-0000-0000FB1F0000}"/>
    <cellStyle name="Comma 58 2 3 3 2 3" xfId="8200" xr:uid="{00000000-0005-0000-0000-0000FC1F0000}"/>
    <cellStyle name="Comma 58 2 3 3 2 4" xfId="8201" xr:uid="{00000000-0005-0000-0000-0000FD1F0000}"/>
    <cellStyle name="Comma 58 2 3 3 2 5" xfId="8202" xr:uid="{00000000-0005-0000-0000-0000FE1F0000}"/>
    <cellStyle name="Comma 58 2 3 3 3" xfId="8203" xr:uid="{00000000-0005-0000-0000-0000FF1F0000}"/>
    <cellStyle name="Comma 58 2 3 3 3 2" xfId="8204" xr:uid="{00000000-0005-0000-0000-000000200000}"/>
    <cellStyle name="Comma 58 2 3 3 3 3" xfId="8205" xr:uid="{00000000-0005-0000-0000-000001200000}"/>
    <cellStyle name="Comma 58 2 3 3 3 4" xfId="8206" xr:uid="{00000000-0005-0000-0000-000002200000}"/>
    <cellStyle name="Comma 58 2 3 3 4" xfId="8207" xr:uid="{00000000-0005-0000-0000-000003200000}"/>
    <cellStyle name="Comma 58 2 3 3 5" xfId="8208" xr:uid="{00000000-0005-0000-0000-000004200000}"/>
    <cellStyle name="Comma 58 2 3 3 6" xfId="8209" xr:uid="{00000000-0005-0000-0000-000005200000}"/>
    <cellStyle name="Comma 58 2 3 4" xfId="8210" xr:uid="{00000000-0005-0000-0000-000006200000}"/>
    <cellStyle name="Comma 58 2 3 4 2" xfId="8211" xr:uid="{00000000-0005-0000-0000-000007200000}"/>
    <cellStyle name="Comma 58 2 3 4 2 2" xfId="8212" xr:uid="{00000000-0005-0000-0000-000008200000}"/>
    <cellStyle name="Comma 58 2 3 4 2 3" xfId="8213" xr:uid="{00000000-0005-0000-0000-000009200000}"/>
    <cellStyle name="Comma 58 2 3 4 2 4" xfId="8214" xr:uid="{00000000-0005-0000-0000-00000A200000}"/>
    <cellStyle name="Comma 58 2 3 4 3" xfId="8215" xr:uid="{00000000-0005-0000-0000-00000B200000}"/>
    <cellStyle name="Comma 58 2 3 4 4" xfId="8216" xr:uid="{00000000-0005-0000-0000-00000C200000}"/>
    <cellStyle name="Comma 58 2 3 4 5" xfId="8217" xr:uid="{00000000-0005-0000-0000-00000D200000}"/>
    <cellStyle name="Comma 58 2 3 5" xfId="8218" xr:uid="{00000000-0005-0000-0000-00000E200000}"/>
    <cellStyle name="Comma 58 2 3 5 2" xfId="8219" xr:uid="{00000000-0005-0000-0000-00000F200000}"/>
    <cellStyle name="Comma 58 2 3 5 3" xfId="8220" xr:uid="{00000000-0005-0000-0000-000010200000}"/>
    <cellStyle name="Comma 58 2 3 5 4" xfId="8221" xr:uid="{00000000-0005-0000-0000-000011200000}"/>
    <cellStyle name="Comma 58 2 3 6" xfId="8222" xr:uid="{00000000-0005-0000-0000-000012200000}"/>
    <cellStyle name="Comma 58 2 3 7" xfId="8223" xr:uid="{00000000-0005-0000-0000-000013200000}"/>
    <cellStyle name="Comma 58 2 3 8" xfId="8224" xr:uid="{00000000-0005-0000-0000-000014200000}"/>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3" xfId="8229" xr:uid="{00000000-0005-0000-0000-000019200000}"/>
    <cellStyle name="Comma 58 2 4 2 2 4" xfId="8230" xr:uid="{00000000-0005-0000-0000-00001A200000}"/>
    <cellStyle name="Comma 58 2 4 2 3" xfId="8231" xr:uid="{00000000-0005-0000-0000-00001B200000}"/>
    <cellStyle name="Comma 58 2 4 2 4" xfId="8232" xr:uid="{00000000-0005-0000-0000-00001C200000}"/>
    <cellStyle name="Comma 58 2 4 2 5" xfId="8233" xr:uid="{00000000-0005-0000-0000-00001D200000}"/>
    <cellStyle name="Comma 58 2 4 3" xfId="8234" xr:uid="{00000000-0005-0000-0000-00001E200000}"/>
    <cellStyle name="Comma 58 2 4 3 2" xfId="8235" xr:uid="{00000000-0005-0000-0000-00001F200000}"/>
    <cellStyle name="Comma 58 2 4 3 3" xfId="8236" xr:uid="{00000000-0005-0000-0000-000020200000}"/>
    <cellStyle name="Comma 58 2 4 3 4" xfId="8237" xr:uid="{00000000-0005-0000-0000-000021200000}"/>
    <cellStyle name="Comma 58 2 4 4" xfId="8238" xr:uid="{00000000-0005-0000-0000-000022200000}"/>
    <cellStyle name="Comma 58 2 4 5" xfId="8239" xr:uid="{00000000-0005-0000-0000-000023200000}"/>
    <cellStyle name="Comma 58 2 4 6" xfId="8240" xr:uid="{00000000-0005-0000-0000-000024200000}"/>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3" xfId="8245" xr:uid="{00000000-0005-0000-0000-000029200000}"/>
    <cellStyle name="Comma 58 2 5 2 2 4" xfId="8246" xr:uid="{00000000-0005-0000-0000-00002A200000}"/>
    <cellStyle name="Comma 58 2 5 2 3" xfId="8247" xr:uid="{00000000-0005-0000-0000-00002B200000}"/>
    <cellStyle name="Comma 58 2 5 2 4" xfId="8248" xr:uid="{00000000-0005-0000-0000-00002C200000}"/>
    <cellStyle name="Comma 58 2 5 2 5" xfId="8249" xr:uid="{00000000-0005-0000-0000-00002D200000}"/>
    <cellStyle name="Comma 58 2 5 3" xfId="8250" xr:uid="{00000000-0005-0000-0000-00002E200000}"/>
    <cellStyle name="Comma 58 2 5 3 2" xfId="8251" xr:uid="{00000000-0005-0000-0000-00002F200000}"/>
    <cellStyle name="Comma 58 2 5 3 3" xfId="8252" xr:uid="{00000000-0005-0000-0000-000030200000}"/>
    <cellStyle name="Comma 58 2 5 3 4" xfId="8253" xr:uid="{00000000-0005-0000-0000-000031200000}"/>
    <cellStyle name="Comma 58 2 5 4" xfId="8254" xr:uid="{00000000-0005-0000-0000-000032200000}"/>
    <cellStyle name="Comma 58 2 5 5" xfId="8255" xr:uid="{00000000-0005-0000-0000-000033200000}"/>
    <cellStyle name="Comma 58 2 5 6" xfId="8256" xr:uid="{00000000-0005-0000-0000-000034200000}"/>
    <cellStyle name="Comma 58 2 6" xfId="8257" xr:uid="{00000000-0005-0000-0000-000035200000}"/>
    <cellStyle name="Comma 58 2 6 2" xfId="8258" xr:uid="{00000000-0005-0000-0000-000036200000}"/>
    <cellStyle name="Comma 58 2 6 2 2" xfId="8259" xr:uid="{00000000-0005-0000-0000-000037200000}"/>
    <cellStyle name="Comma 58 2 6 2 3" xfId="8260" xr:uid="{00000000-0005-0000-0000-000038200000}"/>
    <cellStyle name="Comma 58 2 6 2 4" xfId="8261" xr:uid="{00000000-0005-0000-0000-000039200000}"/>
    <cellStyle name="Comma 58 2 6 3" xfId="8262" xr:uid="{00000000-0005-0000-0000-00003A200000}"/>
    <cellStyle name="Comma 58 2 6 4" xfId="8263" xr:uid="{00000000-0005-0000-0000-00003B200000}"/>
    <cellStyle name="Comma 58 2 6 5" xfId="8264" xr:uid="{00000000-0005-0000-0000-00003C200000}"/>
    <cellStyle name="Comma 58 2 7" xfId="8265" xr:uid="{00000000-0005-0000-0000-00003D200000}"/>
    <cellStyle name="Comma 58 2 7 2" xfId="8266" xr:uid="{00000000-0005-0000-0000-00003E200000}"/>
    <cellStyle name="Comma 58 2 7 3" xfId="8267" xr:uid="{00000000-0005-0000-0000-00003F200000}"/>
    <cellStyle name="Comma 58 2 7 4" xfId="8268" xr:uid="{00000000-0005-0000-0000-000040200000}"/>
    <cellStyle name="Comma 58 2 8" xfId="8269" xr:uid="{00000000-0005-0000-0000-000041200000}"/>
    <cellStyle name="Comma 58 2 9" xfId="8270" xr:uid="{00000000-0005-0000-0000-000042200000}"/>
    <cellStyle name="Comma 58 3" xfId="8271" xr:uid="{00000000-0005-0000-0000-000043200000}"/>
    <cellStyle name="Comma 58 3 10" xfId="8272" xr:uid="{00000000-0005-0000-0000-000044200000}"/>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3" xfId="8278" xr:uid="{00000000-0005-0000-0000-00004A200000}"/>
    <cellStyle name="Comma 58 3 2 2 2 2 4" xfId="8279" xr:uid="{00000000-0005-0000-0000-00004B200000}"/>
    <cellStyle name="Comma 58 3 2 2 2 3" xfId="8280" xr:uid="{00000000-0005-0000-0000-00004C200000}"/>
    <cellStyle name="Comma 58 3 2 2 2 4" xfId="8281" xr:uid="{00000000-0005-0000-0000-00004D200000}"/>
    <cellStyle name="Comma 58 3 2 2 2 5" xfId="8282" xr:uid="{00000000-0005-0000-0000-00004E200000}"/>
    <cellStyle name="Comma 58 3 2 2 3" xfId="8283" xr:uid="{00000000-0005-0000-0000-00004F200000}"/>
    <cellStyle name="Comma 58 3 2 2 3 2" xfId="8284" xr:uid="{00000000-0005-0000-0000-000050200000}"/>
    <cellStyle name="Comma 58 3 2 2 3 3" xfId="8285" xr:uid="{00000000-0005-0000-0000-000051200000}"/>
    <cellStyle name="Comma 58 3 2 2 3 4" xfId="8286" xr:uid="{00000000-0005-0000-0000-000052200000}"/>
    <cellStyle name="Comma 58 3 2 2 4" xfId="8287" xr:uid="{00000000-0005-0000-0000-000053200000}"/>
    <cellStyle name="Comma 58 3 2 2 5" xfId="8288" xr:uid="{00000000-0005-0000-0000-000054200000}"/>
    <cellStyle name="Comma 58 3 2 2 6" xfId="8289" xr:uid="{00000000-0005-0000-0000-000055200000}"/>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3" xfId="8294" xr:uid="{00000000-0005-0000-0000-00005A200000}"/>
    <cellStyle name="Comma 58 3 2 3 2 2 4" xfId="8295" xr:uid="{00000000-0005-0000-0000-00005B200000}"/>
    <cellStyle name="Comma 58 3 2 3 2 3" xfId="8296" xr:uid="{00000000-0005-0000-0000-00005C200000}"/>
    <cellStyle name="Comma 58 3 2 3 2 4" xfId="8297" xr:uid="{00000000-0005-0000-0000-00005D200000}"/>
    <cellStyle name="Comma 58 3 2 3 2 5" xfId="8298" xr:uid="{00000000-0005-0000-0000-00005E200000}"/>
    <cellStyle name="Comma 58 3 2 3 3" xfId="8299" xr:uid="{00000000-0005-0000-0000-00005F200000}"/>
    <cellStyle name="Comma 58 3 2 3 3 2" xfId="8300" xr:uid="{00000000-0005-0000-0000-000060200000}"/>
    <cellStyle name="Comma 58 3 2 3 3 3" xfId="8301" xr:uid="{00000000-0005-0000-0000-000061200000}"/>
    <cellStyle name="Comma 58 3 2 3 3 4" xfId="8302" xr:uid="{00000000-0005-0000-0000-000062200000}"/>
    <cellStyle name="Comma 58 3 2 3 4" xfId="8303" xr:uid="{00000000-0005-0000-0000-000063200000}"/>
    <cellStyle name="Comma 58 3 2 3 5" xfId="8304" xr:uid="{00000000-0005-0000-0000-000064200000}"/>
    <cellStyle name="Comma 58 3 2 3 6" xfId="8305" xr:uid="{00000000-0005-0000-0000-000065200000}"/>
    <cellStyle name="Comma 58 3 2 4" xfId="8306" xr:uid="{00000000-0005-0000-0000-000066200000}"/>
    <cellStyle name="Comma 58 3 2 4 2" xfId="8307" xr:uid="{00000000-0005-0000-0000-000067200000}"/>
    <cellStyle name="Comma 58 3 2 4 2 2" xfId="8308" xr:uid="{00000000-0005-0000-0000-000068200000}"/>
    <cellStyle name="Comma 58 3 2 4 2 3" xfId="8309" xr:uid="{00000000-0005-0000-0000-000069200000}"/>
    <cellStyle name="Comma 58 3 2 4 2 4" xfId="8310" xr:uid="{00000000-0005-0000-0000-00006A200000}"/>
    <cellStyle name="Comma 58 3 2 4 3" xfId="8311" xr:uid="{00000000-0005-0000-0000-00006B200000}"/>
    <cellStyle name="Comma 58 3 2 4 4" xfId="8312" xr:uid="{00000000-0005-0000-0000-00006C200000}"/>
    <cellStyle name="Comma 58 3 2 4 5" xfId="8313" xr:uid="{00000000-0005-0000-0000-00006D200000}"/>
    <cellStyle name="Comma 58 3 2 5" xfId="8314" xr:uid="{00000000-0005-0000-0000-00006E200000}"/>
    <cellStyle name="Comma 58 3 2 5 2" xfId="8315" xr:uid="{00000000-0005-0000-0000-00006F200000}"/>
    <cellStyle name="Comma 58 3 2 5 3" xfId="8316" xr:uid="{00000000-0005-0000-0000-000070200000}"/>
    <cellStyle name="Comma 58 3 2 5 4" xfId="8317" xr:uid="{00000000-0005-0000-0000-000071200000}"/>
    <cellStyle name="Comma 58 3 2 6" xfId="8318" xr:uid="{00000000-0005-0000-0000-000072200000}"/>
    <cellStyle name="Comma 58 3 2 7" xfId="8319" xr:uid="{00000000-0005-0000-0000-000073200000}"/>
    <cellStyle name="Comma 58 3 2 8" xfId="8320" xr:uid="{00000000-0005-0000-0000-000074200000}"/>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3" xfId="8326" xr:uid="{00000000-0005-0000-0000-00007A200000}"/>
    <cellStyle name="Comma 58 3 3 2 2 2 4" xfId="8327" xr:uid="{00000000-0005-0000-0000-00007B200000}"/>
    <cellStyle name="Comma 58 3 3 2 2 3" xfId="8328" xr:uid="{00000000-0005-0000-0000-00007C200000}"/>
    <cellStyle name="Comma 58 3 3 2 2 4" xfId="8329" xr:uid="{00000000-0005-0000-0000-00007D200000}"/>
    <cellStyle name="Comma 58 3 3 2 2 5" xfId="8330" xr:uid="{00000000-0005-0000-0000-00007E200000}"/>
    <cellStyle name="Comma 58 3 3 2 3" xfId="8331" xr:uid="{00000000-0005-0000-0000-00007F200000}"/>
    <cellStyle name="Comma 58 3 3 2 3 2" xfId="8332" xr:uid="{00000000-0005-0000-0000-000080200000}"/>
    <cellStyle name="Comma 58 3 3 2 3 3" xfId="8333" xr:uid="{00000000-0005-0000-0000-000081200000}"/>
    <cellStyle name="Comma 58 3 3 2 3 4" xfId="8334" xr:uid="{00000000-0005-0000-0000-000082200000}"/>
    <cellStyle name="Comma 58 3 3 2 4" xfId="8335" xr:uid="{00000000-0005-0000-0000-000083200000}"/>
    <cellStyle name="Comma 58 3 3 2 5" xfId="8336" xr:uid="{00000000-0005-0000-0000-000084200000}"/>
    <cellStyle name="Comma 58 3 3 2 6" xfId="8337" xr:uid="{00000000-0005-0000-0000-000085200000}"/>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3" xfId="8342" xr:uid="{00000000-0005-0000-0000-00008A200000}"/>
    <cellStyle name="Comma 58 3 3 3 2 2 4" xfId="8343" xr:uid="{00000000-0005-0000-0000-00008B200000}"/>
    <cellStyle name="Comma 58 3 3 3 2 3" xfId="8344" xr:uid="{00000000-0005-0000-0000-00008C200000}"/>
    <cellStyle name="Comma 58 3 3 3 2 4" xfId="8345" xr:uid="{00000000-0005-0000-0000-00008D200000}"/>
    <cellStyle name="Comma 58 3 3 3 2 5" xfId="8346" xr:uid="{00000000-0005-0000-0000-00008E200000}"/>
    <cellStyle name="Comma 58 3 3 3 3" xfId="8347" xr:uid="{00000000-0005-0000-0000-00008F200000}"/>
    <cellStyle name="Comma 58 3 3 3 3 2" xfId="8348" xr:uid="{00000000-0005-0000-0000-000090200000}"/>
    <cellStyle name="Comma 58 3 3 3 3 3" xfId="8349" xr:uid="{00000000-0005-0000-0000-000091200000}"/>
    <cellStyle name="Comma 58 3 3 3 3 4" xfId="8350" xr:uid="{00000000-0005-0000-0000-000092200000}"/>
    <cellStyle name="Comma 58 3 3 3 4" xfId="8351" xr:uid="{00000000-0005-0000-0000-000093200000}"/>
    <cellStyle name="Comma 58 3 3 3 5" xfId="8352" xr:uid="{00000000-0005-0000-0000-000094200000}"/>
    <cellStyle name="Comma 58 3 3 3 6" xfId="8353" xr:uid="{00000000-0005-0000-0000-000095200000}"/>
    <cellStyle name="Comma 58 3 3 4" xfId="8354" xr:uid="{00000000-0005-0000-0000-000096200000}"/>
    <cellStyle name="Comma 58 3 3 4 2" xfId="8355" xr:uid="{00000000-0005-0000-0000-000097200000}"/>
    <cellStyle name="Comma 58 3 3 4 2 2" xfId="8356" xr:uid="{00000000-0005-0000-0000-000098200000}"/>
    <cellStyle name="Comma 58 3 3 4 2 3" xfId="8357" xr:uid="{00000000-0005-0000-0000-000099200000}"/>
    <cellStyle name="Comma 58 3 3 4 2 4" xfId="8358" xr:uid="{00000000-0005-0000-0000-00009A200000}"/>
    <cellStyle name="Comma 58 3 3 4 3" xfId="8359" xr:uid="{00000000-0005-0000-0000-00009B200000}"/>
    <cellStyle name="Comma 58 3 3 4 4" xfId="8360" xr:uid="{00000000-0005-0000-0000-00009C200000}"/>
    <cellStyle name="Comma 58 3 3 4 5" xfId="8361" xr:uid="{00000000-0005-0000-0000-00009D200000}"/>
    <cellStyle name="Comma 58 3 3 5" xfId="8362" xr:uid="{00000000-0005-0000-0000-00009E200000}"/>
    <cellStyle name="Comma 58 3 3 5 2" xfId="8363" xr:uid="{00000000-0005-0000-0000-00009F200000}"/>
    <cellStyle name="Comma 58 3 3 5 3" xfId="8364" xr:uid="{00000000-0005-0000-0000-0000A0200000}"/>
    <cellStyle name="Comma 58 3 3 5 4" xfId="8365" xr:uid="{00000000-0005-0000-0000-0000A1200000}"/>
    <cellStyle name="Comma 58 3 3 6" xfId="8366" xr:uid="{00000000-0005-0000-0000-0000A2200000}"/>
    <cellStyle name="Comma 58 3 3 7" xfId="8367" xr:uid="{00000000-0005-0000-0000-0000A3200000}"/>
    <cellStyle name="Comma 58 3 3 8" xfId="8368" xr:uid="{00000000-0005-0000-0000-0000A4200000}"/>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3" xfId="8373" xr:uid="{00000000-0005-0000-0000-0000A9200000}"/>
    <cellStyle name="Comma 58 3 4 2 2 4" xfId="8374" xr:uid="{00000000-0005-0000-0000-0000AA200000}"/>
    <cellStyle name="Comma 58 3 4 2 3" xfId="8375" xr:uid="{00000000-0005-0000-0000-0000AB200000}"/>
    <cellStyle name="Comma 58 3 4 2 4" xfId="8376" xr:uid="{00000000-0005-0000-0000-0000AC200000}"/>
    <cellStyle name="Comma 58 3 4 2 5" xfId="8377" xr:uid="{00000000-0005-0000-0000-0000AD200000}"/>
    <cellStyle name="Comma 58 3 4 3" xfId="8378" xr:uid="{00000000-0005-0000-0000-0000AE200000}"/>
    <cellStyle name="Comma 58 3 4 3 2" xfId="8379" xr:uid="{00000000-0005-0000-0000-0000AF200000}"/>
    <cellStyle name="Comma 58 3 4 3 3" xfId="8380" xr:uid="{00000000-0005-0000-0000-0000B0200000}"/>
    <cellStyle name="Comma 58 3 4 3 4" xfId="8381" xr:uid="{00000000-0005-0000-0000-0000B1200000}"/>
    <cellStyle name="Comma 58 3 4 4" xfId="8382" xr:uid="{00000000-0005-0000-0000-0000B2200000}"/>
    <cellStyle name="Comma 58 3 4 5" xfId="8383" xr:uid="{00000000-0005-0000-0000-0000B3200000}"/>
    <cellStyle name="Comma 58 3 4 6" xfId="8384" xr:uid="{00000000-0005-0000-0000-0000B4200000}"/>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3" xfId="8389" xr:uid="{00000000-0005-0000-0000-0000B9200000}"/>
    <cellStyle name="Comma 58 3 5 2 2 4" xfId="8390" xr:uid="{00000000-0005-0000-0000-0000BA200000}"/>
    <cellStyle name="Comma 58 3 5 2 3" xfId="8391" xr:uid="{00000000-0005-0000-0000-0000BB200000}"/>
    <cellStyle name="Comma 58 3 5 2 4" xfId="8392" xr:uid="{00000000-0005-0000-0000-0000BC200000}"/>
    <cellStyle name="Comma 58 3 5 2 5" xfId="8393" xr:uid="{00000000-0005-0000-0000-0000BD200000}"/>
    <cellStyle name="Comma 58 3 5 3" xfId="8394" xr:uid="{00000000-0005-0000-0000-0000BE200000}"/>
    <cellStyle name="Comma 58 3 5 3 2" xfId="8395" xr:uid="{00000000-0005-0000-0000-0000BF200000}"/>
    <cellStyle name="Comma 58 3 5 3 3" xfId="8396" xr:uid="{00000000-0005-0000-0000-0000C0200000}"/>
    <cellStyle name="Comma 58 3 5 3 4" xfId="8397" xr:uid="{00000000-0005-0000-0000-0000C1200000}"/>
    <cellStyle name="Comma 58 3 5 4" xfId="8398" xr:uid="{00000000-0005-0000-0000-0000C2200000}"/>
    <cellStyle name="Comma 58 3 5 5" xfId="8399" xr:uid="{00000000-0005-0000-0000-0000C3200000}"/>
    <cellStyle name="Comma 58 3 5 6" xfId="8400" xr:uid="{00000000-0005-0000-0000-0000C4200000}"/>
    <cellStyle name="Comma 58 3 6" xfId="8401" xr:uid="{00000000-0005-0000-0000-0000C5200000}"/>
    <cellStyle name="Comma 58 3 6 2" xfId="8402" xr:uid="{00000000-0005-0000-0000-0000C6200000}"/>
    <cellStyle name="Comma 58 3 6 2 2" xfId="8403" xr:uid="{00000000-0005-0000-0000-0000C7200000}"/>
    <cellStyle name="Comma 58 3 6 2 3" xfId="8404" xr:uid="{00000000-0005-0000-0000-0000C8200000}"/>
    <cellStyle name="Comma 58 3 6 2 4" xfId="8405" xr:uid="{00000000-0005-0000-0000-0000C9200000}"/>
    <cellStyle name="Comma 58 3 6 3" xfId="8406" xr:uid="{00000000-0005-0000-0000-0000CA200000}"/>
    <cellStyle name="Comma 58 3 6 4" xfId="8407" xr:uid="{00000000-0005-0000-0000-0000CB200000}"/>
    <cellStyle name="Comma 58 3 6 5" xfId="8408" xr:uid="{00000000-0005-0000-0000-0000CC200000}"/>
    <cellStyle name="Comma 58 3 7" xfId="8409" xr:uid="{00000000-0005-0000-0000-0000CD200000}"/>
    <cellStyle name="Comma 58 3 7 2" xfId="8410" xr:uid="{00000000-0005-0000-0000-0000CE200000}"/>
    <cellStyle name="Comma 58 3 7 3" xfId="8411" xr:uid="{00000000-0005-0000-0000-0000CF200000}"/>
    <cellStyle name="Comma 58 3 7 4" xfId="8412" xr:uid="{00000000-0005-0000-0000-0000D0200000}"/>
    <cellStyle name="Comma 58 3 8" xfId="8413" xr:uid="{00000000-0005-0000-0000-0000D1200000}"/>
    <cellStyle name="Comma 58 3 9" xfId="8414" xr:uid="{00000000-0005-0000-0000-0000D2200000}"/>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3" xfId="8420" xr:uid="{00000000-0005-0000-0000-0000D8200000}"/>
    <cellStyle name="Comma 58 4 2 2 2 4" xfId="8421" xr:uid="{00000000-0005-0000-0000-0000D9200000}"/>
    <cellStyle name="Comma 58 4 2 2 3" xfId="8422" xr:uid="{00000000-0005-0000-0000-0000DA200000}"/>
    <cellStyle name="Comma 58 4 2 2 4" xfId="8423" xr:uid="{00000000-0005-0000-0000-0000DB200000}"/>
    <cellStyle name="Comma 58 4 2 2 5" xfId="8424" xr:uid="{00000000-0005-0000-0000-0000DC200000}"/>
    <cellStyle name="Comma 58 4 2 3" xfId="8425" xr:uid="{00000000-0005-0000-0000-0000DD200000}"/>
    <cellStyle name="Comma 58 4 2 3 2" xfId="8426" xr:uid="{00000000-0005-0000-0000-0000DE200000}"/>
    <cellStyle name="Comma 58 4 2 3 3" xfId="8427" xr:uid="{00000000-0005-0000-0000-0000DF200000}"/>
    <cellStyle name="Comma 58 4 2 3 4" xfId="8428" xr:uid="{00000000-0005-0000-0000-0000E0200000}"/>
    <cellStyle name="Comma 58 4 2 4" xfId="8429" xr:uid="{00000000-0005-0000-0000-0000E1200000}"/>
    <cellStyle name="Comma 58 4 2 5" xfId="8430" xr:uid="{00000000-0005-0000-0000-0000E2200000}"/>
    <cellStyle name="Comma 58 4 2 6" xfId="8431" xr:uid="{00000000-0005-0000-0000-0000E3200000}"/>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3" xfId="8436" xr:uid="{00000000-0005-0000-0000-0000E8200000}"/>
    <cellStyle name="Comma 58 4 3 2 2 4" xfId="8437" xr:uid="{00000000-0005-0000-0000-0000E9200000}"/>
    <cellStyle name="Comma 58 4 3 2 3" xfId="8438" xr:uid="{00000000-0005-0000-0000-0000EA200000}"/>
    <cellStyle name="Comma 58 4 3 2 4" xfId="8439" xr:uid="{00000000-0005-0000-0000-0000EB200000}"/>
    <cellStyle name="Comma 58 4 3 2 5" xfId="8440" xr:uid="{00000000-0005-0000-0000-0000EC200000}"/>
    <cellStyle name="Comma 58 4 3 3" xfId="8441" xr:uid="{00000000-0005-0000-0000-0000ED200000}"/>
    <cellStyle name="Comma 58 4 3 3 2" xfId="8442" xr:uid="{00000000-0005-0000-0000-0000EE200000}"/>
    <cellStyle name="Comma 58 4 3 3 3" xfId="8443" xr:uid="{00000000-0005-0000-0000-0000EF200000}"/>
    <cellStyle name="Comma 58 4 3 3 4" xfId="8444" xr:uid="{00000000-0005-0000-0000-0000F0200000}"/>
    <cellStyle name="Comma 58 4 3 4" xfId="8445" xr:uid="{00000000-0005-0000-0000-0000F1200000}"/>
    <cellStyle name="Comma 58 4 3 5" xfId="8446" xr:uid="{00000000-0005-0000-0000-0000F2200000}"/>
    <cellStyle name="Comma 58 4 3 6" xfId="8447" xr:uid="{00000000-0005-0000-0000-0000F3200000}"/>
    <cellStyle name="Comma 58 4 4" xfId="8448" xr:uid="{00000000-0005-0000-0000-0000F4200000}"/>
    <cellStyle name="Comma 58 4 4 2" xfId="8449" xr:uid="{00000000-0005-0000-0000-0000F5200000}"/>
    <cellStyle name="Comma 58 4 4 2 2" xfId="8450" xr:uid="{00000000-0005-0000-0000-0000F6200000}"/>
    <cellStyle name="Comma 58 4 4 2 3" xfId="8451" xr:uid="{00000000-0005-0000-0000-0000F7200000}"/>
    <cellStyle name="Comma 58 4 4 2 4" xfId="8452" xr:uid="{00000000-0005-0000-0000-0000F8200000}"/>
    <cellStyle name="Comma 58 4 4 3" xfId="8453" xr:uid="{00000000-0005-0000-0000-0000F9200000}"/>
    <cellStyle name="Comma 58 4 4 4" xfId="8454" xr:uid="{00000000-0005-0000-0000-0000FA200000}"/>
    <cellStyle name="Comma 58 4 4 5" xfId="8455" xr:uid="{00000000-0005-0000-0000-0000FB200000}"/>
    <cellStyle name="Comma 58 4 5" xfId="8456" xr:uid="{00000000-0005-0000-0000-0000FC200000}"/>
    <cellStyle name="Comma 58 4 5 2" xfId="8457" xr:uid="{00000000-0005-0000-0000-0000FD200000}"/>
    <cellStyle name="Comma 58 4 5 3" xfId="8458" xr:uid="{00000000-0005-0000-0000-0000FE200000}"/>
    <cellStyle name="Comma 58 4 5 4" xfId="8459" xr:uid="{00000000-0005-0000-0000-0000FF200000}"/>
    <cellStyle name="Comma 58 4 6" xfId="8460" xr:uid="{00000000-0005-0000-0000-000000210000}"/>
    <cellStyle name="Comma 58 4 7" xfId="8461" xr:uid="{00000000-0005-0000-0000-000001210000}"/>
    <cellStyle name="Comma 58 4 8" xfId="8462" xr:uid="{00000000-0005-0000-0000-000002210000}"/>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3" xfId="8468" xr:uid="{00000000-0005-0000-0000-000008210000}"/>
    <cellStyle name="Comma 58 5 2 2 2 4" xfId="8469" xr:uid="{00000000-0005-0000-0000-000009210000}"/>
    <cellStyle name="Comma 58 5 2 2 3" xfId="8470" xr:uid="{00000000-0005-0000-0000-00000A210000}"/>
    <cellStyle name="Comma 58 5 2 2 4" xfId="8471" xr:uid="{00000000-0005-0000-0000-00000B210000}"/>
    <cellStyle name="Comma 58 5 2 2 5" xfId="8472" xr:uid="{00000000-0005-0000-0000-00000C210000}"/>
    <cellStyle name="Comma 58 5 2 3" xfId="8473" xr:uid="{00000000-0005-0000-0000-00000D210000}"/>
    <cellStyle name="Comma 58 5 2 3 2" xfId="8474" xr:uid="{00000000-0005-0000-0000-00000E210000}"/>
    <cellStyle name="Comma 58 5 2 3 3" xfId="8475" xr:uid="{00000000-0005-0000-0000-00000F210000}"/>
    <cellStyle name="Comma 58 5 2 3 4" xfId="8476" xr:uid="{00000000-0005-0000-0000-000010210000}"/>
    <cellStyle name="Comma 58 5 2 4" xfId="8477" xr:uid="{00000000-0005-0000-0000-000011210000}"/>
    <cellStyle name="Comma 58 5 2 5" xfId="8478" xr:uid="{00000000-0005-0000-0000-000012210000}"/>
    <cellStyle name="Comma 58 5 2 6" xfId="8479" xr:uid="{00000000-0005-0000-0000-000013210000}"/>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3" xfId="8484" xr:uid="{00000000-0005-0000-0000-000018210000}"/>
    <cellStyle name="Comma 58 5 3 2 2 4" xfId="8485" xr:uid="{00000000-0005-0000-0000-000019210000}"/>
    <cellStyle name="Comma 58 5 3 2 3" xfId="8486" xr:uid="{00000000-0005-0000-0000-00001A210000}"/>
    <cellStyle name="Comma 58 5 3 2 4" xfId="8487" xr:uid="{00000000-0005-0000-0000-00001B210000}"/>
    <cellStyle name="Comma 58 5 3 2 5" xfId="8488" xr:uid="{00000000-0005-0000-0000-00001C210000}"/>
    <cellStyle name="Comma 58 5 3 3" xfId="8489" xr:uid="{00000000-0005-0000-0000-00001D210000}"/>
    <cellStyle name="Comma 58 5 3 3 2" xfId="8490" xr:uid="{00000000-0005-0000-0000-00001E210000}"/>
    <cellStyle name="Comma 58 5 3 3 3" xfId="8491" xr:uid="{00000000-0005-0000-0000-00001F210000}"/>
    <cellStyle name="Comma 58 5 3 3 4" xfId="8492" xr:uid="{00000000-0005-0000-0000-000020210000}"/>
    <cellStyle name="Comma 58 5 3 4" xfId="8493" xr:uid="{00000000-0005-0000-0000-000021210000}"/>
    <cellStyle name="Comma 58 5 3 5" xfId="8494" xr:uid="{00000000-0005-0000-0000-000022210000}"/>
    <cellStyle name="Comma 58 5 3 6" xfId="8495" xr:uid="{00000000-0005-0000-0000-000023210000}"/>
    <cellStyle name="Comma 58 5 4" xfId="8496" xr:uid="{00000000-0005-0000-0000-000024210000}"/>
    <cellStyle name="Comma 58 5 4 2" xfId="8497" xr:uid="{00000000-0005-0000-0000-000025210000}"/>
    <cellStyle name="Comma 58 5 4 2 2" xfId="8498" xr:uid="{00000000-0005-0000-0000-000026210000}"/>
    <cellStyle name="Comma 58 5 4 2 3" xfId="8499" xr:uid="{00000000-0005-0000-0000-000027210000}"/>
    <cellStyle name="Comma 58 5 4 2 4" xfId="8500" xr:uid="{00000000-0005-0000-0000-000028210000}"/>
    <cellStyle name="Comma 58 5 4 3" xfId="8501" xr:uid="{00000000-0005-0000-0000-000029210000}"/>
    <cellStyle name="Comma 58 5 4 4" xfId="8502" xr:uid="{00000000-0005-0000-0000-00002A210000}"/>
    <cellStyle name="Comma 58 5 4 5" xfId="8503" xr:uid="{00000000-0005-0000-0000-00002B210000}"/>
    <cellStyle name="Comma 58 5 5" xfId="8504" xr:uid="{00000000-0005-0000-0000-00002C210000}"/>
    <cellStyle name="Comma 58 5 5 2" xfId="8505" xr:uid="{00000000-0005-0000-0000-00002D210000}"/>
    <cellStyle name="Comma 58 5 5 3" xfId="8506" xr:uid="{00000000-0005-0000-0000-00002E210000}"/>
    <cellStyle name="Comma 58 5 5 4" xfId="8507" xr:uid="{00000000-0005-0000-0000-00002F210000}"/>
    <cellStyle name="Comma 58 5 6" xfId="8508" xr:uid="{00000000-0005-0000-0000-000030210000}"/>
    <cellStyle name="Comma 58 5 7" xfId="8509" xr:uid="{00000000-0005-0000-0000-000031210000}"/>
    <cellStyle name="Comma 58 5 8" xfId="8510" xr:uid="{00000000-0005-0000-0000-000032210000}"/>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3" xfId="8515" xr:uid="{00000000-0005-0000-0000-000037210000}"/>
    <cellStyle name="Comma 58 6 2 2 4" xfId="8516" xr:uid="{00000000-0005-0000-0000-000038210000}"/>
    <cellStyle name="Comma 58 6 2 3" xfId="8517" xr:uid="{00000000-0005-0000-0000-000039210000}"/>
    <cellStyle name="Comma 58 6 2 4" xfId="8518" xr:uid="{00000000-0005-0000-0000-00003A210000}"/>
    <cellStyle name="Comma 58 6 2 5" xfId="8519" xr:uid="{00000000-0005-0000-0000-00003B210000}"/>
    <cellStyle name="Comma 58 6 3" xfId="8520" xr:uid="{00000000-0005-0000-0000-00003C210000}"/>
    <cellStyle name="Comma 58 6 3 2" xfId="8521" xr:uid="{00000000-0005-0000-0000-00003D210000}"/>
    <cellStyle name="Comma 58 6 3 3" xfId="8522" xr:uid="{00000000-0005-0000-0000-00003E210000}"/>
    <cellStyle name="Comma 58 6 3 4" xfId="8523" xr:uid="{00000000-0005-0000-0000-00003F210000}"/>
    <cellStyle name="Comma 58 6 4" xfId="8524" xr:uid="{00000000-0005-0000-0000-000040210000}"/>
    <cellStyle name="Comma 58 6 5" xfId="8525" xr:uid="{00000000-0005-0000-0000-000041210000}"/>
    <cellStyle name="Comma 58 6 6" xfId="8526" xr:uid="{00000000-0005-0000-0000-00004221000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3" xfId="8531" xr:uid="{00000000-0005-0000-0000-000047210000}"/>
    <cellStyle name="Comma 58 7 2 2 4" xfId="8532" xr:uid="{00000000-0005-0000-0000-000048210000}"/>
    <cellStyle name="Comma 58 7 2 3" xfId="8533" xr:uid="{00000000-0005-0000-0000-000049210000}"/>
    <cellStyle name="Comma 58 7 2 4" xfId="8534" xr:uid="{00000000-0005-0000-0000-00004A210000}"/>
    <cellStyle name="Comma 58 7 2 5" xfId="8535" xr:uid="{00000000-0005-0000-0000-00004B210000}"/>
    <cellStyle name="Comma 58 7 3" xfId="8536" xr:uid="{00000000-0005-0000-0000-00004C210000}"/>
    <cellStyle name="Comma 58 7 3 2" xfId="8537" xr:uid="{00000000-0005-0000-0000-00004D210000}"/>
    <cellStyle name="Comma 58 7 3 3" xfId="8538" xr:uid="{00000000-0005-0000-0000-00004E210000}"/>
    <cellStyle name="Comma 58 7 3 4" xfId="8539" xr:uid="{00000000-0005-0000-0000-00004F210000}"/>
    <cellStyle name="Comma 58 7 4" xfId="8540" xr:uid="{00000000-0005-0000-0000-000050210000}"/>
    <cellStyle name="Comma 58 7 5" xfId="8541" xr:uid="{00000000-0005-0000-0000-000051210000}"/>
    <cellStyle name="Comma 58 7 6" xfId="8542" xr:uid="{00000000-0005-0000-0000-000052210000}"/>
    <cellStyle name="Comma 58 8" xfId="8543" xr:uid="{00000000-0005-0000-0000-000053210000}"/>
    <cellStyle name="Comma 58 8 2" xfId="8544" xr:uid="{00000000-0005-0000-0000-000054210000}"/>
    <cellStyle name="Comma 58 8 2 2" xfId="8545" xr:uid="{00000000-0005-0000-0000-000055210000}"/>
    <cellStyle name="Comma 58 8 2 3" xfId="8546" xr:uid="{00000000-0005-0000-0000-000056210000}"/>
    <cellStyle name="Comma 58 8 2 4" xfId="8547" xr:uid="{00000000-0005-0000-0000-000057210000}"/>
    <cellStyle name="Comma 58 8 3" xfId="8548" xr:uid="{00000000-0005-0000-0000-000058210000}"/>
    <cellStyle name="Comma 58 8 4" xfId="8549" xr:uid="{00000000-0005-0000-0000-000059210000}"/>
    <cellStyle name="Comma 58 8 5" xfId="8550" xr:uid="{00000000-0005-0000-0000-00005A210000}"/>
    <cellStyle name="Comma 58 9" xfId="8551" xr:uid="{00000000-0005-0000-0000-00005B210000}"/>
    <cellStyle name="Comma 58 9 2" xfId="8552" xr:uid="{00000000-0005-0000-0000-00005C210000}"/>
    <cellStyle name="Comma 58 9 3" xfId="8553" xr:uid="{00000000-0005-0000-0000-00005D210000}"/>
    <cellStyle name="Comma 58 9 4" xfId="8554" xr:uid="{00000000-0005-0000-0000-00005E210000}"/>
    <cellStyle name="Comma 59" xfId="8555" xr:uid="{00000000-0005-0000-0000-00005F210000}"/>
    <cellStyle name="Comma 59 2" xfId="8556" xr:uid="{00000000-0005-0000-0000-000060210000}"/>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3" xfId="8561" xr:uid="{00000000-0005-0000-0000-000065210000}"/>
    <cellStyle name="Comma 6 2 4" xfId="8562" xr:uid="{00000000-0005-0000-0000-000066210000}"/>
    <cellStyle name="Comma 6 3" xfId="8563" xr:uid="{00000000-0005-0000-0000-000067210000}"/>
    <cellStyle name="Comma 6 3 2" xfId="8564" xr:uid="{00000000-0005-0000-0000-000068210000}"/>
    <cellStyle name="Comma 6 3 3" xfId="8565" xr:uid="{00000000-0005-0000-0000-000069210000}"/>
    <cellStyle name="Comma 6 4" xfId="8566" xr:uid="{00000000-0005-0000-0000-00006A210000}"/>
    <cellStyle name="Comma 6 4 2" xfId="8567" xr:uid="{00000000-0005-0000-0000-00006B210000}"/>
    <cellStyle name="Comma 6 5" xfId="8568" xr:uid="{00000000-0005-0000-0000-00006C210000}"/>
    <cellStyle name="Comma 6 6" xfId="23856" xr:uid="{C525C146-7E36-4F19-8152-CADA479F3001}"/>
    <cellStyle name="Comma 60" xfId="8569" xr:uid="{00000000-0005-0000-0000-00006D210000}"/>
    <cellStyle name="Comma 60 2" xfId="8570" xr:uid="{00000000-0005-0000-0000-00006E210000}"/>
    <cellStyle name="Comma 61" xfId="8571" xr:uid="{00000000-0005-0000-0000-00006F210000}"/>
    <cellStyle name="Comma 61 2" xfId="8572" xr:uid="{00000000-0005-0000-0000-000070210000}"/>
    <cellStyle name="Comma 62" xfId="8573" xr:uid="{00000000-0005-0000-0000-000071210000}"/>
    <cellStyle name="Comma 62 2" xfId="8574" xr:uid="{00000000-0005-0000-0000-000072210000}"/>
    <cellStyle name="Comma 63" xfId="8575" xr:uid="{00000000-0005-0000-0000-000073210000}"/>
    <cellStyle name="Comma 63 2" xfId="8576" xr:uid="{00000000-0005-0000-0000-000074210000}"/>
    <cellStyle name="Comma 64" xfId="8577" xr:uid="{00000000-0005-0000-0000-000075210000}"/>
    <cellStyle name="Comma 64 2" xfId="8578" xr:uid="{00000000-0005-0000-0000-000076210000}"/>
    <cellStyle name="Comma 65" xfId="8579" xr:uid="{00000000-0005-0000-0000-000077210000}"/>
    <cellStyle name="Comma 65 2" xfId="8580" xr:uid="{00000000-0005-0000-0000-000078210000}"/>
    <cellStyle name="Comma 66" xfId="8581" xr:uid="{00000000-0005-0000-0000-000079210000}"/>
    <cellStyle name="Comma 66 2" xfId="8582" xr:uid="{00000000-0005-0000-0000-00007A210000}"/>
    <cellStyle name="Comma 67" xfId="8583" xr:uid="{00000000-0005-0000-0000-00007B210000}"/>
    <cellStyle name="Comma 67 2" xfId="8584" xr:uid="{00000000-0005-0000-0000-00007C210000}"/>
    <cellStyle name="Comma 68" xfId="8585" xr:uid="{00000000-0005-0000-0000-00007D210000}"/>
    <cellStyle name="Comma 68 10" xfId="8586" xr:uid="{00000000-0005-0000-0000-00007E210000}"/>
    <cellStyle name="Comma 68 11" xfId="8587" xr:uid="{00000000-0005-0000-0000-00007F210000}"/>
    <cellStyle name="Comma 68 12" xfId="8588" xr:uid="{00000000-0005-0000-0000-000080210000}"/>
    <cellStyle name="Comma 68 2" xfId="8589" xr:uid="{00000000-0005-0000-0000-000081210000}"/>
    <cellStyle name="Comma 68 2 10" xfId="8590" xr:uid="{00000000-0005-0000-0000-000082210000}"/>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3" xfId="8596" xr:uid="{00000000-0005-0000-0000-000088210000}"/>
    <cellStyle name="Comma 68 2 2 2 2 2 4" xfId="8597" xr:uid="{00000000-0005-0000-0000-000089210000}"/>
    <cellStyle name="Comma 68 2 2 2 2 3" xfId="8598" xr:uid="{00000000-0005-0000-0000-00008A210000}"/>
    <cellStyle name="Comma 68 2 2 2 2 4" xfId="8599" xr:uid="{00000000-0005-0000-0000-00008B210000}"/>
    <cellStyle name="Comma 68 2 2 2 2 5" xfId="8600" xr:uid="{00000000-0005-0000-0000-00008C210000}"/>
    <cellStyle name="Comma 68 2 2 2 3" xfId="8601" xr:uid="{00000000-0005-0000-0000-00008D210000}"/>
    <cellStyle name="Comma 68 2 2 2 3 2" xfId="8602" xr:uid="{00000000-0005-0000-0000-00008E210000}"/>
    <cellStyle name="Comma 68 2 2 2 3 3" xfId="8603" xr:uid="{00000000-0005-0000-0000-00008F210000}"/>
    <cellStyle name="Comma 68 2 2 2 3 4" xfId="8604" xr:uid="{00000000-0005-0000-0000-000090210000}"/>
    <cellStyle name="Comma 68 2 2 2 4" xfId="8605" xr:uid="{00000000-0005-0000-0000-000091210000}"/>
    <cellStyle name="Comma 68 2 2 2 5" xfId="8606" xr:uid="{00000000-0005-0000-0000-000092210000}"/>
    <cellStyle name="Comma 68 2 2 2 6" xfId="8607" xr:uid="{00000000-0005-0000-0000-000093210000}"/>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3" xfId="8612" xr:uid="{00000000-0005-0000-0000-000098210000}"/>
    <cellStyle name="Comma 68 2 2 3 2 2 4" xfId="8613" xr:uid="{00000000-0005-0000-0000-000099210000}"/>
    <cellStyle name="Comma 68 2 2 3 2 3" xfId="8614" xr:uid="{00000000-0005-0000-0000-00009A210000}"/>
    <cellStyle name="Comma 68 2 2 3 2 4" xfId="8615" xr:uid="{00000000-0005-0000-0000-00009B210000}"/>
    <cellStyle name="Comma 68 2 2 3 2 5" xfId="8616" xr:uid="{00000000-0005-0000-0000-00009C210000}"/>
    <cellStyle name="Comma 68 2 2 3 3" xfId="8617" xr:uid="{00000000-0005-0000-0000-00009D210000}"/>
    <cellStyle name="Comma 68 2 2 3 3 2" xfId="8618" xr:uid="{00000000-0005-0000-0000-00009E210000}"/>
    <cellStyle name="Comma 68 2 2 3 3 3" xfId="8619" xr:uid="{00000000-0005-0000-0000-00009F210000}"/>
    <cellStyle name="Comma 68 2 2 3 3 4" xfId="8620" xr:uid="{00000000-0005-0000-0000-0000A0210000}"/>
    <cellStyle name="Comma 68 2 2 3 4" xfId="8621" xr:uid="{00000000-0005-0000-0000-0000A1210000}"/>
    <cellStyle name="Comma 68 2 2 3 5" xfId="8622" xr:uid="{00000000-0005-0000-0000-0000A2210000}"/>
    <cellStyle name="Comma 68 2 2 3 6" xfId="8623" xr:uid="{00000000-0005-0000-0000-0000A3210000}"/>
    <cellStyle name="Comma 68 2 2 4" xfId="8624" xr:uid="{00000000-0005-0000-0000-0000A4210000}"/>
    <cellStyle name="Comma 68 2 2 4 2" xfId="8625" xr:uid="{00000000-0005-0000-0000-0000A5210000}"/>
    <cellStyle name="Comma 68 2 2 4 2 2" xfId="8626" xr:uid="{00000000-0005-0000-0000-0000A6210000}"/>
    <cellStyle name="Comma 68 2 2 4 2 3" xfId="8627" xr:uid="{00000000-0005-0000-0000-0000A7210000}"/>
    <cellStyle name="Comma 68 2 2 4 2 4" xfId="8628" xr:uid="{00000000-0005-0000-0000-0000A8210000}"/>
    <cellStyle name="Comma 68 2 2 4 3" xfId="8629" xr:uid="{00000000-0005-0000-0000-0000A9210000}"/>
    <cellStyle name="Comma 68 2 2 4 4" xfId="8630" xr:uid="{00000000-0005-0000-0000-0000AA210000}"/>
    <cellStyle name="Comma 68 2 2 4 5" xfId="8631" xr:uid="{00000000-0005-0000-0000-0000AB210000}"/>
    <cellStyle name="Comma 68 2 2 5" xfId="8632" xr:uid="{00000000-0005-0000-0000-0000AC210000}"/>
    <cellStyle name="Comma 68 2 2 5 2" xfId="8633" xr:uid="{00000000-0005-0000-0000-0000AD210000}"/>
    <cellStyle name="Comma 68 2 2 5 3" xfId="8634" xr:uid="{00000000-0005-0000-0000-0000AE210000}"/>
    <cellStyle name="Comma 68 2 2 5 4" xfId="8635" xr:uid="{00000000-0005-0000-0000-0000AF210000}"/>
    <cellStyle name="Comma 68 2 2 6" xfId="8636" xr:uid="{00000000-0005-0000-0000-0000B0210000}"/>
    <cellStyle name="Comma 68 2 2 7" xfId="8637" xr:uid="{00000000-0005-0000-0000-0000B1210000}"/>
    <cellStyle name="Comma 68 2 2 8" xfId="8638" xr:uid="{00000000-0005-0000-0000-0000B2210000}"/>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3" xfId="8644" xr:uid="{00000000-0005-0000-0000-0000B8210000}"/>
    <cellStyle name="Comma 68 2 3 2 2 2 4" xfId="8645" xr:uid="{00000000-0005-0000-0000-0000B9210000}"/>
    <cellStyle name="Comma 68 2 3 2 2 3" xfId="8646" xr:uid="{00000000-0005-0000-0000-0000BA210000}"/>
    <cellStyle name="Comma 68 2 3 2 2 4" xfId="8647" xr:uid="{00000000-0005-0000-0000-0000BB210000}"/>
    <cellStyle name="Comma 68 2 3 2 2 5" xfId="8648" xr:uid="{00000000-0005-0000-0000-0000BC210000}"/>
    <cellStyle name="Comma 68 2 3 2 3" xfId="8649" xr:uid="{00000000-0005-0000-0000-0000BD210000}"/>
    <cellStyle name="Comma 68 2 3 2 3 2" xfId="8650" xr:uid="{00000000-0005-0000-0000-0000BE210000}"/>
    <cellStyle name="Comma 68 2 3 2 3 3" xfId="8651" xr:uid="{00000000-0005-0000-0000-0000BF210000}"/>
    <cellStyle name="Comma 68 2 3 2 3 4" xfId="8652" xr:uid="{00000000-0005-0000-0000-0000C0210000}"/>
    <cellStyle name="Comma 68 2 3 2 4" xfId="8653" xr:uid="{00000000-0005-0000-0000-0000C1210000}"/>
    <cellStyle name="Comma 68 2 3 2 5" xfId="8654" xr:uid="{00000000-0005-0000-0000-0000C2210000}"/>
    <cellStyle name="Comma 68 2 3 2 6" xfId="8655" xr:uid="{00000000-0005-0000-0000-0000C3210000}"/>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3" xfId="8660" xr:uid="{00000000-0005-0000-0000-0000C8210000}"/>
    <cellStyle name="Comma 68 2 3 3 2 2 4" xfId="8661" xr:uid="{00000000-0005-0000-0000-0000C9210000}"/>
    <cellStyle name="Comma 68 2 3 3 2 3" xfId="8662" xr:uid="{00000000-0005-0000-0000-0000CA210000}"/>
    <cellStyle name="Comma 68 2 3 3 2 4" xfId="8663" xr:uid="{00000000-0005-0000-0000-0000CB210000}"/>
    <cellStyle name="Comma 68 2 3 3 2 5" xfId="8664" xr:uid="{00000000-0005-0000-0000-0000CC210000}"/>
    <cellStyle name="Comma 68 2 3 3 3" xfId="8665" xr:uid="{00000000-0005-0000-0000-0000CD210000}"/>
    <cellStyle name="Comma 68 2 3 3 3 2" xfId="8666" xr:uid="{00000000-0005-0000-0000-0000CE210000}"/>
    <cellStyle name="Comma 68 2 3 3 3 3" xfId="8667" xr:uid="{00000000-0005-0000-0000-0000CF210000}"/>
    <cellStyle name="Comma 68 2 3 3 3 4" xfId="8668" xr:uid="{00000000-0005-0000-0000-0000D0210000}"/>
    <cellStyle name="Comma 68 2 3 3 4" xfId="8669" xr:uid="{00000000-0005-0000-0000-0000D1210000}"/>
    <cellStyle name="Comma 68 2 3 3 5" xfId="8670" xr:uid="{00000000-0005-0000-0000-0000D2210000}"/>
    <cellStyle name="Comma 68 2 3 3 6" xfId="8671" xr:uid="{00000000-0005-0000-0000-0000D3210000}"/>
    <cellStyle name="Comma 68 2 3 4" xfId="8672" xr:uid="{00000000-0005-0000-0000-0000D4210000}"/>
    <cellStyle name="Comma 68 2 3 4 2" xfId="8673" xr:uid="{00000000-0005-0000-0000-0000D5210000}"/>
    <cellStyle name="Comma 68 2 3 4 2 2" xfId="8674" xr:uid="{00000000-0005-0000-0000-0000D6210000}"/>
    <cellStyle name="Comma 68 2 3 4 2 3" xfId="8675" xr:uid="{00000000-0005-0000-0000-0000D7210000}"/>
    <cellStyle name="Comma 68 2 3 4 2 4" xfId="8676" xr:uid="{00000000-0005-0000-0000-0000D8210000}"/>
    <cellStyle name="Comma 68 2 3 4 3" xfId="8677" xr:uid="{00000000-0005-0000-0000-0000D9210000}"/>
    <cellStyle name="Comma 68 2 3 4 4" xfId="8678" xr:uid="{00000000-0005-0000-0000-0000DA210000}"/>
    <cellStyle name="Comma 68 2 3 4 5" xfId="8679" xr:uid="{00000000-0005-0000-0000-0000DB210000}"/>
    <cellStyle name="Comma 68 2 3 5" xfId="8680" xr:uid="{00000000-0005-0000-0000-0000DC210000}"/>
    <cellStyle name="Comma 68 2 3 5 2" xfId="8681" xr:uid="{00000000-0005-0000-0000-0000DD210000}"/>
    <cellStyle name="Comma 68 2 3 5 3" xfId="8682" xr:uid="{00000000-0005-0000-0000-0000DE210000}"/>
    <cellStyle name="Comma 68 2 3 5 4" xfId="8683" xr:uid="{00000000-0005-0000-0000-0000DF210000}"/>
    <cellStyle name="Comma 68 2 3 6" xfId="8684" xr:uid="{00000000-0005-0000-0000-0000E0210000}"/>
    <cellStyle name="Comma 68 2 3 7" xfId="8685" xr:uid="{00000000-0005-0000-0000-0000E1210000}"/>
    <cellStyle name="Comma 68 2 3 8" xfId="8686" xr:uid="{00000000-0005-0000-0000-0000E2210000}"/>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3" xfId="8691" xr:uid="{00000000-0005-0000-0000-0000E7210000}"/>
    <cellStyle name="Comma 68 2 4 2 2 4" xfId="8692" xr:uid="{00000000-0005-0000-0000-0000E8210000}"/>
    <cellStyle name="Comma 68 2 4 2 3" xfId="8693" xr:uid="{00000000-0005-0000-0000-0000E9210000}"/>
    <cellStyle name="Comma 68 2 4 2 4" xfId="8694" xr:uid="{00000000-0005-0000-0000-0000EA210000}"/>
    <cellStyle name="Comma 68 2 4 2 5" xfId="8695" xr:uid="{00000000-0005-0000-0000-0000EB210000}"/>
    <cellStyle name="Comma 68 2 4 3" xfId="8696" xr:uid="{00000000-0005-0000-0000-0000EC210000}"/>
    <cellStyle name="Comma 68 2 4 3 2" xfId="8697" xr:uid="{00000000-0005-0000-0000-0000ED210000}"/>
    <cellStyle name="Comma 68 2 4 3 3" xfId="8698" xr:uid="{00000000-0005-0000-0000-0000EE210000}"/>
    <cellStyle name="Comma 68 2 4 3 4" xfId="8699" xr:uid="{00000000-0005-0000-0000-0000EF210000}"/>
    <cellStyle name="Comma 68 2 4 4" xfId="8700" xr:uid="{00000000-0005-0000-0000-0000F0210000}"/>
    <cellStyle name="Comma 68 2 4 5" xfId="8701" xr:uid="{00000000-0005-0000-0000-0000F1210000}"/>
    <cellStyle name="Comma 68 2 4 6" xfId="8702" xr:uid="{00000000-0005-0000-0000-0000F2210000}"/>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3" xfId="8707" xr:uid="{00000000-0005-0000-0000-0000F7210000}"/>
    <cellStyle name="Comma 68 2 5 2 2 4" xfId="8708" xr:uid="{00000000-0005-0000-0000-0000F8210000}"/>
    <cellStyle name="Comma 68 2 5 2 3" xfId="8709" xr:uid="{00000000-0005-0000-0000-0000F9210000}"/>
    <cellStyle name="Comma 68 2 5 2 4" xfId="8710" xr:uid="{00000000-0005-0000-0000-0000FA210000}"/>
    <cellStyle name="Comma 68 2 5 2 5" xfId="8711" xr:uid="{00000000-0005-0000-0000-0000FB210000}"/>
    <cellStyle name="Comma 68 2 5 3" xfId="8712" xr:uid="{00000000-0005-0000-0000-0000FC210000}"/>
    <cellStyle name="Comma 68 2 5 3 2" xfId="8713" xr:uid="{00000000-0005-0000-0000-0000FD210000}"/>
    <cellStyle name="Comma 68 2 5 3 3" xfId="8714" xr:uid="{00000000-0005-0000-0000-0000FE210000}"/>
    <cellStyle name="Comma 68 2 5 3 4" xfId="8715" xr:uid="{00000000-0005-0000-0000-0000FF210000}"/>
    <cellStyle name="Comma 68 2 5 4" xfId="8716" xr:uid="{00000000-0005-0000-0000-000000220000}"/>
    <cellStyle name="Comma 68 2 5 5" xfId="8717" xr:uid="{00000000-0005-0000-0000-000001220000}"/>
    <cellStyle name="Comma 68 2 5 6" xfId="8718" xr:uid="{00000000-0005-0000-0000-000002220000}"/>
    <cellStyle name="Comma 68 2 6" xfId="8719" xr:uid="{00000000-0005-0000-0000-000003220000}"/>
    <cellStyle name="Comma 68 2 6 2" xfId="8720" xr:uid="{00000000-0005-0000-0000-000004220000}"/>
    <cellStyle name="Comma 68 2 6 2 2" xfId="8721" xr:uid="{00000000-0005-0000-0000-000005220000}"/>
    <cellStyle name="Comma 68 2 6 2 3" xfId="8722" xr:uid="{00000000-0005-0000-0000-000006220000}"/>
    <cellStyle name="Comma 68 2 6 2 4" xfId="8723" xr:uid="{00000000-0005-0000-0000-000007220000}"/>
    <cellStyle name="Comma 68 2 6 3" xfId="8724" xr:uid="{00000000-0005-0000-0000-000008220000}"/>
    <cellStyle name="Comma 68 2 6 4" xfId="8725" xr:uid="{00000000-0005-0000-0000-000009220000}"/>
    <cellStyle name="Comma 68 2 6 5" xfId="8726" xr:uid="{00000000-0005-0000-0000-00000A220000}"/>
    <cellStyle name="Comma 68 2 7" xfId="8727" xr:uid="{00000000-0005-0000-0000-00000B220000}"/>
    <cellStyle name="Comma 68 2 7 2" xfId="8728" xr:uid="{00000000-0005-0000-0000-00000C220000}"/>
    <cellStyle name="Comma 68 2 7 3" xfId="8729" xr:uid="{00000000-0005-0000-0000-00000D220000}"/>
    <cellStyle name="Comma 68 2 7 4" xfId="8730" xr:uid="{00000000-0005-0000-0000-00000E220000}"/>
    <cellStyle name="Comma 68 2 8" xfId="8731" xr:uid="{00000000-0005-0000-0000-00000F220000}"/>
    <cellStyle name="Comma 68 2 9" xfId="8732" xr:uid="{00000000-0005-0000-0000-000010220000}"/>
    <cellStyle name="Comma 68 3" xfId="8733" xr:uid="{00000000-0005-0000-0000-000011220000}"/>
    <cellStyle name="Comma 68 3 10" xfId="8734" xr:uid="{00000000-0005-0000-0000-000012220000}"/>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3" xfId="8740" xr:uid="{00000000-0005-0000-0000-000018220000}"/>
    <cellStyle name="Comma 68 3 2 2 2 2 4" xfId="8741" xr:uid="{00000000-0005-0000-0000-000019220000}"/>
    <cellStyle name="Comma 68 3 2 2 2 3" xfId="8742" xr:uid="{00000000-0005-0000-0000-00001A220000}"/>
    <cellStyle name="Comma 68 3 2 2 2 4" xfId="8743" xr:uid="{00000000-0005-0000-0000-00001B220000}"/>
    <cellStyle name="Comma 68 3 2 2 2 5" xfId="8744" xr:uid="{00000000-0005-0000-0000-00001C220000}"/>
    <cellStyle name="Comma 68 3 2 2 3" xfId="8745" xr:uid="{00000000-0005-0000-0000-00001D220000}"/>
    <cellStyle name="Comma 68 3 2 2 3 2" xfId="8746" xr:uid="{00000000-0005-0000-0000-00001E220000}"/>
    <cellStyle name="Comma 68 3 2 2 3 3" xfId="8747" xr:uid="{00000000-0005-0000-0000-00001F220000}"/>
    <cellStyle name="Comma 68 3 2 2 3 4" xfId="8748" xr:uid="{00000000-0005-0000-0000-000020220000}"/>
    <cellStyle name="Comma 68 3 2 2 4" xfId="8749" xr:uid="{00000000-0005-0000-0000-000021220000}"/>
    <cellStyle name="Comma 68 3 2 2 5" xfId="8750" xr:uid="{00000000-0005-0000-0000-000022220000}"/>
    <cellStyle name="Comma 68 3 2 2 6" xfId="8751" xr:uid="{00000000-0005-0000-0000-000023220000}"/>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3" xfId="8756" xr:uid="{00000000-0005-0000-0000-000028220000}"/>
    <cellStyle name="Comma 68 3 2 3 2 2 4" xfId="8757" xr:uid="{00000000-0005-0000-0000-000029220000}"/>
    <cellStyle name="Comma 68 3 2 3 2 3" xfId="8758" xr:uid="{00000000-0005-0000-0000-00002A220000}"/>
    <cellStyle name="Comma 68 3 2 3 2 4" xfId="8759" xr:uid="{00000000-0005-0000-0000-00002B220000}"/>
    <cellStyle name="Comma 68 3 2 3 2 5" xfId="8760" xr:uid="{00000000-0005-0000-0000-00002C220000}"/>
    <cellStyle name="Comma 68 3 2 3 3" xfId="8761" xr:uid="{00000000-0005-0000-0000-00002D220000}"/>
    <cellStyle name="Comma 68 3 2 3 3 2" xfId="8762" xr:uid="{00000000-0005-0000-0000-00002E220000}"/>
    <cellStyle name="Comma 68 3 2 3 3 3" xfId="8763" xr:uid="{00000000-0005-0000-0000-00002F220000}"/>
    <cellStyle name="Comma 68 3 2 3 3 4" xfId="8764" xr:uid="{00000000-0005-0000-0000-000030220000}"/>
    <cellStyle name="Comma 68 3 2 3 4" xfId="8765" xr:uid="{00000000-0005-0000-0000-000031220000}"/>
    <cellStyle name="Comma 68 3 2 3 5" xfId="8766" xr:uid="{00000000-0005-0000-0000-000032220000}"/>
    <cellStyle name="Comma 68 3 2 3 6" xfId="8767" xr:uid="{00000000-0005-0000-0000-000033220000}"/>
    <cellStyle name="Comma 68 3 2 4" xfId="8768" xr:uid="{00000000-0005-0000-0000-000034220000}"/>
    <cellStyle name="Comma 68 3 2 4 2" xfId="8769" xr:uid="{00000000-0005-0000-0000-000035220000}"/>
    <cellStyle name="Comma 68 3 2 4 2 2" xfId="8770" xr:uid="{00000000-0005-0000-0000-000036220000}"/>
    <cellStyle name="Comma 68 3 2 4 2 3" xfId="8771" xr:uid="{00000000-0005-0000-0000-000037220000}"/>
    <cellStyle name="Comma 68 3 2 4 2 4" xfId="8772" xr:uid="{00000000-0005-0000-0000-000038220000}"/>
    <cellStyle name="Comma 68 3 2 4 3" xfId="8773" xr:uid="{00000000-0005-0000-0000-000039220000}"/>
    <cellStyle name="Comma 68 3 2 4 4" xfId="8774" xr:uid="{00000000-0005-0000-0000-00003A220000}"/>
    <cellStyle name="Comma 68 3 2 4 5" xfId="8775" xr:uid="{00000000-0005-0000-0000-00003B220000}"/>
    <cellStyle name="Comma 68 3 2 5" xfId="8776" xr:uid="{00000000-0005-0000-0000-00003C220000}"/>
    <cellStyle name="Comma 68 3 2 5 2" xfId="8777" xr:uid="{00000000-0005-0000-0000-00003D220000}"/>
    <cellStyle name="Comma 68 3 2 5 3" xfId="8778" xr:uid="{00000000-0005-0000-0000-00003E220000}"/>
    <cellStyle name="Comma 68 3 2 5 4" xfId="8779" xr:uid="{00000000-0005-0000-0000-00003F220000}"/>
    <cellStyle name="Comma 68 3 2 6" xfId="8780" xr:uid="{00000000-0005-0000-0000-000040220000}"/>
    <cellStyle name="Comma 68 3 2 7" xfId="8781" xr:uid="{00000000-0005-0000-0000-000041220000}"/>
    <cellStyle name="Comma 68 3 2 8" xfId="8782" xr:uid="{00000000-0005-0000-0000-000042220000}"/>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3" xfId="8788" xr:uid="{00000000-0005-0000-0000-000048220000}"/>
    <cellStyle name="Comma 68 3 3 2 2 2 4" xfId="8789" xr:uid="{00000000-0005-0000-0000-000049220000}"/>
    <cellStyle name="Comma 68 3 3 2 2 3" xfId="8790" xr:uid="{00000000-0005-0000-0000-00004A220000}"/>
    <cellStyle name="Comma 68 3 3 2 2 4" xfId="8791" xr:uid="{00000000-0005-0000-0000-00004B220000}"/>
    <cellStyle name="Comma 68 3 3 2 2 5" xfId="8792" xr:uid="{00000000-0005-0000-0000-00004C220000}"/>
    <cellStyle name="Comma 68 3 3 2 3" xfId="8793" xr:uid="{00000000-0005-0000-0000-00004D220000}"/>
    <cellStyle name="Comma 68 3 3 2 3 2" xfId="8794" xr:uid="{00000000-0005-0000-0000-00004E220000}"/>
    <cellStyle name="Comma 68 3 3 2 3 3" xfId="8795" xr:uid="{00000000-0005-0000-0000-00004F220000}"/>
    <cellStyle name="Comma 68 3 3 2 3 4" xfId="8796" xr:uid="{00000000-0005-0000-0000-000050220000}"/>
    <cellStyle name="Comma 68 3 3 2 4" xfId="8797" xr:uid="{00000000-0005-0000-0000-000051220000}"/>
    <cellStyle name="Comma 68 3 3 2 5" xfId="8798" xr:uid="{00000000-0005-0000-0000-000052220000}"/>
    <cellStyle name="Comma 68 3 3 2 6" xfId="8799" xr:uid="{00000000-0005-0000-0000-000053220000}"/>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3" xfId="8804" xr:uid="{00000000-0005-0000-0000-000058220000}"/>
    <cellStyle name="Comma 68 3 3 3 2 2 4" xfId="8805" xr:uid="{00000000-0005-0000-0000-000059220000}"/>
    <cellStyle name="Comma 68 3 3 3 2 3" xfId="8806" xr:uid="{00000000-0005-0000-0000-00005A220000}"/>
    <cellStyle name="Comma 68 3 3 3 2 4" xfId="8807" xr:uid="{00000000-0005-0000-0000-00005B220000}"/>
    <cellStyle name="Comma 68 3 3 3 2 5" xfId="8808" xr:uid="{00000000-0005-0000-0000-00005C220000}"/>
    <cellStyle name="Comma 68 3 3 3 3" xfId="8809" xr:uid="{00000000-0005-0000-0000-00005D220000}"/>
    <cellStyle name="Comma 68 3 3 3 3 2" xfId="8810" xr:uid="{00000000-0005-0000-0000-00005E220000}"/>
    <cellStyle name="Comma 68 3 3 3 3 3" xfId="8811" xr:uid="{00000000-0005-0000-0000-00005F220000}"/>
    <cellStyle name="Comma 68 3 3 3 3 4" xfId="8812" xr:uid="{00000000-0005-0000-0000-000060220000}"/>
    <cellStyle name="Comma 68 3 3 3 4" xfId="8813" xr:uid="{00000000-0005-0000-0000-000061220000}"/>
    <cellStyle name="Comma 68 3 3 3 5" xfId="8814" xr:uid="{00000000-0005-0000-0000-000062220000}"/>
    <cellStyle name="Comma 68 3 3 3 6" xfId="8815" xr:uid="{00000000-0005-0000-0000-000063220000}"/>
    <cellStyle name="Comma 68 3 3 4" xfId="8816" xr:uid="{00000000-0005-0000-0000-000064220000}"/>
    <cellStyle name="Comma 68 3 3 4 2" xfId="8817" xr:uid="{00000000-0005-0000-0000-000065220000}"/>
    <cellStyle name="Comma 68 3 3 4 2 2" xfId="8818" xr:uid="{00000000-0005-0000-0000-000066220000}"/>
    <cellStyle name="Comma 68 3 3 4 2 3" xfId="8819" xr:uid="{00000000-0005-0000-0000-000067220000}"/>
    <cellStyle name="Comma 68 3 3 4 2 4" xfId="8820" xr:uid="{00000000-0005-0000-0000-000068220000}"/>
    <cellStyle name="Comma 68 3 3 4 3" xfId="8821" xr:uid="{00000000-0005-0000-0000-000069220000}"/>
    <cellStyle name="Comma 68 3 3 4 4" xfId="8822" xr:uid="{00000000-0005-0000-0000-00006A220000}"/>
    <cellStyle name="Comma 68 3 3 4 5" xfId="8823" xr:uid="{00000000-0005-0000-0000-00006B220000}"/>
    <cellStyle name="Comma 68 3 3 5" xfId="8824" xr:uid="{00000000-0005-0000-0000-00006C220000}"/>
    <cellStyle name="Comma 68 3 3 5 2" xfId="8825" xr:uid="{00000000-0005-0000-0000-00006D220000}"/>
    <cellStyle name="Comma 68 3 3 5 3" xfId="8826" xr:uid="{00000000-0005-0000-0000-00006E220000}"/>
    <cellStyle name="Comma 68 3 3 5 4" xfId="8827" xr:uid="{00000000-0005-0000-0000-00006F220000}"/>
    <cellStyle name="Comma 68 3 3 6" xfId="8828" xr:uid="{00000000-0005-0000-0000-000070220000}"/>
    <cellStyle name="Comma 68 3 3 7" xfId="8829" xr:uid="{00000000-0005-0000-0000-000071220000}"/>
    <cellStyle name="Comma 68 3 3 8" xfId="8830" xr:uid="{00000000-0005-0000-0000-000072220000}"/>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3" xfId="8835" xr:uid="{00000000-0005-0000-0000-000077220000}"/>
    <cellStyle name="Comma 68 3 4 2 2 4" xfId="8836" xr:uid="{00000000-0005-0000-0000-000078220000}"/>
    <cellStyle name="Comma 68 3 4 2 3" xfId="8837" xr:uid="{00000000-0005-0000-0000-000079220000}"/>
    <cellStyle name="Comma 68 3 4 2 4" xfId="8838" xr:uid="{00000000-0005-0000-0000-00007A220000}"/>
    <cellStyle name="Comma 68 3 4 2 5" xfId="8839" xr:uid="{00000000-0005-0000-0000-00007B220000}"/>
    <cellStyle name="Comma 68 3 4 3" xfId="8840" xr:uid="{00000000-0005-0000-0000-00007C220000}"/>
    <cellStyle name="Comma 68 3 4 3 2" xfId="8841" xr:uid="{00000000-0005-0000-0000-00007D220000}"/>
    <cellStyle name="Comma 68 3 4 3 3" xfId="8842" xr:uid="{00000000-0005-0000-0000-00007E220000}"/>
    <cellStyle name="Comma 68 3 4 3 4" xfId="8843" xr:uid="{00000000-0005-0000-0000-00007F220000}"/>
    <cellStyle name="Comma 68 3 4 4" xfId="8844" xr:uid="{00000000-0005-0000-0000-000080220000}"/>
    <cellStyle name="Comma 68 3 4 5" xfId="8845" xr:uid="{00000000-0005-0000-0000-000081220000}"/>
    <cellStyle name="Comma 68 3 4 6" xfId="8846" xr:uid="{00000000-0005-0000-0000-000082220000}"/>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3" xfId="8851" xr:uid="{00000000-0005-0000-0000-000087220000}"/>
    <cellStyle name="Comma 68 3 5 2 2 4" xfId="8852" xr:uid="{00000000-0005-0000-0000-000088220000}"/>
    <cellStyle name="Comma 68 3 5 2 3" xfId="8853" xr:uid="{00000000-0005-0000-0000-000089220000}"/>
    <cellStyle name="Comma 68 3 5 2 4" xfId="8854" xr:uid="{00000000-0005-0000-0000-00008A220000}"/>
    <cellStyle name="Comma 68 3 5 2 5" xfId="8855" xr:uid="{00000000-0005-0000-0000-00008B220000}"/>
    <cellStyle name="Comma 68 3 5 3" xfId="8856" xr:uid="{00000000-0005-0000-0000-00008C220000}"/>
    <cellStyle name="Comma 68 3 5 3 2" xfId="8857" xr:uid="{00000000-0005-0000-0000-00008D220000}"/>
    <cellStyle name="Comma 68 3 5 3 3" xfId="8858" xr:uid="{00000000-0005-0000-0000-00008E220000}"/>
    <cellStyle name="Comma 68 3 5 3 4" xfId="8859" xr:uid="{00000000-0005-0000-0000-00008F220000}"/>
    <cellStyle name="Comma 68 3 5 4" xfId="8860" xr:uid="{00000000-0005-0000-0000-000090220000}"/>
    <cellStyle name="Comma 68 3 5 5" xfId="8861" xr:uid="{00000000-0005-0000-0000-000091220000}"/>
    <cellStyle name="Comma 68 3 5 6" xfId="8862" xr:uid="{00000000-0005-0000-0000-000092220000}"/>
    <cellStyle name="Comma 68 3 6" xfId="8863" xr:uid="{00000000-0005-0000-0000-000093220000}"/>
    <cellStyle name="Comma 68 3 6 2" xfId="8864" xr:uid="{00000000-0005-0000-0000-000094220000}"/>
    <cellStyle name="Comma 68 3 6 2 2" xfId="8865" xr:uid="{00000000-0005-0000-0000-000095220000}"/>
    <cellStyle name="Comma 68 3 6 2 3" xfId="8866" xr:uid="{00000000-0005-0000-0000-000096220000}"/>
    <cellStyle name="Comma 68 3 6 2 4" xfId="8867" xr:uid="{00000000-0005-0000-0000-000097220000}"/>
    <cellStyle name="Comma 68 3 6 3" xfId="8868" xr:uid="{00000000-0005-0000-0000-000098220000}"/>
    <cellStyle name="Comma 68 3 6 4" xfId="8869" xr:uid="{00000000-0005-0000-0000-000099220000}"/>
    <cellStyle name="Comma 68 3 6 5" xfId="8870" xr:uid="{00000000-0005-0000-0000-00009A220000}"/>
    <cellStyle name="Comma 68 3 7" xfId="8871" xr:uid="{00000000-0005-0000-0000-00009B220000}"/>
    <cellStyle name="Comma 68 3 7 2" xfId="8872" xr:uid="{00000000-0005-0000-0000-00009C220000}"/>
    <cellStyle name="Comma 68 3 7 3" xfId="8873" xr:uid="{00000000-0005-0000-0000-00009D220000}"/>
    <cellStyle name="Comma 68 3 7 4" xfId="8874" xr:uid="{00000000-0005-0000-0000-00009E220000}"/>
    <cellStyle name="Comma 68 3 8" xfId="8875" xr:uid="{00000000-0005-0000-0000-00009F220000}"/>
    <cellStyle name="Comma 68 3 9" xfId="8876" xr:uid="{00000000-0005-0000-0000-0000A0220000}"/>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3" xfId="8882" xr:uid="{00000000-0005-0000-0000-0000A6220000}"/>
    <cellStyle name="Comma 68 4 2 2 2 4" xfId="8883" xr:uid="{00000000-0005-0000-0000-0000A7220000}"/>
    <cellStyle name="Comma 68 4 2 2 3" xfId="8884" xr:uid="{00000000-0005-0000-0000-0000A8220000}"/>
    <cellStyle name="Comma 68 4 2 2 4" xfId="8885" xr:uid="{00000000-0005-0000-0000-0000A9220000}"/>
    <cellStyle name="Comma 68 4 2 2 5" xfId="8886" xr:uid="{00000000-0005-0000-0000-0000AA220000}"/>
    <cellStyle name="Comma 68 4 2 3" xfId="8887" xr:uid="{00000000-0005-0000-0000-0000AB220000}"/>
    <cellStyle name="Comma 68 4 2 3 2" xfId="8888" xr:uid="{00000000-0005-0000-0000-0000AC220000}"/>
    <cellStyle name="Comma 68 4 2 3 3" xfId="8889" xr:uid="{00000000-0005-0000-0000-0000AD220000}"/>
    <cellStyle name="Comma 68 4 2 3 4" xfId="8890" xr:uid="{00000000-0005-0000-0000-0000AE220000}"/>
    <cellStyle name="Comma 68 4 2 4" xfId="8891" xr:uid="{00000000-0005-0000-0000-0000AF220000}"/>
    <cellStyle name="Comma 68 4 2 5" xfId="8892" xr:uid="{00000000-0005-0000-0000-0000B0220000}"/>
    <cellStyle name="Comma 68 4 2 6" xfId="8893" xr:uid="{00000000-0005-0000-0000-0000B1220000}"/>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3" xfId="8898" xr:uid="{00000000-0005-0000-0000-0000B6220000}"/>
    <cellStyle name="Comma 68 4 3 2 2 4" xfId="8899" xr:uid="{00000000-0005-0000-0000-0000B7220000}"/>
    <cellStyle name="Comma 68 4 3 2 3" xfId="8900" xr:uid="{00000000-0005-0000-0000-0000B8220000}"/>
    <cellStyle name="Comma 68 4 3 2 4" xfId="8901" xr:uid="{00000000-0005-0000-0000-0000B9220000}"/>
    <cellStyle name="Comma 68 4 3 2 5" xfId="8902" xr:uid="{00000000-0005-0000-0000-0000BA220000}"/>
    <cellStyle name="Comma 68 4 3 3" xfId="8903" xr:uid="{00000000-0005-0000-0000-0000BB220000}"/>
    <cellStyle name="Comma 68 4 3 3 2" xfId="8904" xr:uid="{00000000-0005-0000-0000-0000BC220000}"/>
    <cellStyle name="Comma 68 4 3 3 3" xfId="8905" xr:uid="{00000000-0005-0000-0000-0000BD220000}"/>
    <cellStyle name="Comma 68 4 3 3 4" xfId="8906" xr:uid="{00000000-0005-0000-0000-0000BE220000}"/>
    <cellStyle name="Comma 68 4 3 4" xfId="8907" xr:uid="{00000000-0005-0000-0000-0000BF220000}"/>
    <cellStyle name="Comma 68 4 3 5" xfId="8908" xr:uid="{00000000-0005-0000-0000-0000C0220000}"/>
    <cellStyle name="Comma 68 4 3 6" xfId="8909" xr:uid="{00000000-0005-0000-0000-0000C1220000}"/>
    <cellStyle name="Comma 68 4 4" xfId="8910" xr:uid="{00000000-0005-0000-0000-0000C2220000}"/>
    <cellStyle name="Comma 68 4 4 2" xfId="8911" xr:uid="{00000000-0005-0000-0000-0000C3220000}"/>
    <cellStyle name="Comma 68 4 4 2 2" xfId="8912" xr:uid="{00000000-0005-0000-0000-0000C4220000}"/>
    <cellStyle name="Comma 68 4 4 2 3" xfId="8913" xr:uid="{00000000-0005-0000-0000-0000C5220000}"/>
    <cellStyle name="Comma 68 4 4 2 4" xfId="8914" xr:uid="{00000000-0005-0000-0000-0000C6220000}"/>
    <cellStyle name="Comma 68 4 4 3" xfId="8915" xr:uid="{00000000-0005-0000-0000-0000C7220000}"/>
    <cellStyle name="Comma 68 4 4 4" xfId="8916" xr:uid="{00000000-0005-0000-0000-0000C8220000}"/>
    <cellStyle name="Comma 68 4 4 5" xfId="8917" xr:uid="{00000000-0005-0000-0000-0000C9220000}"/>
    <cellStyle name="Comma 68 4 5" xfId="8918" xr:uid="{00000000-0005-0000-0000-0000CA220000}"/>
    <cellStyle name="Comma 68 4 5 2" xfId="8919" xr:uid="{00000000-0005-0000-0000-0000CB220000}"/>
    <cellStyle name="Comma 68 4 5 3" xfId="8920" xr:uid="{00000000-0005-0000-0000-0000CC220000}"/>
    <cellStyle name="Comma 68 4 5 4" xfId="8921" xr:uid="{00000000-0005-0000-0000-0000CD220000}"/>
    <cellStyle name="Comma 68 4 6" xfId="8922" xr:uid="{00000000-0005-0000-0000-0000CE220000}"/>
    <cellStyle name="Comma 68 4 7" xfId="8923" xr:uid="{00000000-0005-0000-0000-0000CF220000}"/>
    <cellStyle name="Comma 68 4 8" xfId="8924" xr:uid="{00000000-0005-0000-0000-0000D0220000}"/>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3" xfId="8930" xr:uid="{00000000-0005-0000-0000-0000D6220000}"/>
    <cellStyle name="Comma 68 5 2 2 2 4" xfId="8931" xr:uid="{00000000-0005-0000-0000-0000D7220000}"/>
    <cellStyle name="Comma 68 5 2 2 3" xfId="8932" xr:uid="{00000000-0005-0000-0000-0000D8220000}"/>
    <cellStyle name="Comma 68 5 2 2 4" xfId="8933" xr:uid="{00000000-0005-0000-0000-0000D9220000}"/>
    <cellStyle name="Comma 68 5 2 2 5" xfId="8934" xr:uid="{00000000-0005-0000-0000-0000DA220000}"/>
    <cellStyle name="Comma 68 5 2 3" xfId="8935" xr:uid="{00000000-0005-0000-0000-0000DB220000}"/>
    <cellStyle name="Comma 68 5 2 3 2" xfId="8936" xr:uid="{00000000-0005-0000-0000-0000DC220000}"/>
    <cellStyle name="Comma 68 5 2 3 3" xfId="8937" xr:uid="{00000000-0005-0000-0000-0000DD220000}"/>
    <cellStyle name="Comma 68 5 2 3 4" xfId="8938" xr:uid="{00000000-0005-0000-0000-0000DE220000}"/>
    <cellStyle name="Comma 68 5 2 4" xfId="8939" xr:uid="{00000000-0005-0000-0000-0000DF220000}"/>
    <cellStyle name="Comma 68 5 2 5" xfId="8940" xr:uid="{00000000-0005-0000-0000-0000E0220000}"/>
    <cellStyle name="Comma 68 5 2 6" xfId="8941" xr:uid="{00000000-0005-0000-0000-0000E1220000}"/>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3" xfId="8946" xr:uid="{00000000-0005-0000-0000-0000E6220000}"/>
    <cellStyle name="Comma 68 5 3 2 2 4" xfId="8947" xr:uid="{00000000-0005-0000-0000-0000E7220000}"/>
    <cellStyle name="Comma 68 5 3 2 3" xfId="8948" xr:uid="{00000000-0005-0000-0000-0000E8220000}"/>
    <cellStyle name="Comma 68 5 3 2 4" xfId="8949" xr:uid="{00000000-0005-0000-0000-0000E9220000}"/>
    <cellStyle name="Comma 68 5 3 2 5" xfId="8950" xr:uid="{00000000-0005-0000-0000-0000EA220000}"/>
    <cellStyle name="Comma 68 5 3 3" xfId="8951" xr:uid="{00000000-0005-0000-0000-0000EB220000}"/>
    <cellStyle name="Comma 68 5 3 3 2" xfId="8952" xr:uid="{00000000-0005-0000-0000-0000EC220000}"/>
    <cellStyle name="Comma 68 5 3 3 3" xfId="8953" xr:uid="{00000000-0005-0000-0000-0000ED220000}"/>
    <cellStyle name="Comma 68 5 3 3 4" xfId="8954" xr:uid="{00000000-0005-0000-0000-0000EE220000}"/>
    <cellStyle name="Comma 68 5 3 4" xfId="8955" xr:uid="{00000000-0005-0000-0000-0000EF220000}"/>
    <cellStyle name="Comma 68 5 3 5" xfId="8956" xr:uid="{00000000-0005-0000-0000-0000F0220000}"/>
    <cellStyle name="Comma 68 5 3 6" xfId="8957" xr:uid="{00000000-0005-0000-0000-0000F1220000}"/>
    <cellStyle name="Comma 68 5 4" xfId="8958" xr:uid="{00000000-0005-0000-0000-0000F2220000}"/>
    <cellStyle name="Comma 68 5 4 2" xfId="8959" xr:uid="{00000000-0005-0000-0000-0000F3220000}"/>
    <cellStyle name="Comma 68 5 4 2 2" xfId="8960" xr:uid="{00000000-0005-0000-0000-0000F4220000}"/>
    <cellStyle name="Comma 68 5 4 2 3" xfId="8961" xr:uid="{00000000-0005-0000-0000-0000F5220000}"/>
    <cellStyle name="Comma 68 5 4 2 4" xfId="8962" xr:uid="{00000000-0005-0000-0000-0000F6220000}"/>
    <cellStyle name="Comma 68 5 4 3" xfId="8963" xr:uid="{00000000-0005-0000-0000-0000F7220000}"/>
    <cellStyle name="Comma 68 5 4 4" xfId="8964" xr:uid="{00000000-0005-0000-0000-0000F8220000}"/>
    <cellStyle name="Comma 68 5 4 5" xfId="8965" xr:uid="{00000000-0005-0000-0000-0000F9220000}"/>
    <cellStyle name="Comma 68 5 5" xfId="8966" xr:uid="{00000000-0005-0000-0000-0000FA220000}"/>
    <cellStyle name="Comma 68 5 5 2" xfId="8967" xr:uid="{00000000-0005-0000-0000-0000FB220000}"/>
    <cellStyle name="Comma 68 5 5 3" xfId="8968" xr:uid="{00000000-0005-0000-0000-0000FC220000}"/>
    <cellStyle name="Comma 68 5 5 4" xfId="8969" xr:uid="{00000000-0005-0000-0000-0000FD220000}"/>
    <cellStyle name="Comma 68 5 6" xfId="8970" xr:uid="{00000000-0005-0000-0000-0000FE220000}"/>
    <cellStyle name="Comma 68 5 7" xfId="8971" xr:uid="{00000000-0005-0000-0000-0000FF220000}"/>
    <cellStyle name="Comma 68 5 8" xfId="8972" xr:uid="{00000000-0005-0000-0000-000000230000}"/>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3" xfId="8977" xr:uid="{00000000-0005-0000-0000-000005230000}"/>
    <cellStyle name="Comma 68 6 2 2 4" xfId="8978" xr:uid="{00000000-0005-0000-0000-000006230000}"/>
    <cellStyle name="Comma 68 6 2 3" xfId="8979" xr:uid="{00000000-0005-0000-0000-000007230000}"/>
    <cellStyle name="Comma 68 6 2 4" xfId="8980" xr:uid="{00000000-0005-0000-0000-000008230000}"/>
    <cellStyle name="Comma 68 6 2 5" xfId="8981" xr:uid="{00000000-0005-0000-0000-000009230000}"/>
    <cellStyle name="Comma 68 6 3" xfId="8982" xr:uid="{00000000-0005-0000-0000-00000A230000}"/>
    <cellStyle name="Comma 68 6 3 2" xfId="8983" xr:uid="{00000000-0005-0000-0000-00000B230000}"/>
    <cellStyle name="Comma 68 6 3 3" xfId="8984" xr:uid="{00000000-0005-0000-0000-00000C230000}"/>
    <cellStyle name="Comma 68 6 3 4" xfId="8985" xr:uid="{00000000-0005-0000-0000-00000D230000}"/>
    <cellStyle name="Comma 68 6 4" xfId="8986" xr:uid="{00000000-0005-0000-0000-00000E230000}"/>
    <cellStyle name="Comma 68 6 5" xfId="8987" xr:uid="{00000000-0005-0000-0000-00000F230000}"/>
    <cellStyle name="Comma 68 6 6" xfId="8988" xr:uid="{00000000-0005-0000-0000-000010230000}"/>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3" xfId="8993" xr:uid="{00000000-0005-0000-0000-000015230000}"/>
    <cellStyle name="Comma 68 7 2 2 4" xfId="8994" xr:uid="{00000000-0005-0000-0000-000016230000}"/>
    <cellStyle name="Comma 68 7 2 3" xfId="8995" xr:uid="{00000000-0005-0000-0000-000017230000}"/>
    <cellStyle name="Comma 68 7 2 4" xfId="8996" xr:uid="{00000000-0005-0000-0000-000018230000}"/>
    <cellStyle name="Comma 68 7 2 5" xfId="8997" xr:uid="{00000000-0005-0000-0000-000019230000}"/>
    <cellStyle name="Comma 68 7 3" xfId="8998" xr:uid="{00000000-0005-0000-0000-00001A230000}"/>
    <cellStyle name="Comma 68 7 3 2" xfId="8999" xr:uid="{00000000-0005-0000-0000-00001B230000}"/>
    <cellStyle name="Comma 68 7 3 3" xfId="9000" xr:uid="{00000000-0005-0000-0000-00001C230000}"/>
    <cellStyle name="Comma 68 7 3 4" xfId="9001" xr:uid="{00000000-0005-0000-0000-00001D230000}"/>
    <cellStyle name="Comma 68 7 4" xfId="9002" xr:uid="{00000000-0005-0000-0000-00001E230000}"/>
    <cellStyle name="Comma 68 7 5" xfId="9003" xr:uid="{00000000-0005-0000-0000-00001F230000}"/>
    <cellStyle name="Comma 68 7 6" xfId="9004" xr:uid="{00000000-0005-0000-0000-000020230000}"/>
    <cellStyle name="Comma 68 8" xfId="9005" xr:uid="{00000000-0005-0000-0000-000021230000}"/>
    <cellStyle name="Comma 68 8 2" xfId="9006" xr:uid="{00000000-0005-0000-0000-000022230000}"/>
    <cellStyle name="Comma 68 8 2 2" xfId="9007" xr:uid="{00000000-0005-0000-0000-000023230000}"/>
    <cellStyle name="Comma 68 8 2 3" xfId="9008" xr:uid="{00000000-0005-0000-0000-000024230000}"/>
    <cellStyle name="Comma 68 8 2 4" xfId="9009" xr:uid="{00000000-0005-0000-0000-000025230000}"/>
    <cellStyle name="Comma 68 8 3" xfId="9010" xr:uid="{00000000-0005-0000-0000-000026230000}"/>
    <cellStyle name="Comma 68 8 4" xfId="9011" xr:uid="{00000000-0005-0000-0000-000027230000}"/>
    <cellStyle name="Comma 68 8 5" xfId="9012" xr:uid="{00000000-0005-0000-0000-000028230000}"/>
    <cellStyle name="Comma 68 9" xfId="9013" xr:uid="{00000000-0005-0000-0000-000029230000}"/>
    <cellStyle name="Comma 68 9 2" xfId="9014" xr:uid="{00000000-0005-0000-0000-00002A230000}"/>
    <cellStyle name="Comma 68 9 3" xfId="9015" xr:uid="{00000000-0005-0000-0000-00002B230000}"/>
    <cellStyle name="Comma 68 9 4" xfId="9016" xr:uid="{00000000-0005-0000-0000-00002C230000}"/>
    <cellStyle name="Comma 69" xfId="9017" xr:uid="{00000000-0005-0000-0000-00002D230000}"/>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3" xfId="9022" xr:uid="{00000000-0005-0000-0000-000032230000}"/>
    <cellStyle name="Comma 7 2 4" xfId="9023" xr:uid="{00000000-0005-0000-0000-000033230000}"/>
    <cellStyle name="Comma 7 2 5" xfId="9024" xr:uid="{00000000-0005-0000-0000-000034230000}"/>
    <cellStyle name="Comma 7 2 6" xfId="9025" xr:uid="{00000000-0005-0000-0000-000035230000}"/>
    <cellStyle name="Comma 7 2 7" xfId="9026" xr:uid="{00000000-0005-0000-0000-000036230000}"/>
    <cellStyle name="Comma 7 3" xfId="9027" xr:uid="{00000000-0005-0000-0000-000037230000}"/>
    <cellStyle name="Comma 7 3 2" xfId="9028" xr:uid="{00000000-0005-0000-0000-000038230000}"/>
    <cellStyle name="Comma 7 4" xfId="9029" xr:uid="{00000000-0005-0000-0000-000039230000}"/>
    <cellStyle name="Comma 7 4 2" xfId="9030" xr:uid="{00000000-0005-0000-0000-00003A230000}"/>
    <cellStyle name="Comma 7 4 3" xfId="9031" xr:uid="{00000000-0005-0000-0000-00003B230000}"/>
    <cellStyle name="Comma 7 5" xfId="23857" xr:uid="{D5F3C987-9FF1-4687-88F2-4788DD6C5326}"/>
    <cellStyle name="Comma 70" xfId="9032" xr:uid="{00000000-0005-0000-0000-00003C230000}"/>
    <cellStyle name="Comma 71" xfId="9033" xr:uid="{00000000-0005-0000-0000-00003D230000}"/>
    <cellStyle name="Comma 72" xfId="9034" xr:uid="{00000000-0005-0000-0000-00003E230000}"/>
    <cellStyle name="Comma 73" xfId="9035" xr:uid="{00000000-0005-0000-0000-00003F230000}"/>
    <cellStyle name="Comma 74" xfId="9036" xr:uid="{00000000-0005-0000-0000-000040230000}"/>
    <cellStyle name="Comma 75" xfId="9037" xr:uid="{00000000-0005-0000-0000-000041230000}"/>
    <cellStyle name="Comma 76" xfId="9038" xr:uid="{00000000-0005-0000-0000-000042230000}"/>
    <cellStyle name="Comma 77" xfId="9039" xr:uid="{00000000-0005-0000-0000-000043230000}"/>
    <cellStyle name="Comma 78" xfId="9040" xr:uid="{00000000-0005-0000-0000-000044230000}"/>
    <cellStyle name="Comma 79" xfId="9041" xr:uid="{00000000-0005-0000-0000-000045230000}"/>
    <cellStyle name="Comma 8" xfId="9042" xr:uid="{00000000-0005-0000-0000-000046230000}"/>
    <cellStyle name="Comma 8 10" xfId="9043" xr:uid="{00000000-0005-0000-0000-000047230000}"/>
    <cellStyle name="Comma 8 11" xfId="9044" xr:uid="{00000000-0005-0000-0000-000048230000}"/>
    <cellStyle name="Comma 8 12" xfId="23858" xr:uid="{EF23B6A0-9B46-4C6D-AFA9-7CEEE2978BEF}"/>
    <cellStyle name="Comma 8 2" xfId="9045" xr:uid="{00000000-0005-0000-0000-000049230000}"/>
    <cellStyle name="Comma 8 2 2" xfId="9046" xr:uid="{00000000-0005-0000-0000-00004A230000}"/>
    <cellStyle name="Comma 8 2 2 2" xfId="9047" xr:uid="{00000000-0005-0000-0000-00004B230000}"/>
    <cellStyle name="Comma 8 2 3" xfId="9048" xr:uid="{00000000-0005-0000-0000-00004C230000}"/>
    <cellStyle name="Comma 8 2 4" xfId="9049" xr:uid="{00000000-0005-0000-0000-00004D230000}"/>
    <cellStyle name="Comma 8 2 5" xfId="9050" xr:uid="{00000000-0005-0000-0000-00004E230000}"/>
    <cellStyle name="Comma 8 2 6" xfId="9051" xr:uid="{00000000-0005-0000-0000-00004F230000}"/>
    <cellStyle name="Comma 8 2 7" xfId="9052" xr:uid="{00000000-0005-0000-0000-000050230000}"/>
    <cellStyle name="Comma 8 2 8" xfId="9053" xr:uid="{00000000-0005-0000-0000-000051230000}"/>
    <cellStyle name="Comma 8 3" xfId="9054" xr:uid="{00000000-0005-0000-0000-000052230000}"/>
    <cellStyle name="Comma 8 3 2" xfId="9055" xr:uid="{00000000-0005-0000-0000-000053230000}"/>
    <cellStyle name="Comma 8 4" xfId="9056" xr:uid="{00000000-0005-0000-0000-000054230000}"/>
    <cellStyle name="Comma 8 4 2" xfId="9057" xr:uid="{00000000-0005-0000-0000-000055230000}"/>
    <cellStyle name="Comma 8 5" xfId="9058" xr:uid="{00000000-0005-0000-0000-000056230000}"/>
    <cellStyle name="Comma 8 6" xfId="9059" xr:uid="{00000000-0005-0000-0000-000057230000}"/>
    <cellStyle name="Comma 8 7" xfId="9060" xr:uid="{00000000-0005-0000-0000-000058230000}"/>
    <cellStyle name="Comma 8 8" xfId="9061" xr:uid="{00000000-0005-0000-0000-000059230000}"/>
    <cellStyle name="Comma 8 9" xfId="9062" xr:uid="{00000000-0005-0000-0000-00005A230000}"/>
    <cellStyle name="Comma 80" xfId="9063" xr:uid="{00000000-0005-0000-0000-00005B230000}"/>
    <cellStyle name="Comma 81" xfId="9064" xr:uid="{00000000-0005-0000-0000-00005C230000}"/>
    <cellStyle name="Comma 82" xfId="9065" xr:uid="{00000000-0005-0000-0000-00005D230000}"/>
    <cellStyle name="Comma 83" xfId="9066" xr:uid="{00000000-0005-0000-0000-00005E230000}"/>
    <cellStyle name="Comma 84" xfId="9067" xr:uid="{00000000-0005-0000-0000-00005F230000}"/>
    <cellStyle name="Comma 85" xfId="9068" xr:uid="{00000000-0005-0000-0000-000060230000}"/>
    <cellStyle name="Comma 86" xfId="9069" xr:uid="{00000000-0005-0000-0000-000061230000}"/>
    <cellStyle name="Comma 87" xfId="9070" xr:uid="{00000000-0005-0000-0000-000062230000}"/>
    <cellStyle name="Comma 88" xfId="9071" xr:uid="{00000000-0005-0000-0000-000063230000}"/>
    <cellStyle name="Comma 89" xfId="9072" xr:uid="{00000000-0005-0000-0000-000064230000}"/>
    <cellStyle name="Comma 9" xfId="9073" xr:uid="{00000000-0005-0000-0000-000065230000}"/>
    <cellStyle name="Comma 9 10" xfId="9074" xr:uid="{00000000-0005-0000-0000-000066230000}"/>
    <cellStyle name="Comma 9 11" xfId="9075" xr:uid="{00000000-0005-0000-0000-000067230000}"/>
    <cellStyle name="Comma 9 12" xfId="9076" xr:uid="{00000000-0005-0000-0000-000068230000}"/>
    <cellStyle name="Comma 9 13" xfId="9077" xr:uid="{00000000-0005-0000-0000-000069230000}"/>
    <cellStyle name="Comma 9 2" xfId="9078" xr:uid="{00000000-0005-0000-0000-00006A230000}"/>
    <cellStyle name="Comma 9 2 2" xfId="9079" xr:uid="{00000000-0005-0000-0000-00006B230000}"/>
    <cellStyle name="Comma 9 2 2 2" xfId="9080" xr:uid="{00000000-0005-0000-0000-00006C230000}"/>
    <cellStyle name="Comma 9 2 3" xfId="9081" xr:uid="{00000000-0005-0000-0000-00006D230000}"/>
    <cellStyle name="Comma 9 2 3 2" xfId="9082" xr:uid="{00000000-0005-0000-0000-00006E230000}"/>
    <cellStyle name="Comma 9 3" xfId="9083" xr:uid="{00000000-0005-0000-0000-00006F230000}"/>
    <cellStyle name="Comma 9 3 2" xfId="9084" xr:uid="{00000000-0005-0000-0000-000070230000}"/>
    <cellStyle name="Comma 9 3 2 2" xfId="9085" xr:uid="{00000000-0005-0000-0000-000071230000}"/>
    <cellStyle name="Comma 9 3 3" xfId="9086" xr:uid="{00000000-0005-0000-0000-000072230000}"/>
    <cellStyle name="Comma 9 3 4" xfId="9087" xr:uid="{00000000-0005-0000-0000-000073230000}"/>
    <cellStyle name="Comma 9 3 5" xfId="9088" xr:uid="{00000000-0005-0000-0000-000074230000}"/>
    <cellStyle name="Comma 9 3 6" xfId="9089" xr:uid="{00000000-0005-0000-0000-000075230000}"/>
    <cellStyle name="Comma 9 3 7" xfId="9090" xr:uid="{00000000-0005-0000-0000-000076230000}"/>
    <cellStyle name="Comma 9 4" xfId="9091" xr:uid="{00000000-0005-0000-0000-000077230000}"/>
    <cellStyle name="Comma 9 5" xfId="9092" xr:uid="{00000000-0005-0000-0000-000078230000}"/>
    <cellStyle name="Comma 9 6" xfId="9093" xr:uid="{00000000-0005-0000-0000-000079230000}"/>
    <cellStyle name="Comma 9 7" xfId="9094" xr:uid="{00000000-0005-0000-0000-00007A230000}"/>
    <cellStyle name="Comma 9 8" xfId="9095" xr:uid="{00000000-0005-0000-0000-00007B230000}"/>
    <cellStyle name="Comma 9 9" xfId="9096" xr:uid="{00000000-0005-0000-0000-00007C230000}"/>
    <cellStyle name="Comma 9 9 2" xfId="9097" xr:uid="{00000000-0005-0000-0000-00007D230000}"/>
    <cellStyle name="Comma 90" xfId="9098" xr:uid="{00000000-0005-0000-0000-00007E230000}"/>
    <cellStyle name="Comma 91" xfId="9099" xr:uid="{00000000-0005-0000-0000-00007F230000}"/>
    <cellStyle name="Comma 92" xfId="9100" xr:uid="{00000000-0005-0000-0000-000080230000}"/>
    <cellStyle name="Comma 93" xfId="9101" xr:uid="{00000000-0005-0000-0000-000081230000}"/>
    <cellStyle name="Comma 94" xfId="9102" xr:uid="{00000000-0005-0000-0000-000082230000}"/>
    <cellStyle name="Comma 95" xfId="9103" xr:uid="{00000000-0005-0000-0000-000083230000}"/>
    <cellStyle name="Comma 96" xfId="9104" xr:uid="{00000000-0005-0000-0000-000084230000}"/>
    <cellStyle name="Comma 97" xfId="9105" xr:uid="{00000000-0005-0000-0000-000085230000}"/>
    <cellStyle name="Comma 98" xfId="9106" xr:uid="{00000000-0005-0000-0000-000086230000}"/>
    <cellStyle name="Comma 98 2" xfId="9107" xr:uid="{00000000-0005-0000-0000-000087230000}"/>
    <cellStyle name="Comma 99" xfId="9108" xr:uid="{00000000-0005-0000-0000-000088230000}"/>
    <cellStyle name="Comma0 - Style3" xfId="9109" xr:uid="{00000000-0005-0000-0000-000089230000}"/>
    <cellStyle name="Comma0 - Style3 2" xfId="23859" xr:uid="{82EB1074-EBA5-4B0D-A189-862DB28F241C}"/>
    <cellStyle name="Currency [00]" xfId="9110" xr:uid="{00000000-0005-0000-0000-00008A230000}"/>
    <cellStyle name="Currency 10" xfId="9111" xr:uid="{00000000-0005-0000-0000-00008B230000}"/>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3" xfId="9116" xr:uid="{00000000-0005-0000-0000-000090230000}"/>
    <cellStyle name="Currency 2 2 2 4" xfId="9117" xr:uid="{00000000-0005-0000-0000-000091230000}"/>
    <cellStyle name="Currency 2 3" xfId="9118" xr:uid="{00000000-0005-0000-0000-000092230000}"/>
    <cellStyle name="Currency 2 4" xfId="9119" xr:uid="{00000000-0005-0000-0000-000093230000}"/>
    <cellStyle name="Currency 2 5" xfId="9120" xr:uid="{00000000-0005-0000-0000-000094230000}"/>
    <cellStyle name="Currency 2 6" xfId="9121" xr:uid="{00000000-0005-0000-0000-000095230000}"/>
    <cellStyle name="Currency 2 7" xfId="9122" xr:uid="{00000000-0005-0000-0000-000096230000}"/>
    <cellStyle name="Currency 2 7 2" xfId="9123" xr:uid="{00000000-0005-0000-0000-000097230000}"/>
    <cellStyle name="Currency 2 7 3" xfId="9124" xr:uid="{00000000-0005-0000-0000-000098230000}"/>
    <cellStyle name="Currency 2 7 4" xfId="9125" xr:uid="{00000000-0005-0000-0000-000099230000}"/>
    <cellStyle name="Currency 3" xfId="9126" xr:uid="{00000000-0005-0000-0000-00009A230000}"/>
    <cellStyle name="Currency 3 2" xfId="9127" xr:uid="{00000000-0005-0000-0000-00009B230000}"/>
    <cellStyle name="Currency 3 3" xfId="23860" xr:uid="{8BC89053-0DDF-4191-A254-1AF2F9467A8B}"/>
    <cellStyle name="Currency 4" xfId="9128" xr:uid="{00000000-0005-0000-0000-00009C230000}"/>
    <cellStyle name="Currency 5" xfId="9129" xr:uid="{00000000-0005-0000-0000-00009D230000}"/>
    <cellStyle name="Currency 6" xfId="9130" xr:uid="{00000000-0005-0000-0000-00009E230000}"/>
    <cellStyle name="Currency 7" xfId="9131" xr:uid="{00000000-0005-0000-0000-00009F230000}"/>
    <cellStyle name="Currency 8" xfId="9132" xr:uid="{00000000-0005-0000-0000-0000A0230000}"/>
    <cellStyle name="Currency 9" xfId="9133" xr:uid="{00000000-0005-0000-0000-0000A1230000}"/>
    <cellStyle name="Date - Style2" xfId="9134" xr:uid="{00000000-0005-0000-0000-0000A2230000}"/>
    <cellStyle name="Date Short" xfId="9135" xr:uid="{00000000-0005-0000-0000-0000A3230000}"/>
    <cellStyle name="DELTA" xfId="9136" xr:uid="{00000000-0005-0000-0000-0000A4230000}"/>
    <cellStyle name="DELTA 2" xfId="9137" xr:uid="{00000000-0005-0000-0000-0000A5230000}"/>
    <cellStyle name="DELTA 3" xfId="9138" xr:uid="{00000000-0005-0000-0000-0000A6230000}"/>
    <cellStyle name="DELTA 4" xfId="9139" xr:uid="{00000000-0005-0000-0000-0000A7230000}"/>
    <cellStyle name="DELTA 5" xfId="9140" xr:uid="{00000000-0005-0000-0000-0000A8230000}"/>
    <cellStyle name="DELTA 6" xfId="9141" xr:uid="{00000000-0005-0000-0000-0000A9230000}"/>
    <cellStyle name="DELTA 7" xfId="9142" xr:uid="{00000000-0005-0000-0000-0000AA230000}"/>
    <cellStyle name="DELTA 8" xfId="23861" xr:uid="{90C47F82-549B-45AC-9323-57F2D826AD69}"/>
    <cellStyle name="Dezimal [0]" xfId="9143" xr:uid="{00000000-0005-0000-0000-0000AB230000}"/>
    <cellStyle name="Dezimal_AX-5-Loan-Portfolio-Efficiency-310899" xfId="9144" xr:uid="{00000000-0005-0000-0000-0000AC230000}"/>
    <cellStyle name="Emphasis 1" xfId="9145" xr:uid="{00000000-0005-0000-0000-0000AD230000}"/>
    <cellStyle name="Emphasis 2" xfId="9146" xr:uid="{00000000-0005-0000-0000-0000AE230000}"/>
    <cellStyle name="Emphasis 3" xfId="9147" xr:uid="{00000000-0005-0000-0000-0000AF230000}"/>
    <cellStyle name="Enter Currency (0)" xfId="9148" xr:uid="{00000000-0005-0000-0000-0000B0230000}"/>
    <cellStyle name="Enter Currency (2)" xfId="9149" xr:uid="{00000000-0005-0000-0000-0000B1230000}"/>
    <cellStyle name="Enter Units (0)" xfId="9150" xr:uid="{00000000-0005-0000-0000-0000B2230000}"/>
    <cellStyle name="Enter Units (1)" xfId="9151" xr:uid="{00000000-0005-0000-0000-0000B3230000}"/>
    <cellStyle name="Enter Units (2)" xfId="9152" xr:uid="{00000000-0005-0000-0000-0000B4230000}"/>
    <cellStyle name="Euro" xfId="9153" xr:uid="{00000000-0005-0000-0000-0000B5230000}"/>
    <cellStyle name="Euro 2" xfId="9154" xr:uid="{00000000-0005-0000-0000-0000B6230000}"/>
    <cellStyle name="Euro 2 2" xfId="23863" xr:uid="{A642951B-1CAA-48E5-A938-21C08F8D65A6}"/>
    <cellStyle name="Euro 2 3" xfId="23913" xr:uid="{CF2E5DC7-DE9F-4DAE-A7DE-BD5F63463623}"/>
    <cellStyle name="Euro 3" xfId="9155" xr:uid="{00000000-0005-0000-0000-0000B7230000}"/>
    <cellStyle name="Euro 4" xfId="23862" xr:uid="{2206CD14-8134-4E2D-9A2D-219A9F7015AB}"/>
    <cellStyle name="Euro 5" xfId="23853" xr:uid="{E48D22D4-2E7B-4AF1-90F1-F7052EF89440}"/>
    <cellStyle name="Explanatory Text 2" xfId="9156" xr:uid="{00000000-0005-0000-0000-0000B8230000}"/>
    <cellStyle name="Explanatory Text 2 10" xfId="9157" xr:uid="{00000000-0005-0000-0000-0000B9230000}"/>
    <cellStyle name="Explanatory Text 2 11" xfId="9158" xr:uid="{00000000-0005-0000-0000-0000BA230000}"/>
    <cellStyle name="Explanatory Text 2 12" xfId="9159" xr:uid="{00000000-0005-0000-0000-0000BB230000}"/>
    <cellStyle name="Explanatory Text 2 2" xfId="9160" xr:uid="{00000000-0005-0000-0000-0000BC230000}"/>
    <cellStyle name="Explanatory Text 2 2 2" xfId="9161" xr:uid="{00000000-0005-0000-0000-0000BD230000}"/>
    <cellStyle name="Explanatory Text 2 3" xfId="9162" xr:uid="{00000000-0005-0000-0000-0000BE230000}"/>
    <cellStyle name="Explanatory Text 2 4" xfId="9163" xr:uid="{00000000-0005-0000-0000-0000BF230000}"/>
    <cellStyle name="Explanatory Text 2 5" xfId="9164" xr:uid="{00000000-0005-0000-0000-0000C0230000}"/>
    <cellStyle name="Explanatory Text 2 6" xfId="9165" xr:uid="{00000000-0005-0000-0000-0000C1230000}"/>
    <cellStyle name="Explanatory Text 2 7" xfId="9166" xr:uid="{00000000-0005-0000-0000-0000C2230000}"/>
    <cellStyle name="Explanatory Text 2 8" xfId="9167" xr:uid="{00000000-0005-0000-0000-0000C3230000}"/>
    <cellStyle name="Explanatory Text 2 9" xfId="9168" xr:uid="{00000000-0005-0000-0000-0000C4230000}"/>
    <cellStyle name="Explanatory Text 3" xfId="9169" xr:uid="{00000000-0005-0000-0000-0000C5230000}"/>
    <cellStyle name="Explanatory Text 3 2" xfId="9170" xr:uid="{00000000-0005-0000-0000-0000C6230000}"/>
    <cellStyle name="Explanatory Text 3 3" xfId="9171" xr:uid="{00000000-0005-0000-0000-0000C7230000}"/>
    <cellStyle name="Explanatory Text 4" xfId="9172" xr:uid="{00000000-0005-0000-0000-0000C8230000}"/>
    <cellStyle name="Explanatory Text 4 2" xfId="9173" xr:uid="{00000000-0005-0000-0000-0000C9230000}"/>
    <cellStyle name="Explanatory Text 4 3" xfId="9174" xr:uid="{00000000-0005-0000-0000-0000CA230000}"/>
    <cellStyle name="Explanatory Text 5" xfId="9175" xr:uid="{00000000-0005-0000-0000-0000CB230000}"/>
    <cellStyle name="Explanatory Text 5 2" xfId="9176" xr:uid="{00000000-0005-0000-0000-0000CC230000}"/>
    <cellStyle name="Explanatory Text 5 3" xfId="9177" xr:uid="{00000000-0005-0000-0000-0000CD230000}"/>
    <cellStyle name="Explanatory Text 6" xfId="9178" xr:uid="{00000000-0005-0000-0000-0000CE230000}"/>
    <cellStyle name="Explanatory Text 6 2" xfId="9179" xr:uid="{00000000-0005-0000-0000-0000CF230000}"/>
    <cellStyle name="Explanatory Text 6 3" xfId="9180" xr:uid="{00000000-0005-0000-0000-0000D0230000}"/>
    <cellStyle name="Explanatory Text 7" xfId="9181" xr:uid="{00000000-0005-0000-0000-0000D1230000}"/>
    <cellStyle name="Flag" xfId="9182" xr:uid="{00000000-0005-0000-0000-0000D2230000}"/>
    <cellStyle name="Flag 2" xfId="9183" xr:uid="{00000000-0005-0000-0000-0000D3230000}"/>
    <cellStyle name="Flag 2 2" xfId="23865" xr:uid="{E6D6F718-A496-48E6-A9F4-BD43B7E3EDBD}"/>
    <cellStyle name="Flag 2 3" xfId="23920" xr:uid="{036D1999-05ED-4517-AEA7-9B26DFB6375F}"/>
    <cellStyle name="Flag 3" xfId="9184" xr:uid="{00000000-0005-0000-0000-0000D4230000}"/>
    <cellStyle name="Flag 4" xfId="23864" xr:uid="{556788E9-1BFB-4B99-997E-10D3CC53F636}"/>
    <cellStyle name="Gia's" xfId="9185" xr:uid="{00000000-0005-0000-0000-0000D5230000}"/>
    <cellStyle name="Gia's 10" xfId="9186" xr:uid="{00000000-0005-0000-0000-0000D6230000}"/>
    <cellStyle name="Gia's 10 2" xfId="22047" xr:uid="{762A3180-336A-41A6-8F69-31A13F96A72C}"/>
    <cellStyle name="Gia's 10 2 2" xfId="25162" xr:uid="{D5A36FE5-429D-4B9E-969A-AADFE98EB848}"/>
    <cellStyle name="Gia's 10 2 2 2" xfId="27354" xr:uid="{9BD81140-68A2-4517-A5EA-1E8584E20FCC}"/>
    <cellStyle name="Gia's 10 2 2 2 2" xfId="32806" xr:uid="{589DFC7B-62F8-4A86-B112-986FD5CAD25E}"/>
    <cellStyle name="Gia's 10 2 2 3" xfId="30614" xr:uid="{9F68B4C5-E20C-43E4-89A7-F30B864DE8A0}"/>
    <cellStyle name="Gia's 10 2 3" xfId="27989" xr:uid="{EE60C67C-1F47-43F6-9229-866F197DE417}"/>
    <cellStyle name="Gia's 10 2 4" xfId="33716" xr:uid="{C406EE70-3E8E-40ED-B5A3-1C0075225B80}"/>
    <cellStyle name="Gia's 10 3" xfId="24437" xr:uid="{64CA77DA-CEFF-478A-A026-595954A178CA}"/>
    <cellStyle name="Gia's 10 3 2" xfId="26635" xr:uid="{013B206A-988F-4254-94C5-9B1FFC5839D1}"/>
    <cellStyle name="Gia's 10 3 2 2" xfId="32087" xr:uid="{BA1A214C-B9E8-4F1A-8D63-B57C3866CD05}"/>
    <cellStyle name="Gia's 10 3 3" xfId="29889" xr:uid="{C7F4B961-7859-4211-9848-78C1A327AAC9}"/>
    <cellStyle name="Gia's 10 4" xfId="21138" xr:uid="{FC0CB18D-EE59-4D92-A039-1940C6E03404}"/>
    <cellStyle name="Gia's 10 5" xfId="21338" xr:uid="{BFEDF243-BC34-4FAC-AA17-1ABCEF7F72FE}"/>
    <cellStyle name="Gia's 10 6" xfId="32991" xr:uid="{B5811B7A-3AA8-4506-93EE-CF518E533682}"/>
    <cellStyle name="Gia's 11" xfId="22048" xr:uid="{B016ECB7-FB55-4AA7-9D62-DFDBFCB26DE5}"/>
    <cellStyle name="Gia's 11 2" xfId="25163" xr:uid="{D4B339B9-3DCB-4203-B49E-DBB784BEAF94}"/>
    <cellStyle name="Gia's 11 2 2" xfId="27355" xr:uid="{49453A31-F1A3-47FF-8D34-CCAD8EDF17AC}"/>
    <cellStyle name="Gia's 11 2 2 2" xfId="32807" xr:uid="{720CA19D-5C90-4609-A16E-4A637B0B3289}"/>
    <cellStyle name="Gia's 11 2 3" xfId="30615" xr:uid="{AF934241-C577-4167-A5A2-845304B958A8}"/>
    <cellStyle name="Gia's 11 3" xfId="27990" xr:uid="{AFAE2567-7F34-4A59-9507-AE6FD6FEF3AB}"/>
    <cellStyle name="Gia's 11 4" xfId="33717" xr:uid="{ACA40C70-0E94-49D6-BFC8-5BC239A0E407}"/>
    <cellStyle name="Gia's 12" xfId="23866" xr:uid="{7B893963-C506-471A-AD57-B5F1C8B52338}"/>
    <cellStyle name="Gia's 12 2" xfId="25248" xr:uid="{B76C2FB0-F429-4042-B29D-A0B40D781628}"/>
    <cellStyle name="Gia's 12 2 2" xfId="27440" xr:uid="{CF69C333-63BA-47CD-8BBF-E472F72401F8}"/>
    <cellStyle name="Gia's 12 2 2 2" xfId="32892" xr:uid="{064D09A5-F0A5-4EFB-8760-D01735B26A67}"/>
    <cellStyle name="Gia's 12 2 3" xfId="30700" xr:uid="{A942630B-00F5-4CC2-8A31-18FC1B17EDAA}"/>
    <cellStyle name="Gia's 12 3" xfId="29788" xr:uid="{085332AD-5801-4B16-B09A-69B57C029E66}"/>
    <cellStyle name="Gia's 12 4" xfId="35509" xr:uid="{F62B0106-4259-4E62-9BB5-36D14B80F1C2}"/>
    <cellStyle name="Gia's 13" xfId="23921" xr:uid="{932A2531-6E8B-48B3-BE60-3F3CFF9F4A92}"/>
    <cellStyle name="Gia's 13 2" xfId="25262" xr:uid="{B997CAAB-76B8-49B2-8C96-A2B9E7E772EA}"/>
    <cellStyle name="Gia's 13 2 2" xfId="27453" xr:uid="{423EB93B-ED53-4590-8345-D4FC5AB33FFF}"/>
    <cellStyle name="Gia's 13 2 2 2" xfId="32905" xr:uid="{73062198-C8DC-40C7-A6DD-6078218172DB}"/>
    <cellStyle name="Gia's 13 2 3" xfId="30714" xr:uid="{1AA9AD46-2F70-440D-994B-7FB6519086F8}"/>
    <cellStyle name="Gia's 13 3" xfId="29802" xr:uid="{7FC12E4B-0748-4AC3-BDED-DF63705DAEE6}"/>
    <cellStyle name="Gia's 13 4" xfId="35522" xr:uid="{2CC0B45A-B547-4D41-A8FC-9C72DBA31617}"/>
    <cellStyle name="Gia's 14" xfId="24436" xr:uid="{426F79E4-587A-4326-9841-DFD3257D70B8}"/>
    <cellStyle name="Gia's 14 2" xfId="26634" xr:uid="{533F4686-EA0C-4B83-B02F-B7E3C6F6EA7B}"/>
    <cellStyle name="Gia's 14 2 2" xfId="32086" xr:uid="{13C72FAD-10E3-46E7-BC1C-16535B168772}"/>
    <cellStyle name="Gia's 14 3" xfId="29888" xr:uid="{B3BDB9F0-8BC5-4C47-A377-A2820557D6E8}"/>
    <cellStyle name="Gia's 15" xfId="21137" xr:uid="{5098B148-E6F1-48F6-A661-C6C77B721DC3}"/>
    <cellStyle name="Gia's 16" xfId="21339" xr:uid="{0BF8A5B5-B24F-4754-962B-27533FC528BB}"/>
    <cellStyle name="Gia's 17" xfId="32990" xr:uid="{A3E51B61-C283-4D0C-B233-5CE7C08D5504}"/>
    <cellStyle name="Gia's 2" xfId="9187" xr:uid="{00000000-0005-0000-0000-0000D7230000}"/>
    <cellStyle name="Gia's 2 2" xfId="22046" xr:uid="{E575DA0B-812F-44A8-AC3D-86445D7A8A5D}"/>
    <cellStyle name="Gia's 2 2 2" xfId="25161" xr:uid="{2D1B3F50-ADC8-4692-BFA3-11F3C984E3CD}"/>
    <cellStyle name="Gia's 2 2 2 2" xfId="27353" xr:uid="{F6584ECB-ED92-406F-BA3C-DD840A1B39D2}"/>
    <cellStyle name="Gia's 2 2 2 2 2" xfId="32805" xr:uid="{8F65A349-CD0F-4DD0-A55F-914352AED895}"/>
    <cellStyle name="Gia's 2 2 2 3" xfId="30613" xr:uid="{7BD5972E-9A16-4B05-8FD4-F7A4A9AB7857}"/>
    <cellStyle name="Gia's 2 2 3" xfId="27988" xr:uid="{B21F7C1A-5598-47F3-8475-5F150C9D36B7}"/>
    <cellStyle name="Gia's 2 2 4" xfId="33715" xr:uid="{DDF483C5-6EDB-4ED7-8C35-DEFFEA394C30}"/>
    <cellStyle name="Gia's 2 3" xfId="24438" xr:uid="{66960BAB-AE6C-4E33-8788-2EF2B86777FA}"/>
    <cellStyle name="Gia's 2 3 2" xfId="26636" xr:uid="{2E710E32-D2A6-407C-9BA2-988677370AA8}"/>
    <cellStyle name="Gia's 2 3 2 2" xfId="32088" xr:uid="{E131C2FC-536B-42AE-A004-103E91501BC1}"/>
    <cellStyle name="Gia's 2 3 3" xfId="29890" xr:uid="{8FB14AB1-E328-4B85-B693-93F9FF1E6AF9}"/>
    <cellStyle name="Gia's 2 4" xfId="21139" xr:uid="{BC24A1CE-3724-4C2F-B369-8134D86A76CB}"/>
    <cellStyle name="Gia's 2 5" xfId="21337" xr:uid="{DC530B71-5581-472C-BFB1-3D570A3C04BF}"/>
    <cellStyle name="Gia's 2 6" xfId="32992" xr:uid="{58A7D575-073C-4E52-BB87-8D4B2281A185}"/>
    <cellStyle name="Gia's 3" xfId="9188" xr:uid="{00000000-0005-0000-0000-0000D8230000}"/>
    <cellStyle name="Gia's 3 2" xfId="22045" xr:uid="{8030F546-B94C-418A-BE03-791632D8C097}"/>
    <cellStyle name="Gia's 3 2 2" xfId="25160" xr:uid="{3A4BD4D5-0619-457F-AA1F-95B223D8AE8B}"/>
    <cellStyle name="Gia's 3 2 2 2" xfId="27352" xr:uid="{391D415E-F9FC-4645-A940-F60B4DD5BAD1}"/>
    <cellStyle name="Gia's 3 2 2 2 2" xfId="32804" xr:uid="{465682A3-25CC-4699-8593-161B15605C0C}"/>
    <cellStyle name="Gia's 3 2 2 3" xfId="30612" xr:uid="{DCA3FF5B-6AB9-4A2E-B47B-77D3D39EEE58}"/>
    <cellStyle name="Gia's 3 2 3" xfId="27987" xr:uid="{96AF0344-1C02-469F-BCA2-369EC7FDC018}"/>
    <cellStyle name="Gia's 3 2 4" xfId="33714" xr:uid="{0192FA7E-3F4F-4259-BED0-EE03068937A3}"/>
    <cellStyle name="Gia's 3 3" xfId="24439" xr:uid="{FA4FB1BB-59BD-4631-9E7B-017B75464E0F}"/>
    <cellStyle name="Gia's 3 3 2" xfId="26637" xr:uid="{81B0F8FF-D92C-48A8-8B4D-FFED5FE076CA}"/>
    <cellStyle name="Gia's 3 3 2 2" xfId="32089" xr:uid="{0EC6D04F-5C8F-4C1B-931A-6AE50F89A4A3}"/>
    <cellStyle name="Gia's 3 3 3" xfId="29891" xr:uid="{ECDC0288-EC41-46E3-BF23-94A4709AE7DD}"/>
    <cellStyle name="Gia's 3 4" xfId="21140" xr:uid="{8EF1A359-E340-484C-9F07-6FE57DC5B1A8}"/>
    <cellStyle name="Gia's 3 5" xfId="21336" xr:uid="{8BEEEC97-149F-4333-A9D7-5E278688D3F9}"/>
    <cellStyle name="Gia's 3 6" xfId="32993" xr:uid="{389B91AB-D383-4E4A-A2EA-33EB8D67A5B2}"/>
    <cellStyle name="Gia's 4" xfId="9189" xr:uid="{00000000-0005-0000-0000-0000D9230000}"/>
    <cellStyle name="Gia's 4 2" xfId="22044" xr:uid="{775898A2-746E-4632-A86B-B935CB41F6ED}"/>
    <cellStyle name="Gia's 4 2 2" xfId="25159" xr:uid="{2F8F4812-B88F-4C49-8EEA-572892E81D44}"/>
    <cellStyle name="Gia's 4 2 2 2" xfId="27351" xr:uid="{56071131-8B9D-4E23-AE46-A9D2B62948D4}"/>
    <cellStyle name="Gia's 4 2 2 2 2" xfId="32803" xr:uid="{4CFD4D70-67CA-45D4-A8E2-94E77F181388}"/>
    <cellStyle name="Gia's 4 2 2 3" xfId="30611" xr:uid="{C2A2E051-3FD3-470E-9567-27D3798CA66C}"/>
    <cellStyle name="Gia's 4 2 3" xfId="27986" xr:uid="{7B63B13A-830A-4949-8797-4813BAC52D53}"/>
    <cellStyle name="Gia's 4 2 4" xfId="33713" xr:uid="{EEAF613B-F1B7-4FD7-9119-1D81E3C0442C}"/>
    <cellStyle name="Gia's 4 3" xfId="24440" xr:uid="{F45522DE-1D0B-4DF3-A52E-FB1134E50753}"/>
    <cellStyle name="Gia's 4 3 2" xfId="26638" xr:uid="{579C45F2-F83A-4E27-85C8-1E6812D154A3}"/>
    <cellStyle name="Gia's 4 3 2 2" xfId="32090" xr:uid="{7A392953-610C-402B-841F-4E7C0D5AEB49}"/>
    <cellStyle name="Gia's 4 3 3" xfId="29892" xr:uid="{2131C2BB-F9E7-4787-BC8B-C4BBB79BCAC7}"/>
    <cellStyle name="Gia's 4 4" xfId="21141" xr:uid="{6B03B3E3-33D8-4C4B-ABDC-1921C1236699}"/>
    <cellStyle name="Gia's 4 5" xfId="21335" xr:uid="{421E08DF-FFFB-4719-AC50-183734991FEC}"/>
    <cellStyle name="Gia's 4 6" xfId="32994" xr:uid="{955D9B26-C170-459E-97FB-2437EC1DB2FD}"/>
    <cellStyle name="Gia's 5" xfId="9190" xr:uid="{00000000-0005-0000-0000-0000DA230000}"/>
    <cellStyle name="Gia's 5 2" xfId="22043" xr:uid="{C9F3D12A-A559-4233-9DB5-3A4C010E56BB}"/>
    <cellStyle name="Gia's 5 2 2" xfId="25158" xr:uid="{C0350A2D-5066-420A-9843-1EECC248A300}"/>
    <cellStyle name="Gia's 5 2 2 2" xfId="27350" xr:uid="{3D54EC58-5BA4-4FF6-B66F-1BEAFA01A6EE}"/>
    <cellStyle name="Gia's 5 2 2 2 2" xfId="32802" xr:uid="{E6871B54-7EEF-4E22-9B55-962083F43990}"/>
    <cellStyle name="Gia's 5 2 2 3" xfId="30610" xr:uid="{FCB2FE6A-1EE3-40B3-8F5E-FEFD70B16CD7}"/>
    <cellStyle name="Gia's 5 2 3" xfId="27985" xr:uid="{D530AC7C-F7B7-428E-B4DB-B66770ECC353}"/>
    <cellStyle name="Gia's 5 2 4" xfId="33712" xr:uid="{F0C3764B-A9E8-4F2B-9449-7A081204EDD3}"/>
    <cellStyle name="Gia's 5 3" xfId="24441" xr:uid="{2AB3CD97-46D4-4D28-A10C-95CD983B4DCF}"/>
    <cellStyle name="Gia's 5 3 2" xfId="26639" xr:uid="{5AB6B4F9-F34A-4322-AA8D-DC0096DEA47C}"/>
    <cellStyle name="Gia's 5 3 2 2" xfId="32091" xr:uid="{6EB7B5A3-312A-44F9-8E9D-495C0F6F5462}"/>
    <cellStyle name="Gia's 5 3 3" xfId="29893" xr:uid="{C11D32EA-738F-41C6-958C-7DE66E40FF10}"/>
    <cellStyle name="Gia's 5 4" xfId="21142" xr:uid="{AA75093A-02A7-48D3-84FE-975A8445041E}"/>
    <cellStyle name="Gia's 5 5" xfId="21334" xr:uid="{EC6C8B1D-A2BA-446C-97D1-EBB15B4DDD88}"/>
    <cellStyle name="Gia's 5 6" xfId="32995" xr:uid="{A7FE6025-F0D4-4134-B920-C24D23FD8AB5}"/>
    <cellStyle name="Gia's 6" xfId="9191" xr:uid="{00000000-0005-0000-0000-0000DB230000}"/>
    <cellStyle name="Gia's 6 2" xfId="22042" xr:uid="{810F093D-91DE-454D-A782-675C859CDF8D}"/>
    <cellStyle name="Gia's 6 2 2" xfId="25157" xr:uid="{05C06F34-320C-4076-9AF2-981AB0F7F0D3}"/>
    <cellStyle name="Gia's 6 2 2 2" xfId="27349" xr:uid="{5ACCDBC4-D23E-48C6-9810-4AC8AC47311F}"/>
    <cellStyle name="Gia's 6 2 2 2 2" xfId="32801" xr:uid="{4FDFED1A-F308-416D-91D9-DF117C3E4909}"/>
    <cellStyle name="Gia's 6 2 2 3" xfId="30609" xr:uid="{EDB83BAF-0C01-4753-8CE2-A643EC319CD7}"/>
    <cellStyle name="Gia's 6 2 3" xfId="27984" xr:uid="{3E2135A8-C529-4539-8342-105F00ED178F}"/>
    <cellStyle name="Gia's 6 2 4" xfId="33711" xr:uid="{D18B423B-4EA7-4B86-84BE-BA42D05D2B5F}"/>
    <cellStyle name="Gia's 6 3" xfId="24442" xr:uid="{F084BAD4-FD1F-4F74-A5EB-50E44BE42BF6}"/>
    <cellStyle name="Gia's 6 3 2" xfId="26640" xr:uid="{FE06B1E3-4A8E-4685-B51B-A7251C4DD278}"/>
    <cellStyle name="Gia's 6 3 2 2" xfId="32092" xr:uid="{42A2072D-56AA-4E22-BDD5-9AFE13BC714F}"/>
    <cellStyle name="Gia's 6 3 3" xfId="29894" xr:uid="{86415597-1777-4F6D-8F8B-85BA309DECDD}"/>
    <cellStyle name="Gia's 6 4" xfId="21143" xr:uid="{AD19D0A7-F05F-45D8-9596-4C665F518DA5}"/>
    <cellStyle name="Gia's 6 5" xfId="21333" xr:uid="{16A0CAE9-6C7C-4853-AAE9-C6CD7BBF30A4}"/>
    <cellStyle name="Gia's 6 6" xfId="32996" xr:uid="{9979C356-9210-4EC9-8CD7-75B345981746}"/>
    <cellStyle name="Gia's 7" xfId="9192" xr:uid="{00000000-0005-0000-0000-0000DC230000}"/>
    <cellStyle name="Gia's 7 2" xfId="22041" xr:uid="{361347E8-F09B-4763-9A75-74FBB943E197}"/>
    <cellStyle name="Gia's 7 2 2" xfId="25156" xr:uid="{112EE8A5-94AF-4643-8649-BB1DA51CDA8F}"/>
    <cellStyle name="Gia's 7 2 2 2" xfId="27348" xr:uid="{D77B9736-19FB-4784-ADA5-0FD403E93628}"/>
    <cellStyle name="Gia's 7 2 2 2 2" xfId="32800" xr:uid="{EDBFCA9A-A9F7-4F66-B3A1-F4CDB7C9C978}"/>
    <cellStyle name="Gia's 7 2 2 3" xfId="30608" xr:uid="{EB0CCBBE-F5F8-499F-B13B-84906CB4B626}"/>
    <cellStyle name="Gia's 7 2 3" xfId="27983" xr:uid="{BA084227-F993-40F8-8CA0-16C3FA635FB4}"/>
    <cellStyle name="Gia's 7 2 4" xfId="33710" xr:uid="{A2BF029C-2D5A-4162-AE00-B617439EB6D1}"/>
    <cellStyle name="Gia's 7 3" xfId="24443" xr:uid="{50F1092D-3444-4DA2-B37F-F2E3F65F41FC}"/>
    <cellStyle name="Gia's 7 3 2" xfId="26641" xr:uid="{E9B5B0F2-6BE8-4BE3-A085-F46A5B80CBB3}"/>
    <cellStyle name="Gia's 7 3 2 2" xfId="32093" xr:uid="{1791A398-B6F0-476D-AF58-1525BE00EEC7}"/>
    <cellStyle name="Gia's 7 3 3" xfId="29895" xr:uid="{E143B9C2-8962-49F8-AB60-B0B8179DA373}"/>
    <cellStyle name="Gia's 7 4" xfId="21144" xr:uid="{0D54673A-5395-4AB6-AEE4-B4C3218158EF}"/>
    <cellStyle name="Gia's 7 5" xfId="21332" xr:uid="{646E5A87-D7BD-42E1-A920-D1B1C1FBFB2C}"/>
    <cellStyle name="Gia's 7 6" xfId="32997" xr:uid="{53B80382-3143-45A2-B8C6-EC191DC9D674}"/>
    <cellStyle name="Gia's 8" xfId="9193" xr:uid="{00000000-0005-0000-0000-0000DD230000}"/>
    <cellStyle name="Gia's 8 2" xfId="22040" xr:uid="{57FDD92F-DE62-4812-82A9-7D8E4FE2ECBB}"/>
    <cellStyle name="Gia's 8 2 2" xfId="25155" xr:uid="{1C4DFCE2-5D00-4264-B29E-4FC2DEEE4649}"/>
    <cellStyle name="Gia's 8 2 2 2" xfId="27347" xr:uid="{105026B9-03E1-4EAA-866A-812D9DE4AD67}"/>
    <cellStyle name="Gia's 8 2 2 2 2" xfId="32799" xr:uid="{BAF16143-DF80-4E9B-90C6-3235C29F29D9}"/>
    <cellStyle name="Gia's 8 2 2 3" xfId="30607" xr:uid="{A65F8B10-9F78-4EDB-8722-7A017F94467A}"/>
    <cellStyle name="Gia's 8 2 3" xfId="27982" xr:uid="{7382E06B-B88E-438C-9A18-C29E510F232D}"/>
    <cellStyle name="Gia's 8 2 4" xfId="33709" xr:uid="{6770CB95-8F1E-4C8C-BD62-14CC8A39F7BE}"/>
    <cellStyle name="Gia's 8 3" xfId="24444" xr:uid="{795DF8FE-9B23-4EBF-8019-99CF096F0736}"/>
    <cellStyle name="Gia's 8 3 2" xfId="26642" xr:uid="{93992397-49C8-49C2-AB9E-9227715F1438}"/>
    <cellStyle name="Gia's 8 3 2 2" xfId="32094" xr:uid="{1A51BA0F-500E-4749-B727-6B8C27AC2938}"/>
    <cellStyle name="Gia's 8 3 3" xfId="29896" xr:uid="{725507A0-9031-4EC5-9D04-459F254558FF}"/>
    <cellStyle name="Gia's 8 4" xfId="21145" xr:uid="{811EA544-D401-4DB9-929E-31DC27CF7EA3}"/>
    <cellStyle name="Gia's 8 5" xfId="21331" xr:uid="{01F85D18-225E-471E-9E0E-D94487B1AF67}"/>
    <cellStyle name="Gia's 8 6" xfId="32998" xr:uid="{A153B6B9-74E1-452B-9DF9-E6CC78E02FE1}"/>
    <cellStyle name="Gia's 9" xfId="9194" xr:uid="{00000000-0005-0000-0000-0000DE230000}"/>
    <cellStyle name="Gia's 9 2" xfId="22039" xr:uid="{03B427BC-A66B-404E-9384-E3FF8756CF5F}"/>
    <cellStyle name="Gia's 9 2 2" xfId="25154" xr:uid="{27B9E52C-EAD2-4798-B56D-8BECF8E45ACB}"/>
    <cellStyle name="Gia's 9 2 2 2" xfId="27346" xr:uid="{E59D0F1F-840E-479C-B07F-14D042E53CF1}"/>
    <cellStyle name="Gia's 9 2 2 2 2" xfId="32798" xr:uid="{6ABF13B2-6812-4DA9-A2BB-3227A66BCAA5}"/>
    <cellStyle name="Gia's 9 2 2 3" xfId="30606" xr:uid="{9AB24ACE-0B71-4810-80FE-86087A432A46}"/>
    <cellStyle name="Gia's 9 2 3" xfId="27981" xr:uid="{8D9FF15C-2456-4068-8C3C-2A03C4BF7664}"/>
    <cellStyle name="Gia's 9 2 4" xfId="33708" xr:uid="{D3E20272-091B-4F23-AEB2-BF716B07AC8F}"/>
    <cellStyle name="Gia's 9 3" xfId="24445" xr:uid="{DC4F110A-DB14-4A0B-8A6D-0DF90CCB56BE}"/>
    <cellStyle name="Gia's 9 3 2" xfId="26643" xr:uid="{73B53E20-B6CF-482B-A299-543966369EF5}"/>
    <cellStyle name="Gia's 9 3 2 2" xfId="32095" xr:uid="{B76E6694-45CB-42BC-9B9D-673E98DFEE6A}"/>
    <cellStyle name="Gia's 9 3 3" xfId="29897" xr:uid="{4E7D6BAA-A700-4D67-BD43-4DBF0F7CAE05}"/>
    <cellStyle name="Gia's 9 4" xfId="21146" xr:uid="{76BA7804-8819-463E-A3F7-9C5D363925C5}"/>
    <cellStyle name="Gia's 9 5" xfId="21330" xr:uid="{CC1FBA1B-EF41-430F-A1ED-470C6CE9C34D}"/>
    <cellStyle name="Gia's 9 6" xfId="32999" xr:uid="{092D61A1-590C-4C34-ACC8-31BB921A44E2}"/>
    <cellStyle name="Good 2" xfId="9195" xr:uid="{00000000-0005-0000-0000-0000DF230000}"/>
    <cellStyle name="Good 2 10" xfId="9196" xr:uid="{00000000-0005-0000-0000-0000E0230000}"/>
    <cellStyle name="Good 2 11" xfId="9197" xr:uid="{00000000-0005-0000-0000-0000E1230000}"/>
    <cellStyle name="Good 2 12" xfId="9198" xr:uid="{00000000-0005-0000-0000-0000E2230000}"/>
    <cellStyle name="Good 2 2" xfId="9199" xr:uid="{00000000-0005-0000-0000-0000E3230000}"/>
    <cellStyle name="Good 2 2 2" xfId="9200" xr:uid="{00000000-0005-0000-0000-0000E4230000}"/>
    <cellStyle name="Good 2 3" xfId="9201" xr:uid="{00000000-0005-0000-0000-0000E5230000}"/>
    <cellStyle name="Good 2 4" xfId="9202" xr:uid="{00000000-0005-0000-0000-0000E6230000}"/>
    <cellStyle name="Good 2 5" xfId="9203" xr:uid="{00000000-0005-0000-0000-0000E7230000}"/>
    <cellStyle name="Good 2 6" xfId="9204" xr:uid="{00000000-0005-0000-0000-0000E8230000}"/>
    <cellStyle name="Good 2 7" xfId="9205" xr:uid="{00000000-0005-0000-0000-0000E9230000}"/>
    <cellStyle name="Good 2 8" xfId="9206" xr:uid="{00000000-0005-0000-0000-0000EA230000}"/>
    <cellStyle name="Good 2 9" xfId="9207" xr:uid="{00000000-0005-0000-0000-0000EB230000}"/>
    <cellStyle name="Good 3" xfId="9208" xr:uid="{00000000-0005-0000-0000-0000EC230000}"/>
    <cellStyle name="Good 3 2" xfId="9209" xr:uid="{00000000-0005-0000-0000-0000ED230000}"/>
    <cellStyle name="Good 3 3" xfId="9210" xr:uid="{00000000-0005-0000-0000-0000EE230000}"/>
    <cellStyle name="Good 4" xfId="9211" xr:uid="{00000000-0005-0000-0000-0000EF230000}"/>
    <cellStyle name="Good 4 2" xfId="9212" xr:uid="{00000000-0005-0000-0000-0000F0230000}"/>
    <cellStyle name="Good 4 3" xfId="9213" xr:uid="{00000000-0005-0000-0000-0000F1230000}"/>
    <cellStyle name="Good 5" xfId="9214" xr:uid="{00000000-0005-0000-0000-0000F2230000}"/>
    <cellStyle name="Good 5 2" xfId="9215" xr:uid="{00000000-0005-0000-0000-0000F3230000}"/>
    <cellStyle name="Good 5 3" xfId="9216" xr:uid="{00000000-0005-0000-0000-0000F4230000}"/>
    <cellStyle name="Good 6" xfId="9217" xr:uid="{00000000-0005-0000-0000-0000F5230000}"/>
    <cellStyle name="Good 6 2" xfId="9218" xr:uid="{00000000-0005-0000-0000-0000F6230000}"/>
    <cellStyle name="Good 6 3" xfId="9219" xr:uid="{00000000-0005-0000-0000-0000F7230000}"/>
    <cellStyle name="Good 7" xfId="9220" xr:uid="{00000000-0005-0000-0000-0000F8230000}"/>
    <cellStyle name="greyed" xfId="9221" xr:uid="{00000000-0005-0000-0000-0000F9230000}"/>
    <cellStyle name="greyed 2" xfId="22038" xr:uid="{1CCBEF98-858C-45C6-948C-93BD27200826}"/>
    <cellStyle name="greyed 2 2" xfId="25153" xr:uid="{690AD9E6-88E7-4EED-A6AE-E9EF020EBFE6}"/>
    <cellStyle name="greyed 2 2 2" xfId="27345" xr:uid="{1EF271F9-2A23-4B7F-87EA-9DC528544ED5}"/>
    <cellStyle name="greyed 2 2 2 2" xfId="32797" xr:uid="{91460099-2570-4D2D-A89A-0CDB7FEB1629}"/>
    <cellStyle name="greyed 2 2 3" xfId="30605" xr:uid="{B726F6B6-9792-445A-B608-9C1963BB706F}"/>
    <cellStyle name="greyed 2 3" xfId="27980" xr:uid="{3CFCD2B6-C91C-4617-AEDD-58D39603C051}"/>
    <cellStyle name="greyed 2 4" xfId="33707" xr:uid="{56CA07CE-8032-4E86-A825-1A9BA13E9088}"/>
    <cellStyle name="greyed 3" xfId="23867" xr:uid="{C3ED8834-7EB9-4452-8CD7-376F76C5166D}"/>
    <cellStyle name="greyed 3 2" xfId="25249" xr:uid="{28E9C753-2B00-4952-AF1E-FABCBB4023A7}"/>
    <cellStyle name="greyed 3 2 2" xfId="27441" xr:uid="{C8ADBE2A-90E3-4894-BDD1-6DF85505A3C3}"/>
    <cellStyle name="greyed 3 2 2 2" xfId="32893" xr:uid="{8975BDD9-6AC8-4943-ABC7-A7513715BB5E}"/>
    <cellStyle name="greyed 3 2 3" xfId="30701" xr:uid="{CFA77333-FB1C-4C2A-A873-189747A6505D}"/>
    <cellStyle name="greyed 3 3" xfId="29789" xr:uid="{C1656FAD-3924-4D81-8B3D-FA928011CB32}"/>
    <cellStyle name="greyed 3 4" xfId="35510" xr:uid="{5B164310-B8A6-4DB6-90D8-2602C1A2F02A}"/>
    <cellStyle name="greyed 4" xfId="23903" xr:uid="{032755F3-ECDA-4751-A31A-0C03562D65D5}"/>
    <cellStyle name="greyed 4 2" xfId="25258" xr:uid="{028411C1-F1F8-4458-B354-1724972C213C}"/>
    <cellStyle name="greyed 4 2 2" xfId="27449" xr:uid="{17C30CAC-8A3F-43DD-ABF3-788A89809428}"/>
    <cellStyle name="greyed 4 2 2 2" xfId="32901" xr:uid="{0C536324-1547-4109-8063-BAC566691BF7}"/>
    <cellStyle name="greyed 4 2 3" xfId="30710" xr:uid="{DE1AE8A6-30FA-4FC4-886B-A8874A273575}"/>
    <cellStyle name="greyed 4 3" xfId="29798" xr:uid="{415BC738-857F-487D-9826-671B8AB3F039}"/>
    <cellStyle name="greyed 4 4" xfId="35518" xr:uid="{329F618F-93D1-414D-99E9-FD957A0052BB}"/>
    <cellStyle name="greyed 5" xfId="24446" xr:uid="{842AC00C-79CB-4FEA-BB72-76D852DA396E}"/>
    <cellStyle name="greyed 5 2" xfId="26644" xr:uid="{76B6B459-7E7F-4B6E-8C3B-57568779D186}"/>
    <cellStyle name="greyed 5 2 2" xfId="32096" xr:uid="{06529DBA-CE56-495D-9FB6-189707FB2441}"/>
    <cellStyle name="greyed 5 3" xfId="29898" xr:uid="{6F374E8D-92B4-49E1-A5A3-61172FC92EA7}"/>
    <cellStyle name="greyed 6" xfId="21147" xr:uid="{653350B0-4910-44D6-9EA1-0E56B2650869}"/>
    <cellStyle name="greyed 7" xfId="21329" xr:uid="{DD819841-5EBA-40E4-A455-79C8D753BD61}"/>
    <cellStyle name="greyed 8" xfId="33000" xr:uid="{4BAD060F-173E-4E0E-9DDC-82BD7CD37371}"/>
    <cellStyle name="Header1" xfId="9222" xr:uid="{00000000-0005-0000-0000-0000FA230000}"/>
    <cellStyle name="Header1 2" xfId="9223" xr:uid="{00000000-0005-0000-0000-0000FB230000}"/>
    <cellStyle name="Header1 3" xfId="9224" xr:uid="{00000000-0005-0000-0000-0000FC230000}"/>
    <cellStyle name="Header1 4" xfId="23868" xr:uid="{8E5F9C47-3966-47A1-AC3E-8E15CCF5825E}"/>
    <cellStyle name="Header2" xfId="9225" xr:uid="{00000000-0005-0000-0000-0000FD230000}"/>
    <cellStyle name="Header2 10" xfId="33001" xr:uid="{D9D8E32B-1D52-4B45-BEC7-671C92D4A010}"/>
    <cellStyle name="Header2 2" xfId="9226" xr:uid="{00000000-0005-0000-0000-0000FE230000}"/>
    <cellStyle name="Header2 2 2" xfId="22036" xr:uid="{457AF0F1-D9E6-433F-AEF1-507F304C1743}"/>
    <cellStyle name="Header2 2 2 2" xfId="23762" xr:uid="{2FE7E02C-8AD0-416C-B727-185402404CBA}"/>
    <cellStyle name="Header2 2 2 2 2" xfId="26462" xr:uid="{9EA6707B-2281-42BE-9F76-42630D84C601}"/>
    <cellStyle name="Header2 2 2 2 2 2" xfId="31914" xr:uid="{D2FB6309-A2FE-4E6A-900C-55C8599AB1C8}"/>
    <cellStyle name="Header2 2 2 2 3" xfId="29702" xr:uid="{84C664E0-66EC-4222-9A6A-5362AF87043D}"/>
    <cellStyle name="Header2 2 2 3" xfId="25151" xr:uid="{C2E0625B-F693-4C06-BCEF-DF0F3FAC54E5}"/>
    <cellStyle name="Header2 2 2 3 2" xfId="30603" xr:uid="{52B845AF-355A-4998-9AA8-AA2F75EA223F}"/>
    <cellStyle name="Header2 2 2 4" xfId="22907" xr:uid="{9264E663-480D-4286-9D87-7B4471931CF0}"/>
    <cellStyle name="Header2 2 2 4 2" xfId="28847" xr:uid="{921077F1-A361-49D9-B057-05ADFAB9D9B6}"/>
    <cellStyle name="Header2 2 2 5" xfId="25607" xr:uid="{2E7C91FC-2C76-47DC-BE78-3A3D21B3D0D5}"/>
    <cellStyle name="Header2 2 2 5 2" xfId="31059" xr:uid="{D6AC5F73-1E57-4CCD-90AC-B380028B0E1D}"/>
    <cellStyle name="Header2 2 2 5 3" xfId="36634" xr:uid="{9450EF9F-F2C1-44B9-8C78-CBCFB2F28477}"/>
    <cellStyle name="Header2 2 2 6" xfId="27978" xr:uid="{27C308A0-2F11-4734-98D1-1D980A3FDB23}"/>
    <cellStyle name="Header2 2 2 7" xfId="33705" xr:uid="{40C2C483-A1D8-4651-B405-D8228402E7EA}"/>
    <cellStyle name="Header2 2 3" xfId="24448" xr:uid="{5C567ED5-7D2E-4010-A5ED-7C744488C91E}"/>
    <cellStyle name="Header2 2 3 2" xfId="29900" xr:uid="{DD6B89F3-E4D2-4114-B85F-CE9FAFD94A8A}"/>
    <cellStyle name="Header2 2 4" xfId="22304" xr:uid="{1816A238-0A7E-45FD-9220-B4A01C735D59}"/>
    <cellStyle name="Header2 2 4 2" xfId="28244" xr:uid="{8627D943-F476-4F16-8F88-920DF873D913}"/>
    <cellStyle name="Header2 2 4 3" xfId="33971" xr:uid="{D8E6975B-A207-4E2B-B557-4283338D02E1}"/>
    <cellStyle name="Header2 2 5" xfId="21149" xr:uid="{FB8DEA22-ABAC-4E1F-86E8-CA5DC52ED12E}"/>
    <cellStyle name="Header2 2 6" xfId="33002" xr:uid="{13DBC504-DBA9-46E7-88B3-9FC04BF3557F}"/>
    <cellStyle name="Header2 3" xfId="9227" xr:uid="{00000000-0005-0000-0000-0000FF230000}"/>
    <cellStyle name="Header2 3 2" xfId="22035" xr:uid="{AAAA86E6-ED1C-4873-8D08-E93C8C16B460}"/>
    <cellStyle name="Header2 3 2 2" xfId="23761" xr:uid="{9AB1A04D-474B-4687-8C9E-AE16D9FD6356}"/>
    <cellStyle name="Header2 3 2 2 2" xfId="26461" xr:uid="{C7A0B968-2187-4BD8-9D5D-DA563507A0E3}"/>
    <cellStyle name="Header2 3 2 2 2 2" xfId="31913" xr:uid="{5DFE7B57-5916-4200-B53F-F5BC322E4BD1}"/>
    <cellStyle name="Header2 3 2 2 3" xfId="29701" xr:uid="{7E94FA66-4332-4EBF-843E-3C8D09FD1D1C}"/>
    <cellStyle name="Header2 3 2 3" xfId="25150" xr:uid="{D75EC4AE-5F33-4BC3-B7BC-D6ECAB1205AA}"/>
    <cellStyle name="Header2 3 2 3 2" xfId="30602" xr:uid="{D278612D-6ECA-45B8-A294-D3E9E1DD8E33}"/>
    <cellStyle name="Header2 3 2 4" xfId="22906" xr:uid="{04A4C920-9040-4067-BE43-2C11F4C328AB}"/>
    <cellStyle name="Header2 3 2 4 2" xfId="28846" xr:uid="{0B8A2103-C3D9-43CC-AB7F-A496A6322018}"/>
    <cellStyle name="Header2 3 2 5" xfId="25606" xr:uid="{7B3DB8AD-3E3F-4645-969D-9E393B857748}"/>
    <cellStyle name="Header2 3 2 5 2" xfId="31058" xr:uid="{006F2787-B747-47FF-A946-87C3211A8DE4}"/>
    <cellStyle name="Header2 3 2 5 3" xfId="36633" xr:uid="{022D81F6-08AC-4FAB-82FC-FE239F40E093}"/>
    <cellStyle name="Header2 3 2 6" xfId="27977" xr:uid="{5A0F8E3F-14BF-48A3-94A8-CC8C85B9FD77}"/>
    <cellStyle name="Header2 3 2 7" xfId="33704" xr:uid="{6B27B8D0-2D2F-4CFE-A6C4-E58C31BADC0A}"/>
    <cellStyle name="Header2 3 3" xfId="24449" xr:uid="{5C22B6E9-6508-4CB3-9700-7E70E241A341}"/>
    <cellStyle name="Header2 3 3 2" xfId="29901" xr:uid="{BB7D561D-EB2A-4091-BE35-11AC0A317AC8}"/>
    <cellStyle name="Header2 3 4" xfId="22303" xr:uid="{2F9BD395-7904-476F-8577-DF18BF1227BE}"/>
    <cellStyle name="Header2 3 4 2" xfId="28243" xr:uid="{001C6B55-DC0B-4CCD-919A-942502E3F32F}"/>
    <cellStyle name="Header2 3 4 3" xfId="33970" xr:uid="{1855AE08-D59D-4143-8D62-989DA89790C5}"/>
    <cellStyle name="Header2 3 5" xfId="21150" xr:uid="{00627722-F63A-4AB9-9290-E8049E0F1AE0}"/>
    <cellStyle name="Header2 3 6" xfId="33003" xr:uid="{8DB9D19D-EA5A-48B7-AB6D-89F977F1723C}"/>
    <cellStyle name="Header2 4" xfId="22037" xr:uid="{B4ACB650-3ABA-4A11-8A80-B9274E19CDB8}"/>
    <cellStyle name="Header2 4 2" xfId="23763" xr:uid="{041E935C-95DC-4E8A-933F-073FD3054049}"/>
    <cellStyle name="Header2 4 2 2" xfId="26463" xr:uid="{43739327-D9ED-4449-81BD-B23A6DDCCEA8}"/>
    <cellStyle name="Header2 4 2 2 2" xfId="31915" xr:uid="{0BFB19AA-8953-4520-91A2-1E174C552EA2}"/>
    <cellStyle name="Header2 4 2 3" xfId="29703" xr:uid="{E89989A9-DE68-4DE8-8DAB-2E07AA6ACABD}"/>
    <cellStyle name="Header2 4 3" xfId="25152" xr:uid="{8BB2167E-BFCC-43EF-9E4A-99FBC64AB422}"/>
    <cellStyle name="Header2 4 3 2" xfId="30604" xr:uid="{D721DA1B-12A4-43C7-A969-FE1161EDD184}"/>
    <cellStyle name="Header2 4 4" xfId="22908" xr:uid="{34A19960-F185-4B38-850D-8499AE5A7E0B}"/>
    <cellStyle name="Header2 4 4 2" xfId="28848" xr:uid="{803ED38D-5D6A-4CD3-9D8A-B958FAB74E5F}"/>
    <cellStyle name="Header2 4 5" xfId="25608" xr:uid="{901AE305-847F-4B7C-AC4F-930EE408B31C}"/>
    <cellStyle name="Header2 4 5 2" xfId="31060" xr:uid="{8B21F2C6-D9C6-4BE9-A413-DBE3D274BE67}"/>
    <cellStyle name="Header2 4 5 3" xfId="36635" xr:uid="{D89F6C2E-CBEF-4A48-A07C-BE039686424C}"/>
    <cellStyle name="Header2 4 6" xfId="27979" xr:uid="{BF1A05F8-52B6-459C-B99D-A439B6362D51}"/>
    <cellStyle name="Header2 4 7" xfId="33706" xr:uid="{D5C58127-6A55-4C37-8FE4-6C6E7DADDD68}"/>
    <cellStyle name="Header2 5" xfId="23869" xr:uid="{59113CBE-7659-4B6F-A51F-C9BCC86E7F33}"/>
    <cellStyle name="Header2 5 2" xfId="25250" xr:uid="{BCFAD28A-6EF6-4A4C-81C2-584BEEAD7555}"/>
    <cellStyle name="Header2 5 2 2" xfId="30702" xr:uid="{75570207-9A08-46B4-A598-442F209AD9D0}"/>
    <cellStyle name="Header2 5 3" xfId="26548" xr:uid="{770DA297-99D8-43B8-81A7-3AEEB3AD27F3}"/>
    <cellStyle name="Header2 5 3 2" xfId="32000" xr:uid="{4CD69B0E-FB1F-4038-AEB0-20D17F51E8C7}"/>
    <cellStyle name="Header2 5 3 3" xfId="37572" xr:uid="{540EE343-8EB2-4F04-A40A-CE4CF0A76F36}"/>
    <cellStyle name="Header2 5 4" xfId="29790" xr:uid="{751C69B6-E3C1-49D2-8762-C4321469D82F}"/>
    <cellStyle name="Header2 6" xfId="23922" xr:uid="{D99E1396-D7D2-4AC3-B16E-0B15B7F48275}"/>
    <cellStyle name="Header2 6 2" xfId="25263" xr:uid="{FF8F90BD-124A-4751-93A2-8A7CCB2EB174}"/>
    <cellStyle name="Header2 6 2 2" xfId="30715" xr:uid="{330A833A-C19D-4C3B-B641-DAF79F155A98}"/>
    <cellStyle name="Header2 6 3" xfId="26549" xr:uid="{49C3A85C-7351-454C-9D7A-6DA0C046ABB6}"/>
    <cellStyle name="Header2 6 3 2" xfId="32001" xr:uid="{83C664C5-5101-4A47-84C9-A094F51B35FF}"/>
    <cellStyle name="Header2 6 3 3" xfId="37573" xr:uid="{4EC9CBAE-F2B8-4034-8AAA-6DD048EA371D}"/>
    <cellStyle name="Header2 6 4" xfId="29803" xr:uid="{8F11E9F4-DCF3-49C1-B159-7D42E9A67F8E}"/>
    <cellStyle name="Header2 7" xfId="24447" xr:uid="{47A17251-975D-499A-96B6-C4D26035C38E}"/>
    <cellStyle name="Header2 7 2" xfId="29899" xr:uid="{2E0EBD17-8BEB-4966-BEF0-0D6BA4A0EFD7}"/>
    <cellStyle name="Header2 8" xfId="22305" xr:uid="{8C44D5D7-A137-40BF-802B-6DC04871DF2B}"/>
    <cellStyle name="Header2 8 2" xfId="28245" xr:uid="{867416DF-F025-4FDD-87DE-419E847669DE}"/>
    <cellStyle name="Header2 8 3" xfId="33972" xr:uid="{5F5230C7-EC18-4442-B776-574A51AEC741}"/>
    <cellStyle name="Header2 9" xfId="21148" xr:uid="{79E61043-94A9-4E8B-90BD-772C09D369F0}"/>
    <cellStyle name="Heading 1 2" xfId="9228" xr:uid="{00000000-0005-0000-0000-000000240000}"/>
    <cellStyle name="Heading 1 2 2" xfId="9229" xr:uid="{00000000-0005-0000-0000-000001240000}"/>
    <cellStyle name="Heading 1 2 2 2" xfId="9230" xr:uid="{00000000-0005-0000-0000-000002240000}"/>
    <cellStyle name="Heading 1 2 3" xfId="9231" xr:uid="{00000000-0005-0000-0000-000003240000}"/>
    <cellStyle name="Heading 1 2 4" xfId="9232" xr:uid="{00000000-0005-0000-0000-000004240000}"/>
    <cellStyle name="Heading 1 3" xfId="9233" xr:uid="{00000000-0005-0000-0000-000005240000}"/>
    <cellStyle name="Heading 1 3 2" xfId="9234" xr:uid="{00000000-0005-0000-0000-000006240000}"/>
    <cellStyle name="Heading 1 3 3" xfId="9235" xr:uid="{00000000-0005-0000-0000-000007240000}"/>
    <cellStyle name="Heading 1 4" xfId="9236" xr:uid="{00000000-0005-0000-0000-000008240000}"/>
    <cellStyle name="Heading 1 4 2" xfId="9237" xr:uid="{00000000-0005-0000-0000-000009240000}"/>
    <cellStyle name="Heading 1 4 3" xfId="9238" xr:uid="{00000000-0005-0000-0000-00000A240000}"/>
    <cellStyle name="Heading 1 5" xfId="9239" xr:uid="{00000000-0005-0000-0000-00000B240000}"/>
    <cellStyle name="Heading 1 5 2" xfId="9240" xr:uid="{00000000-0005-0000-0000-00000C240000}"/>
    <cellStyle name="Heading 1 5 3" xfId="9241" xr:uid="{00000000-0005-0000-0000-00000D240000}"/>
    <cellStyle name="Heading 1 6" xfId="9242" xr:uid="{00000000-0005-0000-0000-00000E240000}"/>
    <cellStyle name="Heading 1 6 2" xfId="9243" xr:uid="{00000000-0005-0000-0000-00000F240000}"/>
    <cellStyle name="Heading 1 6 3" xfId="9244" xr:uid="{00000000-0005-0000-0000-000010240000}"/>
    <cellStyle name="Heading 1 7" xfId="9245" xr:uid="{00000000-0005-0000-0000-000011240000}"/>
    <cellStyle name="Heading 2 2" xfId="9246" xr:uid="{00000000-0005-0000-0000-000012240000}"/>
    <cellStyle name="Heading 2 2 2" xfId="9247" xr:uid="{00000000-0005-0000-0000-000013240000}"/>
    <cellStyle name="Heading 2 2 2 2" xfId="9248" xr:uid="{00000000-0005-0000-0000-000014240000}"/>
    <cellStyle name="Heading 2 2 3" xfId="9249" xr:uid="{00000000-0005-0000-0000-000015240000}"/>
    <cellStyle name="Heading 2 2 4" xfId="9250" xr:uid="{00000000-0005-0000-0000-000016240000}"/>
    <cellStyle name="Heading 2 3" xfId="9251" xr:uid="{00000000-0005-0000-0000-000017240000}"/>
    <cellStyle name="Heading 2 3 2" xfId="9252" xr:uid="{00000000-0005-0000-0000-000018240000}"/>
    <cellStyle name="Heading 2 3 3" xfId="9253" xr:uid="{00000000-0005-0000-0000-000019240000}"/>
    <cellStyle name="Heading 2 4" xfId="9254" xr:uid="{00000000-0005-0000-0000-00001A240000}"/>
    <cellStyle name="Heading 2 4 2" xfId="9255" xr:uid="{00000000-0005-0000-0000-00001B240000}"/>
    <cellStyle name="Heading 2 4 3" xfId="9256" xr:uid="{00000000-0005-0000-0000-00001C240000}"/>
    <cellStyle name="Heading 2 5" xfId="9257" xr:uid="{00000000-0005-0000-0000-00001D240000}"/>
    <cellStyle name="Heading 2 5 2" xfId="9258" xr:uid="{00000000-0005-0000-0000-00001E240000}"/>
    <cellStyle name="Heading 2 5 3" xfId="9259" xr:uid="{00000000-0005-0000-0000-00001F240000}"/>
    <cellStyle name="Heading 2 6" xfId="9260" xr:uid="{00000000-0005-0000-0000-000020240000}"/>
    <cellStyle name="Heading 2 6 2" xfId="9261" xr:uid="{00000000-0005-0000-0000-000021240000}"/>
    <cellStyle name="Heading 2 6 3" xfId="9262" xr:uid="{00000000-0005-0000-0000-000022240000}"/>
    <cellStyle name="Heading 2 7" xfId="9263" xr:uid="{00000000-0005-0000-0000-000023240000}"/>
    <cellStyle name="Heading 3 2" xfId="9264" xr:uid="{00000000-0005-0000-0000-000024240000}"/>
    <cellStyle name="Heading 3 2 2" xfId="9265" xr:uid="{00000000-0005-0000-0000-000025240000}"/>
    <cellStyle name="Heading 3 2 2 2" xfId="9266" xr:uid="{00000000-0005-0000-0000-000026240000}"/>
    <cellStyle name="Heading 3 2 3" xfId="9267" xr:uid="{00000000-0005-0000-0000-000027240000}"/>
    <cellStyle name="Heading 3 2 3 2" xfId="9268" xr:uid="{00000000-0005-0000-0000-000028240000}"/>
    <cellStyle name="Heading 3 2 4" xfId="9269" xr:uid="{00000000-0005-0000-0000-000029240000}"/>
    <cellStyle name="Heading 3 2 4 2" xfId="9270" xr:uid="{00000000-0005-0000-0000-00002A240000}"/>
    <cellStyle name="Heading 3 2 5" xfId="9271" xr:uid="{00000000-0005-0000-0000-00002B240000}"/>
    <cellStyle name="Heading 3 3" xfId="9272" xr:uid="{00000000-0005-0000-0000-00002C240000}"/>
    <cellStyle name="Heading 3 3 2" xfId="9273" xr:uid="{00000000-0005-0000-0000-00002D240000}"/>
    <cellStyle name="Heading 3 3 3" xfId="9274" xr:uid="{00000000-0005-0000-0000-00002E240000}"/>
    <cellStyle name="Heading 3 4" xfId="9275" xr:uid="{00000000-0005-0000-0000-00002F240000}"/>
    <cellStyle name="Heading 3 4 2" xfId="9276" xr:uid="{00000000-0005-0000-0000-000030240000}"/>
    <cellStyle name="Heading 3 4 3" xfId="9277" xr:uid="{00000000-0005-0000-0000-000031240000}"/>
    <cellStyle name="Heading 3 5" xfId="9278" xr:uid="{00000000-0005-0000-0000-000032240000}"/>
    <cellStyle name="Heading 3 5 2" xfId="9279" xr:uid="{00000000-0005-0000-0000-000033240000}"/>
    <cellStyle name="Heading 3 5 3" xfId="9280" xr:uid="{00000000-0005-0000-0000-000034240000}"/>
    <cellStyle name="Heading 3 6" xfId="9281" xr:uid="{00000000-0005-0000-0000-000035240000}"/>
    <cellStyle name="Heading 3 6 2" xfId="9282" xr:uid="{00000000-0005-0000-0000-000036240000}"/>
    <cellStyle name="Heading 3 6 3" xfId="9283" xr:uid="{00000000-0005-0000-0000-000037240000}"/>
    <cellStyle name="Heading 3 7" xfId="9284" xr:uid="{00000000-0005-0000-0000-000038240000}"/>
    <cellStyle name="Heading 4 2" xfId="9285" xr:uid="{00000000-0005-0000-0000-000039240000}"/>
    <cellStyle name="Heading 4 2 2" xfId="9286" xr:uid="{00000000-0005-0000-0000-00003A240000}"/>
    <cellStyle name="Heading 4 2 2 2" xfId="9287" xr:uid="{00000000-0005-0000-0000-00003B240000}"/>
    <cellStyle name="Heading 4 2 3" xfId="9288" xr:uid="{00000000-0005-0000-0000-00003C240000}"/>
    <cellStyle name="Heading 4 2 4" xfId="9289" xr:uid="{00000000-0005-0000-0000-00003D240000}"/>
    <cellStyle name="Heading 4 3" xfId="9290" xr:uid="{00000000-0005-0000-0000-00003E240000}"/>
    <cellStyle name="Heading 4 3 2" xfId="9291" xr:uid="{00000000-0005-0000-0000-00003F240000}"/>
    <cellStyle name="Heading 4 3 3" xfId="9292" xr:uid="{00000000-0005-0000-0000-000040240000}"/>
    <cellStyle name="Heading 4 4" xfId="9293" xr:uid="{00000000-0005-0000-0000-000041240000}"/>
    <cellStyle name="Heading 4 4 2" xfId="9294" xr:uid="{00000000-0005-0000-0000-000042240000}"/>
    <cellStyle name="Heading 4 4 3" xfId="9295" xr:uid="{00000000-0005-0000-0000-000043240000}"/>
    <cellStyle name="Heading 4 5" xfId="9296" xr:uid="{00000000-0005-0000-0000-000044240000}"/>
    <cellStyle name="Heading 4 5 2" xfId="9297" xr:uid="{00000000-0005-0000-0000-000045240000}"/>
    <cellStyle name="Heading 4 5 3" xfId="9298" xr:uid="{00000000-0005-0000-0000-000046240000}"/>
    <cellStyle name="Heading 4 6" xfId="9299" xr:uid="{00000000-0005-0000-0000-000047240000}"/>
    <cellStyle name="Heading 4 6 2" xfId="9300" xr:uid="{00000000-0005-0000-0000-000048240000}"/>
    <cellStyle name="Heading 4 6 3" xfId="9301" xr:uid="{00000000-0005-0000-0000-000049240000}"/>
    <cellStyle name="Heading 4 7" xfId="9302" xr:uid="{00000000-0005-0000-0000-00004A240000}"/>
    <cellStyle name="Heading A" xfId="9303" xr:uid="{00000000-0005-0000-0000-00004B240000}"/>
    <cellStyle name="Heading1" xfId="9304" xr:uid="{00000000-0005-0000-0000-00004C240000}"/>
    <cellStyle name="Heading1 2" xfId="9305" xr:uid="{00000000-0005-0000-0000-00004D240000}"/>
    <cellStyle name="Heading1 3" xfId="9306" xr:uid="{00000000-0005-0000-0000-00004E240000}"/>
    <cellStyle name="Heading1 4" xfId="23870" xr:uid="{1AC8FFC6-B519-4BE7-90B8-54A2335D9486}"/>
    <cellStyle name="Heading1 5" xfId="23923" xr:uid="{A03E79FB-97E5-462B-9B29-C74667328108}"/>
    <cellStyle name="Heading2" xfId="9307" xr:uid="{00000000-0005-0000-0000-00004F240000}"/>
    <cellStyle name="Heading2 2" xfId="9308" xr:uid="{00000000-0005-0000-0000-000050240000}"/>
    <cellStyle name="Heading2 3" xfId="9309" xr:uid="{00000000-0005-0000-0000-000051240000}"/>
    <cellStyle name="Heading2 4" xfId="23871" xr:uid="{C947F2CE-E659-4CE1-816C-42DCD4A1303F}"/>
    <cellStyle name="Heading2 5" xfId="23924" xr:uid="{2A4AFDD9-C364-48AD-AEFA-E5A13646C6A5}"/>
    <cellStyle name="Heading3" xfId="9310" xr:uid="{00000000-0005-0000-0000-000052240000}"/>
    <cellStyle name="Heading3 2" xfId="9311" xr:uid="{00000000-0005-0000-0000-000053240000}"/>
    <cellStyle name="Heading3 3" xfId="9312" xr:uid="{00000000-0005-0000-0000-000054240000}"/>
    <cellStyle name="Heading3 4" xfId="23872" xr:uid="{C5432917-EDB9-4BB8-B554-38BAA941C7A4}"/>
    <cellStyle name="Heading3 5" xfId="23925" xr:uid="{2FB12A07-3903-474C-B916-15296C95D5A7}"/>
    <cellStyle name="Heading4" xfId="9313" xr:uid="{00000000-0005-0000-0000-000055240000}"/>
    <cellStyle name="Heading4 2" xfId="9314" xr:uid="{00000000-0005-0000-0000-000056240000}"/>
    <cellStyle name="Heading4 3" xfId="9315" xr:uid="{00000000-0005-0000-0000-000057240000}"/>
    <cellStyle name="Heading4 4" xfId="23873" xr:uid="{8FF0EBD5-4E46-473F-B6A3-AD36FE667232}"/>
    <cellStyle name="Heading4 5" xfId="23926" xr:uid="{2FFA1758-5EF6-44E7-84C1-AD30DD4C85A9}"/>
    <cellStyle name="Heading5" xfId="9316" xr:uid="{00000000-0005-0000-0000-000058240000}"/>
    <cellStyle name="Heading5 2" xfId="9317" xr:uid="{00000000-0005-0000-0000-000059240000}"/>
    <cellStyle name="Heading5 3" xfId="9318" xr:uid="{00000000-0005-0000-0000-00005A240000}"/>
    <cellStyle name="Heading5 4" xfId="23874" xr:uid="{73E8E5AD-6A78-4B1B-AA82-FCD376FDF997}"/>
    <cellStyle name="Heading5 5" xfId="23927" xr:uid="{C53DE1B1-1555-4FA5-A06A-B7E716F1BB41}"/>
    <cellStyle name="Heading6" xfId="9319" xr:uid="{00000000-0005-0000-0000-00005B240000}"/>
    <cellStyle name="Heading6 2" xfId="9320" xr:uid="{00000000-0005-0000-0000-00005C240000}"/>
    <cellStyle name="Heading6 3" xfId="9321" xr:uid="{00000000-0005-0000-0000-00005D240000}"/>
    <cellStyle name="Heading6 4" xfId="23875" xr:uid="{BD3D03D0-403B-48F3-8C3D-8AF133B9C703}"/>
    <cellStyle name="Heading6 5" xfId="23928" xr:uid="{42764BE0-CA4A-4F4B-84D9-69E406E6A959}"/>
    <cellStyle name="HeadingTable" xfId="9322" xr:uid="{00000000-0005-0000-0000-00005E240000}"/>
    <cellStyle name="HeadingTable 2" xfId="22034" xr:uid="{8F794F30-F84B-4750-97F6-18F93E1404E6}"/>
    <cellStyle name="HeadingTable 2 2" xfId="25149" xr:uid="{1D3066B2-C758-41C9-B81C-616370572B25}"/>
    <cellStyle name="HeadingTable 2 2 2" xfId="27344" xr:uid="{2595B36E-3942-48D2-A21A-E55C8400421A}"/>
    <cellStyle name="HeadingTable 2 2 2 2" xfId="32796" xr:uid="{5CEF7863-C328-4FE3-9B48-D87BFE2A522A}"/>
    <cellStyle name="HeadingTable 2 2 3" xfId="30601" xr:uid="{0C4E379E-F278-4A94-84DF-7D01AA677324}"/>
    <cellStyle name="HeadingTable 2 3" xfId="27976" xr:uid="{7F3131CA-F241-4FCA-8A2C-57FFCAD25D7D}"/>
    <cellStyle name="HeadingTable 2 4" xfId="33703" xr:uid="{FEE2FBA7-50C9-4A0C-87BB-DA80977ADD46}"/>
    <cellStyle name="HeadingTable 3" xfId="23876" xr:uid="{B6F0D548-5BEC-4EC7-A275-5CFF2A5FC3BA}"/>
    <cellStyle name="HeadingTable 3 2" xfId="25251" xr:uid="{DADAB400-08A2-4616-95CA-760C6721EDCB}"/>
    <cellStyle name="HeadingTable 3 2 2" xfId="27442" xr:uid="{11E4C30B-4E72-469F-80A9-F9C888617207}"/>
    <cellStyle name="HeadingTable 3 2 2 2" xfId="32894" xr:uid="{6A3B41DB-B8F0-46BD-BE1E-B8852441C615}"/>
    <cellStyle name="HeadingTable 3 2 3" xfId="30703" xr:uid="{900A7260-EF39-4CB9-90DA-D9BDA5CDBC2B}"/>
    <cellStyle name="HeadingTable 3 3" xfId="29791" xr:uid="{6C1ABDF6-E4A2-4DC7-B2E8-00ECCB322AA1}"/>
    <cellStyle name="HeadingTable 3 4" xfId="35511" xr:uid="{BC60D9AF-D6BB-4D22-96AA-56D4DD4975BA}"/>
    <cellStyle name="HeadingTable 4" xfId="23904" xr:uid="{AACD4535-E69A-4874-A793-FA9A30B5721B}"/>
    <cellStyle name="HeadingTable 4 2" xfId="25259" xr:uid="{D7338169-77DC-46A3-971F-DB00B09D9CFE}"/>
    <cellStyle name="HeadingTable 4 2 2" xfId="27450" xr:uid="{510FA436-B94C-4834-8CDC-627F5F92424B}"/>
    <cellStyle name="HeadingTable 4 2 2 2" xfId="32902" xr:uid="{3C910011-96B6-4F6B-82B0-C83CECE5A66A}"/>
    <cellStyle name="HeadingTable 4 2 3" xfId="30711" xr:uid="{B2DE3ACC-182A-49A7-BDC8-C0983C2865C1}"/>
    <cellStyle name="HeadingTable 4 3" xfId="29799" xr:uid="{E0C341DB-09B0-4E36-AD6F-CEE4BC7728EC}"/>
    <cellStyle name="HeadingTable 4 4" xfId="35519" xr:uid="{6A3F191A-0084-4CD4-926D-3EB9B13EAB3B}"/>
    <cellStyle name="HeadingTable 5" xfId="24450" xr:uid="{BDCED4F0-0572-49D0-98DB-ECD5C0630A40}"/>
    <cellStyle name="HeadingTable 5 2" xfId="26645" xr:uid="{48FE7F23-7EB1-4E52-A6AA-536179B4C1AC}"/>
    <cellStyle name="HeadingTable 5 2 2" xfId="32097" xr:uid="{C69AB08F-EB6D-4A7B-8D58-5F5B2EEF7491}"/>
    <cellStyle name="HeadingTable 5 3" xfId="29902" xr:uid="{F33619B8-377B-4A68-B1F9-8F4598DF44D4}"/>
    <cellStyle name="HeadingTable 6" xfId="21151" xr:uid="{FCE5C5A2-1F14-40E2-A158-3171680F4BC1}"/>
    <cellStyle name="HeadingTable 7" xfId="21328" xr:uid="{81BDF36D-44F4-4163-958F-BA52F4661B15}"/>
    <cellStyle name="HeadingTable 8" xfId="33004" xr:uid="{677F7FE1-4727-4379-A4D6-5AFB9E00092D}"/>
    <cellStyle name="highlightExposure" xfId="9323" xr:uid="{00000000-0005-0000-0000-00005F240000}"/>
    <cellStyle name="highlightExposure 2" xfId="22033" xr:uid="{C47B7261-F2EF-4E84-8628-EAFBBAB4FB6B}"/>
    <cellStyle name="highlightExposure 2 2" xfId="25148" xr:uid="{66C14143-0BB9-4041-9398-315FC9A4EBC4}"/>
    <cellStyle name="highlightExposure 2 2 2" xfId="27343" xr:uid="{9FBCD602-BBC2-4222-A454-17A5751E6B6E}"/>
    <cellStyle name="highlightExposure 2 2 2 2" xfId="32795" xr:uid="{3097E60E-007A-4152-A28E-2637A8F7CD7D}"/>
    <cellStyle name="highlightExposure 2 2 3" xfId="30600" xr:uid="{E64DA67A-6D2D-4060-9783-3063F8DAE509}"/>
    <cellStyle name="highlightExposure 2 3" xfId="27975" xr:uid="{A70FEF14-456C-4511-9264-28EE7517825D}"/>
    <cellStyle name="highlightExposure 2 4" xfId="33702" xr:uid="{86E6B4D2-932F-4B20-912F-7A69B4ED2E67}"/>
    <cellStyle name="highlightExposure 3" xfId="23877" xr:uid="{4AFAF69E-F851-43C2-86FF-91E26643AB0B}"/>
    <cellStyle name="highlightExposure 3 2" xfId="25252" xr:uid="{09F8F957-E11E-421A-86A1-73FF762A92A1}"/>
    <cellStyle name="highlightExposure 3 2 2" xfId="27443" xr:uid="{F531937D-FC79-4C76-9DA9-847F8991F93C}"/>
    <cellStyle name="highlightExposure 3 2 2 2" xfId="32895" xr:uid="{C23DCF77-8871-440B-8E1B-AE25C04B43A5}"/>
    <cellStyle name="highlightExposure 3 2 3" xfId="30704" xr:uid="{673291D8-77EB-4309-AD2F-059744BD5FAE}"/>
    <cellStyle name="highlightExposure 3 3" xfId="29792" xr:uid="{0CEECEDF-0FC4-42A2-909A-464680960336}"/>
    <cellStyle name="highlightExposure 3 4" xfId="35512" xr:uid="{AB4A8FF1-AEB2-4C4B-A80F-F1BA1DADBE21}"/>
    <cellStyle name="highlightExposure 4" xfId="24451" xr:uid="{D9044B9D-189C-4F4E-ADE8-D09184DD053D}"/>
    <cellStyle name="highlightExposure 4 2" xfId="26646" xr:uid="{C0F499E9-056A-423F-AB6B-A9036118F0B3}"/>
    <cellStyle name="highlightExposure 4 2 2" xfId="32098" xr:uid="{AC5D2892-FF3A-40B7-B70B-652F0BF21A46}"/>
    <cellStyle name="highlightExposure 4 3" xfId="29903" xr:uid="{7BCB75AC-BD04-420D-B6EB-926625EC4B9C}"/>
    <cellStyle name="highlightExposure 5" xfId="21152" xr:uid="{21C4E884-5DFB-4680-9DE4-0112FD9D0274}"/>
    <cellStyle name="highlightExposure 6" xfId="21327" xr:uid="{B9A5A397-E486-4979-8EFB-C7FDA8929FCB}"/>
    <cellStyle name="highlightExposure 7" xfId="33005" xr:uid="{5711A885-9CE7-4F43-B36E-47E411919A99}"/>
    <cellStyle name="highlightPercentage" xfId="9324" xr:uid="{00000000-0005-0000-0000-000060240000}"/>
    <cellStyle name="highlightPercentage 2" xfId="22032" xr:uid="{4ED281AD-2A9B-4E6A-BA96-BBB32B296CAD}"/>
    <cellStyle name="highlightPercentage 2 2" xfId="25147" xr:uid="{544BB186-2810-424C-8A7A-FF44614FBB3C}"/>
    <cellStyle name="highlightPercentage 2 2 2" xfId="27342" xr:uid="{1FE44994-463B-4AA4-BC83-27F65ADA1DDD}"/>
    <cellStyle name="highlightPercentage 2 2 2 2" xfId="32794" xr:uid="{C54EF3A8-42A0-4A23-93C0-C1F09FC50B57}"/>
    <cellStyle name="highlightPercentage 2 2 3" xfId="30599" xr:uid="{D3E9F67F-BD57-4A27-B302-9734BFF35308}"/>
    <cellStyle name="highlightPercentage 2 3" xfId="27974" xr:uid="{F448B60D-A3F2-40FE-91AD-A5CC27A5C8B2}"/>
    <cellStyle name="highlightPercentage 2 4" xfId="33701" xr:uid="{762DDFAB-CFD8-43A4-9945-EA99369A2806}"/>
    <cellStyle name="highlightPercentage 3" xfId="23878" xr:uid="{4239CDC4-8D5C-4D28-9525-B5B300210AC3}"/>
    <cellStyle name="highlightPercentage 3 2" xfId="25253" xr:uid="{670098A3-8663-4B9F-BABF-B1361670614C}"/>
    <cellStyle name="highlightPercentage 3 2 2" xfId="27444" xr:uid="{77F44416-B901-4BFE-AE3F-86F8CF6AEA8A}"/>
    <cellStyle name="highlightPercentage 3 2 2 2" xfId="32896" xr:uid="{0AD4F77D-5E71-4456-89F6-68FEE8C1AC64}"/>
    <cellStyle name="highlightPercentage 3 2 3" xfId="30705" xr:uid="{A3E91965-A1ED-4BA4-8DBD-0CD1D1E82DF0}"/>
    <cellStyle name="highlightPercentage 3 3" xfId="29793" xr:uid="{4516BF0D-C97D-4CCA-911F-43F30C55B3F3}"/>
    <cellStyle name="highlightPercentage 3 4" xfId="35513" xr:uid="{A9695A19-2214-4DC2-8A88-AE1E0BE8124A}"/>
    <cellStyle name="highlightPercentage 4" xfId="24452" xr:uid="{0B77978A-F147-4A0C-9164-92DA31978C13}"/>
    <cellStyle name="highlightPercentage 4 2" xfId="26647" xr:uid="{D6D11313-9C68-45D9-9AE6-33B496998A1D}"/>
    <cellStyle name="highlightPercentage 4 2 2" xfId="32099" xr:uid="{E1E33FF2-DE29-4694-9F44-DE243B7CC07D}"/>
    <cellStyle name="highlightPercentage 4 3" xfId="29904" xr:uid="{B2CF5662-3FBC-4A85-BD4F-72F1885DBF96}"/>
    <cellStyle name="highlightPercentage 5" xfId="21153" xr:uid="{67643477-5738-42DE-9A0A-F3AA5A697335}"/>
    <cellStyle name="highlightPercentage 6" xfId="21326" xr:uid="{CCD30D4A-1FB4-45DD-A4EE-2F527D2CEE97}"/>
    <cellStyle name="highlightPercentage 7" xfId="33006" xr:uid="{9AB432B2-ABF9-44A4-8F11-82D853F4C1A9}"/>
    <cellStyle name="highlightText" xfId="9325" xr:uid="{00000000-0005-0000-0000-000061240000}"/>
    <cellStyle name="highlightText 2" xfId="22031" xr:uid="{27A378B6-E370-4AAD-9605-F689447072DC}"/>
    <cellStyle name="highlightText 2 2" xfId="25146" xr:uid="{69A2B67C-FC34-4BD9-AD45-4F1166D0AD00}"/>
    <cellStyle name="highlightText 2 2 2" xfId="27341" xr:uid="{CE023513-7616-4276-B513-C50EDCFA859D}"/>
    <cellStyle name="highlightText 2 2 2 2" xfId="32793" xr:uid="{9DC39A8C-FD10-4832-8B51-8849548B1EE2}"/>
    <cellStyle name="highlightText 2 2 3" xfId="30598" xr:uid="{6FE599E4-427F-4AB0-B935-E887E0055773}"/>
    <cellStyle name="highlightText 2 3" xfId="27973" xr:uid="{31D0100B-CFEB-48C9-8053-E402D231E656}"/>
    <cellStyle name="highlightText 2 4" xfId="33700" xr:uid="{D6D4D9EB-52BB-4E6D-8218-DF075D631747}"/>
    <cellStyle name="highlightText 3" xfId="23879" xr:uid="{765A0205-8F78-41FB-84ED-AA815D8CC85C}"/>
    <cellStyle name="highlightText 3 2" xfId="25254" xr:uid="{2CF99E62-9AE3-4F44-8994-60C0871D5D8C}"/>
    <cellStyle name="highlightText 3 2 2" xfId="27445" xr:uid="{E25D59D9-7C7A-44A0-A59E-ABF69D276657}"/>
    <cellStyle name="highlightText 3 2 2 2" xfId="32897" xr:uid="{9B1FB433-84A5-4BF1-A8DC-B0CF192B4C7D}"/>
    <cellStyle name="highlightText 3 2 3" xfId="30706" xr:uid="{ECB50B6F-B87D-4F4B-8CCD-992566416E9A}"/>
    <cellStyle name="highlightText 3 3" xfId="29794" xr:uid="{CC360B17-6509-4ACD-BF15-206F61BC61B9}"/>
    <cellStyle name="highlightText 3 4" xfId="35514" xr:uid="{591E6CEE-56A8-4329-B1B2-9BDE9688F211}"/>
    <cellStyle name="highlightText 4" xfId="23901" xr:uid="{F1B114F9-C335-449F-AABC-F8C20DF62884}"/>
    <cellStyle name="highlightText 4 2" xfId="25257" xr:uid="{86F57AC4-9D75-4FCC-B1F7-F918E068B7BF}"/>
    <cellStyle name="highlightText 4 2 2" xfId="27448" xr:uid="{B09A4764-D032-4E66-911D-12C42EE36F11}"/>
    <cellStyle name="highlightText 4 2 2 2" xfId="32900" xr:uid="{F7B72391-DAE4-4ED3-BE11-5BDA32A5C159}"/>
    <cellStyle name="highlightText 4 2 3" xfId="30709" xr:uid="{205CB2F2-3379-41B7-8BFC-AD1608838E8F}"/>
    <cellStyle name="highlightText 4 3" xfId="29797" xr:uid="{D0492C7C-5D86-4DFF-A827-B1F94FCDE166}"/>
    <cellStyle name="highlightText 4 4" xfId="35517" xr:uid="{6FA2935C-2ABB-494A-A9C7-C9216FD2DC6F}"/>
    <cellStyle name="highlightText 5" xfId="24453" xr:uid="{1F98D3B5-C37A-404A-8CE2-A5B6FBA7F782}"/>
    <cellStyle name="highlightText 5 2" xfId="26648" xr:uid="{F496E1E9-19F4-486E-B64D-8DA85D12044F}"/>
    <cellStyle name="highlightText 5 2 2" xfId="32100" xr:uid="{777E9E30-53D9-4189-9B4F-26AB31D4C1D6}"/>
    <cellStyle name="highlightText 5 3" xfId="29905" xr:uid="{43DEBF84-75E9-42D7-A117-19479F7B77D5}"/>
    <cellStyle name="highlightText 6" xfId="21154" xr:uid="{AB1F4184-0D2A-48AA-8143-6EFC19E2EE08}"/>
    <cellStyle name="highlightText 7" xfId="21325" xr:uid="{39017E9C-2935-4BCE-9A3B-A25BE3E6A1E4}"/>
    <cellStyle name="highlightText 8" xfId="33007" xr:uid="{C9F0A2D0-85D1-49F9-8373-94B8E099B671}"/>
    <cellStyle name="Horizontal" xfId="9326" xr:uid="{00000000-0005-0000-0000-000062240000}"/>
    <cellStyle name="Horizontal 2" xfId="9327" xr:uid="{00000000-0005-0000-0000-000063240000}"/>
    <cellStyle name="Horizontal 2 2" xfId="23881" xr:uid="{D5AC2FB8-15B4-4E3C-A3C2-96A47D9A7419}"/>
    <cellStyle name="Horizontal 2 3" xfId="23929" xr:uid="{B9C520A5-EBDC-45D7-84C2-22CA96B49D68}"/>
    <cellStyle name="Horizontal 3" xfId="9328" xr:uid="{00000000-0005-0000-0000-000064240000}"/>
    <cellStyle name="Horizontal 4" xfId="23880" xr:uid="{E713B27E-EBEE-40BB-8A95-E7D6265478AD}"/>
    <cellStyle name="Hyperlink" xfId="17" builtinId="8"/>
    <cellStyle name="Hyperlink 2" xfId="9329" xr:uid="{00000000-0005-0000-0000-000066240000}"/>
    <cellStyle name="Hyperlink 2 2" xfId="9330" xr:uid="{00000000-0005-0000-0000-000067240000}"/>
    <cellStyle name="Hyperlink 2 3" xfId="9331" xr:uid="{00000000-0005-0000-0000-000068240000}"/>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22029" xr:uid="{95B512DE-C4D1-433A-B47D-44D3FB965070}"/>
    <cellStyle name="Input 2 10 2 2 2" xfId="23759" xr:uid="{AE976C8F-ACB5-4065-B7D7-B11E5C9F2DA3}"/>
    <cellStyle name="Input 2 10 2 2 2 2" xfId="26459" xr:uid="{9234744E-9E54-42BC-A932-DBC368630FDF}"/>
    <cellStyle name="Input 2 10 2 2 2 2 2" xfId="31911" xr:uid="{79F5FC22-5F84-4F9E-A459-876648CD16EE}"/>
    <cellStyle name="Input 2 10 2 2 2 2 3" xfId="37486" xr:uid="{A7073A05-8C37-4C7D-9D0B-D3E20E57C821}"/>
    <cellStyle name="Input 2 10 2 2 2 3" xfId="29699" xr:uid="{00E7ECD1-905A-417E-9757-84999DA025AA}"/>
    <cellStyle name="Input 2 10 2 2 2 4" xfId="35423" xr:uid="{1D87D8F3-7836-48BE-A47B-3B6398D1E021}"/>
    <cellStyle name="Input 2 10 2 2 3" xfId="25144" xr:uid="{0DC5F342-C3B0-4E0F-B2A3-4EBE56CBC4C1}"/>
    <cellStyle name="Input 2 10 2 2 3 2" xfId="27339" xr:uid="{C6DED6F3-5BC6-4D92-9D56-726BCD752291}"/>
    <cellStyle name="Input 2 10 2 2 3 2 2" xfId="32791" xr:uid="{7446D91C-27A6-470B-AC17-3F3E5A24F897}"/>
    <cellStyle name="Input 2 10 2 2 3 2 3" xfId="38172" xr:uid="{ED8220B1-33DC-45C2-9C16-54A3E7410CC7}"/>
    <cellStyle name="Input 2 10 2 2 3 3" xfId="30596" xr:uid="{65DD1930-EBD5-4E0F-A8BC-74120CA03C53}"/>
    <cellStyle name="Input 2 10 2 2 3 4" xfId="36289" xr:uid="{E39905CD-C831-4FB9-A31C-52D448DD134F}"/>
    <cellStyle name="Input 2 10 2 2 4" xfId="22904" xr:uid="{86E0D317-DA91-4A06-AC35-1EDCBEE932F2}"/>
    <cellStyle name="Input 2 10 2 2 4 2" xfId="28844" xr:uid="{6AEED547-DD18-4D40-BCB8-559FE98A0FB6}"/>
    <cellStyle name="Input 2 10 2 2 4 3" xfId="34571" xr:uid="{E591887F-715A-42CF-BFDA-8C30DC0821CB}"/>
    <cellStyle name="Input 2 10 2 2 5" xfId="25604" xr:uid="{395AC531-1158-45B7-B439-9B23A5F4A20B}"/>
    <cellStyle name="Input 2 10 2 2 5 2" xfId="31056" xr:uid="{BEEE743E-8709-4BB2-AEA4-1D5D4D24D0B7}"/>
    <cellStyle name="Input 2 10 2 2 5 3" xfId="36631" xr:uid="{A6FD4F28-31C0-400E-8328-65C1A139A3A8}"/>
    <cellStyle name="Input 2 10 2 2 6" xfId="27971" xr:uid="{AE4FBD95-DB06-4639-9C3C-FCCBE268D81B}"/>
    <cellStyle name="Input 2 10 2 2 7" xfId="33698" xr:uid="{3BDF0699-89C9-4182-83D6-B41CB5238BB7}"/>
    <cellStyle name="Input 2 10 2 3" xfId="23078" xr:uid="{DE4720A2-2207-4440-8DD2-997B892D3E2E}"/>
    <cellStyle name="Input 2 10 2 3 2" xfId="25778" xr:uid="{E5A5B041-1C60-46F6-939E-1D9BEB15F565}"/>
    <cellStyle name="Input 2 10 2 3 2 2" xfId="31230" xr:uid="{DE07911D-AFCC-42F7-AA28-20CFDF45176A}"/>
    <cellStyle name="Input 2 10 2 3 2 3" xfId="36805" xr:uid="{651C62DD-7958-43F3-9679-6D774EF3B332}"/>
    <cellStyle name="Input 2 10 2 3 3" xfId="29018" xr:uid="{B586B98E-7A6F-41D4-8382-70377E728FDF}"/>
    <cellStyle name="Input 2 10 2 3 4" xfId="34742" xr:uid="{59FE3452-E418-4277-96E6-E880835573C9}"/>
    <cellStyle name="Input 2 10 2 4" xfId="24455" xr:uid="{F5B38DD3-A97C-4133-BA25-529482B8021E}"/>
    <cellStyle name="Input 2 10 2 4 2" xfId="26650" xr:uid="{7B6A72D8-22D3-4549-AE09-2538873A509B}"/>
    <cellStyle name="Input 2 10 2 4 2 2" xfId="32102" xr:uid="{7556DD5A-2980-4CDA-AAD6-71773EEDEEAF}"/>
    <cellStyle name="Input 2 10 2 4 2 3" xfId="37659" xr:uid="{C6846D48-4DA8-4460-983D-2C2B7AAEB746}"/>
    <cellStyle name="Input 2 10 2 4 3" xfId="29907" xr:uid="{62A1633A-D7A1-4083-9C8A-6643FD5CCCAC}"/>
    <cellStyle name="Input 2 10 2 4 4" xfId="35608" xr:uid="{30FD5BCE-9693-4CD0-ADBE-96CB95CCD9A8}"/>
    <cellStyle name="Input 2 10 2 5" xfId="22220" xr:uid="{BC2FD49F-3803-441A-BA84-E89EB5E8FAE8}"/>
    <cellStyle name="Input 2 10 2 5 2" xfId="28160" xr:uid="{3C1F40DF-D220-4D5F-801A-E5490F701BB2}"/>
    <cellStyle name="Input 2 10 2 5 3" xfId="33887" xr:uid="{B6215DEE-610F-4A79-BF5C-9081DFA2DFB0}"/>
    <cellStyle name="Input 2 10 2 6" xfId="21156" xr:uid="{CDBA3567-6CD8-4C2F-A0C1-62F3A1871EC9}"/>
    <cellStyle name="Input 2 10 2 7" xfId="21323" xr:uid="{EDDA5581-A35C-410C-A323-BB6EDCDD5104}"/>
    <cellStyle name="Input 2 10 2 8" xfId="33009" xr:uid="{6FBD9D15-763A-40A0-8EB4-EDCA7CAE2759}"/>
    <cellStyle name="Input 2 10 3" xfId="9336" xr:uid="{00000000-0005-0000-0000-00006D240000}"/>
    <cellStyle name="Input 2 10 3 2" xfId="22028" xr:uid="{F4C30639-176F-4938-8458-816D19C6C8EE}"/>
    <cellStyle name="Input 2 10 3 2 2" xfId="23758" xr:uid="{0931AD4F-DC26-4462-B047-80AE132DDCAA}"/>
    <cellStyle name="Input 2 10 3 2 2 2" xfId="26458" xr:uid="{3AD8ECF3-6F17-49FF-BC33-F086AD065A85}"/>
    <cellStyle name="Input 2 10 3 2 2 2 2" xfId="31910" xr:uid="{CD49E4BA-7855-475A-A26E-2202532A4A31}"/>
    <cellStyle name="Input 2 10 3 2 2 2 3" xfId="37485" xr:uid="{F5AAF983-C810-4FF5-A3B8-DD8A759B81F5}"/>
    <cellStyle name="Input 2 10 3 2 2 3" xfId="29698" xr:uid="{19CD060C-506B-413A-B68B-1D9870DCAC15}"/>
    <cellStyle name="Input 2 10 3 2 2 4" xfId="35422" xr:uid="{5243D0D9-E5B6-4440-851E-732C6FC5ACEA}"/>
    <cellStyle name="Input 2 10 3 2 3" xfId="25143" xr:uid="{DEB19D47-72A4-463B-8C50-CF6F4B1D4C6A}"/>
    <cellStyle name="Input 2 10 3 2 3 2" xfId="27338" xr:uid="{2229C313-4AB9-4B1C-A86E-5C922A298AD7}"/>
    <cellStyle name="Input 2 10 3 2 3 2 2" xfId="32790" xr:uid="{7BB95462-60CB-46A0-B423-755E49BA5366}"/>
    <cellStyle name="Input 2 10 3 2 3 2 3" xfId="38171" xr:uid="{6307A9A8-EF57-481D-9DBA-B1A406202004}"/>
    <cellStyle name="Input 2 10 3 2 3 3" xfId="30595" xr:uid="{E5B80FB9-D439-4BED-9A24-7D34699B1888}"/>
    <cellStyle name="Input 2 10 3 2 3 4" xfId="36288" xr:uid="{E40163F6-D5C9-4009-8D5F-90C22C139B13}"/>
    <cellStyle name="Input 2 10 3 2 4" xfId="22903" xr:uid="{71A27364-CDC4-41BA-878E-F3F40AC25D93}"/>
    <cellStyle name="Input 2 10 3 2 4 2" xfId="28843" xr:uid="{715EE946-FB7D-4020-BA50-EE64BE30E1C8}"/>
    <cellStyle name="Input 2 10 3 2 4 3" xfId="34570" xr:uid="{0772D981-6AB7-42E0-A860-1A923404A3BE}"/>
    <cellStyle name="Input 2 10 3 2 5" xfId="25603" xr:uid="{6680264D-44DF-48DD-8CF0-2E2FD3AB6153}"/>
    <cellStyle name="Input 2 10 3 2 5 2" xfId="31055" xr:uid="{6C63ED41-FF0F-47C8-AFEA-AA726E23F46C}"/>
    <cellStyle name="Input 2 10 3 2 5 3" xfId="36630" xr:uid="{E319BC08-DE96-44B6-B73B-21403162E237}"/>
    <cellStyle name="Input 2 10 3 2 6" xfId="27970" xr:uid="{1AB4646D-92C5-4A25-956A-CE35C2134751}"/>
    <cellStyle name="Input 2 10 3 2 7" xfId="33697" xr:uid="{FA305AFA-1544-4074-906B-631D208A899F}"/>
    <cellStyle name="Input 2 10 3 3" xfId="23079" xr:uid="{117DA119-EA57-4FDC-9817-9EC7FA218710}"/>
    <cellStyle name="Input 2 10 3 3 2" xfId="25779" xr:uid="{61A2E4FF-B0C2-43DD-8E92-6F076EB3017B}"/>
    <cellStyle name="Input 2 10 3 3 2 2" xfId="31231" xr:uid="{189211A1-5A34-4C9E-B116-EBF8E438DEEB}"/>
    <cellStyle name="Input 2 10 3 3 2 3" xfId="36806" xr:uid="{7015C0D4-EFB7-4A99-86EF-DE504F83F35A}"/>
    <cellStyle name="Input 2 10 3 3 3" xfId="29019" xr:uid="{8ACEF494-D009-43D7-925E-949CD3613AA8}"/>
    <cellStyle name="Input 2 10 3 3 4" xfId="34743" xr:uid="{6EEF92A1-977E-4A3A-8F9C-52646715B211}"/>
    <cellStyle name="Input 2 10 3 4" xfId="24456" xr:uid="{D2A83F60-0FE6-4E62-A332-2814A802030E}"/>
    <cellStyle name="Input 2 10 3 4 2" xfId="26651" xr:uid="{36E5F2E9-C728-4CA2-9F9E-D86F05D5EF64}"/>
    <cellStyle name="Input 2 10 3 4 2 2" xfId="32103" xr:uid="{9CE18C19-9D98-43A0-A3D7-3F32A1B12E20}"/>
    <cellStyle name="Input 2 10 3 4 2 3" xfId="37660" xr:uid="{EDD2272E-CF18-4895-81C2-22C43AF2CB6C}"/>
    <cellStyle name="Input 2 10 3 4 3" xfId="29908" xr:uid="{7AC5E8AC-326C-4F8B-8DE4-8D7027363720}"/>
    <cellStyle name="Input 2 10 3 4 4" xfId="35609" xr:uid="{68B7017C-5B2B-4A84-9742-B8E454CA5734}"/>
    <cellStyle name="Input 2 10 3 5" xfId="22221" xr:uid="{9C2CEE89-C886-40EC-81E8-9DBE22F371FD}"/>
    <cellStyle name="Input 2 10 3 5 2" xfId="28161" xr:uid="{1F44D45F-4414-45D9-874D-D05DE6CCA96B}"/>
    <cellStyle name="Input 2 10 3 5 3" xfId="33888" xr:uid="{6090DA1F-2678-4AFE-80A2-DC5F9FDFDC43}"/>
    <cellStyle name="Input 2 10 3 6" xfId="21157" xr:uid="{0AB63EC6-CB4C-4E95-8AE4-3AD4A25EBFA1}"/>
    <cellStyle name="Input 2 10 3 7" xfId="21322" xr:uid="{0A7798E1-0E18-4EBC-98C6-069FFCC10F87}"/>
    <cellStyle name="Input 2 10 3 8" xfId="33010" xr:uid="{71B07C41-C7D0-4483-A3DF-12A45AD421FA}"/>
    <cellStyle name="Input 2 10 4" xfId="9337" xr:uid="{00000000-0005-0000-0000-00006E240000}"/>
    <cellStyle name="Input 2 10 4 2" xfId="22027" xr:uid="{BF0ADB22-E1F0-4602-82FA-D1BC009D0228}"/>
    <cellStyle name="Input 2 10 4 2 2" xfId="23757" xr:uid="{3172C36D-FB88-4EFB-8476-5771E0B794F5}"/>
    <cellStyle name="Input 2 10 4 2 2 2" xfId="26457" xr:uid="{94E6A9DC-DC26-482B-BCD6-0B8E8D0A0585}"/>
    <cellStyle name="Input 2 10 4 2 2 2 2" xfId="31909" xr:uid="{06307F9F-7FEE-4D35-BF99-536468C78EB3}"/>
    <cellStyle name="Input 2 10 4 2 2 2 3" xfId="37484" xr:uid="{E7489E53-C511-4C36-8353-0272D61A44C3}"/>
    <cellStyle name="Input 2 10 4 2 2 3" xfId="29697" xr:uid="{D28A27A0-EDD9-4081-9FEC-C5EA8F46C5A6}"/>
    <cellStyle name="Input 2 10 4 2 2 4" xfId="35421" xr:uid="{5EA1D54B-59D8-4A51-92E4-30E8B915A9B2}"/>
    <cellStyle name="Input 2 10 4 2 3" xfId="25142" xr:uid="{8CB41778-80B1-44DB-9F1F-2972A09FA8B8}"/>
    <cellStyle name="Input 2 10 4 2 3 2" xfId="27337" xr:uid="{FFE959C8-28D9-4249-9F5E-1AB6304864F0}"/>
    <cellStyle name="Input 2 10 4 2 3 2 2" xfId="32789" xr:uid="{6A80FA60-56A3-4431-BAF8-D25C16E71D8E}"/>
    <cellStyle name="Input 2 10 4 2 3 2 3" xfId="38170" xr:uid="{30D191CA-A634-4533-A9CB-E547D464AFC5}"/>
    <cellStyle name="Input 2 10 4 2 3 3" xfId="30594" xr:uid="{D6E30310-FF2D-4C00-AFF7-2CBAE7FE5764}"/>
    <cellStyle name="Input 2 10 4 2 3 4" xfId="36287" xr:uid="{D49D6216-0750-44D5-879C-BCB46E2D3236}"/>
    <cellStyle name="Input 2 10 4 2 4" xfId="22902" xr:uid="{246DCB88-9665-408F-8447-C79D28A16D4A}"/>
    <cellStyle name="Input 2 10 4 2 4 2" xfId="28842" xr:uid="{1A3679A5-9531-4603-955D-C06CF876395A}"/>
    <cellStyle name="Input 2 10 4 2 4 3" xfId="34569" xr:uid="{CE080D02-19E9-4D7F-8F14-C78D45AA5209}"/>
    <cellStyle name="Input 2 10 4 2 5" xfId="25602" xr:uid="{DFE50024-E2CA-485C-87CD-409159988A1C}"/>
    <cellStyle name="Input 2 10 4 2 5 2" xfId="31054" xr:uid="{A1BA8396-2C44-432C-9937-1C13E19D7C3F}"/>
    <cellStyle name="Input 2 10 4 2 5 3" xfId="36629" xr:uid="{67E4A10F-C700-4B8F-82B6-E4479D4556BD}"/>
    <cellStyle name="Input 2 10 4 2 6" xfId="27969" xr:uid="{7C84A030-65C1-4C7E-B221-CCA34AE36147}"/>
    <cellStyle name="Input 2 10 4 2 7" xfId="33696" xr:uid="{52D3E5DB-4B6A-41A5-AA64-ADD40C43858B}"/>
    <cellStyle name="Input 2 10 4 3" xfId="23080" xr:uid="{0D2D7458-1DC3-40BC-B579-82003D937413}"/>
    <cellStyle name="Input 2 10 4 3 2" xfId="25780" xr:uid="{CBC6A937-161B-4BA4-BF8E-C1EB599C156D}"/>
    <cellStyle name="Input 2 10 4 3 2 2" xfId="31232" xr:uid="{53BE8FAD-2D55-4FBA-8138-0D1F698643DB}"/>
    <cellStyle name="Input 2 10 4 3 2 3" xfId="36807" xr:uid="{B1A8484E-2B43-4684-B5EE-7684A603E08A}"/>
    <cellStyle name="Input 2 10 4 3 3" xfId="29020" xr:uid="{4B2CEA35-7BE6-4232-BA53-53E3468DE57D}"/>
    <cellStyle name="Input 2 10 4 3 4" xfId="34744" xr:uid="{4AC453D3-2097-4F6E-9E8F-BAF3AE185CC7}"/>
    <cellStyle name="Input 2 10 4 4" xfId="24457" xr:uid="{3CB60321-287E-4F6E-9856-EC0E2179D5C3}"/>
    <cellStyle name="Input 2 10 4 4 2" xfId="26652" xr:uid="{9D43C08C-09FE-4812-BDAC-3E41245EE2B2}"/>
    <cellStyle name="Input 2 10 4 4 2 2" xfId="32104" xr:uid="{CD30EC85-BA20-4E3E-A4E3-DF6BD947C8B4}"/>
    <cellStyle name="Input 2 10 4 4 2 3" xfId="37661" xr:uid="{DFB5A446-77CB-4B7D-9A06-D17AA36F3338}"/>
    <cellStyle name="Input 2 10 4 4 3" xfId="29909" xr:uid="{23D98555-9EAB-4E55-B9B8-053604B64B78}"/>
    <cellStyle name="Input 2 10 4 4 4" xfId="35610" xr:uid="{B264F0C2-638D-4DF3-BD3F-2FAF24012B96}"/>
    <cellStyle name="Input 2 10 4 5" xfId="22222" xr:uid="{CE8A0F95-B618-4447-92A6-E2F09EFA51D2}"/>
    <cellStyle name="Input 2 10 4 5 2" xfId="28162" xr:uid="{1B29BA9D-69E4-465A-89AA-756222E59743}"/>
    <cellStyle name="Input 2 10 4 5 3" xfId="33889" xr:uid="{F8ABB630-61A3-432D-8B14-6320FF4D65DD}"/>
    <cellStyle name="Input 2 10 4 6" xfId="21158" xr:uid="{93096DC2-A975-437C-8745-8B9661962424}"/>
    <cellStyle name="Input 2 10 4 7" xfId="21321" xr:uid="{BF681D54-77A4-4D7C-A6D5-746548661DFB}"/>
    <cellStyle name="Input 2 10 4 8" xfId="33011" xr:uid="{A53594B9-31FD-488E-9337-9CAF74286C03}"/>
    <cellStyle name="Input 2 10 5" xfId="9338" xr:uid="{00000000-0005-0000-0000-00006F240000}"/>
    <cellStyle name="Input 2 10 5 2" xfId="22026" xr:uid="{DC28E437-A19C-4338-A1F0-137CACDFC337}"/>
    <cellStyle name="Input 2 10 5 2 2" xfId="23756" xr:uid="{55D57EB9-9DB2-4A5F-82AC-80F1BBB3E1B5}"/>
    <cellStyle name="Input 2 10 5 2 2 2" xfId="26456" xr:uid="{B5F75188-E6FB-4E34-A141-1DCB9BEB8006}"/>
    <cellStyle name="Input 2 10 5 2 2 2 2" xfId="31908" xr:uid="{E2A7847A-5133-438F-A6CB-19C7BB9709C1}"/>
    <cellStyle name="Input 2 10 5 2 2 2 3" xfId="37483" xr:uid="{2771AA29-5E8C-40C7-BB22-2BCA006B9227}"/>
    <cellStyle name="Input 2 10 5 2 2 3" xfId="29696" xr:uid="{C515DD12-01A7-4DE2-B456-525D7B04E5D7}"/>
    <cellStyle name="Input 2 10 5 2 2 4" xfId="35420" xr:uid="{22BA34C0-1E75-4097-8E42-1C73030D9733}"/>
    <cellStyle name="Input 2 10 5 2 3" xfId="25141" xr:uid="{C718D9E7-1AC2-49B4-BA2A-FA5AAB13623D}"/>
    <cellStyle name="Input 2 10 5 2 3 2" xfId="27336" xr:uid="{71B42EA0-3394-4D49-8E95-F7CD829AF06B}"/>
    <cellStyle name="Input 2 10 5 2 3 2 2" xfId="32788" xr:uid="{026F92B9-1A54-4099-AFAA-FFA88EFF9267}"/>
    <cellStyle name="Input 2 10 5 2 3 2 3" xfId="38169" xr:uid="{4FC3A1D7-9611-43CF-B3B7-4C18076929E1}"/>
    <cellStyle name="Input 2 10 5 2 3 3" xfId="30593" xr:uid="{C9A309D1-945E-4CB2-938C-AD3F7ED763DD}"/>
    <cellStyle name="Input 2 10 5 2 3 4" xfId="36286" xr:uid="{8D01EAA3-F4FB-446E-B39F-BFD49E270C32}"/>
    <cellStyle name="Input 2 10 5 2 4" xfId="22901" xr:uid="{3E41B1B0-32B8-4C81-BEE7-F28410630105}"/>
    <cellStyle name="Input 2 10 5 2 4 2" xfId="28841" xr:uid="{14B4C0D2-520B-4861-97D4-A409B31A60FB}"/>
    <cellStyle name="Input 2 10 5 2 4 3" xfId="34568" xr:uid="{1AD8B037-BA87-4184-B833-C736E5EE5137}"/>
    <cellStyle name="Input 2 10 5 2 5" xfId="25601" xr:uid="{08D0C334-C18E-4F3B-9DCE-7150238A579C}"/>
    <cellStyle name="Input 2 10 5 2 5 2" xfId="31053" xr:uid="{ED663AAA-F28D-4227-A300-5B39495135B4}"/>
    <cellStyle name="Input 2 10 5 2 5 3" xfId="36628" xr:uid="{02721E62-BE11-4BD9-95C6-2F2621E7E130}"/>
    <cellStyle name="Input 2 10 5 2 6" xfId="27968" xr:uid="{1235BFC8-9E51-487B-8765-2A1952DCB4B1}"/>
    <cellStyle name="Input 2 10 5 2 7" xfId="33695" xr:uid="{2C2F52A2-7720-4BE1-B66A-674FB29021A8}"/>
    <cellStyle name="Input 2 10 5 3" xfId="23081" xr:uid="{6487AA37-E68D-4F8F-A2FB-1C6C22D6DC57}"/>
    <cellStyle name="Input 2 10 5 3 2" xfId="25781" xr:uid="{B204A83C-8EB1-48F9-A624-C6859413DC44}"/>
    <cellStyle name="Input 2 10 5 3 2 2" xfId="31233" xr:uid="{E41BA107-D740-4A61-9729-9D2CCD08C39C}"/>
    <cellStyle name="Input 2 10 5 3 2 3" xfId="36808" xr:uid="{1FD8FEBC-BAA0-400B-9F68-78E627E104CA}"/>
    <cellStyle name="Input 2 10 5 3 3" xfId="29021" xr:uid="{FB26E6B8-483F-4F01-8E19-62FABAD48CDA}"/>
    <cellStyle name="Input 2 10 5 3 4" xfId="34745" xr:uid="{002E8610-F5A6-4A5F-AE9F-170FA2FB9B9F}"/>
    <cellStyle name="Input 2 10 5 4" xfId="24458" xr:uid="{9FDE6C0A-1D46-4792-BEAB-F5E614C2375C}"/>
    <cellStyle name="Input 2 10 5 4 2" xfId="26653" xr:uid="{C9D2FB36-C671-4849-AAC3-2D97B96745C1}"/>
    <cellStyle name="Input 2 10 5 4 2 2" xfId="32105" xr:uid="{AA786587-D64C-4D10-B269-FE21D3FAAC32}"/>
    <cellStyle name="Input 2 10 5 4 2 3" xfId="37662" xr:uid="{3AC416D4-94EE-4EAA-9D5D-93BDE5B4431E}"/>
    <cellStyle name="Input 2 10 5 4 3" xfId="29910" xr:uid="{9ABF0F4F-C02C-489C-BF1F-E1F38860D45D}"/>
    <cellStyle name="Input 2 10 5 4 4" xfId="35611" xr:uid="{32141B38-E5AE-4376-9E58-321E349CC0ED}"/>
    <cellStyle name="Input 2 10 5 5" xfId="22223" xr:uid="{A73ED9C7-8116-41C3-AAC0-59352C206A89}"/>
    <cellStyle name="Input 2 10 5 5 2" xfId="28163" xr:uid="{C2440D69-E2F5-4965-A789-CDEF9D082C3E}"/>
    <cellStyle name="Input 2 10 5 5 3" xfId="33890" xr:uid="{A7B0C148-39D1-4F50-8AC5-8FF938E0E445}"/>
    <cellStyle name="Input 2 10 5 6" xfId="21159" xr:uid="{D0308A4E-38CA-4988-B44F-529023BC2F81}"/>
    <cellStyle name="Input 2 10 5 7" xfId="21320" xr:uid="{EEEEBD22-3E86-4869-A819-1C731D0379A6}"/>
    <cellStyle name="Input 2 10 5 8" xfId="33012" xr:uid="{4045D32B-B152-4DE6-B413-E304813EAEC1}"/>
    <cellStyle name="Input 2 11" xfId="9339" xr:uid="{00000000-0005-0000-0000-000070240000}"/>
    <cellStyle name="Input 2 11 10" xfId="21160" xr:uid="{6D848D70-E336-4756-93BB-49337B844766}"/>
    <cellStyle name="Input 2 11 11" xfId="21319" xr:uid="{3882C753-87E7-4E9C-A825-D0E53F6C3767}"/>
    <cellStyle name="Input 2 11 12" xfId="33013" xr:uid="{9CB64965-AAB9-4DD4-8579-63531769CB81}"/>
    <cellStyle name="Input 2 11 2" xfId="9340" xr:uid="{00000000-0005-0000-0000-000071240000}"/>
    <cellStyle name="Input 2 11 2 2" xfId="22024" xr:uid="{4D7152DE-94CE-4262-AFC3-2537F78E7115}"/>
    <cellStyle name="Input 2 11 2 2 2" xfId="23754" xr:uid="{B62CC371-97BA-40F4-BD5C-D5A2713F0753}"/>
    <cellStyle name="Input 2 11 2 2 2 2" xfId="26454" xr:uid="{80CBC6CE-3E96-45BA-8E79-7B86F96EA474}"/>
    <cellStyle name="Input 2 11 2 2 2 2 2" xfId="31906" xr:uid="{BA0AB61F-DB00-42F0-99C6-7B7855E5879E}"/>
    <cellStyle name="Input 2 11 2 2 2 2 3" xfId="37481" xr:uid="{B6ED525E-7622-4513-BADE-EA0446A84ABF}"/>
    <cellStyle name="Input 2 11 2 2 2 3" xfId="29694" xr:uid="{9169F4E0-8843-4832-905C-C733BCE0AD6D}"/>
    <cellStyle name="Input 2 11 2 2 2 4" xfId="35418" xr:uid="{6F0A6C89-DE39-4975-A844-ACFD5EB6B4F1}"/>
    <cellStyle name="Input 2 11 2 2 3" xfId="25139" xr:uid="{0EE5588C-A714-404E-9098-D99A6312CBE4}"/>
    <cellStyle name="Input 2 11 2 2 3 2" xfId="27334" xr:uid="{75420AB4-CAB0-4A80-8BE7-BEE52AA5D6F6}"/>
    <cellStyle name="Input 2 11 2 2 3 2 2" xfId="32786" xr:uid="{8FE29D80-557D-47B0-8705-5D8E24F3C72B}"/>
    <cellStyle name="Input 2 11 2 2 3 2 3" xfId="38167" xr:uid="{FDC649B5-D91B-4CC4-B200-7A8C6B42A922}"/>
    <cellStyle name="Input 2 11 2 2 3 3" xfId="30591" xr:uid="{C556B9DD-9D65-46BE-8520-392F7DFA590D}"/>
    <cellStyle name="Input 2 11 2 2 3 4" xfId="36284" xr:uid="{357670DC-3D82-4B4C-9E21-3023A56FDED1}"/>
    <cellStyle name="Input 2 11 2 2 4" xfId="22899" xr:uid="{75EF8EC5-4B2A-4CC1-B024-D52192DB2DF3}"/>
    <cellStyle name="Input 2 11 2 2 4 2" xfId="28839" xr:uid="{21A9D7BA-6542-4920-8D36-1C3D90FBD203}"/>
    <cellStyle name="Input 2 11 2 2 4 3" xfId="34566" xr:uid="{134A382D-73CC-40F3-BA5F-05561262E3CA}"/>
    <cellStyle name="Input 2 11 2 2 5" xfId="25599" xr:uid="{EAB50C0C-ACFD-45B1-BEF6-2204C8A11458}"/>
    <cellStyle name="Input 2 11 2 2 5 2" xfId="31051" xr:uid="{D9A3CAAD-DE0E-41A2-B318-D5D3703D0B14}"/>
    <cellStyle name="Input 2 11 2 2 5 3" xfId="36626" xr:uid="{13C0E819-5848-44FB-B676-61CD6A6B32DD}"/>
    <cellStyle name="Input 2 11 2 2 6" xfId="27966" xr:uid="{A8D06F24-EE34-4226-AE90-92E69A9E42A8}"/>
    <cellStyle name="Input 2 11 2 2 7" xfId="33693" xr:uid="{EE42A74C-2D5C-4CE2-8311-D79BDC480553}"/>
    <cellStyle name="Input 2 11 2 3" xfId="23083" xr:uid="{8F1860B6-8C24-4B78-819F-E75617D8E0F0}"/>
    <cellStyle name="Input 2 11 2 3 2" xfId="25783" xr:uid="{DEA7CD85-4706-4FB3-97E7-D6B17EDC18DC}"/>
    <cellStyle name="Input 2 11 2 3 2 2" xfId="31235" xr:uid="{050F9216-2D7B-4E80-B834-08EB825581CD}"/>
    <cellStyle name="Input 2 11 2 3 2 3" xfId="36810" xr:uid="{22405656-1444-408D-8EE4-7E10BE7B8BD5}"/>
    <cellStyle name="Input 2 11 2 3 3" xfId="29023" xr:uid="{A69C512A-1CA9-4579-8DB7-3621B9BF38C3}"/>
    <cellStyle name="Input 2 11 2 3 4" xfId="34747" xr:uid="{FD724998-2BF7-46CF-85EB-D216030AC394}"/>
    <cellStyle name="Input 2 11 2 4" xfId="24460" xr:uid="{2E836953-1AFA-48AD-9F73-2217F5D3F1AE}"/>
    <cellStyle name="Input 2 11 2 4 2" xfId="26655" xr:uid="{ACCC2557-B902-4081-8BB2-2A191C39DE6B}"/>
    <cellStyle name="Input 2 11 2 4 2 2" xfId="32107" xr:uid="{3AF12154-0F7E-4402-B3B1-1DC6D33E4041}"/>
    <cellStyle name="Input 2 11 2 4 2 3" xfId="37664" xr:uid="{5917B5EA-5D39-4FFB-B143-73DBB51AD084}"/>
    <cellStyle name="Input 2 11 2 4 3" xfId="29912" xr:uid="{B0002307-5864-485E-B921-5BCED86F9B02}"/>
    <cellStyle name="Input 2 11 2 4 4" xfId="35613" xr:uid="{EFA002B8-D4B0-4BCA-BF48-2ECCEA99E295}"/>
    <cellStyle name="Input 2 11 2 5" xfId="22225" xr:uid="{43949BDC-E65D-48A7-BB8B-5435677E429A}"/>
    <cellStyle name="Input 2 11 2 5 2" xfId="28165" xr:uid="{49C79555-0B28-453B-A0C4-C9E52B403649}"/>
    <cellStyle name="Input 2 11 2 5 3" xfId="33892" xr:uid="{B648BC39-34C9-4050-B134-0CD55689B41D}"/>
    <cellStyle name="Input 2 11 2 6" xfId="21161" xr:uid="{26565EDA-8E98-45C1-8596-F4F6597D1F46}"/>
    <cellStyle name="Input 2 11 2 7" xfId="21318" xr:uid="{381634BA-BA01-4DAC-970F-00118EF64074}"/>
    <cellStyle name="Input 2 11 2 8" xfId="33014" xr:uid="{175889E4-FAD5-4321-ACF1-61EF70099BDB}"/>
    <cellStyle name="Input 2 11 3" xfId="9341" xr:uid="{00000000-0005-0000-0000-000072240000}"/>
    <cellStyle name="Input 2 11 3 2" xfId="22023" xr:uid="{3AE70CD6-D172-42E6-927B-0E4F9646861A}"/>
    <cellStyle name="Input 2 11 3 2 2" xfId="23753" xr:uid="{91086418-2D0E-4E2B-B4B1-1741C0C7D146}"/>
    <cellStyle name="Input 2 11 3 2 2 2" xfId="26453" xr:uid="{82515E0C-FAC7-4702-B784-AB778C004DDD}"/>
    <cellStyle name="Input 2 11 3 2 2 2 2" xfId="31905" xr:uid="{9523A3BA-7474-4E10-A318-C0522051345D}"/>
    <cellStyle name="Input 2 11 3 2 2 2 3" xfId="37480" xr:uid="{7FA2FCA5-ED68-475B-B889-8F8E4F2389B7}"/>
    <cellStyle name="Input 2 11 3 2 2 3" xfId="29693" xr:uid="{19EC2030-8388-4949-9F7E-1438C5EC1E04}"/>
    <cellStyle name="Input 2 11 3 2 2 4" xfId="35417" xr:uid="{2990CCC8-0DA4-4395-8422-9ED253B6F409}"/>
    <cellStyle name="Input 2 11 3 2 3" xfId="25138" xr:uid="{A4E4367E-A5FD-4BAD-AA9F-60D89BE27F46}"/>
    <cellStyle name="Input 2 11 3 2 3 2" xfId="27333" xr:uid="{DEB36D1D-77B3-400F-85BB-115C5471AE85}"/>
    <cellStyle name="Input 2 11 3 2 3 2 2" xfId="32785" xr:uid="{FD08B578-84C8-4E65-B410-FC23C8491F7B}"/>
    <cellStyle name="Input 2 11 3 2 3 2 3" xfId="38166" xr:uid="{3DB8F209-B3A7-433B-B16E-54AD25576509}"/>
    <cellStyle name="Input 2 11 3 2 3 3" xfId="30590" xr:uid="{78AC420D-4DC7-4B27-ADCD-B01F5BE1EDE9}"/>
    <cellStyle name="Input 2 11 3 2 3 4" xfId="36283" xr:uid="{B2CBB789-E5B3-4FB8-8A3D-1FE7E6703615}"/>
    <cellStyle name="Input 2 11 3 2 4" xfId="22898" xr:uid="{2CB9BF22-2C1E-43F1-ABFF-9271E03A086E}"/>
    <cellStyle name="Input 2 11 3 2 4 2" xfId="28838" xr:uid="{69C511E0-19EE-453E-B01B-848C2BC42917}"/>
    <cellStyle name="Input 2 11 3 2 4 3" xfId="34565" xr:uid="{07A6C9C8-9338-421E-8741-E48F3620F637}"/>
    <cellStyle name="Input 2 11 3 2 5" xfId="25598" xr:uid="{796DC8EB-A011-4269-9DCE-F3E5EC68DD28}"/>
    <cellStyle name="Input 2 11 3 2 5 2" xfId="31050" xr:uid="{02FE612D-5EC2-4992-AE9E-B3D8C7C0D2BF}"/>
    <cellStyle name="Input 2 11 3 2 5 3" xfId="36625" xr:uid="{7159416C-2CF8-459E-9FF8-FFCAEB205333}"/>
    <cellStyle name="Input 2 11 3 2 6" xfId="27965" xr:uid="{3D9AC251-4F9D-485A-AE9B-DD51C9C78D2F}"/>
    <cellStyle name="Input 2 11 3 2 7" xfId="33692" xr:uid="{1C76ABD2-9F00-43B1-B3FA-175FC24993A2}"/>
    <cellStyle name="Input 2 11 3 3" xfId="23084" xr:uid="{6F4B1E81-5F0C-4142-A8A7-82321F4E7B0E}"/>
    <cellStyle name="Input 2 11 3 3 2" xfId="25784" xr:uid="{E41941B0-0A43-41C8-8CD9-4295EE61D55A}"/>
    <cellStyle name="Input 2 11 3 3 2 2" xfId="31236" xr:uid="{5A9FD902-EB48-48F2-9560-24280658A563}"/>
    <cellStyle name="Input 2 11 3 3 2 3" xfId="36811" xr:uid="{CD77A8B6-145A-4E4F-8DC9-FA6D17BF15FA}"/>
    <cellStyle name="Input 2 11 3 3 3" xfId="29024" xr:uid="{13815B76-866F-43B5-B276-B287FAF65C74}"/>
    <cellStyle name="Input 2 11 3 3 4" xfId="34748" xr:uid="{5969EFF3-EBFE-4A94-8144-5B4E245BE6BF}"/>
    <cellStyle name="Input 2 11 3 4" xfId="24461" xr:uid="{F7A11A48-1E74-4ACC-BCF0-929FA1402E9E}"/>
    <cellStyle name="Input 2 11 3 4 2" xfId="26656" xr:uid="{3DA989EF-6D44-4CA1-BAAD-0E25A173A6AD}"/>
    <cellStyle name="Input 2 11 3 4 2 2" xfId="32108" xr:uid="{8B99EABF-23FB-46FE-9428-FDC92E6C586A}"/>
    <cellStyle name="Input 2 11 3 4 2 3" xfId="37665" xr:uid="{6FA6A5C1-7A98-42CA-BE58-C62365A17C8F}"/>
    <cellStyle name="Input 2 11 3 4 3" xfId="29913" xr:uid="{A448952C-B38A-4808-B791-5ECD8226C31D}"/>
    <cellStyle name="Input 2 11 3 4 4" xfId="35614" xr:uid="{8CBD3206-0FB0-415E-904D-13D36C2D7BF7}"/>
    <cellStyle name="Input 2 11 3 5" xfId="22226" xr:uid="{0528EDAE-44B0-4DF6-B9FB-DD525382A381}"/>
    <cellStyle name="Input 2 11 3 5 2" xfId="28166" xr:uid="{1BEE2BC1-F317-4E00-8EC0-8FE7653C2000}"/>
    <cellStyle name="Input 2 11 3 5 3" xfId="33893" xr:uid="{F1EFF822-F4B8-4D83-B6FA-FFC8AF5253CB}"/>
    <cellStyle name="Input 2 11 3 6" xfId="21162" xr:uid="{B795D7FB-56A6-407B-8AA7-F9C56FABB10F}"/>
    <cellStyle name="Input 2 11 3 7" xfId="21317" xr:uid="{CCAA034E-7D2D-486E-9803-E6658ACBF602}"/>
    <cellStyle name="Input 2 11 3 8" xfId="33015" xr:uid="{64D0247F-7841-47CC-8593-46DD16FDCD4D}"/>
    <cellStyle name="Input 2 11 4" xfId="9342" xr:uid="{00000000-0005-0000-0000-000073240000}"/>
    <cellStyle name="Input 2 11 4 2" xfId="22022" xr:uid="{643C53CF-57F3-4AE1-87E6-0EB04EA064F1}"/>
    <cellStyle name="Input 2 11 4 2 2" xfId="23752" xr:uid="{178C8AA5-A1D3-4DEB-8BBF-39EC0A4920AA}"/>
    <cellStyle name="Input 2 11 4 2 2 2" xfId="26452" xr:uid="{CFC39E82-D636-4E65-823B-135F651600DA}"/>
    <cellStyle name="Input 2 11 4 2 2 2 2" xfId="31904" xr:uid="{06314FAC-E75A-498E-A484-605CD590623E}"/>
    <cellStyle name="Input 2 11 4 2 2 2 3" xfId="37479" xr:uid="{7916B25D-6E04-4134-85A7-03B60230B7D0}"/>
    <cellStyle name="Input 2 11 4 2 2 3" xfId="29692" xr:uid="{A74F4422-2160-45CB-9B81-73B1064E3D1F}"/>
    <cellStyle name="Input 2 11 4 2 2 4" xfId="35416" xr:uid="{D0E6DD31-CE5C-46DD-B8DE-CAEAAB261207}"/>
    <cellStyle name="Input 2 11 4 2 3" xfId="25137" xr:uid="{734A435D-B688-47DA-857D-B01205DE8FCA}"/>
    <cellStyle name="Input 2 11 4 2 3 2" xfId="27332" xr:uid="{2A2A50AE-5E21-484E-86D7-2E42ADE3F1C9}"/>
    <cellStyle name="Input 2 11 4 2 3 2 2" xfId="32784" xr:uid="{C8DF5A3B-6F99-4B74-B62B-6923BC1F8E79}"/>
    <cellStyle name="Input 2 11 4 2 3 2 3" xfId="38165" xr:uid="{CC0E2125-41A7-4794-9B33-2352E12C3914}"/>
    <cellStyle name="Input 2 11 4 2 3 3" xfId="30589" xr:uid="{F595BCE9-9219-4B7B-8D8E-D41F783ECD71}"/>
    <cellStyle name="Input 2 11 4 2 3 4" xfId="36282" xr:uid="{627C8053-4B83-4FD0-A455-80850F870667}"/>
    <cellStyle name="Input 2 11 4 2 4" xfId="22897" xr:uid="{381BDD8E-6624-4C6B-996A-1FE4242FCB5E}"/>
    <cellStyle name="Input 2 11 4 2 4 2" xfId="28837" xr:uid="{C14F8978-4911-4FB9-9E65-1F6CC759F846}"/>
    <cellStyle name="Input 2 11 4 2 4 3" xfId="34564" xr:uid="{80EEBAD0-D015-4C5D-AC8B-C83844BABDC4}"/>
    <cellStyle name="Input 2 11 4 2 5" xfId="25597" xr:uid="{5EF9EE7B-F84A-4E5C-8C24-98C22E534F3F}"/>
    <cellStyle name="Input 2 11 4 2 5 2" xfId="31049" xr:uid="{FBA4A598-E3FD-486A-909A-F75FE9C70ECF}"/>
    <cellStyle name="Input 2 11 4 2 5 3" xfId="36624" xr:uid="{3FC674DA-C67A-4E04-9651-341D4530B759}"/>
    <cellStyle name="Input 2 11 4 2 6" xfId="27964" xr:uid="{6A0AFF9D-4413-496C-85F1-0EB5CBF64D92}"/>
    <cellStyle name="Input 2 11 4 2 7" xfId="33691" xr:uid="{3FB7D531-624C-4710-A061-1F6C711AEBA6}"/>
    <cellStyle name="Input 2 11 4 3" xfId="23085" xr:uid="{D17033D2-08ED-4679-B321-2A027C0BDB91}"/>
    <cellStyle name="Input 2 11 4 3 2" xfId="25785" xr:uid="{8B34F69C-3427-448E-A59C-6CE16BF067F1}"/>
    <cellStyle name="Input 2 11 4 3 2 2" xfId="31237" xr:uid="{E473C1A8-766C-4A40-AEE7-7AE3D6471BA6}"/>
    <cellStyle name="Input 2 11 4 3 2 3" xfId="36812" xr:uid="{86E0B06E-C319-42A3-BFA7-328E79CF5B76}"/>
    <cellStyle name="Input 2 11 4 3 3" xfId="29025" xr:uid="{A47FB437-550F-492B-A361-241DFD929170}"/>
    <cellStyle name="Input 2 11 4 3 4" xfId="34749" xr:uid="{3484AC95-1489-4DFA-8ACC-AE9878382511}"/>
    <cellStyle name="Input 2 11 4 4" xfId="24462" xr:uid="{80F1EBC5-B98D-487D-B90F-EABA8A3BF14C}"/>
    <cellStyle name="Input 2 11 4 4 2" xfId="26657" xr:uid="{BADFA122-F781-44F1-870E-4962F791CEDA}"/>
    <cellStyle name="Input 2 11 4 4 2 2" xfId="32109" xr:uid="{A7DA8529-6151-41DA-A5A6-EFD4BBF3BDD3}"/>
    <cellStyle name="Input 2 11 4 4 2 3" xfId="37666" xr:uid="{08AECD00-5625-4082-85AA-E612CC3F4836}"/>
    <cellStyle name="Input 2 11 4 4 3" xfId="29914" xr:uid="{165A9548-E4F7-4402-B5FF-1346ED24CE6A}"/>
    <cellStyle name="Input 2 11 4 4 4" xfId="35615" xr:uid="{E9379FBC-7BB3-4CBB-A73D-1975CEA6DD2F}"/>
    <cellStyle name="Input 2 11 4 5" xfId="22227" xr:uid="{EBE4A33C-2EBA-461C-B72B-771F21B9B721}"/>
    <cellStyle name="Input 2 11 4 5 2" xfId="28167" xr:uid="{FA3626DC-4416-4725-8178-D8D159A22546}"/>
    <cellStyle name="Input 2 11 4 5 3" xfId="33894" xr:uid="{9E38D6FD-223D-4D88-AAB2-DA4BD7A772D0}"/>
    <cellStyle name="Input 2 11 4 6" xfId="21163" xr:uid="{B4F7B62F-74E1-4C21-B2C8-E5B4BAB5027C}"/>
    <cellStyle name="Input 2 11 4 7" xfId="21316" xr:uid="{82126CD9-3E3F-4DB3-9822-29041C8E3527}"/>
    <cellStyle name="Input 2 11 4 8" xfId="33016" xr:uid="{CDD7A2CB-15CB-4507-9BC4-A8D1C96E4451}"/>
    <cellStyle name="Input 2 11 5" xfId="9343" xr:uid="{00000000-0005-0000-0000-000074240000}"/>
    <cellStyle name="Input 2 11 5 2" xfId="22021" xr:uid="{640A2BB8-F60F-44D5-BE79-9BB96D158343}"/>
    <cellStyle name="Input 2 11 5 2 2" xfId="23751" xr:uid="{9430066C-4301-40FC-BA24-42959FE22FB1}"/>
    <cellStyle name="Input 2 11 5 2 2 2" xfId="26451" xr:uid="{FFAD5D89-7F62-4627-B693-B25C086C650E}"/>
    <cellStyle name="Input 2 11 5 2 2 2 2" xfId="31903" xr:uid="{5537D94F-1C11-4E41-884D-A0BCEC0B3001}"/>
    <cellStyle name="Input 2 11 5 2 2 2 3" xfId="37478" xr:uid="{8D16C726-E43B-47D8-AFDE-6E0B0EF4F50B}"/>
    <cellStyle name="Input 2 11 5 2 2 3" xfId="29691" xr:uid="{4CA42D98-EFC8-4977-BE1B-EEF851854AD3}"/>
    <cellStyle name="Input 2 11 5 2 2 4" xfId="35415" xr:uid="{40B95377-AB74-4F7B-AE9E-62A2EFE7FAE2}"/>
    <cellStyle name="Input 2 11 5 2 3" xfId="25136" xr:uid="{6E32CEA6-4805-49B2-8096-0C09BE54E3C9}"/>
    <cellStyle name="Input 2 11 5 2 3 2" xfId="27331" xr:uid="{AF0B7652-124D-432B-903D-7FA39C39DEAA}"/>
    <cellStyle name="Input 2 11 5 2 3 2 2" xfId="32783" xr:uid="{1A84EF3E-4CEB-43FF-9BB8-9E1B12A366AD}"/>
    <cellStyle name="Input 2 11 5 2 3 2 3" xfId="38164" xr:uid="{159B268C-78A8-4CB1-96EA-018EC70A08B0}"/>
    <cellStyle name="Input 2 11 5 2 3 3" xfId="30588" xr:uid="{9436700B-89A0-4118-9C55-FDE4CEAF66FE}"/>
    <cellStyle name="Input 2 11 5 2 3 4" xfId="36281" xr:uid="{DE3CDF66-41D5-4499-B1D9-04057ADA065C}"/>
    <cellStyle name="Input 2 11 5 2 4" xfId="22896" xr:uid="{EA7E514E-6D93-445F-AFB3-F864BAB544D7}"/>
    <cellStyle name="Input 2 11 5 2 4 2" xfId="28836" xr:uid="{175D2E37-8D86-4DED-B6AE-E2F35D563E6D}"/>
    <cellStyle name="Input 2 11 5 2 4 3" xfId="34563" xr:uid="{8E440EB9-DA45-435E-890D-4F87BB8574EE}"/>
    <cellStyle name="Input 2 11 5 2 5" xfId="25596" xr:uid="{5B22C1D7-EF17-4EA0-BE8C-E6075B5020D3}"/>
    <cellStyle name="Input 2 11 5 2 5 2" xfId="31048" xr:uid="{34052B8F-27A8-4C84-981B-E7F1121CF5FA}"/>
    <cellStyle name="Input 2 11 5 2 5 3" xfId="36623" xr:uid="{BC0EEC8B-C8A0-47AE-9109-A3E76349BCA6}"/>
    <cellStyle name="Input 2 11 5 2 6" xfId="27963" xr:uid="{83A9A6B3-41A7-4C1A-88C0-330A00B8A820}"/>
    <cellStyle name="Input 2 11 5 2 7" xfId="33690" xr:uid="{E56D15EE-0D05-4038-96CA-8608F4307887}"/>
    <cellStyle name="Input 2 11 5 3" xfId="23086" xr:uid="{8534EDD0-BF40-4F77-B925-258259C78872}"/>
    <cellStyle name="Input 2 11 5 3 2" xfId="25786" xr:uid="{DC2457A1-A9B0-4068-91B2-1A6DF531DD7E}"/>
    <cellStyle name="Input 2 11 5 3 2 2" xfId="31238" xr:uid="{5D9C8C5D-D01A-413D-9C53-0F031D34B7C3}"/>
    <cellStyle name="Input 2 11 5 3 2 3" xfId="36813" xr:uid="{DFB9AAF0-43FF-4C42-8003-B04A61678AAC}"/>
    <cellStyle name="Input 2 11 5 3 3" xfId="29026" xr:uid="{63C76299-6B89-4070-9FD6-B800624C5272}"/>
    <cellStyle name="Input 2 11 5 3 4" xfId="34750" xr:uid="{84C6D495-D0A8-451D-93D5-0E952F91FB01}"/>
    <cellStyle name="Input 2 11 5 4" xfId="24463" xr:uid="{B1072037-8143-43BF-A198-ADFC1A625567}"/>
    <cellStyle name="Input 2 11 5 4 2" xfId="26658" xr:uid="{13EF23A9-8824-4BED-B28D-BFEBFAF99C8A}"/>
    <cellStyle name="Input 2 11 5 4 2 2" xfId="32110" xr:uid="{EC481609-B289-4438-965B-87DEEF5E7264}"/>
    <cellStyle name="Input 2 11 5 4 2 3" xfId="37667" xr:uid="{CB36D827-F3E7-45A4-9527-07F763F69BB1}"/>
    <cellStyle name="Input 2 11 5 4 3" xfId="29915" xr:uid="{30BE38AF-B23B-48F0-88DF-B98309FF7989}"/>
    <cellStyle name="Input 2 11 5 4 4" xfId="35616" xr:uid="{7BB4EBCD-6821-4793-82D7-9FED7A8EF14E}"/>
    <cellStyle name="Input 2 11 5 5" xfId="22228" xr:uid="{8F0BBFBA-0AD9-46DF-A3B2-963FAD62DE13}"/>
    <cellStyle name="Input 2 11 5 5 2" xfId="28168" xr:uid="{F14D7E95-B827-4195-8948-D08353915E7D}"/>
    <cellStyle name="Input 2 11 5 5 3" xfId="33895" xr:uid="{90774C9A-B0C7-4D7B-82FA-629336BC0588}"/>
    <cellStyle name="Input 2 11 5 6" xfId="21164" xr:uid="{3F55C36A-DA1C-4929-AE9C-AEC949379517}"/>
    <cellStyle name="Input 2 11 5 7" xfId="21315" xr:uid="{84683512-FD23-4475-82BE-51C3BEAF403B}"/>
    <cellStyle name="Input 2 11 5 8" xfId="33017" xr:uid="{17F570E2-E919-491E-BCAE-5F00A9183331}"/>
    <cellStyle name="Input 2 11 6" xfId="22025" xr:uid="{3D7FC419-7953-4C66-8A98-DDAE8494388B}"/>
    <cellStyle name="Input 2 11 6 2" xfId="23755" xr:uid="{049EE9DC-37AB-4733-B320-2FDFBF039C59}"/>
    <cellStyle name="Input 2 11 6 2 2" xfId="26455" xr:uid="{B717F4F8-619B-48B6-A5BD-4A43F5BEA55C}"/>
    <cellStyle name="Input 2 11 6 2 2 2" xfId="31907" xr:uid="{BBA525C1-EC6B-46A8-A85A-98DC737F02BF}"/>
    <cellStyle name="Input 2 11 6 2 2 3" xfId="37482" xr:uid="{DC1B5AB5-196C-4A05-A49C-5C1A75E9173C}"/>
    <cellStyle name="Input 2 11 6 2 3" xfId="29695" xr:uid="{997CAA47-87C2-4237-936B-EC6D605FF383}"/>
    <cellStyle name="Input 2 11 6 2 4" xfId="35419" xr:uid="{354CA9E7-11C2-4955-9320-1F906BA0DD43}"/>
    <cellStyle name="Input 2 11 6 3" xfId="25140" xr:uid="{96DCD2B4-701D-4335-9F7E-4364799DF3A6}"/>
    <cellStyle name="Input 2 11 6 3 2" xfId="27335" xr:uid="{35E6D9B6-F460-46E1-B3EF-61CB5063D7FF}"/>
    <cellStyle name="Input 2 11 6 3 2 2" xfId="32787" xr:uid="{6B01AFBB-7399-49AF-974A-E32FF2A50978}"/>
    <cellStyle name="Input 2 11 6 3 2 3" xfId="38168" xr:uid="{BBD0E32E-1F90-4A81-8AA5-AB321D246269}"/>
    <cellStyle name="Input 2 11 6 3 3" xfId="30592" xr:uid="{7189D377-C881-4A0F-9957-CAC2FA2A7E97}"/>
    <cellStyle name="Input 2 11 6 3 4" xfId="36285" xr:uid="{5ABEA420-A87E-4061-B087-4C175BC49AB4}"/>
    <cellStyle name="Input 2 11 6 4" xfId="22900" xr:uid="{4BB4E304-2A16-47C0-8248-EF283196E111}"/>
    <cellStyle name="Input 2 11 6 4 2" xfId="28840" xr:uid="{02CB0C00-98F9-46B8-9C39-9231B0F747FD}"/>
    <cellStyle name="Input 2 11 6 4 3" xfId="34567" xr:uid="{495D5E36-3084-41FB-ADE4-2A2680AC67B2}"/>
    <cellStyle name="Input 2 11 6 5" xfId="25600" xr:uid="{A1D25007-9F43-4AC4-A1B6-1D938C824334}"/>
    <cellStyle name="Input 2 11 6 5 2" xfId="31052" xr:uid="{C7E6A8DA-E876-4685-93F7-A928F4996666}"/>
    <cellStyle name="Input 2 11 6 5 3" xfId="36627" xr:uid="{A44C413C-991F-4B52-8DDE-24291467E9B9}"/>
    <cellStyle name="Input 2 11 6 6" xfId="27967" xr:uid="{9EB26A32-D767-4F70-948A-559D2C9F18EF}"/>
    <cellStyle name="Input 2 11 6 7" xfId="33694" xr:uid="{5A1512D5-E824-4985-BEA0-B2DB7D707EB3}"/>
    <cellStyle name="Input 2 11 7" xfId="23082" xr:uid="{8B2A4A30-B97A-4A93-94A1-1AB3FE2805E8}"/>
    <cellStyle name="Input 2 11 7 2" xfId="25782" xr:uid="{207BC11F-2517-4C2C-BDA4-DF3E6F11935F}"/>
    <cellStyle name="Input 2 11 7 2 2" xfId="31234" xr:uid="{600D9F69-5A85-4207-BF94-82C5B1C30C4A}"/>
    <cellStyle name="Input 2 11 7 2 3" xfId="36809" xr:uid="{9CD9D726-B5EB-40B2-93EB-8DA76291D13E}"/>
    <cellStyle name="Input 2 11 7 3" xfId="29022" xr:uid="{312D5794-4877-4A86-A730-B7B89BF54BC0}"/>
    <cellStyle name="Input 2 11 7 4" xfId="34746" xr:uid="{6EC5492A-EFBA-4F06-8461-4F4FE052A93B}"/>
    <cellStyle name="Input 2 11 8" xfId="24459" xr:uid="{58F6DA04-54A3-49A7-906F-ABA60C2C142F}"/>
    <cellStyle name="Input 2 11 8 2" xfId="26654" xr:uid="{3632864E-1C21-4C2D-9F3A-BB9ECB064218}"/>
    <cellStyle name="Input 2 11 8 2 2" xfId="32106" xr:uid="{E8E4A04B-1E64-4B30-9485-A1152F0F4B37}"/>
    <cellStyle name="Input 2 11 8 2 3" xfId="37663" xr:uid="{EABB1290-0CCA-4ADB-8870-22288B1462CC}"/>
    <cellStyle name="Input 2 11 8 3" xfId="29911" xr:uid="{0CCD0848-11AC-44EC-A2DF-25897E1DB933}"/>
    <cellStyle name="Input 2 11 8 4" xfId="35612" xr:uid="{CA562DED-0FEE-460F-8816-77923C26D432}"/>
    <cellStyle name="Input 2 11 9" xfId="22224" xr:uid="{82E7B1DE-5FB1-48BD-8AAC-4A8B5A92D320}"/>
    <cellStyle name="Input 2 11 9 2" xfId="28164" xr:uid="{9C571774-48B2-47B7-956D-ACF2DE75ABBB}"/>
    <cellStyle name="Input 2 11 9 3" xfId="33891" xr:uid="{5166FE51-88AE-4B0D-8CF8-8FB51E9DB699}"/>
    <cellStyle name="Input 2 12" xfId="9344" xr:uid="{00000000-0005-0000-0000-000075240000}"/>
    <cellStyle name="Input 2 12 10" xfId="21165" xr:uid="{9FACAC4B-AA00-4FA7-8320-DF14C78687EB}"/>
    <cellStyle name="Input 2 12 11" xfId="21314" xr:uid="{3D2F51DF-DAA2-4F63-AAC7-090F9F9776F4}"/>
    <cellStyle name="Input 2 12 12" xfId="33018" xr:uid="{DD2446B1-F812-495E-A7F2-E3D53DDE0C64}"/>
    <cellStyle name="Input 2 12 2" xfId="9345" xr:uid="{00000000-0005-0000-0000-000076240000}"/>
    <cellStyle name="Input 2 12 2 2" xfId="22019" xr:uid="{E0A0BA80-95B8-417D-950D-64A7FD1F52EE}"/>
    <cellStyle name="Input 2 12 2 2 2" xfId="23749" xr:uid="{6D270017-CBF7-48D9-AB68-D9D6AC4FE044}"/>
    <cellStyle name="Input 2 12 2 2 2 2" xfId="26449" xr:uid="{16AEA2AC-248C-483D-BBDD-787D5366516F}"/>
    <cellStyle name="Input 2 12 2 2 2 2 2" xfId="31901" xr:uid="{98E3ADB0-175A-42DD-BC61-8A5B1C572FC0}"/>
    <cellStyle name="Input 2 12 2 2 2 2 3" xfId="37476" xr:uid="{0ECBC5CA-6692-42C0-BFC3-E09FDCAB2248}"/>
    <cellStyle name="Input 2 12 2 2 2 3" xfId="29689" xr:uid="{4FD242B2-1C2A-4E30-9004-CF11253D9CD2}"/>
    <cellStyle name="Input 2 12 2 2 2 4" xfId="35413" xr:uid="{E981EF55-39FD-4757-A44B-A456BA973839}"/>
    <cellStyle name="Input 2 12 2 2 3" xfId="25134" xr:uid="{752B8DB9-E59F-4684-81D2-99DD03C1E1FC}"/>
    <cellStyle name="Input 2 12 2 2 3 2" xfId="27329" xr:uid="{E6EFE148-A8A2-41CF-A577-37AE4C900E85}"/>
    <cellStyle name="Input 2 12 2 2 3 2 2" xfId="32781" xr:uid="{836D9132-2C8D-4302-8BA1-F5F4BA9B95E9}"/>
    <cellStyle name="Input 2 12 2 2 3 2 3" xfId="38162" xr:uid="{AB5CB120-65F7-48CA-AA68-3E7825223C45}"/>
    <cellStyle name="Input 2 12 2 2 3 3" xfId="30586" xr:uid="{CE81096A-F917-4D99-A546-8FD6920E6491}"/>
    <cellStyle name="Input 2 12 2 2 3 4" xfId="36279" xr:uid="{E12CFF5C-1183-4A0C-A547-D9A605B6C510}"/>
    <cellStyle name="Input 2 12 2 2 4" xfId="22894" xr:uid="{C31D3571-64D3-4BEE-8E6D-9C62980C8959}"/>
    <cellStyle name="Input 2 12 2 2 4 2" xfId="28834" xr:uid="{38C52C4C-507F-4BCC-B4BA-C0669429AE6C}"/>
    <cellStyle name="Input 2 12 2 2 4 3" xfId="34561" xr:uid="{D926A46B-A7F7-406C-8FCD-A4B07C161DA5}"/>
    <cellStyle name="Input 2 12 2 2 5" xfId="25594" xr:uid="{3D3EB2D0-99D4-47FA-BCBB-C9D8559307BF}"/>
    <cellStyle name="Input 2 12 2 2 5 2" xfId="31046" xr:uid="{121806D6-BC07-44C5-A0E2-6049D9EF58F6}"/>
    <cellStyle name="Input 2 12 2 2 5 3" xfId="36621" xr:uid="{E831BAC2-B433-494B-A1D7-E972592ED3CF}"/>
    <cellStyle name="Input 2 12 2 2 6" xfId="27961" xr:uid="{C072DDCE-59C0-4A14-A314-CBA59994AAAD}"/>
    <cellStyle name="Input 2 12 2 2 7" xfId="33688" xr:uid="{C723F368-532A-4744-8447-AE7FCBD36CAE}"/>
    <cellStyle name="Input 2 12 2 3" xfId="23088" xr:uid="{9777C34D-40C8-446E-B4C4-74C7AA3DCEE6}"/>
    <cellStyle name="Input 2 12 2 3 2" xfId="25788" xr:uid="{A2834D98-4625-42D7-92C3-6159A9B70F1A}"/>
    <cellStyle name="Input 2 12 2 3 2 2" xfId="31240" xr:uid="{758F4307-6108-4A50-9862-101204DF6535}"/>
    <cellStyle name="Input 2 12 2 3 2 3" xfId="36815" xr:uid="{A4A7C51C-1298-4E9C-B0F5-58EC013419B5}"/>
    <cellStyle name="Input 2 12 2 3 3" xfId="29028" xr:uid="{E455A33E-3949-4286-8AF7-450988DC0F0D}"/>
    <cellStyle name="Input 2 12 2 3 4" xfId="34752" xr:uid="{185984BB-F01E-4C4E-830B-FF8A528EE405}"/>
    <cellStyle name="Input 2 12 2 4" xfId="24465" xr:uid="{E6116C6A-888D-4091-A449-DC39E670A3BB}"/>
    <cellStyle name="Input 2 12 2 4 2" xfId="26660" xr:uid="{B9E5A8D7-B2FE-4350-A70F-B08D7104DB7D}"/>
    <cellStyle name="Input 2 12 2 4 2 2" xfId="32112" xr:uid="{177D636E-A7D0-46AE-8300-25EB02E173F2}"/>
    <cellStyle name="Input 2 12 2 4 2 3" xfId="37669" xr:uid="{D9762AA5-EC1F-4B72-BA55-9DFB1234BE87}"/>
    <cellStyle name="Input 2 12 2 4 3" xfId="29917" xr:uid="{FC3E2153-7B86-4C97-9A62-F1424FBF3905}"/>
    <cellStyle name="Input 2 12 2 4 4" xfId="35618" xr:uid="{4D2E7ABC-FCAA-4F57-99DF-837615D6DD2D}"/>
    <cellStyle name="Input 2 12 2 5" xfId="22230" xr:uid="{D2321DBC-BC5E-44C4-8D48-EC0BF92554E5}"/>
    <cellStyle name="Input 2 12 2 5 2" xfId="28170" xr:uid="{9E157E2E-030B-4B79-839E-DB61F8E1A9CE}"/>
    <cellStyle name="Input 2 12 2 5 3" xfId="33897" xr:uid="{FD2C423E-75FA-40C9-B49C-B3CDED50D393}"/>
    <cellStyle name="Input 2 12 2 6" xfId="21166" xr:uid="{46B1F736-C397-4D8B-8DA9-92EC22E316EE}"/>
    <cellStyle name="Input 2 12 2 7" xfId="21313" xr:uid="{F2884E15-BB22-4751-89AC-DFD7B64AB761}"/>
    <cellStyle name="Input 2 12 2 8" xfId="33019" xr:uid="{111B626C-BD4E-4859-B5F5-23CBA1985004}"/>
    <cellStyle name="Input 2 12 3" xfId="9346" xr:uid="{00000000-0005-0000-0000-000077240000}"/>
    <cellStyle name="Input 2 12 3 2" xfId="22018" xr:uid="{7E8EF32F-2CE7-450A-BF7F-14B552748FD2}"/>
    <cellStyle name="Input 2 12 3 2 2" xfId="23748" xr:uid="{2D77572B-01CD-4187-9F40-53B18D309803}"/>
    <cellStyle name="Input 2 12 3 2 2 2" xfId="26448" xr:uid="{904B45DF-B7F9-401B-A3F2-A37FD59E4F16}"/>
    <cellStyle name="Input 2 12 3 2 2 2 2" xfId="31900" xr:uid="{C3FBA3E4-E54D-4CE8-AA55-451DBBD61B2F}"/>
    <cellStyle name="Input 2 12 3 2 2 2 3" xfId="37475" xr:uid="{C78455B5-6830-444B-8831-A3E3D826FACB}"/>
    <cellStyle name="Input 2 12 3 2 2 3" xfId="29688" xr:uid="{9635E954-DA2A-4ECA-A66A-644D92A9B234}"/>
    <cellStyle name="Input 2 12 3 2 2 4" xfId="35412" xr:uid="{83532955-3A6B-4DCD-AD18-0FA1AE7AE2DD}"/>
    <cellStyle name="Input 2 12 3 2 3" xfId="25133" xr:uid="{81D2DDF6-EF9C-4D49-991A-EEA19D4C1385}"/>
    <cellStyle name="Input 2 12 3 2 3 2" xfId="27328" xr:uid="{FC848588-66A2-4C46-9543-37CC293A286E}"/>
    <cellStyle name="Input 2 12 3 2 3 2 2" xfId="32780" xr:uid="{EB5272D8-B287-461D-9933-DD39E7D0EFD1}"/>
    <cellStyle name="Input 2 12 3 2 3 2 3" xfId="38161" xr:uid="{0F2C88E2-FEFD-4E36-8459-D8943C6F9FBF}"/>
    <cellStyle name="Input 2 12 3 2 3 3" xfId="30585" xr:uid="{E6C2B2E2-A0EC-40E3-9638-8ED010D9FDCA}"/>
    <cellStyle name="Input 2 12 3 2 3 4" xfId="36278" xr:uid="{B0E0C069-FF4E-46D8-91CE-C679CB651B45}"/>
    <cellStyle name="Input 2 12 3 2 4" xfId="22893" xr:uid="{71553181-4621-4BBD-A448-03BB9D681E48}"/>
    <cellStyle name="Input 2 12 3 2 4 2" xfId="28833" xr:uid="{1D46917A-E540-49D5-9EA3-076442D0220E}"/>
    <cellStyle name="Input 2 12 3 2 4 3" xfId="34560" xr:uid="{FB4F7A36-7EA9-44C3-8D2C-69A9B1253B65}"/>
    <cellStyle name="Input 2 12 3 2 5" xfId="25593" xr:uid="{8D81F95A-BA7D-4C7F-BDE6-0071A817A6FA}"/>
    <cellStyle name="Input 2 12 3 2 5 2" xfId="31045" xr:uid="{A7923E39-EE79-47B9-87DB-4F78CD57E112}"/>
    <cellStyle name="Input 2 12 3 2 5 3" xfId="36620" xr:uid="{4891F03C-EA07-4A8B-B1C9-95196745067A}"/>
    <cellStyle name="Input 2 12 3 2 6" xfId="27960" xr:uid="{B4D1CE0E-986E-4169-B494-2825D48251A0}"/>
    <cellStyle name="Input 2 12 3 2 7" xfId="33687" xr:uid="{AFF99F60-22EC-46FC-AE1A-64DF43D98462}"/>
    <cellStyle name="Input 2 12 3 3" xfId="23089" xr:uid="{F9A5B727-EF2C-443D-97F9-3B2935919023}"/>
    <cellStyle name="Input 2 12 3 3 2" xfId="25789" xr:uid="{9B9CCEAE-266F-453E-993D-927CC516F2A3}"/>
    <cellStyle name="Input 2 12 3 3 2 2" xfId="31241" xr:uid="{B2B0351B-1260-4F96-8954-B21AEE4C6313}"/>
    <cellStyle name="Input 2 12 3 3 2 3" xfId="36816" xr:uid="{538EE166-C199-4B26-8589-825939A3B8AD}"/>
    <cellStyle name="Input 2 12 3 3 3" xfId="29029" xr:uid="{4D2ACD10-1727-43B2-BB08-236DDE0DFD73}"/>
    <cellStyle name="Input 2 12 3 3 4" xfId="34753" xr:uid="{B47669C1-E270-4B40-8A9E-7AF84EDEDF78}"/>
    <cellStyle name="Input 2 12 3 4" xfId="24466" xr:uid="{AC314ED7-3B19-40A7-A26F-DF71A0C12B9B}"/>
    <cellStyle name="Input 2 12 3 4 2" xfId="26661" xr:uid="{7EAC7A8D-5751-4676-B72E-86AB6BB8CE9D}"/>
    <cellStyle name="Input 2 12 3 4 2 2" xfId="32113" xr:uid="{44C06C88-796C-4CB7-AAA5-A6B80C8E46F7}"/>
    <cellStyle name="Input 2 12 3 4 2 3" xfId="37670" xr:uid="{97DD925E-BB52-4CEB-9BA7-5F6531BBDD32}"/>
    <cellStyle name="Input 2 12 3 4 3" xfId="29918" xr:uid="{F9BD839E-88D8-436E-B6B4-C8BE0ED874EC}"/>
    <cellStyle name="Input 2 12 3 4 4" xfId="35619" xr:uid="{95C04731-9B0E-4A6A-83C0-6AE879EED850}"/>
    <cellStyle name="Input 2 12 3 5" xfId="22231" xr:uid="{AAFEB83C-BBA0-473A-9A81-430721DE37BA}"/>
    <cellStyle name="Input 2 12 3 5 2" xfId="28171" xr:uid="{2D8EF8F9-82AF-482A-ACE4-E6054E5B1CF1}"/>
    <cellStyle name="Input 2 12 3 5 3" xfId="33898" xr:uid="{5102AE17-5EC2-4A43-98EF-68CEF9C24D6C}"/>
    <cellStyle name="Input 2 12 3 6" xfId="21167" xr:uid="{FF417CC7-67D3-4C93-BFA6-AD492A4271FF}"/>
    <cellStyle name="Input 2 12 3 7" xfId="21312" xr:uid="{57F1295B-5C35-4791-AD94-5797EC8D410B}"/>
    <cellStyle name="Input 2 12 3 8" xfId="33020" xr:uid="{825E1C3D-3A53-4404-8ACA-3341F68F3581}"/>
    <cellStyle name="Input 2 12 4" xfId="9347" xr:uid="{00000000-0005-0000-0000-000078240000}"/>
    <cellStyle name="Input 2 12 4 2" xfId="22017" xr:uid="{DC51D848-8DA6-4B5C-BB03-D1E19492F899}"/>
    <cellStyle name="Input 2 12 4 2 2" xfId="23747" xr:uid="{C4559091-4F8D-48DA-9B55-79BC6A4126DD}"/>
    <cellStyle name="Input 2 12 4 2 2 2" xfId="26447" xr:uid="{B67BAF0D-2788-43B8-8987-062FA6D8A5B5}"/>
    <cellStyle name="Input 2 12 4 2 2 2 2" xfId="31899" xr:uid="{E48F78EF-3696-440D-8F18-C9B998E81873}"/>
    <cellStyle name="Input 2 12 4 2 2 2 3" xfId="37474" xr:uid="{F432C3E8-B596-4222-BB90-CD9FACE3FE5D}"/>
    <cellStyle name="Input 2 12 4 2 2 3" xfId="29687" xr:uid="{0FD62757-DC13-4ECF-B7AF-C924688FE208}"/>
    <cellStyle name="Input 2 12 4 2 2 4" xfId="35411" xr:uid="{32087880-51D7-4710-BB68-369ACF927C54}"/>
    <cellStyle name="Input 2 12 4 2 3" xfId="25132" xr:uid="{7D56B56E-8A6D-4723-AD48-4A3A2CA30E40}"/>
    <cellStyle name="Input 2 12 4 2 3 2" xfId="27327" xr:uid="{CE0E0443-D0B6-44AD-A583-8A7A677C3D5C}"/>
    <cellStyle name="Input 2 12 4 2 3 2 2" xfId="32779" xr:uid="{94D70669-DE20-492E-9946-E5CDAF9F6A62}"/>
    <cellStyle name="Input 2 12 4 2 3 2 3" xfId="38160" xr:uid="{811DC892-1D73-4B68-BB27-8724CCDBAE6A}"/>
    <cellStyle name="Input 2 12 4 2 3 3" xfId="30584" xr:uid="{BDACEBC4-0D5E-4882-AD56-FAAA06B1A927}"/>
    <cellStyle name="Input 2 12 4 2 3 4" xfId="36277" xr:uid="{993B6FF2-D5EF-45B0-966C-3D649E6797F3}"/>
    <cellStyle name="Input 2 12 4 2 4" xfId="22892" xr:uid="{43DA4BD0-95C5-4B6B-A49C-E0D1E0CB8AEE}"/>
    <cellStyle name="Input 2 12 4 2 4 2" xfId="28832" xr:uid="{5D0A3C6D-F65C-4E9C-8DFC-9FD9236F7F6F}"/>
    <cellStyle name="Input 2 12 4 2 4 3" xfId="34559" xr:uid="{98FF37B8-D323-4706-9AB6-CF036DCDBB16}"/>
    <cellStyle name="Input 2 12 4 2 5" xfId="25592" xr:uid="{6DA53F11-95F1-44B8-8946-41FA861280CE}"/>
    <cellStyle name="Input 2 12 4 2 5 2" xfId="31044" xr:uid="{DE701995-A63E-4136-AA9A-2C9B50E8B29F}"/>
    <cellStyle name="Input 2 12 4 2 5 3" xfId="36619" xr:uid="{038FBEE8-F5EB-4586-880C-F7BB71E0144D}"/>
    <cellStyle name="Input 2 12 4 2 6" xfId="27959" xr:uid="{254EB1D4-D717-49C7-AEBE-14F0EE9FBA60}"/>
    <cellStyle name="Input 2 12 4 2 7" xfId="33686" xr:uid="{8FFD2BB6-1344-4B22-BFC9-5F344805EAA9}"/>
    <cellStyle name="Input 2 12 4 3" xfId="23090" xr:uid="{0705D13E-5F47-4DBE-9BC0-592C7B6F38E6}"/>
    <cellStyle name="Input 2 12 4 3 2" xfId="25790" xr:uid="{CD05162D-24F4-4123-BB4F-AF5D3FA14500}"/>
    <cellStyle name="Input 2 12 4 3 2 2" xfId="31242" xr:uid="{F9236369-6A72-4C08-9423-5079DCD6CB09}"/>
    <cellStyle name="Input 2 12 4 3 2 3" xfId="36817" xr:uid="{81808E54-C172-43A2-8B86-3FC2F5793078}"/>
    <cellStyle name="Input 2 12 4 3 3" xfId="29030" xr:uid="{79DDFA39-BFDB-42D5-877F-3D2200BBC3E3}"/>
    <cellStyle name="Input 2 12 4 3 4" xfId="34754" xr:uid="{62200D82-282E-42D7-9500-C3554AD1BDF5}"/>
    <cellStyle name="Input 2 12 4 4" xfId="24467" xr:uid="{EA891935-9D4F-424A-A43F-E3A8B3DFFCC5}"/>
    <cellStyle name="Input 2 12 4 4 2" xfId="26662" xr:uid="{462D1F83-0AD7-42FD-92A5-964BA9F7B64E}"/>
    <cellStyle name="Input 2 12 4 4 2 2" xfId="32114" xr:uid="{A50F292D-5A71-4C0F-8FD3-C0F4D5392046}"/>
    <cellStyle name="Input 2 12 4 4 2 3" xfId="37671" xr:uid="{22AAAA42-E887-4F3F-82B0-4FE3845B85F7}"/>
    <cellStyle name="Input 2 12 4 4 3" xfId="29919" xr:uid="{51878E37-B27B-4C9B-BFCF-1B6FEB55DEA8}"/>
    <cellStyle name="Input 2 12 4 4 4" xfId="35620" xr:uid="{6C8B82A2-8E78-4040-BB23-89EAC07759F7}"/>
    <cellStyle name="Input 2 12 4 5" xfId="22232" xr:uid="{95A74090-BE7F-4B0B-A911-B3B1EB0AB5FB}"/>
    <cellStyle name="Input 2 12 4 5 2" xfId="28172" xr:uid="{D0924EC3-D234-44DE-A585-77651D118574}"/>
    <cellStyle name="Input 2 12 4 5 3" xfId="33899" xr:uid="{5F199AFC-92C7-4DBB-AA1F-6FB6C63F225C}"/>
    <cellStyle name="Input 2 12 4 6" xfId="21168" xr:uid="{A2DA2A2F-020A-4C3B-A8CA-5317633666E1}"/>
    <cellStyle name="Input 2 12 4 7" xfId="21311" xr:uid="{034F67F3-4223-4A3D-82EC-FDC1F2E110F3}"/>
    <cellStyle name="Input 2 12 4 8" xfId="33021" xr:uid="{B52E1A8F-132F-4785-A97F-1E590AA56279}"/>
    <cellStyle name="Input 2 12 5" xfId="9348" xr:uid="{00000000-0005-0000-0000-000079240000}"/>
    <cellStyle name="Input 2 12 5 2" xfId="22016" xr:uid="{0BB5FB7E-8668-4F23-9E1C-D048121EEC90}"/>
    <cellStyle name="Input 2 12 5 2 2" xfId="23746" xr:uid="{68A4FCC1-666F-46FF-947F-69CA66D7DEE0}"/>
    <cellStyle name="Input 2 12 5 2 2 2" xfId="26446" xr:uid="{B40F5615-43E9-49AE-B1DB-8E7AE442A204}"/>
    <cellStyle name="Input 2 12 5 2 2 2 2" xfId="31898" xr:uid="{E9CAB72B-DE23-46D3-A14B-7FB1E1D78367}"/>
    <cellStyle name="Input 2 12 5 2 2 2 3" xfId="37473" xr:uid="{7A24BE6C-13F1-41A6-9583-BA2E303D5897}"/>
    <cellStyle name="Input 2 12 5 2 2 3" xfId="29686" xr:uid="{D8D4DD5D-3793-46FC-A99D-A2789F3373BF}"/>
    <cellStyle name="Input 2 12 5 2 2 4" xfId="35410" xr:uid="{EC367089-DEEE-489C-AA07-5CC78D9363D0}"/>
    <cellStyle name="Input 2 12 5 2 3" xfId="25131" xr:uid="{CA82F6C6-7D28-4AA7-B6F3-7DDE8FA7E070}"/>
    <cellStyle name="Input 2 12 5 2 3 2" xfId="27326" xr:uid="{C904329F-1277-45E7-A059-142A9B2139A7}"/>
    <cellStyle name="Input 2 12 5 2 3 2 2" xfId="32778" xr:uid="{2DA7C3AD-BBB0-41EB-86BA-C0139C19A3B8}"/>
    <cellStyle name="Input 2 12 5 2 3 2 3" xfId="38159" xr:uid="{BD46CA6F-79F0-490C-A9D3-E5A4FD2866B4}"/>
    <cellStyle name="Input 2 12 5 2 3 3" xfId="30583" xr:uid="{EA59CB5A-34DC-4597-8385-B8D65E7B2A01}"/>
    <cellStyle name="Input 2 12 5 2 3 4" xfId="36276" xr:uid="{447BAA0C-3571-4B3B-B9D7-9E8A6D64FD55}"/>
    <cellStyle name="Input 2 12 5 2 4" xfId="22891" xr:uid="{118012D2-0A8B-4ED3-B34A-38C2E4D521FE}"/>
    <cellStyle name="Input 2 12 5 2 4 2" xfId="28831" xr:uid="{0978B39B-72AA-42C4-B201-2620F39115AA}"/>
    <cellStyle name="Input 2 12 5 2 4 3" xfId="34558" xr:uid="{0CCAEE52-28C4-48D0-A519-6CC415626419}"/>
    <cellStyle name="Input 2 12 5 2 5" xfId="25591" xr:uid="{782D7BC7-93B7-4F7B-9D92-9177F6BE8E61}"/>
    <cellStyle name="Input 2 12 5 2 5 2" xfId="31043" xr:uid="{C61FCB18-BAF5-4B56-8ACB-51061BCB9F99}"/>
    <cellStyle name="Input 2 12 5 2 5 3" xfId="36618" xr:uid="{FBD421D4-64F8-4536-9983-141FA4D2474C}"/>
    <cellStyle name="Input 2 12 5 2 6" xfId="27958" xr:uid="{C00F710B-A876-4BF5-B1C8-7C67947BC0C1}"/>
    <cellStyle name="Input 2 12 5 2 7" xfId="33685" xr:uid="{FF6D7658-53F1-45B4-9F85-8DC3876F7A7A}"/>
    <cellStyle name="Input 2 12 5 3" xfId="23091" xr:uid="{9B5CD134-8737-4053-89D4-645C3CEABEF7}"/>
    <cellStyle name="Input 2 12 5 3 2" xfId="25791" xr:uid="{B776B402-B635-4E99-AEAE-37BB66CEACC1}"/>
    <cellStyle name="Input 2 12 5 3 2 2" xfId="31243" xr:uid="{C9BFB0C9-8253-41A0-9516-B3DEEC03E941}"/>
    <cellStyle name="Input 2 12 5 3 2 3" xfId="36818" xr:uid="{5DD94283-CE9C-4E18-B829-AA1B12A784FC}"/>
    <cellStyle name="Input 2 12 5 3 3" xfId="29031" xr:uid="{4CAA9E16-A7E2-4C06-B42E-D4CAA4E6ACD9}"/>
    <cellStyle name="Input 2 12 5 3 4" xfId="34755" xr:uid="{E1066431-8B5E-4871-BBBB-29EAC814C6AF}"/>
    <cellStyle name="Input 2 12 5 4" xfId="24468" xr:uid="{C68AAB84-4C1E-451C-9E89-69ED5E0AF797}"/>
    <cellStyle name="Input 2 12 5 4 2" xfId="26663" xr:uid="{C57C0A22-8119-4C30-AD90-789875895300}"/>
    <cellStyle name="Input 2 12 5 4 2 2" xfId="32115" xr:uid="{5047478B-5841-4C13-861E-D9EC45EEC37E}"/>
    <cellStyle name="Input 2 12 5 4 2 3" xfId="37672" xr:uid="{8D344736-63D7-4A87-888E-D92BEE48FD83}"/>
    <cellStyle name="Input 2 12 5 4 3" xfId="29920" xr:uid="{0D814C2D-24D7-4E8C-97B9-4F6E220FCCA1}"/>
    <cellStyle name="Input 2 12 5 4 4" xfId="35621" xr:uid="{F31AA9A3-FE81-4885-B0DC-F7526D09A889}"/>
    <cellStyle name="Input 2 12 5 5" xfId="22233" xr:uid="{544AC86E-7A0F-4274-8C76-D0371971E164}"/>
    <cellStyle name="Input 2 12 5 5 2" xfId="28173" xr:uid="{3C5BFFE2-7906-471F-92F4-A97B0DE3B9B5}"/>
    <cellStyle name="Input 2 12 5 5 3" xfId="33900" xr:uid="{21F052EB-0A08-493A-85DA-C044F290B0D7}"/>
    <cellStyle name="Input 2 12 5 6" xfId="21169" xr:uid="{8E218EEF-A4E4-4D46-B2CC-7232B04BC28C}"/>
    <cellStyle name="Input 2 12 5 7" xfId="21310" xr:uid="{7B02F1F9-68A9-4B50-84AC-8DA47C18FE13}"/>
    <cellStyle name="Input 2 12 5 8" xfId="33022" xr:uid="{B0D13310-CB36-4E2C-A3B7-A153A9315B72}"/>
    <cellStyle name="Input 2 12 6" xfId="22020" xr:uid="{74E8D7A1-2AAA-407D-8D29-5ECF3D473871}"/>
    <cellStyle name="Input 2 12 6 2" xfId="23750" xr:uid="{B71A8F34-9497-4689-A01B-9CF886BE6340}"/>
    <cellStyle name="Input 2 12 6 2 2" xfId="26450" xr:uid="{AD36A9A8-C3DF-49A8-8B7C-60190A17B308}"/>
    <cellStyle name="Input 2 12 6 2 2 2" xfId="31902" xr:uid="{53946A6F-39C3-4450-AEFC-FF411B4FEF3F}"/>
    <cellStyle name="Input 2 12 6 2 2 3" xfId="37477" xr:uid="{19DF01C5-CBC9-495D-AC96-E93AE86115D5}"/>
    <cellStyle name="Input 2 12 6 2 3" xfId="29690" xr:uid="{8D31F682-5802-4A23-BBFE-D3DDFCE0BEAD}"/>
    <cellStyle name="Input 2 12 6 2 4" xfId="35414" xr:uid="{20077F2D-F6F5-45AB-A52E-7593465E6ED8}"/>
    <cellStyle name="Input 2 12 6 3" xfId="25135" xr:uid="{BD6B5AB3-698B-45DF-A80F-BA36AE6642AB}"/>
    <cellStyle name="Input 2 12 6 3 2" xfId="27330" xr:uid="{6923A70A-A336-463E-9145-935BDA7FC343}"/>
    <cellStyle name="Input 2 12 6 3 2 2" xfId="32782" xr:uid="{275C51AF-8606-432A-AAE5-DC7EB4FD357E}"/>
    <cellStyle name="Input 2 12 6 3 2 3" xfId="38163" xr:uid="{B058CD51-E2A3-44BC-B039-C24D12CF0049}"/>
    <cellStyle name="Input 2 12 6 3 3" xfId="30587" xr:uid="{2D65EF16-B625-4A9A-A3B8-8DB389E68303}"/>
    <cellStyle name="Input 2 12 6 3 4" xfId="36280" xr:uid="{B9E70D92-B319-44CA-A8B1-5C14DFC12955}"/>
    <cellStyle name="Input 2 12 6 4" xfId="22895" xr:uid="{7D6FBFD1-5D6F-45D1-91B0-2B55A4B96FD3}"/>
    <cellStyle name="Input 2 12 6 4 2" xfId="28835" xr:uid="{8298B8B5-B9F8-4C46-86F2-F7C5CCF8C6EF}"/>
    <cellStyle name="Input 2 12 6 4 3" xfId="34562" xr:uid="{1AB825FB-174E-435D-9C84-52FA1093E5DB}"/>
    <cellStyle name="Input 2 12 6 5" xfId="25595" xr:uid="{E885AF5F-E6EF-402A-BAA7-C6731B2ACF3C}"/>
    <cellStyle name="Input 2 12 6 5 2" xfId="31047" xr:uid="{358C9979-80F8-4BBD-9D9A-39C5CF8ECFCD}"/>
    <cellStyle name="Input 2 12 6 5 3" xfId="36622" xr:uid="{9F892420-E25E-4245-A428-7B1D09544A57}"/>
    <cellStyle name="Input 2 12 6 6" xfId="27962" xr:uid="{31A6EBA1-7A10-4138-BF20-77949AAADD6F}"/>
    <cellStyle name="Input 2 12 6 7" xfId="33689" xr:uid="{EF68040D-4B22-41A9-AD0E-595F32653B6D}"/>
    <cellStyle name="Input 2 12 7" xfId="23087" xr:uid="{026D998D-704B-4A9A-AF2F-B71BB3FB8AB9}"/>
    <cellStyle name="Input 2 12 7 2" xfId="25787" xr:uid="{E2504BA9-BF39-47A3-93F7-A7148932BC8F}"/>
    <cellStyle name="Input 2 12 7 2 2" xfId="31239" xr:uid="{B323C3C3-A18E-4FD0-8C65-5A41EE136966}"/>
    <cellStyle name="Input 2 12 7 2 3" xfId="36814" xr:uid="{6DF65D42-35C8-470B-8CC3-D893529718E5}"/>
    <cellStyle name="Input 2 12 7 3" xfId="29027" xr:uid="{825C20A6-AE42-41D6-9B2C-C5DEF631905F}"/>
    <cellStyle name="Input 2 12 7 4" xfId="34751" xr:uid="{02019CEC-E43E-4BD5-A0F9-8EE964B02EBC}"/>
    <cellStyle name="Input 2 12 8" xfId="24464" xr:uid="{DA9AF3B3-7818-42BB-B0D9-7BE855A6A23B}"/>
    <cellStyle name="Input 2 12 8 2" xfId="26659" xr:uid="{4F0010DA-5E0F-400F-8361-A19903F80696}"/>
    <cellStyle name="Input 2 12 8 2 2" xfId="32111" xr:uid="{7CCA5418-1870-40A2-84F7-FAF246E57A31}"/>
    <cellStyle name="Input 2 12 8 2 3" xfId="37668" xr:uid="{60ADA5D8-980D-42B6-8A82-5D07220E4329}"/>
    <cellStyle name="Input 2 12 8 3" xfId="29916" xr:uid="{C77B4764-D6FE-4552-A9C2-B966F27463B7}"/>
    <cellStyle name="Input 2 12 8 4" xfId="35617" xr:uid="{94B85463-9A6F-4025-8F37-0568686B22A1}"/>
    <cellStyle name="Input 2 12 9" xfId="22229" xr:uid="{07AB5323-C5F2-4CF5-9755-ADAF7D3AE3A6}"/>
    <cellStyle name="Input 2 12 9 2" xfId="28169" xr:uid="{8419E6B0-CB9E-498E-8CE5-06FA3D751C49}"/>
    <cellStyle name="Input 2 12 9 3" xfId="33896" xr:uid="{EBAC57B8-F615-4EFE-840C-695067823AE5}"/>
    <cellStyle name="Input 2 13" xfId="9349" xr:uid="{00000000-0005-0000-0000-00007A240000}"/>
    <cellStyle name="Input 2 13 10" xfId="21309" xr:uid="{532B5ED4-8B22-49E1-93EA-05E5484D6193}"/>
    <cellStyle name="Input 2 13 11" xfId="33023" xr:uid="{38F843EA-5343-4B64-B92C-75BD2F040DAD}"/>
    <cellStyle name="Input 2 13 2" xfId="9350" xr:uid="{00000000-0005-0000-0000-00007B240000}"/>
    <cellStyle name="Input 2 13 2 2" xfId="22014" xr:uid="{8A5F6318-6A2E-4C51-B7C2-D764D6F6A25B}"/>
    <cellStyle name="Input 2 13 2 2 2" xfId="23744" xr:uid="{195D97E7-2DB2-4D02-87EE-BCF1C7F2C2F2}"/>
    <cellStyle name="Input 2 13 2 2 2 2" xfId="26444" xr:uid="{9CDF5768-FCB7-4AC2-BDC2-4D1A6B95E392}"/>
    <cellStyle name="Input 2 13 2 2 2 2 2" xfId="31896" xr:uid="{3E42A224-87E2-45BF-8657-E71D0BBB5AEA}"/>
    <cellStyle name="Input 2 13 2 2 2 2 3" xfId="37471" xr:uid="{BBFCC5AD-D51A-4486-9147-9E8CDBA67107}"/>
    <cellStyle name="Input 2 13 2 2 2 3" xfId="29684" xr:uid="{25CBF1DB-94EF-4464-9D2F-616329E67105}"/>
    <cellStyle name="Input 2 13 2 2 2 4" xfId="35408" xr:uid="{8264C153-4CB6-4945-B8A4-4D2C4CB8D133}"/>
    <cellStyle name="Input 2 13 2 2 3" xfId="25129" xr:uid="{147075F9-2CEC-4A5A-ABB9-3E0F48F04C11}"/>
    <cellStyle name="Input 2 13 2 2 3 2" xfId="27324" xr:uid="{FE207FA6-B15B-48D7-90BD-D629AEF47543}"/>
    <cellStyle name="Input 2 13 2 2 3 2 2" xfId="32776" xr:uid="{1F7027ED-A5F9-4863-AFAD-900304E2C29E}"/>
    <cellStyle name="Input 2 13 2 2 3 2 3" xfId="38157" xr:uid="{C6518F20-D2FB-4094-902C-A0DD33ADB397}"/>
    <cellStyle name="Input 2 13 2 2 3 3" xfId="30581" xr:uid="{9CF29B5A-90C5-4D27-AB45-8088C2D4F547}"/>
    <cellStyle name="Input 2 13 2 2 3 4" xfId="36274" xr:uid="{82D49C13-F285-417D-B830-81891437C4CA}"/>
    <cellStyle name="Input 2 13 2 2 4" xfId="22889" xr:uid="{D82357C1-EC53-4AB0-9D82-1C73FB373D02}"/>
    <cellStyle name="Input 2 13 2 2 4 2" xfId="28829" xr:uid="{F43CF6FA-3A85-4C20-8C70-97D2B123B6ED}"/>
    <cellStyle name="Input 2 13 2 2 4 3" xfId="34556" xr:uid="{33D78C00-19ED-48DD-B2F9-37F681396313}"/>
    <cellStyle name="Input 2 13 2 2 5" xfId="25589" xr:uid="{CE6FF84D-AC63-41CF-99D6-CF5CD04E175E}"/>
    <cellStyle name="Input 2 13 2 2 5 2" xfId="31041" xr:uid="{A7373E15-A2B6-4A86-B10C-BC3843D8A36E}"/>
    <cellStyle name="Input 2 13 2 2 5 3" xfId="36616" xr:uid="{FE01A01D-1A9A-44D1-ABBD-AA0448E180F8}"/>
    <cellStyle name="Input 2 13 2 2 6" xfId="27956" xr:uid="{38B5E084-302E-4A67-842D-A8894A776178}"/>
    <cellStyle name="Input 2 13 2 2 7" xfId="33683" xr:uid="{B584F39E-0792-4DAD-BB01-A92184DC1C18}"/>
    <cellStyle name="Input 2 13 2 3" xfId="23093" xr:uid="{4B185632-A7F1-4F96-81A8-00EB4DE1DC6C}"/>
    <cellStyle name="Input 2 13 2 3 2" xfId="25793" xr:uid="{1DDE7134-5A67-41EB-A054-4D6EC14D43B9}"/>
    <cellStyle name="Input 2 13 2 3 2 2" xfId="31245" xr:uid="{17A9976A-F7E2-435B-B6C6-F6D93A4338F0}"/>
    <cellStyle name="Input 2 13 2 3 2 3" xfId="36820" xr:uid="{8C17FF6E-8008-440C-8CBD-9306415535CD}"/>
    <cellStyle name="Input 2 13 2 3 3" xfId="29033" xr:uid="{BCD29944-F269-4056-AFB8-90C886D3A683}"/>
    <cellStyle name="Input 2 13 2 3 4" xfId="34757" xr:uid="{C4858922-F19C-48FE-8FDE-35C115415D94}"/>
    <cellStyle name="Input 2 13 2 4" xfId="24470" xr:uid="{B093BEE4-4C83-47AE-AFD2-79F8EACDE3A3}"/>
    <cellStyle name="Input 2 13 2 4 2" xfId="26665" xr:uid="{5B100F0D-4D49-4D5A-A894-F38B73630299}"/>
    <cellStyle name="Input 2 13 2 4 2 2" xfId="32117" xr:uid="{30EACBF6-0F24-4FEF-9A75-EEFBE46B60E7}"/>
    <cellStyle name="Input 2 13 2 4 2 3" xfId="37674" xr:uid="{095589A9-7476-458D-A1C0-7805820AFEDB}"/>
    <cellStyle name="Input 2 13 2 4 3" xfId="29922" xr:uid="{9B9F0BB4-75F9-478C-9A22-1C50D3AD18AE}"/>
    <cellStyle name="Input 2 13 2 4 4" xfId="35623" xr:uid="{BE740065-A238-455E-8B92-280F4084C37C}"/>
    <cellStyle name="Input 2 13 2 5" xfId="22235" xr:uid="{BE7096C1-1AD2-4BC6-B90E-B8C01875BD0E}"/>
    <cellStyle name="Input 2 13 2 5 2" xfId="28175" xr:uid="{2B06311B-5574-42CF-9815-4C6A26E85F6A}"/>
    <cellStyle name="Input 2 13 2 5 3" xfId="33902" xr:uid="{9622C6CC-4372-4256-B13A-E45094671AEF}"/>
    <cellStyle name="Input 2 13 2 6" xfId="21171" xr:uid="{C1527A47-933F-402F-8B42-6AE26F93B6E2}"/>
    <cellStyle name="Input 2 13 2 7" xfId="21308" xr:uid="{7E45BD3A-09D6-40FE-952A-53CB5E864E54}"/>
    <cellStyle name="Input 2 13 2 8" xfId="33024" xr:uid="{86C7CF40-8C4E-4E09-AC2E-492A215A0D69}"/>
    <cellStyle name="Input 2 13 3" xfId="9351" xr:uid="{00000000-0005-0000-0000-00007C240000}"/>
    <cellStyle name="Input 2 13 3 2" xfId="22013" xr:uid="{EA0D892C-6A25-4E63-B4BC-3B7B3C01CA24}"/>
    <cellStyle name="Input 2 13 3 2 2" xfId="23743" xr:uid="{4B98B142-089A-4FE9-8D02-11A6A16A5750}"/>
    <cellStyle name="Input 2 13 3 2 2 2" xfId="26443" xr:uid="{7AE2313A-2F3E-49B5-8863-0419BA3C31CA}"/>
    <cellStyle name="Input 2 13 3 2 2 2 2" xfId="31895" xr:uid="{C642640F-8B2F-47E6-BE6C-94ACC13B2B74}"/>
    <cellStyle name="Input 2 13 3 2 2 2 3" xfId="37470" xr:uid="{14997E55-0C46-4E8E-844D-651A0A425227}"/>
    <cellStyle name="Input 2 13 3 2 2 3" xfId="29683" xr:uid="{D9E1A632-5AFE-467A-BBAB-31A31C4CF679}"/>
    <cellStyle name="Input 2 13 3 2 2 4" xfId="35407" xr:uid="{01DD3554-4150-4B8F-95EF-BDBEC8D08FCF}"/>
    <cellStyle name="Input 2 13 3 2 3" xfId="25128" xr:uid="{619A2E8B-2241-4984-8700-B4BD554F350D}"/>
    <cellStyle name="Input 2 13 3 2 3 2" xfId="27323" xr:uid="{B4827560-3E0C-480F-AFC2-8EF5DEC732B2}"/>
    <cellStyle name="Input 2 13 3 2 3 2 2" xfId="32775" xr:uid="{845D7B71-96CF-4971-9F87-EF30003FC75D}"/>
    <cellStyle name="Input 2 13 3 2 3 2 3" xfId="38156" xr:uid="{37626FE5-AEDE-4188-90A8-840207AA3351}"/>
    <cellStyle name="Input 2 13 3 2 3 3" xfId="30580" xr:uid="{3084EFF3-D3FC-4E40-BA91-F68E8F77B780}"/>
    <cellStyle name="Input 2 13 3 2 3 4" xfId="36273" xr:uid="{43763CC0-3D57-44B7-86DF-D74E621F0286}"/>
    <cellStyle name="Input 2 13 3 2 4" xfId="22888" xr:uid="{274398C8-FB6F-4547-9C36-6CC8920471EF}"/>
    <cellStyle name="Input 2 13 3 2 4 2" xfId="28828" xr:uid="{CCEBFCF1-1C81-4EDA-9F51-4196A78BF344}"/>
    <cellStyle name="Input 2 13 3 2 4 3" xfId="34555" xr:uid="{AB4038E7-DC2A-4679-9ADA-EC02CE3DAB69}"/>
    <cellStyle name="Input 2 13 3 2 5" xfId="25588" xr:uid="{7F4DCB2C-E157-4836-B97A-0AFBB941B8B8}"/>
    <cellStyle name="Input 2 13 3 2 5 2" xfId="31040" xr:uid="{8A88FD97-CC2D-47DE-AF60-C1A314CE771B}"/>
    <cellStyle name="Input 2 13 3 2 5 3" xfId="36615" xr:uid="{DF9407DF-925E-495A-92AD-58DDD773ACF8}"/>
    <cellStyle name="Input 2 13 3 2 6" xfId="27955" xr:uid="{E3CE12EA-A129-4E9A-AF17-65AC3F524A91}"/>
    <cellStyle name="Input 2 13 3 2 7" xfId="33682" xr:uid="{F33D4E4B-CA74-41F5-BC1E-1329405D25A9}"/>
    <cellStyle name="Input 2 13 3 3" xfId="23094" xr:uid="{0590CC13-5EE6-4639-8427-2D8DAD4206D8}"/>
    <cellStyle name="Input 2 13 3 3 2" xfId="25794" xr:uid="{21E31397-A4C9-4DA2-B6D9-92FAC0276389}"/>
    <cellStyle name="Input 2 13 3 3 2 2" xfId="31246" xr:uid="{221821B6-4BF8-46F0-8846-BD3F0849F661}"/>
    <cellStyle name="Input 2 13 3 3 2 3" xfId="36821" xr:uid="{F97929D9-06AD-4810-AFAB-42CF60C2A83E}"/>
    <cellStyle name="Input 2 13 3 3 3" xfId="29034" xr:uid="{C332A375-7E37-45D4-8A5B-37D5F9647D62}"/>
    <cellStyle name="Input 2 13 3 3 4" xfId="34758" xr:uid="{FAEEE6E6-723F-4493-8A10-D1C65A77DA78}"/>
    <cellStyle name="Input 2 13 3 4" xfId="24471" xr:uid="{001C6B51-32F3-4DB0-96ED-3BEBE7592BC7}"/>
    <cellStyle name="Input 2 13 3 4 2" xfId="26666" xr:uid="{74A64F1D-9B69-4592-9FCE-626A1F3F52F4}"/>
    <cellStyle name="Input 2 13 3 4 2 2" xfId="32118" xr:uid="{68E4BA2B-DC05-4779-875F-8F72D8A46A41}"/>
    <cellStyle name="Input 2 13 3 4 2 3" xfId="37675" xr:uid="{172A6E52-FA0A-47D1-8165-AD0325A26E9B}"/>
    <cellStyle name="Input 2 13 3 4 3" xfId="29923" xr:uid="{32568576-E525-4F93-838E-0458A26B38B7}"/>
    <cellStyle name="Input 2 13 3 4 4" xfId="35624" xr:uid="{A7BF4580-CCA5-4369-A3BF-239FA209F842}"/>
    <cellStyle name="Input 2 13 3 5" xfId="22236" xr:uid="{26FF9851-6FBE-4A0C-8AEE-93AEAD54F36E}"/>
    <cellStyle name="Input 2 13 3 5 2" xfId="28176" xr:uid="{27FA3607-128F-495F-B5BA-C488F70D7210}"/>
    <cellStyle name="Input 2 13 3 5 3" xfId="33903" xr:uid="{96874EE6-98CF-466E-B7AC-4CF4FA565FAD}"/>
    <cellStyle name="Input 2 13 3 6" xfId="21172" xr:uid="{A8787E05-161B-4976-8F6E-D63D1AACBF75}"/>
    <cellStyle name="Input 2 13 3 7" xfId="21307" xr:uid="{BB297921-AB93-4E6B-8702-3271704D9464}"/>
    <cellStyle name="Input 2 13 3 8" xfId="33025" xr:uid="{21F6A2B9-95BB-47FD-AF8D-D2A491E20294}"/>
    <cellStyle name="Input 2 13 4" xfId="9352" xr:uid="{00000000-0005-0000-0000-00007D240000}"/>
    <cellStyle name="Input 2 13 4 2" xfId="22012" xr:uid="{3CB936B6-1BBC-44EF-B167-B66E3D2A022D}"/>
    <cellStyle name="Input 2 13 4 2 2" xfId="23742" xr:uid="{1843F512-C652-4C77-B27F-1B3DA4F87FF2}"/>
    <cellStyle name="Input 2 13 4 2 2 2" xfId="26442" xr:uid="{43A9E2D4-E22F-42CD-85FD-978BB2F3E87A}"/>
    <cellStyle name="Input 2 13 4 2 2 2 2" xfId="31894" xr:uid="{DE5A32B1-F2AD-4CC7-9B99-1A32C19574D6}"/>
    <cellStyle name="Input 2 13 4 2 2 2 3" xfId="37469" xr:uid="{A9051930-49B3-437D-AD3A-8A7FC9767A52}"/>
    <cellStyle name="Input 2 13 4 2 2 3" xfId="29682" xr:uid="{EB671C5F-05D0-4A3E-9C7B-D0D5EA4DD4E7}"/>
    <cellStyle name="Input 2 13 4 2 2 4" xfId="35406" xr:uid="{698B3B17-6B04-4AAC-8897-6401639D299F}"/>
    <cellStyle name="Input 2 13 4 2 3" xfId="25127" xr:uid="{987FE095-8B67-4AC7-B3AF-E1ED664897F2}"/>
    <cellStyle name="Input 2 13 4 2 3 2" xfId="27322" xr:uid="{17A637D7-CC3A-4A73-85A6-AFA4A5C9DA17}"/>
    <cellStyle name="Input 2 13 4 2 3 2 2" xfId="32774" xr:uid="{34AFE447-834F-4C47-81C4-B81735B8922C}"/>
    <cellStyle name="Input 2 13 4 2 3 2 3" xfId="38155" xr:uid="{57A535F2-971E-4B2D-BBF6-67C7088BDA5A}"/>
    <cellStyle name="Input 2 13 4 2 3 3" xfId="30579" xr:uid="{9910F6BA-2142-4BB3-8A8F-14D213160480}"/>
    <cellStyle name="Input 2 13 4 2 3 4" xfId="36272" xr:uid="{6316037C-C10B-4532-80F3-84DDE5C828A3}"/>
    <cellStyle name="Input 2 13 4 2 4" xfId="22887" xr:uid="{8A33972C-D943-4AD1-AFBE-7954BE5DCA62}"/>
    <cellStyle name="Input 2 13 4 2 4 2" xfId="28827" xr:uid="{1B18CEC8-61E6-46FF-8363-62D16391E014}"/>
    <cellStyle name="Input 2 13 4 2 4 3" xfId="34554" xr:uid="{6A01AFF2-7BEA-4366-894A-95EE744D1815}"/>
    <cellStyle name="Input 2 13 4 2 5" xfId="25587" xr:uid="{106C1F69-40FB-4876-8311-D5DBD1944C1D}"/>
    <cellStyle name="Input 2 13 4 2 5 2" xfId="31039" xr:uid="{89D6DF9F-3A65-44AA-A58D-6E05EBA1C7EE}"/>
    <cellStyle name="Input 2 13 4 2 5 3" xfId="36614" xr:uid="{88942F7B-25D5-4B03-8C4E-C8EB4B3390B2}"/>
    <cellStyle name="Input 2 13 4 2 6" xfId="27954" xr:uid="{D3482427-77D1-4EBB-981E-F2AE1C9E8B5A}"/>
    <cellStyle name="Input 2 13 4 2 7" xfId="33681" xr:uid="{9C661149-9F4A-4DEF-8EEF-1545AB3E9107}"/>
    <cellStyle name="Input 2 13 4 3" xfId="23095" xr:uid="{35A2BDFD-705A-4B85-AD16-1322935C6A81}"/>
    <cellStyle name="Input 2 13 4 3 2" xfId="25795" xr:uid="{E43A26D5-2E84-4B36-8C8B-7A5EE40D9AEC}"/>
    <cellStyle name="Input 2 13 4 3 2 2" xfId="31247" xr:uid="{41A1F8F0-9A6B-4372-8C78-8589DBE551C2}"/>
    <cellStyle name="Input 2 13 4 3 2 3" xfId="36822" xr:uid="{B8EC1586-7F91-48E1-A05D-25E4C44C1885}"/>
    <cellStyle name="Input 2 13 4 3 3" xfId="29035" xr:uid="{B5AF9292-4E60-4663-99F7-5D7221507624}"/>
    <cellStyle name="Input 2 13 4 3 4" xfId="34759" xr:uid="{ED7D9946-FD86-4C18-B844-CB448811CDE1}"/>
    <cellStyle name="Input 2 13 4 4" xfId="24472" xr:uid="{214CF26F-13C3-42A5-AF38-4CD2DC8CEC06}"/>
    <cellStyle name="Input 2 13 4 4 2" xfId="26667" xr:uid="{4FC7AD84-D47F-4A44-A7BF-C17CDCCBFF7F}"/>
    <cellStyle name="Input 2 13 4 4 2 2" xfId="32119" xr:uid="{B67DC607-1357-4FF3-890F-0151698C0613}"/>
    <cellStyle name="Input 2 13 4 4 2 3" xfId="37676" xr:uid="{5C57B367-0A05-474A-A89D-9D8497EC50CE}"/>
    <cellStyle name="Input 2 13 4 4 3" xfId="29924" xr:uid="{CAA12676-F420-4740-9C01-DF1D1F597F41}"/>
    <cellStyle name="Input 2 13 4 4 4" xfId="35625" xr:uid="{C4A26CC0-4B7A-4B11-B620-7E7D120450D2}"/>
    <cellStyle name="Input 2 13 4 5" xfId="22237" xr:uid="{64229051-DB2E-4CC7-AA06-58845ACDC3DB}"/>
    <cellStyle name="Input 2 13 4 5 2" xfId="28177" xr:uid="{58FE8438-76B7-467A-B998-69AC29BA08BC}"/>
    <cellStyle name="Input 2 13 4 5 3" xfId="33904" xr:uid="{4044DE4A-A084-45E7-AB57-A8BC6B19FDFC}"/>
    <cellStyle name="Input 2 13 4 6" xfId="21173" xr:uid="{FA422AA0-CCCF-4258-89A2-2A409A5F3B0D}"/>
    <cellStyle name="Input 2 13 4 7" xfId="21306" xr:uid="{DCECEA1D-EFF4-4159-8DDF-45D07543FA4A}"/>
    <cellStyle name="Input 2 13 4 8" xfId="33026" xr:uid="{CA6C4016-FFF2-4E3C-B2BE-5889C2788ED2}"/>
    <cellStyle name="Input 2 13 5" xfId="22015" xr:uid="{8DADB32E-DA5A-42A9-9F1F-612120BE7C5B}"/>
    <cellStyle name="Input 2 13 5 2" xfId="23745" xr:uid="{20A827C1-0DB4-4CA1-8C59-AB55DBE2641B}"/>
    <cellStyle name="Input 2 13 5 2 2" xfId="26445" xr:uid="{0FEE8B3A-3BB2-4F3B-94B7-C66EDBC52495}"/>
    <cellStyle name="Input 2 13 5 2 2 2" xfId="31897" xr:uid="{DE9606AB-EE13-422C-99BB-BFD799DBD68B}"/>
    <cellStyle name="Input 2 13 5 2 2 3" xfId="37472" xr:uid="{BAB975CE-7D97-4C33-91B2-427F46669CC7}"/>
    <cellStyle name="Input 2 13 5 2 3" xfId="29685" xr:uid="{492741FF-32B9-4158-A4C4-10F9E1C16178}"/>
    <cellStyle name="Input 2 13 5 2 4" xfId="35409" xr:uid="{4565F2E9-7046-407D-B6BC-FC78E9879FA7}"/>
    <cellStyle name="Input 2 13 5 3" xfId="25130" xr:uid="{A21E39F4-0096-424A-870B-A0701277D76D}"/>
    <cellStyle name="Input 2 13 5 3 2" xfId="27325" xr:uid="{93F5B3AF-B651-45AA-B7BB-92E9CD87A0FE}"/>
    <cellStyle name="Input 2 13 5 3 2 2" xfId="32777" xr:uid="{64BC4257-65CE-4CBC-8DD0-6C5D66252967}"/>
    <cellStyle name="Input 2 13 5 3 2 3" xfId="38158" xr:uid="{E48F74EE-EF90-4CC5-A998-49E9389EBDC0}"/>
    <cellStyle name="Input 2 13 5 3 3" xfId="30582" xr:uid="{E1FCD548-4BC6-46B2-80E1-4B755D5D6B25}"/>
    <cellStyle name="Input 2 13 5 3 4" xfId="36275" xr:uid="{6185A819-C6BC-492B-86DD-DE3BD27AC01B}"/>
    <cellStyle name="Input 2 13 5 4" xfId="22890" xr:uid="{6DAFD684-FD2F-4A00-B480-8DC9ACA7B1CD}"/>
    <cellStyle name="Input 2 13 5 4 2" xfId="28830" xr:uid="{C7382F60-0CAE-438B-B484-9DF3E9CDFCEF}"/>
    <cellStyle name="Input 2 13 5 4 3" xfId="34557" xr:uid="{0D1F85F4-5F00-4E46-8B4C-03915F1134C3}"/>
    <cellStyle name="Input 2 13 5 5" xfId="25590" xr:uid="{CCA1CAA5-FEC9-415D-A0C7-D132EBC579EF}"/>
    <cellStyle name="Input 2 13 5 5 2" xfId="31042" xr:uid="{6F5C3E8E-037D-4CA7-8AAE-3082EFF17B78}"/>
    <cellStyle name="Input 2 13 5 5 3" xfId="36617" xr:uid="{E26BC967-8310-4AFD-B47C-02D30C012413}"/>
    <cellStyle name="Input 2 13 5 6" xfId="27957" xr:uid="{87864239-7AEA-4CDB-85A6-EA8CEBD60755}"/>
    <cellStyle name="Input 2 13 5 7" xfId="33684" xr:uid="{4188058C-5D9D-46D0-9D10-55757D52898B}"/>
    <cellStyle name="Input 2 13 6" xfId="23092" xr:uid="{95DF2F11-5BE3-4842-96AB-FD7114D2FCB8}"/>
    <cellStyle name="Input 2 13 6 2" xfId="25792" xr:uid="{D7B1FD86-7592-4A56-8A76-ECA014CF080D}"/>
    <cellStyle name="Input 2 13 6 2 2" xfId="31244" xr:uid="{4D42F87C-25B7-4371-8CBB-24161F4ADC3B}"/>
    <cellStyle name="Input 2 13 6 2 3" xfId="36819" xr:uid="{BC2B0ACE-40AD-4E66-94C6-912522988FC4}"/>
    <cellStyle name="Input 2 13 6 3" xfId="29032" xr:uid="{C839CB70-871D-4430-B4EC-A647D4A787D4}"/>
    <cellStyle name="Input 2 13 6 4" xfId="34756" xr:uid="{9CC8049B-2D41-4EDA-B4E9-BA08DFD2103F}"/>
    <cellStyle name="Input 2 13 7" xfId="24469" xr:uid="{7D67918F-8C91-40D4-A6DA-28B50F403876}"/>
    <cellStyle name="Input 2 13 7 2" xfId="26664" xr:uid="{A7486C2A-1E00-486D-AB16-037C5464C20F}"/>
    <cellStyle name="Input 2 13 7 2 2" xfId="32116" xr:uid="{15BDC9DE-6E22-45A1-A389-F12C71E4FE9F}"/>
    <cellStyle name="Input 2 13 7 2 3" xfId="37673" xr:uid="{8CFADB5F-51AB-4557-A666-3A175DCA75E2}"/>
    <cellStyle name="Input 2 13 7 3" xfId="29921" xr:uid="{837C32A7-5AAA-4E81-A3C5-05B95F39696D}"/>
    <cellStyle name="Input 2 13 7 4" xfId="35622" xr:uid="{D0D19B27-B0C1-4F7C-A3B9-EF120B7AC099}"/>
    <cellStyle name="Input 2 13 8" xfId="22234" xr:uid="{ECA9015C-6061-434E-8D94-94152E1F4A90}"/>
    <cellStyle name="Input 2 13 8 2" xfId="28174" xr:uid="{34A3F6B6-6D7F-4F0A-90ED-BA09095ECB98}"/>
    <cellStyle name="Input 2 13 8 3" xfId="33901" xr:uid="{80674863-A5BA-4BE8-BC68-DD63C6E88ECD}"/>
    <cellStyle name="Input 2 13 9" xfId="21170" xr:uid="{720B4FDA-8C1B-461C-8EC8-A361B2007FFF}"/>
    <cellStyle name="Input 2 14" xfId="9353" xr:uid="{00000000-0005-0000-0000-00007E240000}"/>
    <cellStyle name="Input 2 14 2" xfId="22011" xr:uid="{03E4F312-D805-47F6-A022-4D53408B5B58}"/>
    <cellStyle name="Input 2 14 2 2" xfId="23741" xr:uid="{C8B2E3A3-1E26-4CD3-8C50-0F384992F376}"/>
    <cellStyle name="Input 2 14 2 2 2" xfId="26441" xr:uid="{C7492CD9-567C-488D-B13B-584EB169610D}"/>
    <cellStyle name="Input 2 14 2 2 2 2" xfId="31893" xr:uid="{94F9DE59-241C-468F-8A43-DB488C3C0071}"/>
    <cellStyle name="Input 2 14 2 2 2 3" xfId="37468" xr:uid="{2B24EC4E-EAEC-424E-90E8-028BF96C7104}"/>
    <cellStyle name="Input 2 14 2 2 3" xfId="29681" xr:uid="{F904A919-DC7A-4B25-89B2-C52B7184FA32}"/>
    <cellStyle name="Input 2 14 2 2 4" xfId="35405" xr:uid="{EF96F43C-FC92-426D-AB80-75814CA32E67}"/>
    <cellStyle name="Input 2 14 2 3" xfId="25126" xr:uid="{C4308630-25DE-4129-B6FB-1077878AEA82}"/>
    <cellStyle name="Input 2 14 2 3 2" xfId="27321" xr:uid="{2AE91EB3-CB23-45F6-93EF-A701E03ECD7C}"/>
    <cellStyle name="Input 2 14 2 3 2 2" xfId="32773" xr:uid="{CA390FA8-7123-41F6-ABC9-F07D6E18CC91}"/>
    <cellStyle name="Input 2 14 2 3 2 3" xfId="38154" xr:uid="{84664581-5E3C-4062-82E9-EED8BB5025D2}"/>
    <cellStyle name="Input 2 14 2 3 3" xfId="30578" xr:uid="{6D465109-BD1F-449C-9DEC-DAB961CF65FD}"/>
    <cellStyle name="Input 2 14 2 3 4" xfId="36271" xr:uid="{9FAF910C-1984-4E11-B71C-DE6E6F1D8C47}"/>
    <cellStyle name="Input 2 14 2 4" xfId="22886" xr:uid="{956338E8-9A30-41F7-A541-EAE75D0BE128}"/>
    <cellStyle name="Input 2 14 2 4 2" xfId="28826" xr:uid="{ED1EFBFA-E01D-45B7-A532-20E6EF9C36AC}"/>
    <cellStyle name="Input 2 14 2 4 3" xfId="34553" xr:uid="{4121FE99-11AF-470F-8347-BCC1FB3BBFE6}"/>
    <cellStyle name="Input 2 14 2 5" xfId="25586" xr:uid="{647FEE63-67D0-46A5-9250-078ADE18E5A0}"/>
    <cellStyle name="Input 2 14 2 5 2" xfId="31038" xr:uid="{5AA42289-0B9F-48C9-9CBA-55201B184F7B}"/>
    <cellStyle name="Input 2 14 2 5 3" xfId="36613" xr:uid="{B99D66AA-0057-42D1-9064-05EE96CEB06B}"/>
    <cellStyle name="Input 2 14 2 6" xfId="27953" xr:uid="{9D6E076B-B8DE-4842-A8FB-D77273D3637E}"/>
    <cellStyle name="Input 2 14 2 7" xfId="33680" xr:uid="{F4288DA5-D983-491D-A2FD-C4548070C116}"/>
    <cellStyle name="Input 2 14 3" xfId="23096" xr:uid="{D5AC4A64-6A9A-4FBA-A3B1-9A4332F93A6D}"/>
    <cellStyle name="Input 2 14 3 2" xfId="25796" xr:uid="{2EFBC95F-916A-4EA4-8498-13228A87700E}"/>
    <cellStyle name="Input 2 14 3 2 2" xfId="31248" xr:uid="{5D4A575D-0CFE-47CF-8799-D0D18284A474}"/>
    <cellStyle name="Input 2 14 3 2 3" xfId="36823" xr:uid="{C2DDA0BD-8EC7-4807-B1A5-E87C19AD78C5}"/>
    <cellStyle name="Input 2 14 3 3" xfId="29036" xr:uid="{9BF9AD60-A74B-48D2-B258-5B2E7D83AC23}"/>
    <cellStyle name="Input 2 14 3 4" xfId="34760" xr:uid="{9D80DD79-A8FA-40CE-970F-183EDC4E76E4}"/>
    <cellStyle name="Input 2 14 4" xfId="24473" xr:uid="{764CDFC0-300D-4F6F-8040-25F6956F0028}"/>
    <cellStyle name="Input 2 14 4 2" xfId="26668" xr:uid="{A821D0B5-3C09-4CE3-B07E-F8F1C6EB6C54}"/>
    <cellStyle name="Input 2 14 4 2 2" xfId="32120" xr:uid="{F9EFE391-0871-4FFB-9B05-8F6EC85ED21C}"/>
    <cellStyle name="Input 2 14 4 2 3" xfId="37677" xr:uid="{76FFC873-0CFA-4497-9C33-D75D8975975F}"/>
    <cellStyle name="Input 2 14 4 3" xfId="29925" xr:uid="{B254B567-A211-407A-A9A6-27ABBFC84BF7}"/>
    <cellStyle name="Input 2 14 4 4" xfId="35626" xr:uid="{17FFC0EE-FCDA-4EB5-8A4C-75280710C56E}"/>
    <cellStyle name="Input 2 14 5" xfId="22238" xr:uid="{F73E3FF2-6EC9-4E52-87E8-13C3BE996BC6}"/>
    <cellStyle name="Input 2 14 5 2" xfId="28178" xr:uid="{1360D1B0-72FC-465A-B719-8E918AD3B000}"/>
    <cellStyle name="Input 2 14 5 3" xfId="33905" xr:uid="{032DF312-8CA4-4AFE-9319-3597C56570C8}"/>
    <cellStyle name="Input 2 14 6" xfId="21174" xr:uid="{DB1AB7FC-6664-45CB-85D1-602F6D44977D}"/>
    <cellStyle name="Input 2 14 7" xfId="21305" xr:uid="{1FB55C73-1AA1-43DD-A817-869C7B175A99}"/>
    <cellStyle name="Input 2 14 8" xfId="33027" xr:uid="{BD6F0ECB-8A5F-43DC-9F5D-34AD04E8DE14}"/>
    <cellStyle name="Input 2 15" xfId="9354" xr:uid="{00000000-0005-0000-0000-00007F240000}"/>
    <cellStyle name="Input 2 15 2" xfId="22010" xr:uid="{C7722FF3-2909-4BA4-BC30-F1173DAF251C}"/>
    <cellStyle name="Input 2 15 2 2" xfId="23740" xr:uid="{EDD892C3-F618-4E0F-88AB-6A83F3B0D989}"/>
    <cellStyle name="Input 2 15 2 2 2" xfId="26440" xr:uid="{FDDB56D3-F65C-446E-AC01-B928C3149575}"/>
    <cellStyle name="Input 2 15 2 2 2 2" xfId="31892" xr:uid="{3515DB91-E71B-47F5-883E-1D8451C58BDA}"/>
    <cellStyle name="Input 2 15 2 2 2 3" xfId="37467" xr:uid="{6942B456-F9E8-4EB3-83EA-49BBDBCF73CC}"/>
    <cellStyle name="Input 2 15 2 2 3" xfId="29680" xr:uid="{9A4C29DF-A1CC-4F9E-B7CA-A29F669B10D5}"/>
    <cellStyle name="Input 2 15 2 2 4" xfId="35404" xr:uid="{CB284BCA-761A-442F-90CE-DD3368BEECA0}"/>
    <cellStyle name="Input 2 15 2 3" xfId="25125" xr:uid="{10511071-3754-441D-B40B-12B470A4A448}"/>
    <cellStyle name="Input 2 15 2 3 2" xfId="27320" xr:uid="{FEFABA54-17F5-4D1E-BA81-F5778E562B2A}"/>
    <cellStyle name="Input 2 15 2 3 2 2" xfId="32772" xr:uid="{B6D2B1D6-A286-428C-B6A4-A9A10DF62B7B}"/>
    <cellStyle name="Input 2 15 2 3 2 3" xfId="38153" xr:uid="{B29D9000-FFAC-4849-BA97-5FDB829A3B5F}"/>
    <cellStyle name="Input 2 15 2 3 3" xfId="30577" xr:uid="{8F9B0B51-FB24-4AD6-88CB-D6EB5D12F1D0}"/>
    <cellStyle name="Input 2 15 2 3 4" xfId="36270" xr:uid="{D8559D87-35A6-4F0D-A2A5-6FA1321CDDFC}"/>
    <cellStyle name="Input 2 15 2 4" xfId="22885" xr:uid="{743C57FE-347B-49F8-A094-FA7DE7CB1B5F}"/>
    <cellStyle name="Input 2 15 2 4 2" xfId="28825" xr:uid="{279B43C3-4A7A-4FC1-B306-CEED346896B3}"/>
    <cellStyle name="Input 2 15 2 4 3" xfId="34552" xr:uid="{577A047E-FC28-4789-8108-10A6A2504B81}"/>
    <cellStyle name="Input 2 15 2 5" xfId="25585" xr:uid="{CA8533DD-FF66-4921-B58E-21CFC4D3F8FB}"/>
    <cellStyle name="Input 2 15 2 5 2" xfId="31037" xr:uid="{189EF94B-FC27-4317-9B62-7A7F886DD009}"/>
    <cellStyle name="Input 2 15 2 5 3" xfId="36612" xr:uid="{80D3A6E1-B65C-4EEE-897F-1F956DC3E5CA}"/>
    <cellStyle name="Input 2 15 2 6" xfId="27952" xr:uid="{645A8625-C205-44EB-AFE9-64FC22616629}"/>
    <cellStyle name="Input 2 15 2 7" xfId="33679" xr:uid="{72B2A63C-D208-4274-BA80-7652F6257843}"/>
    <cellStyle name="Input 2 15 3" xfId="23097" xr:uid="{E0A092A7-0334-492A-9566-A0B2A345AA8F}"/>
    <cellStyle name="Input 2 15 3 2" xfId="25797" xr:uid="{91DE6DB1-DE8C-4498-8666-CE42F21C8A14}"/>
    <cellStyle name="Input 2 15 3 2 2" xfId="31249" xr:uid="{B9AF81C6-445C-4A79-881B-78E965295F84}"/>
    <cellStyle name="Input 2 15 3 2 3" xfId="36824" xr:uid="{B624D398-9031-4D5E-8A77-738A34B08A2F}"/>
    <cellStyle name="Input 2 15 3 3" xfId="29037" xr:uid="{7F5CC27B-E5D6-4969-955C-5329DF33A3EC}"/>
    <cellStyle name="Input 2 15 3 4" xfId="34761" xr:uid="{458A9FBE-3589-4F4D-A877-4C98066A4A83}"/>
    <cellStyle name="Input 2 15 4" xfId="24474" xr:uid="{6E451185-7E05-4198-ABEF-0A96440FF72F}"/>
    <cellStyle name="Input 2 15 4 2" xfId="26669" xr:uid="{DD353FE6-0BAF-4C78-8146-AB6353B444CE}"/>
    <cellStyle name="Input 2 15 4 2 2" xfId="32121" xr:uid="{59D820BB-5FD1-4D7E-BA30-250AEAEFEF26}"/>
    <cellStyle name="Input 2 15 4 2 3" xfId="37678" xr:uid="{99B86A7C-54A1-409B-972F-F9166C339DA9}"/>
    <cellStyle name="Input 2 15 4 3" xfId="29926" xr:uid="{E20184BD-F667-4CA9-8FB0-19B49AAB1121}"/>
    <cellStyle name="Input 2 15 4 4" xfId="35627" xr:uid="{9A4D36C0-57B1-4C4F-BC7D-345EF6022D93}"/>
    <cellStyle name="Input 2 15 5" xfId="22239" xr:uid="{9404926A-0404-4611-8E31-C94C498650F6}"/>
    <cellStyle name="Input 2 15 5 2" xfId="28179" xr:uid="{F91D7283-B749-47FE-B4BA-F817FB3DD5A8}"/>
    <cellStyle name="Input 2 15 5 3" xfId="33906" xr:uid="{C5E7A310-6E7D-40B5-821F-D9CA42C42C22}"/>
    <cellStyle name="Input 2 15 6" xfId="21175" xr:uid="{37C677A8-72F9-4C44-8E9E-2FC87322EEB6}"/>
    <cellStyle name="Input 2 15 7" xfId="21304" xr:uid="{6BD52276-D889-4228-B184-50894FF82296}"/>
    <cellStyle name="Input 2 15 8" xfId="33028" xr:uid="{1FEE5C67-E58E-4AF6-B348-A5CEBEB64463}"/>
    <cellStyle name="Input 2 16" xfId="9355" xr:uid="{00000000-0005-0000-0000-000080240000}"/>
    <cellStyle name="Input 2 16 2" xfId="22009" xr:uid="{CFB45186-9079-4E5E-B078-D362E452E2CD}"/>
    <cellStyle name="Input 2 16 2 2" xfId="23739" xr:uid="{04C63FDE-6D88-490F-A2DB-31508161BBAD}"/>
    <cellStyle name="Input 2 16 2 2 2" xfId="26439" xr:uid="{E0CB667E-18E3-4ECB-A3DC-4EEACB465330}"/>
    <cellStyle name="Input 2 16 2 2 2 2" xfId="31891" xr:uid="{E115A078-0EFD-4D54-811C-4381EFEE7D8A}"/>
    <cellStyle name="Input 2 16 2 2 2 3" xfId="37466" xr:uid="{99189787-DA78-4230-81EF-DAAEDA1B61DC}"/>
    <cellStyle name="Input 2 16 2 2 3" xfId="29679" xr:uid="{1BBEA4B3-950B-46D6-974C-3BE8C85272E4}"/>
    <cellStyle name="Input 2 16 2 2 4" xfId="35403" xr:uid="{4529149C-7367-428C-95C1-8B53141DB5DC}"/>
    <cellStyle name="Input 2 16 2 3" xfId="25124" xr:uid="{0C61A0FA-A446-4213-AEE5-33C5CE10BECF}"/>
    <cellStyle name="Input 2 16 2 3 2" xfId="27319" xr:uid="{E4083CEF-854C-4D85-8948-97BBC78D54BB}"/>
    <cellStyle name="Input 2 16 2 3 2 2" xfId="32771" xr:uid="{E177245A-3DEE-4A78-B793-79A46C7CC036}"/>
    <cellStyle name="Input 2 16 2 3 2 3" xfId="38152" xr:uid="{E7C2B075-5CE0-446B-82F2-0530E120BB58}"/>
    <cellStyle name="Input 2 16 2 3 3" xfId="30576" xr:uid="{B962153C-640D-4551-B06E-3F40497B7933}"/>
    <cellStyle name="Input 2 16 2 3 4" xfId="36269" xr:uid="{1FBCBD9F-6C3F-4785-A540-12BCC424607A}"/>
    <cellStyle name="Input 2 16 2 4" xfId="22884" xr:uid="{67579382-1EC9-41C9-8AF2-940C77D229C7}"/>
    <cellStyle name="Input 2 16 2 4 2" xfId="28824" xr:uid="{C5F4132C-A97E-4230-B7D6-51325DA1E960}"/>
    <cellStyle name="Input 2 16 2 4 3" xfId="34551" xr:uid="{797D54B8-5D37-494A-B660-8A80851657A1}"/>
    <cellStyle name="Input 2 16 2 5" xfId="25584" xr:uid="{FB16877D-074F-4415-AB88-F6324173B53B}"/>
    <cellStyle name="Input 2 16 2 5 2" xfId="31036" xr:uid="{07C8EA9F-8542-44D3-839E-2883FFDFDAC6}"/>
    <cellStyle name="Input 2 16 2 5 3" xfId="36611" xr:uid="{89E9CD54-38AB-4025-9D69-EB7E00BC3ACA}"/>
    <cellStyle name="Input 2 16 2 6" xfId="27951" xr:uid="{1D950663-400C-4F0E-B6F3-BE53E39AC94B}"/>
    <cellStyle name="Input 2 16 2 7" xfId="33678" xr:uid="{81C078B2-DAEB-4432-BDFE-B626E4F94168}"/>
    <cellStyle name="Input 2 16 3" xfId="23098" xr:uid="{610E0688-87C2-4882-9BFF-8EBD2854D67C}"/>
    <cellStyle name="Input 2 16 3 2" xfId="25798" xr:uid="{4C8D84EC-A80C-4C82-B6AD-A14611C045F4}"/>
    <cellStyle name="Input 2 16 3 2 2" xfId="31250" xr:uid="{3952E29D-94F4-47BB-9C6B-BD5BC589AD15}"/>
    <cellStyle name="Input 2 16 3 2 3" xfId="36825" xr:uid="{D53D17C6-0552-4EE6-A852-85453037AF73}"/>
    <cellStyle name="Input 2 16 3 3" xfId="29038" xr:uid="{7C7CE34C-93E5-4592-AC8B-3787FF4E8F97}"/>
    <cellStyle name="Input 2 16 3 4" xfId="34762" xr:uid="{42337359-7B9C-4558-B386-67909B675CC0}"/>
    <cellStyle name="Input 2 16 4" xfId="24475" xr:uid="{17F64A01-14C2-41F6-9BF5-AB02796F719E}"/>
    <cellStyle name="Input 2 16 4 2" xfId="26670" xr:uid="{879BCDAA-3BC9-4484-93E2-03FC0FF06F91}"/>
    <cellStyle name="Input 2 16 4 2 2" xfId="32122" xr:uid="{A27BB3BB-6506-4DD8-B1C3-425831A2143D}"/>
    <cellStyle name="Input 2 16 4 2 3" xfId="37679" xr:uid="{A91E79C7-0236-4A19-907A-FA75652690E8}"/>
    <cellStyle name="Input 2 16 4 3" xfId="29927" xr:uid="{32847CB8-C8D3-418D-AAD0-8156790B90E6}"/>
    <cellStyle name="Input 2 16 4 4" xfId="35628" xr:uid="{CB67B1E1-DD7E-4581-9917-B8981BD901E2}"/>
    <cellStyle name="Input 2 16 5" xfId="22240" xr:uid="{087F7C5E-EF12-48BD-982B-023F8C48AA6E}"/>
    <cellStyle name="Input 2 16 5 2" xfId="28180" xr:uid="{E064F0C9-4474-4FFB-A83F-F399FDF35A44}"/>
    <cellStyle name="Input 2 16 5 3" xfId="33907" xr:uid="{C6930AFE-B81C-49E4-BB62-37C6106D9B4E}"/>
    <cellStyle name="Input 2 16 6" xfId="21176" xr:uid="{F88C04B6-0BAB-40ED-A9CB-E25EBBFFC19E}"/>
    <cellStyle name="Input 2 16 7" xfId="21303" xr:uid="{0D8919B0-6A1F-450C-8B26-4BC67B7DE812}"/>
    <cellStyle name="Input 2 16 8" xfId="33029" xr:uid="{F8F2F73F-3704-4815-9D0C-4B84EDD33C4A}"/>
    <cellStyle name="Input 2 17" xfId="22030" xr:uid="{BF90742A-AF25-4719-84FC-763D2143310C}"/>
    <cellStyle name="Input 2 17 2" xfId="23760" xr:uid="{E8B14BB3-9CE6-40DD-BC1A-42ACAD80C281}"/>
    <cellStyle name="Input 2 17 2 2" xfId="26460" xr:uid="{E4C9B899-395E-4422-ABF1-218579C1198D}"/>
    <cellStyle name="Input 2 17 2 2 2" xfId="31912" xr:uid="{66EE3ED4-49A7-4B66-913A-A87CFFA9D9D6}"/>
    <cellStyle name="Input 2 17 2 2 3" xfId="37487" xr:uid="{FB477FB1-6443-4E77-9AA8-04079654C4DF}"/>
    <cellStyle name="Input 2 17 2 3" xfId="29700" xr:uid="{2826132E-623E-4A4A-AAF4-474DADA50920}"/>
    <cellStyle name="Input 2 17 2 4" xfId="35424" xr:uid="{6D76CB50-CEC3-4203-A775-5D0893109428}"/>
    <cellStyle name="Input 2 17 3" xfId="25145" xr:uid="{EB01A8E5-2650-427F-82D5-0D59EFACB17F}"/>
    <cellStyle name="Input 2 17 3 2" xfId="27340" xr:uid="{34BF26E9-1D99-489D-B9E4-21D8F1E24763}"/>
    <cellStyle name="Input 2 17 3 2 2" xfId="32792" xr:uid="{F977FAD1-7074-4E80-A50A-F63AB0A3FFDD}"/>
    <cellStyle name="Input 2 17 3 2 3" xfId="38173" xr:uid="{F9557F0E-0898-4292-BA2D-50D2C40E54C6}"/>
    <cellStyle name="Input 2 17 3 3" xfId="30597" xr:uid="{E92A00FB-AF58-4501-ACDD-C7993235B64A}"/>
    <cellStyle name="Input 2 17 3 4" xfId="36290" xr:uid="{BA64BA7F-8853-4DE9-9C07-DA181029538E}"/>
    <cellStyle name="Input 2 17 4" xfId="22905" xr:uid="{379F7096-7D1A-4641-886B-3F619DB2FD09}"/>
    <cellStyle name="Input 2 17 4 2" xfId="28845" xr:uid="{897FD89C-AB6A-408E-8948-F0C677F0FDA5}"/>
    <cellStyle name="Input 2 17 4 3" xfId="34572" xr:uid="{D00DE2AC-503A-4654-817C-2D66A3DA8E7E}"/>
    <cellStyle name="Input 2 17 5" xfId="25605" xr:uid="{D03D1D60-139C-4531-8741-C37BB3065725}"/>
    <cellStyle name="Input 2 17 5 2" xfId="31057" xr:uid="{E90A75EA-488F-499C-AF12-B02EED4C7225}"/>
    <cellStyle name="Input 2 17 5 3" xfId="36632" xr:uid="{AA21E575-5F0E-4709-A8B6-705A698837BE}"/>
    <cellStyle name="Input 2 17 6" xfId="27972" xr:uid="{DFF7F6F1-3BEB-461E-B44D-90B64577E079}"/>
    <cellStyle name="Input 2 17 7" xfId="33699" xr:uid="{B817111F-43C5-4AF0-B028-1DAFC15AADF1}"/>
    <cellStyle name="Input 2 18" xfId="23077" xr:uid="{2FAA85D0-599C-43B7-B40E-FAA1FD9F60F2}"/>
    <cellStyle name="Input 2 18 2" xfId="25777" xr:uid="{29BB438D-AB81-491B-AA63-8AC844365665}"/>
    <cellStyle name="Input 2 18 2 2" xfId="31229" xr:uid="{C5267984-145F-486F-A175-08E6260BAE0B}"/>
    <cellStyle name="Input 2 18 2 3" xfId="36804" xr:uid="{AEB3B664-64B7-412D-9CE6-380AF8CB095B}"/>
    <cellStyle name="Input 2 18 3" xfId="29017" xr:uid="{9A6F6302-4656-4489-B637-EE1D90BBB90D}"/>
    <cellStyle name="Input 2 18 4" xfId="34741" xr:uid="{5F08B3D7-4581-4576-8392-66A2C05723C9}"/>
    <cellStyle name="Input 2 19" xfId="24454" xr:uid="{6E5DFFDD-823E-41C9-868A-82582CAEB446}"/>
    <cellStyle name="Input 2 19 2" xfId="26649" xr:uid="{6BAD00F9-9B45-4B77-A01D-B2E5AF09B4FF}"/>
    <cellStyle name="Input 2 19 2 2" xfId="32101" xr:uid="{93DFD75C-FD9A-4924-8C14-7608E2B7D5D0}"/>
    <cellStyle name="Input 2 19 2 3" xfId="37658" xr:uid="{DD750145-639E-49C3-A321-BD5E16898027}"/>
    <cellStyle name="Input 2 19 3" xfId="29906" xr:uid="{E8434550-6DD2-49E0-B0AC-1009E765B47A}"/>
    <cellStyle name="Input 2 19 4" xfId="35607" xr:uid="{8005CFF3-D5CC-427B-AC1A-BB8287C4F82A}"/>
    <cellStyle name="Input 2 2" xfId="9356" xr:uid="{00000000-0005-0000-0000-000081240000}"/>
    <cellStyle name="Input 2 2 10" xfId="22008" xr:uid="{5238A9BA-C211-44D8-A886-9648A442111F}"/>
    <cellStyle name="Input 2 2 10 2" xfId="23738" xr:uid="{7750E2F8-F5F3-4A97-9EEC-DC81B4A7E640}"/>
    <cellStyle name="Input 2 2 10 2 2" xfId="26438" xr:uid="{BB181ED5-4543-4AD1-B8CC-981DD76B7441}"/>
    <cellStyle name="Input 2 2 10 2 2 2" xfId="31890" xr:uid="{C2EFD187-2D7C-412A-AEEB-689394D4D1E5}"/>
    <cellStyle name="Input 2 2 10 2 2 3" xfId="37465" xr:uid="{D3F6C80D-E171-456D-8DCE-57BC4A47C350}"/>
    <cellStyle name="Input 2 2 10 2 3" xfId="29678" xr:uid="{75926658-9C6A-431E-BCE9-C77A4C50FAA0}"/>
    <cellStyle name="Input 2 2 10 2 4" xfId="35402" xr:uid="{999886CE-5A3B-469A-A730-011BCB2E71E1}"/>
    <cellStyle name="Input 2 2 10 3" xfId="25123" xr:uid="{05EE0056-C2B0-40D3-838A-F807DEFF4115}"/>
    <cellStyle name="Input 2 2 10 3 2" xfId="27318" xr:uid="{5C359EC5-1DDC-46AB-91A9-0078A668292B}"/>
    <cellStyle name="Input 2 2 10 3 2 2" xfId="32770" xr:uid="{FF235DC1-7B7B-4C81-B7D0-F97C7982CD4D}"/>
    <cellStyle name="Input 2 2 10 3 2 3" xfId="38151" xr:uid="{05B7C573-ED04-4FDE-A8B7-22B577464E83}"/>
    <cellStyle name="Input 2 2 10 3 3" xfId="30575" xr:uid="{DF70438B-C239-4240-B4AF-CF87920ACF50}"/>
    <cellStyle name="Input 2 2 10 3 4" xfId="36268" xr:uid="{C6C8786C-4FA7-44E1-9AFC-DA13BE05154C}"/>
    <cellStyle name="Input 2 2 10 4" xfId="22883" xr:uid="{2101BC1E-A808-47C0-9643-E719A50A3376}"/>
    <cellStyle name="Input 2 2 10 4 2" xfId="28823" xr:uid="{8854458B-8300-4486-8D57-4091DE46D5CF}"/>
    <cellStyle name="Input 2 2 10 4 3" xfId="34550" xr:uid="{87F6EECC-D7E2-4E27-A69E-3F70A416E3DC}"/>
    <cellStyle name="Input 2 2 10 5" xfId="25583" xr:uid="{FAB05756-6F08-4A0E-A837-26273002FCEB}"/>
    <cellStyle name="Input 2 2 10 5 2" xfId="31035" xr:uid="{6DEB490A-885C-49C0-A64B-7640B677D167}"/>
    <cellStyle name="Input 2 2 10 5 3" xfId="36610" xr:uid="{9F5B409A-9DE3-4822-BBCC-5212B6473C8C}"/>
    <cellStyle name="Input 2 2 10 6" xfId="27950" xr:uid="{0076E328-EC31-452A-BA52-829A5DB0A83C}"/>
    <cellStyle name="Input 2 2 10 7" xfId="33677" xr:uid="{2F9337FA-70C9-43BD-BDB3-509439F3AD7A}"/>
    <cellStyle name="Input 2 2 11" xfId="23099" xr:uid="{DA57B977-8F4F-4271-94FE-FABA2B19F4C0}"/>
    <cellStyle name="Input 2 2 11 2" xfId="25799" xr:uid="{192EF696-F0EE-4219-A470-8D5AACBA117C}"/>
    <cellStyle name="Input 2 2 11 2 2" xfId="31251" xr:uid="{91F15930-1F6B-4078-8078-938CFAB7D7D8}"/>
    <cellStyle name="Input 2 2 11 2 3" xfId="36826" xr:uid="{F4A1AA38-A664-40DF-B912-7078C6CE6ABF}"/>
    <cellStyle name="Input 2 2 11 3" xfId="29039" xr:uid="{DB142A86-EEA0-4FC5-A8C0-197C3D326CB2}"/>
    <cellStyle name="Input 2 2 11 4" xfId="34763" xr:uid="{5BEA54D7-C688-4E63-9089-4A9BD79D3C1C}"/>
    <cellStyle name="Input 2 2 12" xfId="24476" xr:uid="{CB776354-6BA9-44B9-B3BF-E0AF031096FD}"/>
    <cellStyle name="Input 2 2 12 2" xfId="26671" xr:uid="{62684BDE-BCEF-4250-A7C5-AF0FFDA3286A}"/>
    <cellStyle name="Input 2 2 12 2 2" xfId="32123" xr:uid="{DBEF6674-983C-40BB-B137-624625EE4469}"/>
    <cellStyle name="Input 2 2 12 2 3" xfId="37680" xr:uid="{C485D7BB-065D-4493-851A-2E98EAD6129A}"/>
    <cellStyle name="Input 2 2 12 3" xfId="29928" xr:uid="{FFD86305-8CFA-4631-9DDD-DF1E88A82593}"/>
    <cellStyle name="Input 2 2 12 4" xfId="35629" xr:uid="{6394773C-F6FA-4AA0-8D82-CB0DB473555F}"/>
    <cellStyle name="Input 2 2 13" xfId="22241" xr:uid="{254A0D39-0DC6-4CAB-B15E-02CCDE7F1050}"/>
    <cellStyle name="Input 2 2 13 2" xfId="28181" xr:uid="{14FE5147-4F78-41AA-BA64-E63EE32B7109}"/>
    <cellStyle name="Input 2 2 13 3" xfId="33908" xr:uid="{832C4614-679C-4873-8C92-DDB932EF24B8}"/>
    <cellStyle name="Input 2 2 14" xfId="21177" xr:uid="{EB7CF6F9-AC3D-4C9C-A5D1-8E6FA1EEC532}"/>
    <cellStyle name="Input 2 2 15" xfId="21302" xr:uid="{D3A33E3E-6FF1-452C-B220-C4FF1F7F9367}"/>
    <cellStyle name="Input 2 2 16" xfId="33030" xr:uid="{855A6113-091A-4D74-BC4C-F8FAE23C056B}"/>
    <cellStyle name="Input 2 2 2" xfId="9357" xr:uid="{00000000-0005-0000-0000-000082240000}"/>
    <cellStyle name="Input 2 2 2 10" xfId="21301" xr:uid="{E983CFBD-5F86-4AC4-9115-AB858661B29E}"/>
    <cellStyle name="Input 2 2 2 11" xfId="33031" xr:uid="{8C0F2148-5666-489D-B13F-657EA817D4DE}"/>
    <cellStyle name="Input 2 2 2 2" xfId="9358" xr:uid="{00000000-0005-0000-0000-000083240000}"/>
    <cellStyle name="Input 2 2 2 2 2" xfId="22006" xr:uid="{01AA3C9E-553C-4D1C-9509-749CCF8B6B5C}"/>
    <cellStyle name="Input 2 2 2 2 2 2" xfId="23736" xr:uid="{A7FD7293-22DD-40CB-9016-D33AA91D2E9E}"/>
    <cellStyle name="Input 2 2 2 2 2 2 2" xfId="26436" xr:uid="{B9714ABD-67C1-4765-ACDA-93E1112E9761}"/>
    <cellStyle name="Input 2 2 2 2 2 2 2 2" xfId="31888" xr:uid="{9B3CAFC1-E377-4607-9B33-BA1C59A8246F}"/>
    <cellStyle name="Input 2 2 2 2 2 2 2 3" xfId="37463" xr:uid="{2ACDDF3A-CF63-498A-971D-D3463DEB630A}"/>
    <cellStyle name="Input 2 2 2 2 2 2 3" xfId="29676" xr:uid="{2259AC08-476D-45CD-AF22-0581224DBEDB}"/>
    <cellStyle name="Input 2 2 2 2 2 2 4" xfId="35400" xr:uid="{6FD4DEDA-BD2A-48ED-B10F-DC8D6908BA5A}"/>
    <cellStyle name="Input 2 2 2 2 2 3" xfId="25121" xr:uid="{DD48470F-EC24-46E3-9404-3E3B6F84338B}"/>
    <cellStyle name="Input 2 2 2 2 2 3 2" xfId="27316" xr:uid="{0A9800B2-2365-4977-B936-9DC520F95604}"/>
    <cellStyle name="Input 2 2 2 2 2 3 2 2" xfId="32768" xr:uid="{CCEBD46C-EC09-48A0-8E65-C1302FE99FE6}"/>
    <cellStyle name="Input 2 2 2 2 2 3 2 3" xfId="38149" xr:uid="{C898253D-A5F1-4FCC-9B13-19CE64C8F5A6}"/>
    <cellStyle name="Input 2 2 2 2 2 3 3" xfId="30573" xr:uid="{11129A1B-D104-403E-B842-5038BDF67EBB}"/>
    <cellStyle name="Input 2 2 2 2 2 3 4" xfId="36266" xr:uid="{1565F869-CFDC-49B4-A68A-8BF27464192C}"/>
    <cellStyle name="Input 2 2 2 2 2 4" xfId="22881" xr:uid="{BB733F82-1C56-42B7-AF13-C846CC98ADBC}"/>
    <cellStyle name="Input 2 2 2 2 2 4 2" xfId="28821" xr:uid="{7525FD62-1E61-4525-B90C-A366103F76D0}"/>
    <cellStyle name="Input 2 2 2 2 2 4 3" xfId="34548" xr:uid="{FC3A86BB-E323-42A9-9E78-D1B3D04DC66E}"/>
    <cellStyle name="Input 2 2 2 2 2 5" xfId="25581" xr:uid="{37A2777C-49D3-4038-A428-D3D6102B72B2}"/>
    <cellStyle name="Input 2 2 2 2 2 5 2" xfId="31033" xr:uid="{A4120F60-BD60-4948-885B-A4CA10C4B05D}"/>
    <cellStyle name="Input 2 2 2 2 2 5 3" xfId="36608" xr:uid="{D1A917D3-4B94-4736-9B77-7D5FF0D3E86B}"/>
    <cellStyle name="Input 2 2 2 2 2 6" xfId="27948" xr:uid="{CDED7C0B-3260-465B-BA11-95F788B6D6F5}"/>
    <cellStyle name="Input 2 2 2 2 2 7" xfId="33675" xr:uid="{1C773BC1-74AE-4860-B3B7-C49B862E30AF}"/>
    <cellStyle name="Input 2 2 2 2 3" xfId="23101" xr:uid="{F237765A-B87C-4C6A-B194-76A765D771C6}"/>
    <cellStyle name="Input 2 2 2 2 3 2" xfId="25801" xr:uid="{2E4D8C09-7FDA-4EEB-94DD-B2EB5EB65D4D}"/>
    <cellStyle name="Input 2 2 2 2 3 2 2" xfId="31253" xr:uid="{271FBBAD-991C-40D9-8478-BEC64D6662A3}"/>
    <cellStyle name="Input 2 2 2 2 3 2 3" xfId="36828" xr:uid="{273A8D46-1F27-4E53-8952-A7F95CD3EDA2}"/>
    <cellStyle name="Input 2 2 2 2 3 3" xfId="29041" xr:uid="{5AB3DC2D-038C-48F1-9F94-A5BB166AEEAE}"/>
    <cellStyle name="Input 2 2 2 2 3 4" xfId="34765" xr:uid="{3C34D922-7421-44BA-88F3-ECB4EC9CC084}"/>
    <cellStyle name="Input 2 2 2 2 4" xfId="24478" xr:uid="{D60CACE6-9923-42DC-91F9-4FAD1F4AF65D}"/>
    <cellStyle name="Input 2 2 2 2 4 2" xfId="26673" xr:uid="{3CC8B502-48D0-4CD8-8D81-720DC0DB695A}"/>
    <cellStyle name="Input 2 2 2 2 4 2 2" xfId="32125" xr:uid="{8096CA17-FE04-414E-A95E-00DE8671F513}"/>
    <cellStyle name="Input 2 2 2 2 4 2 3" xfId="37682" xr:uid="{3B4B6D9B-A7EE-4D9A-98BB-D7B9D94A89F3}"/>
    <cellStyle name="Input 2 2 2 2 4 3" xfId="29930" xr:uid="{01E68C2F-4043-43E3-8F5F-ECB341161A26}"/>
    <cellStyle name="Input 2 2 2 2 4 4" xfId="35631" xr:uid="{028D47BC-8DF9-4C8B-BAF1-D76F110562F2}"/>
    <cellStyle name="Input 2 2 2 2 5" xfId="22243" xr:uid="{768B287A-5B1F-4FDD-BD07-273E2A510330}"/>
    <cellStyle name="Input 2 2 2 2 5 2" xfId="28183" xr:uid="{F08F874B-D752-48F1-B402-F52AC372D462}"/>
    <cellStyle name="Input 2 2 2 2 5 3" xfId="33910" xr:uid="{22390BA3-65F2-4F26-A762-1F01DCED514A}"/>
    <cellStyle name="Input 2 2 2 2 6" xfId="21179" xr:uid="{22579D48-762B-4639-BC6D-C170A58C5456}"/>
    <cellStyle name="Input 2 2 2 2 7" xfId="21300" xr:uid="{15005E81-CC1C-46B1-A99C-A174218620E5}"/>
    <cellStyle name="Input 2 2 2 2 8" xfId="33032" xr:uid="{3B2797A7-C2F9-4F18-86F6-C9125B056DB7}"/>
    <cellStyle name="Input 2 2 2 3" xfId="9359" xr:uid="{00000000-0005-0000-0000-000084240000}"/>
    <cellStyle name="Input 2 2 2 3 2" xfId="22005" xr:uid="{89E0C47C-05EB-4F9F-8727-B9FB373F1507}"/>
    <cellStyle name="Input 2 2 2 3 2 2" xfId="23735" xr:uid="{12686071-40A2-42C4-8F34-B4911DBDE629}"/>
    <cellStyle name="Input 2 2 2 3 2 2 2" xfId="26435" xr:uid="{184ABFE4-61DA-43E8-91FD-3723AEF7AD86}"/>
    <cellStyle name="Input 2 2 2 3 2 2 2 2" xfId="31887" xr:uid="{D906C4EE-BD78-4D2B-9035-7162DDAC6482}"/>
    <cellStyle name="Input 2 2 2 3 2 2 2 3" xfId="37462" xr:uid="{678EC1D1-8304-4658-B306-3D9F52070859}"/>
    <cellStyle name="Input 2 2 2 3 2 2 3" xfId="29675" xr:uid="{5BD92640-90F6-4537-929B-2EE01E2C1946}"/>
    <cellStyle name="Input 2 2 2 3 2 2 4" xfId="35399" xr:uid="{5B7B82A6-AEDA-456D-844A-CCDCC7421B48}"/>
    <cellStyle name="Input 2 2 2 3 2 3" xfId="25120" xr:uid="{59E73267-5433-4468-BDDF-9D141250ACA9}"/>
    <cellStyle name="Input 2 2 2 3 2 3 2" xfId="27315" xr:uid="{F089196B-E859-47FB-AA30-7A274D5FF8DC}"/>
    <cellStyle name="Input 2 2 2 3 2 3 2 2" xfId="32767" xr:uid="{009AB668-B9BD-4B23-A9B0-7FBD4E95EF56}"/>
    <cellStyle name="Input 2 2 2 3 2 3 2 3" xfId="38148" xr:uid="{A7EDF6E1-60DA-426A-B177-CB80E0946D49}"/>
    <cellStyle name="Input 2 2 2 3 2 3 3" xfId="30572" xr:uid="{6E8D94E3-0828-4AE1-9BA5-38A976CD9D67}"/>
    <cellStyle name="Input 2 2 2 3 2 3 4" xfId="36265" xr:uid="{83FB5138-05FF-4966-B9E8-4702435D14EB}"/>
    <cellStyle name="Input 2 2 2 3 2 4" xfId="22880" xr:uid="{3960CE92-C8E3-4F28-81C6-E830A711F0FF}"/>
    <cellStyle name="Input 2 2 2 3 2 4 2" xfId="28820" xr:uid="{3715512D-CDCB-4512-9E91-7FF463F18766}"/>
    <cellStyle name="Input 2 2 2 3 2 4 3" xfId="34547" xr:uid="{FDD26633-DC46-4E8D-A4B5-03279ABCA13D}"/>
    <cellStyle name="Input 2 2 2 3 2 5" xfId="25580" xr:uid="{6B55014E-A4A1-4799-933C-1330872E4591}"/>
    <cellStyle name="Input 2 2 2 3 2 5 2" xfId="31032" xr:uid="{CC8E2FC2-070F-4D01-A6F0-4AE28736A0AF}"/>
    <cellStyle name="Input 2 2 2 3 2 5 3" xfId="36607" xr:uid="{B2207068-4277-4F75-B1C5-7197101032E8}"/>
    <cellStyle name="Input 2 2 2 3 2 6" xfId="27947" xr:uid="{56BB5445-9962-48E4-AF95-DC0680C59429}"/>
    <cellStyle name="Input 2 2 2 3 2 7" xfId="33674" xr:uid="{7B97AB7B-9F88-453B-9DAB-2AC1D72E9E0C}"/>
    <cellStyle name="Input 2 2 2 3 3" xfId="23102" xr:uid="{114A349E-DDEC-48DA-9C97-281C3FD1C017}"/>
    <cellStyle name="Input 2 2 2 3 3 2" xfId="25802" xr:uid="{950BCF73-6BEE-4EB1-9B04-4A1FBDDA5314}"/>
    <cellStyle name="Input 2 2 2 3 3 2 2" xfId="31254" xr:uid="{0BF483F3-B631-4094-B4D4-2CE5B79984C5}"/>
    <cellStyle name="Input 2 2 2 3 3 2 3" xfId="36829" xr:uid="{B4C8CE7A-31BA-47E8-9BB8-5AD04EC9BA46}"/>
    <cellStyle name="Input 2 2 2 3 3 3" xfId="29042" xr:uid="{90EEB3A4-0B50-4C5A-8C9E-ADCFF5BD5949}"/>
    <cellStyle name="Input 2 2 2 3 3 4" xfId="34766" xr:uid="{2584DC07-0665-4B68-93EF-94447339BF14}"/>
    <cellStyle name="Input 2 2 2 3 4" xfId="24479" xr:uid="{132C462E-3293-49D8-B0A7-C685F586EDEF}"/>
    <cellStyle name="Input 2 2 2 3 4 2" xfId="26674" xr:uid="{168D5BDC-9245-4C32-BB87-3E059634EB4C}"/>
    <cellStyle name="Input 2 2 2 3 4 2 2" xfId="32126" xr:uid="{9B02DCA3-4D5E-4C74-B30D-DE84AC77E61D}"/>
    <cellStyle name="Input 2 2 2 3 4 2 3" xfId="37683" xr:uid="{4F53B40A-2732-44B4-A179-92DC75D3B124}"/>
    <cellStyle name="Input 2 2 2 3 4 3" xfId="29931" xr:uid="{E25274E7-8F9D-44EF-B7AF-1FC37CAD408F}"/>
    <cellStyle name="Input 2 2 2 3 4 4" xfId="35632" xr:uid="{2176B130-D75B-4AD5-9652-895C43AC318D}"/>
    <cellStyle name="Input 2 2 2 3 5" xfId="22244" xr:uid="{CE2826E1-F2AA-4481-BA36-585495B9F040}"/>
    <cellStyle name="Input 2 2 2 3 5 2" xfId="28184" xr:uid="{8C74F17D-4206-4512-8269-7631D71C66FD}"/>
    <cellStyle name="Input 2 2 2 3 5 3" xfId="33911" xr:uid="{4BB35A95-D911-410F-860E-F1DC86A86EE2}"/>
    <cellStyle name="Input 2 2 2 3 6" xfId="21180" xr:uid="{E78D9FF2-BE5A-4A8D-8EE7-60D04B72E9C5}"/>
    <cellStyle name="Input 2 2 2 3 7" xfId="21299" xr:uid="{DD4B5F8A-BB59-42C6-8124-D65959677662}"/>
    <cellStyle name="Input 2 2 2 3 8" xfId="33033" xr:uid="{3B16E972-7505-4778-AF8B-7213898DF6A9}"/>
    <cellStyle name="Input 2 2 2 4" xfId="9360" xr:uid="{00000000-0005-0000-0000-000085240000}"/>
    <cellStyle name="Input 2 2 2 4 2" xfId="22004" xr:uid="{D6E77C5F-71AF-47C2-A316-E5E0422369C4}"/>
    <cellStyle name="Input 2 2 2 4 2 2" xfId="23734" xr:uid="{2788F506-055F-452D-B7D4-35F24D42C4DB}"/>
    <cellStyle name="Input 2 2 2 4 2 2 2" xfId="26434" xr:uid="{FA430B06-B615-4F21-A6C0-5B5DBFD32561}"/>
    <cellStyle name="Input 2 2 2 4 2 2 2 2" xfId="31886" xr:uid="{C28B136C-8D8E-4563-BDF8-11F12056F753}"/>
    <cellStyle name="Input 2 2 2 4 2 2 2 3" xfId="37461" xr:uid="{819EEC39-F21D-40D9-A232-802336060453}"/>
    <cellStyle name="Input 2 2 2 4 2 2 3" xfId="29674" xr:uid="{D0EF8159-CB44-4414-BDD6-4D4EBF87E77E}"/>
    <cellStyle name="Input 2 2 2 4 2 2 4" xfId="35398" xr:uid="{71C85D1C-461E-4A82-BA23-CD874CB873BB}"/>
    <cellStyle name="Input 2 2 2 4 2 3" xfId="25119" xr:uid="{73905ED3-C9E9-441F-A954-CB5A8147C757}"/>
    <cellStyle name="Input 2 2 2 4 2 3 2" xfId="27314" xr:uid="{49C66489-03B4-4E2D-A440-F7D5396E3A51}"/>
    <cellStyle name="Input 2 2 2 4 2 3 2 2" xfId="32766" xr:uid="{9D4DC37B-BCCE-4F8C-989C-904269E209B3}"/>
    <cellStyle name="Input 2 2 2 4 2 3 2 3" xfId="38147" xr:uid="{31D07765-7968-41B4-B151-F8D4ABB9B49D}"/>
    <cellStyle name="Input 2 2 2 4 2 3 3" xfId="30571" xr:uid="{F3696BE3-AF54-472B-A809-F73F82B07B72}"/>
    <cellStyle name="Input 2 2 2 4 2 3 4" xfId="36264" xr:uid="{B5937020-878E-44CA-BDD3-68DD377C5F07}"/>
    <cellStyle name="Input 2 2 2 4 2 4" xfId="22879" xr:uid="{6D1C128F-AC77-4B97-8546-7453BCA48951}"/>
    <cellStyle name="Input 2 2 2 4 2 4 2" xfId="28819" xr:uid="{2E2EAB9E-7538-43AF-A844-7094DD3004EB}"/>
    <cellStyle name="Input 2 2 2 4 2 4 3" xfId="34546" xr:uid="{7D7984B6-9EFA-4722-BEC5-4BA1D12AEB59}"/>
    <cellStyle name="Input 2 2 2 4 2 5" xfId="25579" xr:uid="{A60C5B21-237E-42C7-B1C9-97D861DEB343}"/>
    <cellStyle name="Input 2 2 2 4 2 5 2" xfId="31031" xr:uid="{46631DE2-6264-446E-B485-25DFFD9F957C}"/>
    <cellStyle name="Input 2 2 2 4 2 5 3" xfId="36606" xr:uid="{93277316-37BB-4728-8CB4-007F281029E7}"/>
    <cellStyle name="Input 2 2 2 4 2 6" xfId="27946" xr:uid="{FC71A19C-DD2A-4343-90C3-E57EBC2BE33C}"/>
    <cellStyle name="Input 2 2 2 4 2 7" xfId="33673" xr:uid="{604DC22B-F3B5-4E03-99A0-7958CD51678C}"/>
    <cellStyle name="Input 2 2 2 4 3" xfId="23103" xr:uid="{5F92BCDA-9E0A-436D-B479-545505724EFF}"/>
    <cellStyle name="Input 2 2 2 4 3 2" xfId="25803" xr:uid="{F5AB83CC-6DF2-44F3-BE39-669F9E1D862D}"/>
    <cellStyle name="Input 2 2 2 4 3 2 2" xfId="31255" xr:uid="{C1D99EDA-AD77-4BB4-B0D6-9A8CEF8398C0}"/>
    <cellStyle name="Input 2 2 2 4 3 2 3" xfId="36830" xr:uid="{4D4EF48E-4DC6-4C07-975B-A33BB6EDF74F}"/>
    <cellStyle name="Input 2 2 2 4 3 3" xfId="29043" xr:uid="{71628C3A-9DB1-4814-B928-476DC1438B12}"/>
    <cellStyle name="Input 2 2 2 4 3 4" xfId="34767" xr:uid="{52BA7EE3-F655-47BC-84E3-C9549EE8E043}"/>
    <cellStyle name="Input 2 2 2 4 4" xfId="24480" xr:uid="{A045FE9E-3E53-4FB4-A26E-E00900E432D9}"/>
    <cellStyle name="Input 2 2 2 4 4 2" xfId="26675" xr:uid="{804F1E4F-995B-498F-880B-2F5F43FC3EDA}"/>
    <cellStyle name="Input 2 2 2 4 4 2 2" xfId="32127" xr:uid="{F18FC7F8-CD7F-4974-B9AC-92F3D663EC80}"/>
    <cellStyle name="Input 2 2 2 4 4 2 3" xfId="37684" xr:uid="{6363D9B9-7FA2-4577-AD9A-B723E34E9AA6}"/>
    <cellStyle name="Input 2 2 2 4 4 3" xfId="29932" xr:uid="{59285C68-7426-4B7C-93E8-CD4D3EA1ED9E}"/>
    <cellStyle name="Input 2 2 2 4 4 4" xfId="35633" xr:uid="{877D337C-47A9-418D-B085-F1F7E8363A24}"/>
    <cellStyle name="Input 2 2 2 4 5" xfId="22245" xr:uid="{A1D25A3B-86B0-4B62-8646-1017EEE08F52}"/>
    <cellStyle name="Input 2 2 2 4 5 2" xfId="28185" xr:uid="{B3FD4EA8-0C75-4075-A38D-BAB5F96E07FA}"/>
    <cellStyle name="Input 2 2 2 4 5 3" xfId="33912" xr:uid="{6EF6F0F7-821F-44EF-A9B5-4E9606856DA3}"/>
    <cellStyle name="Input 2 2 2 4 6" xfId="21181" xr:uid="{D22B2D0D-9649-4927-B507-3B27BDC03A71}"/>
    <cellStyle name="Input 2 2 2 4 7" xfId="21298" xr:uid="{3DEE81D4-99D9-428C-B9B1-9308186BD497}"/>
    <cellStyle name="Input 2 2 2 4 8" xfId="33034" xr:uid="{04CE3D70-D084-48FB-9104-DC140A50C493}"/>
    <cellStyle name="Input 2 2 2 5" xfId="22007" xr:uid="{A213042C-3704-4219-840F-14A9266C3185}"/>
    <cellStyle name="Input 2 2 2 5 2" xfId="23737" xr:uid="{DD34C790-6EBA-4BED-B3B6-95287ACCA2CB}"/>
    <cellStyle name="Input 2 2 2 5 2 2" xfId="26437" xr:uid="{FC99F7B0-AB6A-4D15-B28D-984E04F40106}"/>
    <cellStyle name="Input 2 2 2 5 2 2 2" xfId="31889" xr:uid="{90ADA65E-BA86-4FB5-A886-C837EA768EAB}"/>
    <cellStyle name="Input 2 2 2 5 2 2 3" xfId="37464" xr:uid="{FDEE5559-0496-4EB0-B70E-1ABD64F61E5C}"/>
    <cellStyle name="Input 2 2 2 5 2 3" xfId="29677" xr:uid="{D6D26275-3209-48E2-8855-908DDC2C3666}"/>
    <cellStyle name="Input 2 2 2 5 2 4" xfId="35401" xr:uid="{938B61AA-79ED-4326-BDB6-3F6AB9D0346E}"/>
    <cellStyle name="Input 2 2 2 5 3" xfId="25122" xr:uid="{9556891A-F649-47E1-BBBE-D53D10420D16}"/>
    <cellStyle name="Input 2 2 2 5 3 2" xfId="27317" xr:uid="{42514912-FD5F-4936-A58B-25B431268258}"/>
    <cellStyle name="Input 2 2 2 5 3 2 2" xfId="32769" xr:uid="{7474A585-A499-44DD-B884-457C46989083}"/>
    <cellStyle name="Input 2 2 2 5 3 2 3" xfId="38150" xr:uid="{CD8E00BC-51DB-4A32-BF27-E16B65EAA123}"/>
    <cellStyle name="Input 2 2 2 5 3 3" xfId="30574" xr:uid="{CB0278F3-72CE-40EA-982B-322EE640B49B}"/>
    <cellStyle name="Input 2 2 2 5 3 4" xfId="36267" xr:uid="{5B01430B-16C5-4932-80FB-74439E7EA95B}"/>
    <cellStyle name="Input 2 2 2 5 4" xfId="22882" xr:uid="{165E778C-BA35-4CB1-9AF7-34DE22F5E9C4}"/>
    <cellStyle name="Input 2 2 2 5 4 2" xfId="28822" xr:uid="{30938586-C03C-4640-944C-668984F8EEF5}"/>
    <cellStyle name="Input 2 2 2 5 4 3" xfId="34549" xr:uid="{9F863FD9-4E35-4DB2-B05B-2CD7D063E4DA}"/>
    <cellStyle name="Input 2 2 2 5 5" xfId="25582" xr:uid="{640E6967-3D7E-4347-9ABC-B9900C1F6C03}"/>
    <cellStyle name="Input 2 2 2 5 5 2" xfId="31034" xr:uid="{D70D5E35-8B46-4871-B5F4-AA10A1E84D31}"/>
    <cellStyle name="Input 2 2 2 5 5 3" xfId="36609" xr:uid="{05FF5F7D-060D-40EE-AFF7-6A04079B3405}"/>
    <cellStyle name="Input 2 2 2 5 6" xfId="27949" xr:uid="{E480A42E-0A67-44BA-A361-7870467355BD}"/>
    <cellStyle name="Input 2 2 2 5 7" xfId="33676" xr:uid="{E1931DEE-ABA0-4197-8CE2-127D398613ED}"/>
    <cellStyle name="Input 2 2 2 6" xfId="23100" xr:uid="{C29165B2-98B4-44E0-972C-63B1998DCF3C}"/>
    <cellStyle name="Input 2 2 2 6 2" xfId="25800" xr:uid="{E5789926-30D5-45FC-9C3F-BDD65CDF38A1}"/>
    <cellStyle name="Input 2 2 2 6 2 2" xfId="31252" xr:uid="{AF41033B-A845-4837-B6CA-D1B2A76294E3}"/>
    <cellStyle name="Input 2 2 2 6 2 3" xfId="36827" xr:uid="{2CB6F77D-2DB8-4A18-9B94-56601FAC217B}"/>
    <cellStyle name="Input 2 2 2 6 3" xfId="29040" xr:uid="{415567CC-2216-4CF1-B8A8-F3A8B5018565}"/>
    <cellStyle name="Input 2 2 2 6 4" xfId="34764" xr:uid="{4B17A633-0BAB-43B9-BEA4-7F617C21330D}"/>
    <cellStyle name="Input 2 2 2 7" xfId="24477" xr:uid="{3ADC0830-4B01-453F-90FE-123B9153AE03}"/>
    <cellStyle name="Input 2 2 2 7 2" xfId="26672" xr:uid="{F54F7C2C-89B6-460B-9EA7-64F38CA51326}"/>
    <cellStyle name="Input 2 2 2 7 2 2" xfId="32124" xr:uid="{27671D4A-746E-4993-A452-2B6A9706DF90}"/>
    <cellStyle name="Input 2 2 2 7 2 3" xfId="37681" xr:uid="{D0CC976D-CA35-4324-985A-1CC072C9CB67}"/>
    <cellStyle name="Input 2 2 2 7 3" xfId="29929" xr:uid="{FEBC3AFB-CEEA-4697-8C48-2EC9CE69B8C1}"/>
    <cellStyle name="Input 2 2 2 7 4" xfId="35630" xr:uid="{CAAE26B6-C8A4-4F30-BECF-45693A85A9AC}"/>
    <cellStyle name="Input 2 2 2 8" xfId="22242" xr:uid="{679E08C4-732E-45D2-9BBB-CF4CB5575FD7}"/>
    <cellStyle name="Input 2 2 2 8 2" xfId="28182" xr:uid="{BA7F871A-1ED5-457B-941F-E59520E1E7C5}"/>
    <cellStyle name="Input 2 2 2 8 3" xfId="33909" xr:uid="{0ECF92C8-A42F-4E3D-A22E-13CEB416B2C7}"/>
    <cellStyle name="Input 2 2 2 9" xfId="21178" xr:uid="{1BD5743E-03CE-4EB9-8FEE-6028A79A9125}"/>
    <cellStyle name="Input 2 2 3" xfId="9361" xr:uid="{00000000-0005-0000-0000-000086240000}"/>
    <cellStyle name="Input 2 2 3 10" xfId="21297" xr:uid="{6CD8E8B2-5F33-4766-81ED-36963ABBEAA8}"/>
    <cellStyle name="Input 2 2 3 11" xfId="33035" xr:uid="{248ABAAB-4BF0-4402-933D-4DFEC94796FE}"/>
    <cellStyle name="Input 2 2 3 2" xfId="9362" xr:uid="{00000000-0005-0000-0000-000087240000}"/>
    <cellStyle name="Input 2 2 3 2 2" xfId="22002" xr:uid="{83DEA585-0F6A-430D-8BA9-6710055C0E52}"/>
    <cellStyle name="Input 2 2 3 2 2 2" xfId="23732" xr:uid="{1F78FF82-6425-40C1-9707-6BC13FEB7F0E}"/>
    <cellStyle name="Input 2 2 3 2 2 2 2" xfId="26432" xr:uid="{547BCDCA-41C4-48C1-BF1B-24E7FC1ED17D}"/>
    <cellStyle name="Input 2 2 3 2 2 2 2 2" xfId="31884" xr:uid="{26DFE4A1-47C0-41D2-9F43-CBECABC5C43A}"/>
    <cellStyle name="Input 2 2 3 2 2 2 2 3" xfId="37459" xr:uid="{F424D860-ECD0-41B0-B150-838D889F9255}"/>
    <cellStyle name="Input 2 2 3 2 2 2 3" xfId="29672" xr:uid="{4EBE935A-C41F-4A49-A0F7-8DA5BB3AC414}"/>
    <cellStyle name="Input 2 2 3 2 2 2 4" xfId="35396" xr:uid="{BB50EB57-75DC-45F7-A5AC-A0DC7DB45AF6}"/>
    <cellStyle name="Input 2 2 3 2 2 3" xfId="25117" xr:uid="{D651C060-98AA-49F0-801F-055BE2E6612C}"/>
    <cellStyle name="Input 2 2 3 2 2 3 2" xfId="27312" xr:uid="{8941A4D8-E973-408A-9D4B-23C0A7DFCD0E}"/>
    <cellStyle name="Input 2 2 3 2 2 3 2 2" xfId="32764" xr:uid="{691A5DC6-0025-4352-AE42-8D1BE3B61C34}"/>
    <cellStyle name="Input 2 2 3 2 2 3 2 3" xfId="38145" xr:uid="{17334CFD-2933-47C8-8E5B-C659327FE16C}"/>
    <cellStyle name="Input 2 2 3 2 2 3 3" xfId="30569" xr:uid="{40AB19CD-B8BF-4B93-BE94-626E21B2F4DD}"/>
    <cellStyle name="Input 2 2 3 2 2 3 4" xfId="36262" xr:uid="{05F0214D-58E6-4442-BFA6-6245884D411D}"/>
    <cellStyle name="Input 2 2 3 2 2 4" xfId="22877" xr:uid="{2AD8BA2D-5668-4ECE-8D13-40C877A24F91}"/>
    <cellStyle name="Input 2 2 3 2 2 4 2" xfId="28817" xr:uid="{B5ACF05C-359A-4524-8255-D0DAAB26C01D}"/>
    <cellStyle name="Input 2 2 3 2 2 4 3" xfId="34544" xr:uid="{2EA46490-9A1A-4550-85BE-E187A5316A28}"/>
    <cellStyle name="Input 2 2 3 2 2 5" xfId="25577" xr:uid="{9550F006-6C0C-4649-A453-C5071C1A074B}"/>
    <cellStyle name="Input 2 2 3 2 2 5 2" xfId="31029" xr:uid="{7082AEAD-293D-4B55-80D0-D39BF4EE194A}"/>
    <cellStyle name="Input 2 2 3 2 2 5 3" xfId="36604" xr:uid="{ED55FD99-E2C6-41CF-9448-9CFE681C1D7E}"/>
    <cellStyle name="Input 2 2 3 2 2 6" xfId="27944" xr:uid="{90EA8983-7DCB-42F8-AA77-9A8132248657}"/>
    <cellStyle name="Input 2 2 3 2 2 7" xfId="33671" xr:uid="{26AB5464-1EA2-452A-8AEB-02BF986373DF}"/>
    <cellStyle name="Input 2 2 3 2 3" xfId="23105" xr:uid="{FF86A0B7-32FD-42CE-866C-8167ABA53CBA}"/>
    <cellStyle name="Input 2 2 3 2 3 2" xfId="25805" xr:uid="{B53B7089-A3B4-45E5-B6A6-C116F5EA8576}"/>
    <cellStyle name="Input 2 2 3 2 3 2 2" xfId="31257" xr:uid="{42709924-2E3E-4920-AC70-B72FC21D65F8}"/>
    <cellStyle name="Input 2 2 3 2 3 2 3" xfId="36832" xr:uid="{82E7E044-C004-4560-81C6-408D9C6579DC}"/>
    <cellStyle name="Input 2 2 3 2 3 3" xfId="29045" xr:uid="{32A6C009-16F1-42B4-8CE7-4BE89DC0C474}"/>
    <cellStyle name="Input 2 2 3 2 3 4" xfId="34769" xr:uid="{6ED620A5-06E9-44DA-82EA-C6618B08BF7B}"/>
    <cellStyle name="Input 2 2 3 2 4" xfId="24482" xr:uid="{1302EF34-F977-4A51-9D5A-66BE52F23C60}"/>
    <cellStyle name="Input 2 2 3 2 4 2" xfId="26677" xr:uid="{6454E8EA-688E-4735-891B-F0257129C1B0}"/>
    <cellStyle name="Input 2 2 3 2 4 2 2" xfId="32129" xr:uid="{9E5A2EBC-41BA-4A1A-80F7-190292DA2C05}"/>
    <cellStyle name="Input 2 2 3 2 4 2 3" xfId="37686" xr:uid="{C18ADDBA-BD74-46DA-8CDE-1FF0EAF8D856}"/>
    <cellStyle name="Input 2 2 3 2 4 3" xfId="29934" xr:uid="{294B7444-74BF-4B88-BC6E-AFD64F12A2C9}"/>
    <cellStyle name="Input 2 2 3 2 4 4" xfId="35635" xr:uid="{6D15C58D-22B7-49E2-88FC-2C55378916F4}"/>
    <cellStyle name="Input 2 2 3 2 5" xfId="22247" xr:uid="{D45ABB44-F9B1-4B37-BCEA-97DCB163315C}"/>
    <cellStyle name="Input 2 2 3 2 5 2" xfId="28187" xr:uid="{2EE0566A-821F-4E5D-AB12-1CDBB7BB33FC}"/>
    <cellStyle name="Input 2 2 3 2 5 3" xfId="33914" xr:uid="{84354B07-A393-4A7B-8E6E-F72DF9DBDDB9}"/>
    <cellStyle name="Input 2 2 3 2 6" xfId="21183" xr:uid="{8C3FD7A0-63E7-4034-8958-99380F10EE60}"/>
    <cellStyle name="Input 2 2 3 2 7" xfId="21296" xr:uid="{B2BC5667-92B7-475A-8C99-8A88D7398472}"/>
    <cellStyle name="Input 2 2 3 2 8" xfId="33036" xr:uid="{F9824362-67F3-4862-9721-18A7AA3444B2}"/>
    <cellStyle name="Input 2 2 3 3" xfId="9363" xr:uid="{00000000-0005-0000-0000-000088240000}"/>
    <cellStyle name="Input 2 2 3 3 2" xfId="22001" xr:uid="{6598FCDF-6377-4B90-BA7F-2FEFDE21D83D}"/>
    <cellStyle name="Input 2 2 3 3 2 2" xfId="23731" xr:uid="{9BF08F03-9B6E-43F3-939A-D6A5C3A435AD}"/>
    <cellStyle name="Input 2 2 3 3 2 2 2" xfId="26431" xr:uid="{0BE6C584-3F7E-4532-A3B8-1651220C4F57}"/>
    <cellStyle name="Input 2 2 3 3 2 2 2 2" xfId="31883" xr:uid="{DE12522F-F7DC-4079-B60C-62C5A17B4F56}"/>
    <cellStyle name="Input 2 2 3 3 2 2 2 3" xfId="37458" xr:uid="{B1A6FE0D-76EF-460B-A53E-740266C4CBA2}"/>
    <cellStyle name="Input 2 2 3 3 2 2 3" xfId="29671" xr:uid="{C86CF933-796F-4CE4-9CAA-712C51B2A114}"/>
    <cellStyle name="Input 2 2 3 3 2 2 4" xfId="35395" xr:uid="{D01EDC49-2111-4720-82AD-D56EBC798FFB}"/>
    <cellStyle name="Input 2 2 3 3 2 3" xfId="25116" xr:uid="{F7C9F74A-E6E3-42BD-9D70-CBB4AD8AED7E}"/>
    <cellStyle name="Input 2 2 3 3 2 3 2" xfId="27311" xr:uid="{7A21CE5D-2893-4101-8393-A4166DBCFD4B}"/>
    <cellStyle name="Input 2 2 3 3 2 3 2 2" xfId="32763" xr:uid="{41524167-ABA9-4BDE-8142-0D664CCBF99D}"/>
    <cellStyle name="Input 2 2 3 3 2 3 2 3" xfId="38144" xr:uid="{623F4EBC-F9AB-4017-853D-6EAF0B408206}"/>
    <cellStyle name="Input 2 2 3 3 2 3 3" xfId="30568" xr:uid="{E899840A-910E-49EA-8669-FE1A4AA18242}"/>
    <cellStyle name="Input 2 2 3 3 2 3 4" xfId="36261" xr:uid="{B42FC0F0-10F3-4248-AD8C-5F962DB79228}"/>
    <cellStyle name="Input 2 2 3 3 2 4" xfId="22876" xr:uid="{55AAF0C3-464E-43FC-879C-CC8E56060E1C}"/>
    <cellStyle name="Input 2 2 3 3 2 4 2" xfId="28816" xr:uid="{10081234-C9CA-49CD-852F-F5A2891E0855}"/>
    <cellStyle name="Input 2 2 3 3 2 4 3" xfId="34543" xr:uid="{8DB7CDF9-5D2B-47AF-A183-2F74AC227FA1}"/>
    <cellStyle name="Input 2 2 3 3 2 5" xfId="25576" xr:uid="{2368F58D-8F0E-43DF-80A2-D54E626B6754}"/>
    <cellStyle name="Input 2 2 3 3 2 5 2" xfId="31028" xr:uid="{1371F557-A5D3-4C72-BD6C-DFDF7F6909CE}"/>
    <cellStyle name="Input 2 2 3 3 2 5 3" xfId="36603" xr:uid="{5BA7AB2C-A62D-4CD1-A83C-E5D993A2729B}"/>
    <cellStyle name="Input 2 2 3 3 2 6" xfId="27943" xr:uid="{13977078-D7C6-4538-9276-A2F84CE608F9}"/>
    <cellStyle name="Input 2 2 3 3 2 7" xfId="33670" xr:uid="{35116C32-434A-45DF-8D95-8CF0AE425A1D}"/>
    <cellStyle name="Input 2 2 3 3 3" xfId="23106" xr:uid="{617845D1-4C06-4B89-8268-8A129ED64900}"/>
    <cellStyle name="Input 2 2 3 3 3 2" xfId="25806" xr:uid="{738F03C7-B10C-4A9D-B414-6ACEDB8A180B}"/>
    <cellStyle name="Input 2 2 3 3 3 2 2" xfId="31258" xr:uid="{6EFDA78B-3ECA-4D2E-B34D-AC0F6490480C}"/>
    <cellStyle name="Input 2 2 3 3 3 2 3" xfId="36833" xr:uid="{7FE359DD-5C00-4D37-9F2D-E83188F16840}"/>
    <cellStyle name="Input 2 2 3 3 3 3" xfId="29046" xr:uid="{8EACEBE5-09C5-4445-9ACC-AB47B4786A37}"/>
    <cellStyle name="Input 2 2 3 3 3 4" xfId="34770" xr:uid="{D0D2170D-84E1-40E7-94C7-7F8DB9C4350D}"/>
    <cellStyle name="Input 2 2 3 3 4" xfId="24483" xr:uid="{435AEB8F-E882-4327-8D24-43D41C1F8543}"/>
    <cellStyle name="Input 2 2 3 3 4 2" xfId="26678" xr:uid="{5EAF9AD5-7308-42FC-A52E-311A60E74B21}"/>
    <cellStyle name="Input 2 2 3 3 4 2 2" xfId="32130" xr:uid="{A5AEC829-07C6-4084-9837-10236470CA71}"/>
    <cellStyle name="Input 2 2 3 3 4 2 3" xfId="37687" xr:uid="{5ACAFA32-F7B6-42D9-AA5B-526E181E8A47}"/>
    <cellStyle name="Input 2 2 3 3 4 3" xfId="29935" xr:uid="{1041221B-0951-4408-8462-F94E2877ACFF}"/>
    <cellStyle name="Input 2 2 3 3 4 4" xfId="35636" xr:uid="{D8AC21A8-4D1B-4B02-ACB1-BE4B6696A37E}"/>
    <cellStyle name="Input 2 2 3 3 5" xfId="22248" xr:uid="{0319EA61-3E8E-4A29-B75F-00D3744A6609}"/>
    <cellStyle name="Input 2 2 3 3 5 2" xfId="28188" xr:uid="{490764AB-391E-478C-BC31-E93EFEE651DB}"/>
    <cellStyle name="Input 2 2 3 3 5 3" xfId="33915" xr:uid="{FEBC885C-7225-49DF-9432-0AD9DE9E594D}"/>
    <cellStyle name="Input 2 2 3 3 6" xfId="21184" xr:uid="{F3E4DA00-BF13-4ECD-BA5A-032C7CF125C6}"/>
    <cellStyle name="Input 2 2 3 3 7" xfId="21295" xr:uid="{446D0FF4-671D-4FA4-BA49-D9F653FF51FA}"/>
    <cellStyle name="Input 2 2 3 3 8" xfId="33037" xr:uid="{D5270DDF-2757-42A6-A107-5AAEB1E3E276}"/>
    <cellStyle name="Input 2 2 3 4" xfId="9364" xr:uid="{00000000-0005-0000-0000-000089240000}"/>
    <cellStyle name="Input 2 2 3 4 2" xfId="22000" xr:uid="{DAF8FADA-60C0-41B8-B955-B2625972BE41}"/>
    <cellStyle name="Input 2 2 3 4 2 2" xfId="23730" xr:uid="{41288913-B911-4212-882F-480F0859750B}"/>
    <cellStyle name="Input 2 2 3 4 2 2 2" xfId="26430" xr:uid="{2D2463CA-BD98-4432-840C-E5E369F37425}"/>
    <cellStyle name="Input 2 2 3 4 2 2 2 2" xfId="31882" xr:uid="{98B66777-0349-4404-BB7B-BFBB825A0613}"/>
    <cellStyle name="Input 2 2 3 4 2 2 2 3" xfId="37457" xr:uid="{35D3019B-9036-4150-A518-2AB9F5E73E6C}"/>
    <cellStyle name="Input 2 2 3 4 2 2 3" xfId="29670" xr:uid="{813FF58E-1872-4F05-93FA-2A406C3579F9}"/>
    <cellStyle name="Input 2 2 3 4 2 2 4" xfId="35394" xr:uid="{0E648A95-1710-4F4A-9837-E4FBBDC3A846}"/>
    <cellStyle name="Input 2 2 3 4 2 3" xfId="25115" xr:uid="{F373CFF4-23AB-402F-8DC7-A05884094F1A}"/>
    <cellStyle name="Input 2 2 3 4 2 3 2" xfId="27310" xr:uid="{7B574CF7-30E9-4A84-A752-0DD60AE64F93}"/>
    <cellStyle name="Input 2 2 3 4 2 3 2 2" xfId="32762" xr:uid="{E4FC91CC-0544-477D-9AED-0FBF16F791C8}"/>
    <cellStyle name="Input 2 2 3 4 2 3 2 3" xfId="38143" xr:uid="{19C2A2B4-1DD1-43B9-A3C2-65503E0F9955}"/>
    <cellStyle name="Input 2 2 3 4 2 3 3" xfId="30567" xr:uid="{70FC75A8-3607-468C-8243-A174B63B6560}"/>
    <cellStyle name="Input 2 2 3 4 2 3 4" xfId="36260" xr:uid="{ED8FD5FF-6986-4170-8FD0-EEEB9E1F54C8}"/>
    <cellStyle name="Input 2 2 3 4 2 4" xfId="22875" xr:uid="{495B596D-11E9-4A34-A054-44606B68DC23}"/>
    <cellStyle name="Input 2 2 3 4 2 4 2" xfId="28815" xr:uid="{CFB5D0FE-8CE2-4B0A-923D-427F8CAA71B4}"/>
    <cellStyle name="Input 2 2 3 4 2 4 3" xfId="34542" xr:uid="{300045AD-5A8D-4A01-9B9B-C06BE9012ED7}"/>
    <cellStyle name="Input 2 2 3 4 2 5" xfId="25575" xr:uid="{2E347768-6C99-4A81-918F-522F287BDEA6}"/>
    <cellStyle name="Input 2 2 3 4 2 5 2" xfId="31027" xr:uid="{90BCF0E7-253B-4A3C-B57D-E7499D12FF27}"/>
    <cellStyle name="Input 2 2 3 4 2 5 3" xfId="36602" xr:uid="{76A9FA64-33E4-4D64-BA08-B866A1871F1C}"/>
    <cellStyle name="Input 2 2 3 4 2 6" xfId="27942" xr:uid="{D4403BF2-35AF-4460-A51D-4324A9F12CD2}"/>
    <cellStyle name="Input 2 2 3 4 2 7" xfId="33669" xr:uid="{7BF0E8B3-68CD-4819-BCB3-49BE9339FA73}"/>
    <cellStyle name="Input 2 2 3 4 3" xfId="23107" xr:uid="{4F1A8648-630C-4B04-A5AD-42525D26D26E}"/>
    <cellStyle name="Input 2 2 3 4 3 2" xfId="25807" xr:uid="{A34F6E77-3877-4DD0-8BCA-9F140A11D9C6}"/>
    <cellStyle name="Input 2 2 3 4 3 2 2" xfId="31259" xr:uid="{1E6BA55A-E74B-4529-832D-DC68B342406C}"/>
    <cellStyle name="Input 2 2 3 4 3 2 3" xfId="36834" xr:uid="{8B029D1D-3FED-4E3F-AB1A-A5AF7051BE5E}"/>
    <cellStyle name="Input 2 2 3 4 3 3" xfId="29047" xr:uid="{71D153F3-36A9-4554-B202-376904450A54}"/>
    <cellStyle name="Input 2 2 3 4 3 4" xfId="34771" xr:uid="{A7A3A244-5193-4646-AD31-137C43EE025F}"/>
    <cellStyle name="Input 2 2 3 4 4" xfId="24484" xr:uid="{C56C72DA-DDCE-487A-9624-1F960F6460B2}"/>
    <cellStyle name="Input 2 2 3 4 4 2" xfId="26679" xr:uid="{E8A855AF-80E0-4969-B7E2-BF6D80D101DF}"/>
    <cellStyle name="Input 2 2 3 4 4 2 2" xfId="32131" xr:uid="{3DE7DFDD-202C-4CAD-B87C-CE33B5A8671D}"/>
    <cellStyle name="Input 2 2 3 4 4 2 3" xfId="37688" xr:uid="{5B0A6C43-E36F-4DE9-AE94-4AC0AEF7B690}"/>
    <cellStyle name="Input 2 2 3 4 4 3" xfId="29936" xr:uid="{0016C797-CEA7-43E9-971F-9F386081A80D}"/>
    <cellStyle name="Input 2 2 3 4 4 4" xfId="35637" xr:uid="{10695F56-269F-4F97-A932-67F561C4F569}"/>
    <cellStyle name="Input 2 2 3 4 5" xfId="22249" xr:uid="{A68A6312-65A4-440C-8E39-4289179C8FDF}"/>
    <cellStyle name="Input 2 2 3 4 5 2" xfId="28189" xr:uid="{E1B9E17C-4A3C-4501-AAB5-CEECBE981198}"/>
    <cellStyle name="Input 2 2 3 4 5 3" xfId="33916" xr:uid="{E59735D0-6160-4587-A3D3-7847302989A0}"/>
    <cellStyle name="Input 2 2 3 4 6" xfId="21185" xr:uid="{1ED5038C-E10D-4873-A5ED-677CE1082253}"/>
    <cellStyle name="Input 2 2 3 4 7" xfId="21294" xr:uid="{25250371-1F4C-4598-9A85-1ACCF7DC46F7}"/>
    <cellStyle name="Input 2 2 3 4 8" xfId="33038" xr:uid="{07C96060-4347-4BB6-A4ED-33FA20C19534}"/>
    <cellStyle name="Input 2 2 3 5" xfId="22003" xr:uid="{4028C66E-5DB1-45C9-B79F-B3CA5E62E5C4}"/>
    <cellStyle name="Input 2 2 3 5 2" xfId="23733" xr:uid="{B80F6EE5-AEFB-40EB-BEB3-1647B51553BF}"/>
    <cellStyle name="Input 2 2 3 5 2 2" xfId="26433" xr:uid="{E7BB87AB-DEF6-4660-A2F3-D03E9A3EC98A}"/>
    <cellStyle name="Input 2 2 3 5 2 2 2" xfId="31885" xr:uid="{C9C52548-F9A3-4696-B334-4D8B6711C96F}"/>
    <cellStyle name="Input 2 2 3 5 2 2 3" xfId="37460" xr:uid="{C93C6AA5-50FC-4439-90A3-8A0507DCCBCA}"/>
    <cellStyle name="Input 2 2 3 5 2 3" xfId="29673" xr:uid="{78F68113-6086-4BBE-A006-61268BDE0C1C}"/>
    <cellStyle name="Input 2 2 3 5 2 4" xfId="35397" xr:uid="{722E3DE2-6D8F-454D-955C-4B11F9C8E63E}"/>
    <cellStyle name="Input 2 2 3 5 3" xfId="25118" xr:uid="{A108B5CA-69E7-4A94-88B5-C5C3EC42D2CD}"/>
    <cellStyle name="Input 2 2 3 5 3 2" xfId="27313" xr:uid="{3F1563C4-2E47-47EB-94FB-B6F9D0973623}"/>
    <cellStyle name="Input 2 2 3 5 3 2 2" xfId="32765" xr:uid="{68462B40-B60A-42C6-9481-68F3487D154F}"/>
    <cellStyle name="Input 2 2 3 5 3 2 3" xfId="38146" xr:uid="{0323CAD7-FE36-49CA-8A7B-D3F9D2E6D0DE}"/>
    <cellStyle name="Input 2 2 3 5 3 3" xfId="30570" xr:uid="{3C8A0EC7-D087-475B-908A-AA15A4AD11FA}"/>
    <cellStyle name="Input 2 2 3 5 3 4" xfId="36263" xr:uid="{238CA8FF-9520-4E7E-8A1E-9B6335243156}"/>
    <cellStyle name="Input 2 2 3 5 4" xfId="22878" xr:uid="{6C8F04A5-309E-4EBD-8E71-03838A8209AB}"/>
    <cellStyle name="Input 2 2 3 5 4 2" xfId="28818" xr:uid="{C827E4DE-7948-43A9-A546-5DB8D655AC84}"/>
    <cellStyle name="Input 2 2 3 5 4 3" xfId="34545" xr:uid="{A3152561-AB8B-4845-9168-C8CF2F9BB867}"/>
    <cellStyle name="Input 2 2 3 5 5" xfId="25578" xr:uid="{ED68AC92-F443-46E0-92D9-26415A1FAB3E}"/>
    <cellStyle name="Input 2 2 3 5 5 2" xfId="31030" xr:uid="{6C5C67E7-187E-4CC6-84DF-2CC2127D0655}"/>
    <cellStyle name="Input 2 2 3 5 5 3" xfId="36605" xr:uid="{43C41EE0-9564-41F0-AFBD-B7D121621F73}"/>
    <cellStyle name="Input 2 2 3 5 6" xfId="27945" xr:uid="{F455B879-1C01-45EC-9281-19A9B8C43936}"/>
    <cellStyle name="Input 2 2 3 5 7" xfId="33672" xr:uid="{31EBFDED-6640-409C-AC81-1309391E2433}"/>
    <cellStyle name="Input 2 2 3 6" xfId="23104" xr:uid="{E39AA54B-F706-40DA-B040-EE013E066DAB}"/>
    <cellStyle name="Input 2 2 3 6 2" xfId="25804" xr:uid="{F618E2D4-259E-48B8-A217-51034B374EB6}"/>
    <cellStyle name="Input 2 2 3 6 2 2" xfId="31256" xr:uid="{F7384174-A68C-41F1-BDB2-77FD2DD76431}"/>
    <cellStyle name="Input 2 2 3 6 2 3" xfId="36831" xr:uid="{9696967A-5B0E-4200-AB63-F9CF211D58A2}"/>
    <cellStyle name="Input 2 2 3 6 3" xfId="29044" xr:uid="{9995547F-E4FE-444C-8B82-195A661B296C}"/>
    <cellStyle name="Input 2 2 3 6 4" xfId="34768" xr:uid="{D7FBFA39-F2E4-43E3-960C-7A831366ECDA}"/>
    <cellStyle name="Input 2 2 3 7" xfId="24481" xr:uid="{1BDA398F-193D-4D53-A6B8-F477BE1F6536}"/>
    <cellStyle name="Input 2 2 3 7 2" xfId="26676" xr:uid="{4545E93B-4767-4E71-B973-B441769D5F2C}"/>
    <cellStyle name="Input 2 2 3 7 2 2" xfId="32128" xr:uid="{5D35054E-3C99-4655-964C-71C664A8C73F}"/>
    <cellStyle name="Input 2 2 3 7 2 3" xfId="37685" xr:uid="{09ABEB2F-B468-4A66-992B-95E4F38A2527}"/>
    <cellStyle name="Input 2 2 3 7 3" xfId="29933" xr:uid="{665377B6-AE4E-41C0-888C-7F0D5E31366F}"/>
    <cellStyle name="Input 2 2 3 7 4" xfId="35634" xr:uid="{C3849B7D-5530-4628-9D9E-31D1B8C01E89}"/>
    <cellStyle name="Input 2 2 3 8" xfId="22246" xr:uid="{1F08F5DB-DBBF-413A-9067-675867EDA299}"/>
    <cellStyle name="Input 2 2 3 8 2" xfId="28186" xr:uid="{2797A430-EA81-4C52-A6D6-3149EA27572D}"/>
    <cellStyle name="Input 2 2 3 8 3" xfId="33913" xr:uid="{3AE3CA6B-2E53-45CA-92E5-0BD06BB9E7E4}"/>
    <cellStyle name="Input 2 2 3 9" xfId="21182" xr:uid="{22C7C5E7-49BF-4617-9953-A5E8B8A839D8}"/>
    <cellStyle name="Input 2 2 4" xfId="9365" xr:uid="{00000000-0005-0000-0000-00008A240000}"/>
    <cellStyle name="Input 2 2 4 10" xfId="21293" xr:uid="{66C79B10-CA94-41F0-821B-C3002D8D1417}"/>
    <cellStyle name="Input 2 2 4 11" xfId="33039" xr:uid="{9F39CEA7-3E53-40DF-BCEE-B73EB346275D}"/>
    <cellStyle name="Input 2 2 4 2" xfId="9366" xr:uid="{00000000-0005-0000-0000-00008B240000}"/>
    <cellStyle name="Input 2 2 4 2 2" xfId="21998" xr:uid="{DCE767EB-CDF5-4AD4-B812-C6CC2C15F19A}"/>
    <cellStyle name="Input 2 2 4 2 2 2" xfId="23728" xr:uid="{A3C5D0E0-6EF9-4896-899C-71E18AD0DE1D}"/>
    <cellStyle name="Input 2 2 4 2 2 2 2" xfId="26428" xr:uid="{42D47B6F-1B59-4C85-AB50-D3F66CEA59C6}"/>
    <cellStyle name="Input 2 2 4 2 2 2 2 2" xfId="31880" xr:uid="{176AACF0-E749-433B-B9D4-9B57ACA4EFCC}"/>
    <cellStyle name="Input 2 2 4 2 2 2 2 3" xfId="37455" xr:uid="{34636E7C-150E-43AD-998B-BCCBF0ADED84}"/>
    <cellStyle name="Input 2 2 4 2 2 2 3" xfId="29668" xr:uid="{A524692D-9068-42C6-A438-DF01CDA43D5C}"/>
    <cellStyle name="Input 2 2 4 2 2 2 4" xfId="35392" xr:uid="{7EFE98ED-9A6E-46B1-8B1C-BE806D060E92}"/>
    <cellStyle name="Input 2 2 4 2 2 3" xfId="25113" xr:uid="{2EF0B8E0-7473-4C6D-84FE-3615F7859923}"/>
    <cellStyle name="Input 2 2 4 2 2 3 2" xfId="27308" xr:uid="{D15D8273-5668-4C5A-AAB0-46FA46A2842C}"/>
    <cellStyle name="Input 2 2 4 2 2 3 2 2" xfId="32760" xr:uid="{ADD6D046-8C2F-4EAB-A338-9F1C2811377C}"/>
    <cellStyle name="Input 2 2 4 2 2 3 2 3" xfId="38141" xr:uid="{6755F91C-D6F5-45CB-A4A3-7FCB5B5290B8}"/>
    <cellStyle name="Input 2 2 4 2 2 3 3" xfId="30565" xr:uid="{1AA95285-EF9D-4C10-A7DA-D960DEB40E3F}"/>
    <cellStyle name="Input 2 2 4 2 2 3 4" xfId="36258" xr:uid="{A4C0243A-4388-46BA-BDA1-738ECA1C2A25}"/>
    <cellStyle name="Input 2 2 4 2 2 4" xfId="22873" xr:uid="{050695C1-718D-4642-AB18-91BCD72019F8}"/>
    <cellStyle name="Input 2 2 4 2 2 4 2" xfId="28813" xr:uid="{EB13C727-5B17-41AA-999E-925393475170}"/>
    <cellStyle name="Input 2 2 4 2 2 4 3" xfId="34540" xr:uid="{29F1A4FC-F1C5-4002-83C5-4C80E5B36269}"/>
    <cellStyle name="Input 2 2 4 2 2 5" xfId="25573" xr:uid="{101716D2-F290-4192-A150-A7D500EF6343}"/>
    <cellStyle name="Input 2 2 4 2 2 5 2" xfId="31025" xr:uid="{DDE1B9A9-DBCF-4DF6-8A79-092D73233D7F}"/>
    <cellStyle name="Input 2 2 4 2 2 5 3" xfId="36600" xr:uid="{6C5C37CF-ED78-4F34-97FE-A20B126AFE84}"/>
    <cellStyle name="Input 2 2 4 2 2 6" xfId="27940" xr:uid="{CC43B964-AA43-4624-99C7-FEF72A96ABC4}"/>
    <cellStyle name="Input 2 2 4 2 2 7" xfId="33667" xr:uid="{DB465878-A687-4556-94E8-68F532964B16}"/>
    <cellStyle name="Input 2 2 4 2 3" xfId="23109" xr:uid="{4DDA801E-4E41-45BA-B78E-31AFB6525FB5}"/>
    <cellStyle name="Input 2 2 4 2 3 2" xfId="25809" xr:uid="{6679629B-FDA1-4E09-A148-E8807F982DED}"/>
    <cellStyle name="Input 2 2 4 2 3 2 2" xfId="31261" xr:uid="{ED2DF9FB-F07B-43BF-ADA3-2A1E8D955B06}"/>
    <cellStyle name="Input 2 2 4 2 3 2 3" xfId="36836" xr:uid="{4CF7637D-8F36-4E09-B2A7-13A262E72EC9}"/>
    <cellStyle name="Input 2 2 4 2 3 3" xfId="29049" xr:uid="{4CE2BC4E-DE9F-4F47-90DE-82663534224A}"/>
    <cellStyle name="Input 2 2 4 2 3 4" xfId="34773" xr:uid="{6482C641-0D31-4FDF-B9F5-7444BE36834A}"/>
    <cellStyle name="Input 2 2 4 2 4" xfId="24486" xr:uid="{6D759339-E476-460B-A986-AD21990B145B}"/>
    <cellStyle name="Input 2 2 4 2 4 2" xfId="26681" xr:uid="{21CE44B8-0A73-479F-BEAA-A854DBC9C52D}"/>
    <cellStyle name="Input 2 2 4 2 4 2 2" xfId="32133" xr:uid="{0F5440CB-B004-4498-BBBD-4825104D557C}"/>
    <cellStyle name="Input 2 2 4 2 4 2 3" xfId="37690" xr:uid="{40F8787A-1588-4D3C-B09D-C196F762F532}"/>
    <cellStyle name="Input 2 2 4 2 4 3" xfId="29938" xr:uid="{DE97A454-541D-4BE1-9179-CFA0B78B0486}"/>
    <cellStyle name="Input 2 2 4 2 4 4" xfId="35639" xr:uid="{D522960E-9CB6-437C-A09A-37FE34A8E282}"/>
    <cellStyle name="Input 2 2 4 2 5" xfId="22251" xr:uid="{971A9183-ECF6-49E6-940D-833977F5D084}"/>
    <cellStyle name="Input 2 2 4 2 5 2" xfId="28191" xr:uid="{63341D7A-BDAE-4723-9CBB-B0F156D1477B}"/>
    <cellStyle name="Input 2 2 4 2 5 3" xfId="33918" xr:uid="{45424F03-E05A-44FE-8160-B3FC3A841E45}"/>
    <cellStyle name="Input 2 2 4 2 6" xfId="21187" xr:uid="{1DF8A9BB-8D02-4B8F-9F6D-F64F3EED96D4}"/>
    <cellStyle name="Input 2 2 4 2 7" xfId="21292" xr:uid="{2216FCA4-6755-49F9-9258-CD53DC9C43BB}"/>
    <cellStyle name="Input 2 2 4 2 8" xfId="33040" xr:uid="{00417BBF-D50F-4165-991C-BED41A97ED56}"/>
    <cellStyle name="Input 2 2 4 3" xfId="9367" xr:uid="{00000000-0005-0000-0000-00008C240000}"/>
    <cellStyle name="Input 2 2 4 3 2" xfId="21997" xr:uid="{4A0677A3-6839-496E-892C-243BEC7694D1}"/>
    <cellStyle name="Input 2 2 4 3 2 2" xfId="23727" xr:uid="{9DD80DE6-B362-4BBF-B30E-AD25AC1D6228}"/>
    <cellStyle name="Input 2 2 4 3 2 2 2" xfId="26427" xr:uid="{C695F388-2CBA-4E4D-9508-96E1F2B68890}"/>
    <cellStyle name="Input 2 2 4 3 2 2 2 2" xfId="31879" xr:uid="{6371D6EE-2967-4401-B0D6-0298D581ECF3}"/>
    <cellStyle name="Input 2 2 4 3 2 2 2 3" xfId="37454" xr:uid="{9F9C5ACB-66CC-40F6-A69D-5BBF05790ECC}"/>
    <cellStyle name="Input 2 2 4 3 2 2 3" xfId="29667" xr:uid="{2CB7FA39-66EB-44ED-8872-840EECE91186}"/>
    <cellStyle name="Input 2 2 4 3 2 2 4" xfId="35391" xr:uid="{2A69EED8-E3B2-4107-AEC7-C520FDB18A2C}"/>
    <cellStyle name="Input 2 2 4 3 2 3" xfId="25112" xr:uid="{5B8CA474-9DF8-4E12-A121-A86A662EA2E9}"/>
    <cellStyle name="Input 2 2 4 3 2 3 2" xfId="27307" xr:uid="{EC70921D-895E-49E8-B940-1A890C0C1668}"/>
    <cellStyle name="Input 2 2 4 3 2 3 2 2" xfId="32759" xr:uid="{B09C0DCF-9DE1-4D81-96A3-8144BE1BC37F}"/>
    <cellStyle name="Input 2 2 4 3 2 3 2 3" xfId="38140" xr:uid="{AE061A46-C22E-426B-92C9-C160916ADEF5}"/>
    <cellStyle name="Input 2 2 4 3 2 3 3" xfId="30564" xr:uid="{D405F88A-ECF0-4871-9A2F-A57876BB9F16}"/>
    <cellStyle name="Input 2 2 4 3 2 3 4" xfId="36257" xr:uid="{E86E33E5-221D-40DC-AC32-374CC9D6387C}"/>
    <cellStyle name="Input 2 2 4 3 2 4" xfId="22872" xr:uid="{496D6772-0D79-40B6-AEF3-D8B73E1CA860}"/>
    <cellStyle name="Input 2 2 4 3 2 4 2" xfId="28812" xr:uid="{F835E103-9768-46F5-9974-AE1F1F55602B}"/>
    <cellStyle name="Input 2 2 4 3 2 4 3" xfId="34539" xr:uid="{9EC8E4F4-F7B4-4C4D-B451-017C14B472D1}"/>
    <cellStyle name="Input 2 2 4 3 2 5" xfId="25572" xr:uid="{887FA07E-33EA-4288-B747-A58B7EE4F589}"/>
    <cellStyle name="Input 2 2 4 3 2 5 2" xfId="31024" xr:uid="{C711908E-837F-4A67-A210-328CA1E7D571}"/>
    <cellStyle name="Input 2 2 4 3 2 5 3" xfId="36599" xr:uid="{41AE0601-6CEB-4BED-8181-CA8AE659DE7D}"/>
    <cellStyle name="Input 2 2 4 3 2 6" xfId="27939" xr:uid="{E56094A2-989C-49A5-AC5F-CCB7D2D0305E}"/>
    <cellStyle name="Input 2 2 4 3 2 7" xfId="33666" xr:uid="{9B548087-1260-49DA-B91F-559AE1211F38}"/>
    <cellStyle name="Input 2 2 4 3 3" xfId="23110" xr:uid="{C8A78318-7A03-4C11-AC6E-2F7BD8AC9474}"/>
    <cellStyle name="Input 2 2 4 3 3 2" xfId="25810" xr:uid="{08282D1D-1EC9-4762-85EC-DAEED44D6204}"/>
    <cellStyle name="Input 2 2 4 3 3 2 2" xfId="31262" xr:uid="{45C10BC3-F2AF-4A28-BE01-E52F2FBC55AA}"/>
    <cellStyle name="Input 2 2 4 3 3 2 3" xfId="36837" xr:uid="{3A1BF9CE-CC91-4B4F-B449-0E7EA4F5EA5A}"/>
    <cellStyle name="Input 2 2 4 3 3 3" xfId="29050" xr:uid="{D5CA5CDF-2657-4CE9-96BF-55B0861D46CF}"/>
    <cellStyle name="Input 2 2 4 3 3 4" xfId="34774" xr:uid="{B371F95E-434E-4E21-967A-419F2C82E000}"/>
    <cellStyle name="Input 2 2 4 3 4" xfId="24487" xr:uid="{9898DBAE-E45B-4586-8E03-4DCB18B4DD24}"/>
    <cellStyle name="Input 2 2 4 3 4 2" xfId="26682" xr:uid="{BF5CCC8C-5AFB-420E-8ADF-6EFF386F3608}"/>
    <cellStyle name="Input 2 2 4 3 4 2 2" xfId="32134" xr:uid="{2D0F07BF-8801-4642-BB0B-6719CB974F37}"/>
    <cellStyle name="Input 2 2 4 3 4 2 3" xfId="37691" xr:uid="{415B8C9F-D8AE-4D3B-B412-CD2F23DF7AE0}"/>
    <cellStyle name="Input 2 2 4 3 4 3" xfId="29939" xr:uid="{CC3E50A0-6290-471A-815C-187AEB6B9231}"/>
    <cellStyle name="Input 2 2 4 3 4 4" xfId="35640" xr:uid="{5CE887A8-04F8-4E5E-8141-98672DB48852}"/>
    <cellStyle name="Input 2 2 4 3 5" xfId="22252" xr:uid="{30C2BF67-219E-4FE4-8300-EDF12D6CEDC2}"/>
    <cellStyle name="Input 2 2 4 3 5 2" xfId="28192" xr:uid="{AA653FAF-B301-4C63-8618-D48EA69B99F4}"/>
    <cellStyle name="Input 2 2 4 3 5 3" xfId="33919" xr:uid="{9676AC8E-54DE-4C2B-B21A-DAEB43ADF164}"/>
    <cellStyle name="Input 2 2 4 3 6" xfId="21188" xr:uid="{549314FE-2469-42FD-ADAA-AE703A7E82CD}"/>
    <cellStyle name="Input 2 2 4 3 7" xfId="21291" xr:uid="{F4A53B76-CE44-4F49-910D-70F6CB62A7E7}"/>
    <cellStyle name="Input 2 2 4 3 8" xfId="33041" xr:uid="{38C747A7-2C60-4D57-BED3-727ABC3E2FB8}"/>
    <cellStyle name="Input 2 2 4 4" xfId="9368" xr:uid="{00000000-0005-0000-0000-00008D240000}"/>
    <cellStyle name="Input 2 2 4 4 2" xfId="21996" xr:uid="{5D7D4D12-CF1A-46A0-B67C-6A1CA1906E54}"/>
    <cellStyle name="Input 2 2 4 4 2 2" xfId="23726" xr:uid="{CB0EAB24-01E9-473D-BF6A-7F51896D9394}"/>
    <cellStyle name="Input 2 2 4 4 2 2 2" xfId="26426" xr:uid="{20BB974F-8A48-4D78-A46E-1D7733AEDB15}"/>
    <cellStyle name="Input 2 2 4 4 2 2 2 2" xfId="31878" xr:uid="{65747171-7FE2-43E2-9FDB-1EC2BCAE0B2C}"/>
    <cellStyle name="Input 2 2 4 4 2 2 2 3" xfId="37453" xr:uid="{9EC851A2-4BA0-4509-A477-B1C53C532801}"/>
    <cellStyle name="Input 2 2 4 4 2 2 3" xfId="29666" xr:uid="{0D8D8C1F-26AB-48B1-B38B-9DDE4DB61766}"/>
    <cellStyle name="Input 2 2 4 4 2 2 4" xfId="35390" xr:uid="{C3BBC4F8-55F9-4ADB-A3D4-4DFB77E074C6}"/>
    <cellStyle name="Input 2 2 4 4 2 3" xfId="25111" xr:uid="{7BB6D38E-816B-496F-8DFC-2F86296AFA07}"/>
    <cellStyle name="Input 2 2 4 4 2 3 2" xfId="27306" xr:uid="{EBE0ED38-825F-4E2E-ACB9-DF4E6808F102}"/>
    <cellStyle name="Input 2 2 4 4 2 3 2 2" xfId="32758" xr:uid="{501D6139-C5E6-4B6C-9907-B197D31AD9FB}"/>
    <cellStyle name="Input 2 2 4 4 2 3 2 3" xfId="38139" xr:uid="{91772855-E05C-4A8F-832E-ECEDDF89987F}"/>
    <cellStyle name="Input 2 2 4 4 2 3 3" xfId="30563" xr:uid="{0F0CA80B-158C-47DA-91FC-6468887BF3A8}"/>
    <cellStyle name="Input 2 2 4 4 2 3 4" xfId="36256" xr:uid="{02688BD1-9D18-4061-A4B9-5248CCF72C1D}"/>
    <cellStyle name="Input 2 2 4 4 2 4" xfId="22871" xr:uid="{389272D9-B787-4782-BDBD-2FE50FE1B4DF}"/>
    <cellStyle name="Input 2 2 4 4 2 4 2" xfId="28811" xr:uid="{A5995D8E-A43D-4D7C-B0E6-B8A991A5C609}"/>
    <cellStyle name="Input 2 2 4 4 2 4 3" xfId="34538" xr:uid="{BC01CB34-184F-4EB9-B9CB-A1C3CD7F43D1}"/>
    <cellStyle name="Input 2 2 4 4 2 5" xfId="25571" xr:uid="{0684D1D6-2270-4DDB-86DB-436D13004B0D}"/>
    <cellStyle name="Input 2 2 4 4 2 5 2" xfId="31023" xr:uid="{F193B207-4306-4113-AEFA-108C71984B3F}"/>
    <cellStyle name="Input 2 2 4 4 2 5 3" xfId="36598" xr:uid="{4BA28056-8F83-4429-BEAB-199624A285F9}"/>
    <cellStyle name="Input 2 2 4 4 2 6" xfId="27938" xr:uid="{A8AD5157-6231-4BE4-96BC-81BD6A13E6CD}"/>
    <cellStyle name="Input 2 2 4 4 2 7" xfId="33665" xr:uid="{1739821E-3763-4384-AE69-3398910416B9}"/>
    <cellStyle name="Input 2 2 4 4 3" xfId="23111" xr:uid="{B9AB782F-9A92-4CDF-A50C-2B8321B72F80}"/>
    <cellStyle name="Input 2 2 4 4 3 2" xfId="25811" xr:uid="{77BD27F8-54E4-47E0-ADE6-19B10281C762}"/>
    <cellStyle name="Input 2 2 4 4 3 2 2" xfId="31263" xr:uid="{57A014BB-0721-46EC-99BE-0C344F5D072A}"/>
    <cellStyle name="Input 2 2 4 4 3 2 3" xfId="36838" xr:uid="{FBD1F1F1-D9C3-478A-9E40-4270C666DB36}"/>
    <cellStyle name="Input 2 2 4 4 3 3" xfId="29051" xr:uid="{D1CA3903-3B25-4C21-892D-14DE09E1449F}"/>
    <cellStyle name="Input 2 2 4 4 3 4" xfId="34775" xr:uid="{25F2BFA6-811E-4D28-B461-9DC6947B54AF}"/>
    <cellStyle name="Input 2 2 4 4 4" xfId="24488" xr:uid="{8A3636E3-CECE-45DF-8D69-E69EE1721041}"/>
    <cellStyle name="Input 2 2 4 4 4 2" xfId="26683" xr:uid="{D8544256-B0E7-4C9F-BC06-5E7240B0E28B}"/>
    <cellStyle name="Input 2 2 4 4 4 2 2" xfId="32135" xr:uid="{4A633197-0CBA-47B3-94ED-69B5EF89D60D}"/>
    <cellStyle name="Input 2 2 4 4 4 2 3" xfId="37692" xr:uid="{FF5C2C86-50B0-407E-863D-7514230C85F7}"/>
    <cellStyle name="Input 2 2 4 4 4 3" xfId="29940" xr:uid="{84E66E8C-2E7C-4FDA-8969-BA0FBECCE260}"/>
    <cellStyle name="Input 2 2 4 4 4 4" xfId="35641" xr:uid="{F35ED34D-0001-4C5C-A146-1CAE73A0B7D6}"/>
    <cellStyle name="Input 2 2 4 4 5" xfId="22253" xr:uid="{612CDDEB-D3D6-4B1E-AFAD-5405E8E49A72}"/>
    <cellStyle name="Input 2 2 4 4 5 2" xfId="28193" xr:uid="{CFBEBEAA-D83D-4FF9-8531-1E2066458576}"/>
    <cellStyle name="Input 2 2 4 4 5 3" xfId="33920" xr:uid="{6E77DAAC-F38E-4C1D-9D8B-56E05106DD08}"/>
    <cellStyle name="Input 2 2 4 4 6" xfId="21189" xr:uid="{0212E47D-5336-4356-AE10-D5B5E3767A66}"/>
    <cellStyle name="Input 2 2 4 4 7" xfId="21290" xr:uid="{2B12B879-EB80-480E-9EDA-BEAF624AE9F6}"/>
    <cellStyle name="Input 2 2 4 4 8" xfId="33042" xr:uid="{8E59B1A9-1E07-4105-903C-3B73A9507E4B}"/>
    <cellStyle name="Input 2 2 4 5" xfId="21999" xr:uid="{F35905C9-2A24-401E-9FC5-529891BB54F4}"/>
    <cellStyle name="Input 2 2 4 5 2" xfId="23729" xr:uid="{9227CEAD-E345-47F7-908C-B26B5CED9BFA}"/>
    <cellStyle name="Input 2 2 4 5 2 2" xfId="26429" xr:uid="{F27D97AB-846D-458D-884C-4E9466EAD819}"/>
    <cellStyle name="Input 2 2 4 5 2 2 2" xfId="31881" xr:uid="{E70FDABD-9EAB-44CA-8453-CBEEB19D796C}"/>
    <cellStyle name="Input 2 2 4 5 2 2 3" xfId="37456" xr:uid="{7E5EF942-A962-4CA8-A662-63643E694648}"/>
    <cellStyle name="Input 2 2 4 5 2 3" xfId="29669" xr:uid="{8716D030-CE7C-4A36-A2D3-0A0263A19334}"/>
    <cellStyle name="Input 2 2 4 5 2 4" xfId="35393" xr:uid="{F4602C56-39C8-409A-A608-8CC4D8CD447A}"/>
    <cellStyle name="Input 2 2 4 5 3" xfId="25114" xr:uid="{AEB6566C-3707-4CBF-97C5-839062283A5B}"/>
    <cellStyle name="Input 2 2 4 5 3 2" xfId="27309" xr:uid="{1032D66F-D801-4DBC-B523-7DE0025EB1AF}"/>
    <cellStyle name="Input 2 2 4 5 3 2 2" xfId="32761" xr:uid="{DDA9C2FE-A04B-47DE-98BB-98DC3F2822B2}"/>
    <cellStyle name="Input 2 2 4 5 3 2 3" xfId="38142" xr:uid="{DA5EFF7B-7ACA-49C2-A9B7-A6EF21347B9F}"/>
    <cellStyle name="Input 2 2 4 5 3 3" xfId="30566" xr:uid="{83481D7F-C865-4CDA-93C7-486E05A1453C}"/>
    <cellStyle name="Input 2 2 4 5 3 4" xfId="36259" xr:uid="{E15FC7A4-E10E-4709-ACF5-2CFD5AE208DD}"/>
    <cellStyle name="Input 2 2 4 5 4" xfId="22874" xr:uid="{AAF60349-7EF7-4A99-BF5B-C42635CA4E54}"/>
    <cellStyle name="Input 2 2 4 5 4 2" xfId="28814" xr:uid="{1DB6DB93-0551-42DD-914A-592FD8F12ECB}"/>
    <cellStyle name="Input 2 2 4 5 4 3" xfId="34541" xr:uid="{993E4E2C-2202-4EEE-AA5E-6702916B4A42}"/>
    <cellStyle name="Input 2 2 4 5 5" xfId="25574" xr:uid="{8DE5652E-C8A8-4915-836E-70EC2D2224D8}"/>
    <cellStyle name="Input 2 2 4 5 5 2" xfId="31026" xr:uid="{4A738AFD-84BE-4D66-82CA-14CA616C112A}"/>
    <cellStyle name="Input 2 2 4 5 5 3" xfId="36601" xr:uid="{40EA1A22-0CB4-4DD4-B8FE-A286F3B213D7}"/>
    <cellStyle name="Input 2 2 4 5 6" xfId="27941" xr:uid="{596C3F94-26EF-476D-984E-29918A20F0AE}"/>
    <cellStyle name="Input 2 2 4 5 7" xfId="33668" xr:uid="{E9E827DA-A563-4DDB-85E4-0FDD57F41806}"/>
    <cellStyle name="Input 2 2 4 6" xfId="23108" xr:uid="{C93CBB7E-E80F-4530-A089-E6C767CB53A0}"/>
    <cellStyle name="Input 2 2 4 6 2" xfId="25808" xr:uid="{5C18A6CF-0D5F-4D72-93D5-00894DDC54E8}"/>
    <cellStyle name="Input 2 2 4 6 2 2" xfId="31260" xr:uid="{987CBB21-1C24-4238-9464-2A47AA967179}"/>
    <cellStyle name="Input 2 2 4 6 2 3" xfId="36835" xr:uid="{D4065B0F-AE8A-491C-8F45-08E63A59EFEA}"/>
    <cellStyle name="Input 2 2 4 6 3" xfId="29048" xr:uid="{F6F5334B-85DB-4BB0-B134-16163131D528}"/>
    <cellStyle name="Input 2 2 4 6 4" xfId="34772" xr:uid="{77D715A8-83E1-4133-9709-6AFCBE79AA74}"/>
    <cellStyle name="Input 2 2 4 7" xfId="24485" xr:uid="{CB3D9408-F5F7-4231-875D-7345134EFD5B}"/>
    <cellStyle name="Input 2 2 4 7 2" xfId="26680" xr:uid="{FFD0777A-C78E-4EE1-BC00-55E9E25FFB24}"/>
    <cellStyle name="Input 2 2 4 7 2 2" xfId="32132" xr:uid="{1AEC2D2E-6838-440B-8154-24F5CF1A375A}"/>
    <cellStyle name="Input 2 2 4 7 2 3" xfId="37689" xr:uid="{3EA01B7A-A9CA-4BAC-A726-7FAB65444F56}"/>
    <cellStyle name="Input 2 2 4 7 3" xfId="29937" xr:uid="{105A1358-4655-462C-A2D1-CBADEBD2AE94}"/>
    <cellStyle name="Input 2 2 4 7 4" xfId="35638" xr:uid="{1581DC03-FE3B-49BE-9AC7-FEC7EE2767E6}"/>
    <cellStyle name="Input 2 2 4 8" xfId="22250" xr:uid="{D67BCA16-30F7-4646-A558-29128ACC0D93}"/>
    <cellStyle name="Input 2 2 4 8 2" xfId="28190" xr:uid="{FCFC6A6B-56DF-430E-A97C-3C0DDDA51D3F}"/>
    <cellStyle name="Input 2 2 4 8 3" xfId="33917" xr:uid="{AE8C64C0-A9FB-4EE5-8F44-1AD395072236}"/>
    <cellStyle name="Input 2 2 4 9" xfId="21186" xr:uid="{FDF96EFB-8D8B-4D4B-82A3-8546EA132BE0}"/>
    <cellStyle name="Input 2 2 5" xfId="9369" xr:uid="{00000000-0005-0000-0000-00008E240000}"/>
    <cellStyle name="Input 2 2 5 10" xfId="21289" xr:uid="{A56F61BD-99BF-49D3-960D-D773075E754E}"/>
    <cellStyle name="Input 2 2 5 11" xfId="33043" xr:uid="{B77A3DF7-2765-406E-92C6-CA8B6CD373A6}"/>
    <cellStyle name="Input 2 2 5 2" xfId="9370" xr:uid="{00000000-0005-0000-0000-00008F240000}"/>
    <cellStyle name="Input 2 2 5 2 2" xfId="21994" xr:uid="{B003C215-F6A3-42E0-876D-106197C1034B}"/>
    <cellStyle name="Input 2 2 5 2 2 2" xfId="23724" xr:uid="{D8B12780-72CA-446B-A492-96AD6638BA37}"/>
    <cellStyle name="Input 2 2 5 2 2 2 2" xfId="26424" xr:uid="{2E641BE9-51BE-4B60-B6DD-817F18BB3BC8}"/>
    <cellStyle name="Input 2 2 5 2 2 2 2 2" xfId="31876" xr:uid="{FDBB5D22-5563-452A-94B4-29F85E30092B}"/>
    <cellStyle name="Input 2 2 5 2 2 2 2 3" xfId="37451" xr:uid="{37AFE01A-57E7-44E1-8FC7-3E3574A38C61}"/>
    <cellStyle name="Input 2 2 5 2 2 2 3" xfId="29664" xr:uid="{18024B0E-D226-4C28-B701-6A992E0E481E}"/>
    <cellStyle name="Input 2 2 5 2 2 2 4" xfId="35388" xr:uid="{4F068DEC-6C48-45AE-8BCC-4CE8132BF8B1}"/>
    <cellStyle name="Input 2 2 5 2 2 3" xfId="25109" xr:uid="{53D12E6F-3FD3-4269-848C-6D66AB960220}"/>
    <cellStyle name="Input 2 2 5 2 2 3 2" xfId="27304" xr:uid="{FE1CF947-3714-48EA-8BA3-1D11E06B2A0D}"/>
    <cellStyle name="Input 2 2 5 2 2 3 2 2" xfId="32756" xr:uid="{F964C765-F7F9-4276-B3A1-01B0163F2905}"/>
    <cellStyle name="Input 2 2 5 2 2 3 2 3" xfId="38137" xr:uid="{370B661D-0E2E-427A-8F1D-7655B68083F5}"/>
    <cellStyle name="Input 2 2 5 2 2 3 3" xfId="30561" xr:uid="{EB9AD34E-7674-4CEC-85F5-157DD12F4267}"/>
    <cellStyle name="Input 2 2 5 2 2 3 4" xfId="36254" xr:uid="{26F11ABB-45D4-42FA-AE2B-D88611166C76}"/>
    <cellStyle name="Input 2 2 5 2 2 4" xfId="22869" xr:uid="{A20E7357-B043-4ED7-BDED-79E648602679}"/>
    <cellStyle name="Input 2 2 5 2 2 4 2" xfId="28809" xr:uid="{008DE77F-FD3A-42FD-9261-2962F86C5BEC}"/>
    <cellStyle name="Input 2 2 5 2 2 4 3" xfId="34536" xr:uid="{4834DEB2-3300-4AB2-AD3E-531D1376AC65}"/>
    <cellStyle name="Input 2 2 5 2 2 5" xfId="25569" xr:uid="{73F73DA0-ED2C-4508-BC10-32F8DCC80056}"/>
    <cellStyle name="Input 2 2 5 2 2 5 2" xfId="31021" xr:uid="{EDE63631-AC47-4110-9005-78FB0AC72F34}"/>
    <cellStyle name="Input 2 2 5 2 2 5 3" xfId="36596" xr:uid="{E789319D-71B1-4D6C-BDED-57E4C1360521}"/>
    <cellStyle name="Input 2 2 5 2 2 6" xfId="27936" xr:uid="{571B4034-68AD-44F5-AF29-64C6AE75EEA0}"/>
    <cellStyle name="Input 2 2 5 2 2 7" xfId="33663" xr:uid="{9138B24C-44D6-420C-87CF-056DD7BBAC7E}"/>
    <cellStyle name="Input 2 2 5 2 3" xfId="23113" xr:uid="{8786ACB8-3221-4ADE-9E55-CB505B631C38}"/>
    <cellStyle name="Input 2 2 5 2 3 2" xfId="25813" xr:uid="{6D0D1CEE-BE78-414B-9611-55B7B6964F56}"/>
    <cellStyle name="Input 2 2 5 2 3 2 2" xfId="31265" xr:uid="{7C11D71C-9507-4C74-858E-8626752F9EDA}"/>
    <cellStyle name="Input 2 2 5 2 3 2 3" xfId="36840" xr:uid="{C0C2DA52-E8A6-4D6C-9093-AE7EC11DAD47}"/>
    <cellStyle name="Input 2 2 5 2 3 3" xfId="29053" xr:uid="{1D0E5A8C-617D-4AE8-84A3-104DFD5B82A4}"/>
    <cellStyle name="Input 2 2 5 2 3 4" xfId="34777" xr:uid="{76531B88-CA3B-4422-858F-B1D7328D8F6E}"/>
    <cellStyle name="Input 2 2 5 2 4" xfId="24490" xr:uid="{AA9D114F-F4FB-4F44-B242-03208E4E5070}"/>
    <cellStyle name="Input 2 2 5 2 4 2" xfId="26685" xr:uid="{943B5A61-B4EC-4D13-8750-638DF8327CAA}"/>
    <cellStyle name="Input 2 2 5 2 4 2 2" xfId="32137" xr:uid="{AA509E88-5E2E-4B85-A580-31D97122FB21}"/>
    <cellStyle name="Input 2 2 5 2 4 2 3" xfId="37694" xr:uid="{B89089ED-5671-4FE6-A642-F015CDD51F83}"/>
    <cellStyle name="Input 2 2 5 2 4 3" xfId="29942" xr:uid="{3A889E3F-FE5D-4189-82D7-38023713FFA7}"/>
    <cellStyle name="Input 2 2 5 2 4 4" xfId="35643" xr:uid="{8409CC65-45D0-430D-9A64-D6B3DEA9AB20}"/>
    <cellStyle name="Input 2 2 5 2 5" xfId="22255" xr:uid="{9A4E4B5E-0F38-452D-92E5-771A71F2E8D6}"/>
    <cellStyle name="Input 2 2 5 2 5 2" xfId="28195" xr:uid="{3303A923-9600-4A43-81A1-ABF597B337CB}"/>
    <cellStyle name="Input 2 2 5 2 5 3" xfId="33922" xr:uid="{C143B188-44AE-408F-9137-B903707C1BFB}"/>
    <cellStyle name="Input 2 2 5 2 6" xfId="21191" xr:uid="{DDC9537A-750B-48C3-9547-A1D65B795C37}"/>
    <cellStyle name="Input 2 2 5 2 7" xfId="21288" xr:uid="{300CE431-F034-475C-B709-5F836D26EA17}"/>
    <cellStyle name="Input 2 2 5 2 8" xfId="33044" xr:uid="{4E4136F7-3128-4866-B708-F32ABD702D28}"/>
    <cellStyle name="Input 2 2 5 3" xfId="9371" xr:uid="{00000000-0005-0000-0000-000090240000}"/>
    <cellStyle name="Input 2 2 5 3 2" xfId="21993" xr:uid="{34F4AF65-B8BA-40D0-8F28-44F85CA0AC10}"/>
    <cellStyle name="Input 2 2 5 3 2 2" xfId="23723" xr:uid="{0CBF1554-090D-47B8-A19E-B0CB2FC157EA}"/>
    <cellStyle name="Input 2 2 5 3 2 2 2" xfId="26423" xr:uid="{513C9BCD-7D20-4F85-8002-761A892A214A}"/>
    <cellStyle name="Input 2 2 5 3 2 2 2 2" xfId="31875" xr:uid="{D217FB0B-1CE8-46AF-A59C-0A7146E4A4AA}"/>
    <cellStyle name="Input 2 2 5 3 2 2 2 3" xfId="37450" xr:uid="{D6F0C8C9-2583-4D72-803E-48A29A09B771}"/>
    <cellStyle name="Input 2 2 5 3 2 2 3" xfId="29663" xr:uid="{B0CD9AFA-8394-4482-861F-9B169183C32A}"/>
    <cellStyle name="Input 2 2 5 3 2 2 4" xfId="35387" xr:uid="{4D667A28-F809-4C0D-8077-BB7EA87614BF}"/>
    <cellStyle name="Input 2 2 5 3 2 3" xfId="25108" xr:uid="{2C759BB6-74DD-4129-B86A-F3C5074FAE16}"/>
    <cellStyle name="Input 2 2 5 3 2 3 2" xfId="27303" xr:uid="{84EE9E1F-8DF5-4504-84F1-C717FBA3BB1D}"/>
    <cellStyle name="Input 2 2 5 3 2 3 2 2" xfId="32755" xr:uid="{96D7BFE5-C1F9-4296-83CE-E8C1BC85A751}"/>
    <cellStyle name="Input 2 2 5 3 2 3 2 3" xfId="38136" xr:uid="{C089E6D5-3ED2-48AA-B43B-61A7D662C356}"/>
    <cellStyle name="Input 2 2 5 3 2 3 3" xfId="30560" xr:uid="{96BE1FF7-56B2-4124-8616-1BD56FF71E74}"/>
    <cellStyle name="Input 2 2 5 3 2 3 4" xfId="36253" xr:uid="{F7C8C157-BE7B-4C2B-8F4E-8197018DDA9B}"/>
    <cellStyle name="Input 2 2 5 3 2 4" xfId="22868" xr:uid="{C910187A-25AC-4D17-BBFE-1610E95BA851}"/>
    <cellStyle name="Input 2 2 5 3 2 4 2" xfId="28808" xr:uid="{561BBD09-6196-452D-BB2A-7D8B76B2F6C2}"/>
    <cellStyle name="Input 2 2 5 3 2 4 3" xfId="34535" xr:uid="{856F252A-D710-4B2E-9FE6-643105230EDE}"/>
    <cellStyle name="Input 2 2 5 3 2 5" xfId="25568" xr:uid="{D84DCACB-70FD-4D0D-ADFA-54A5F5E22C1B}"/>
    <cellStyle name="Input 2 2 5 3 2 5 2" xfId="31020" xr:uid="{21162820-595A-41D5-B651-0EF457E2A377}"/>
    <cellStyle name="Input 2 2 5 3 2 5 3" xfId="36595" xr:uid="{71590D23-DE63-4716-B0D5-7E4C78EF47DB}"/>
    <cellStyle name="Input 2 2 5 3 2 6" xfId="27935" xr:uid="{FCB7A7E4-1995-4D38-AAFC-B1E0383AE703}"/>
    <cellStyle name="Input 2 2 5 3 2 7" xfId="33662" xr:uid="{D4FADB68-E2AA-4C9E-8C67-FE0D4CF0F482}"/>
    <cellStyle name="Input 2 2 5 3 3" xfId="23114" xr:uid="{0D10CBB2-9762-4736-B6C5-6DAE66F46CBB}"/>
    <cellStyle name="Input 2 2 5 3 3 2" xfId="25814" xr:uid="{293A9571-D7D5-4F70-A640-227E8F5EDC51}"/>
    <cellStyle name="Input 2 2 5 3 3 2 2" xfId="31266" xr:uid="{965C637A-56C2-478C-BB09-A24210ACB6FE}"/>
    <cellStyle name="Input 2 2 5 3 3 2 3" xfId="36841" xr:uid="{C497634A-F4C1-467C-9827-164D5C704450}"/>
    <cellStyle name="Input 2 2 5 3 3 3" xfId="29054" xr:uid="{E63EFC5E-DB62-4F47-BFC9-979B6DCB7C76}"/>
    <cellStyle name="Input 2 2 5 3 3 4" xfId="34778" xr:uid="{DBE8BEB7-B7F2-4796-9B97-2BA3694FE4FC}"/>
    <cellStyle name="Input 2 2 5 3 4" xfId="24491" xr:uid="{446FF61E-192E-4172-B3DD-BCDA42E6025A}"/>
    <cellStyle name="Input 2 2 5 3 4 2" xfId="26686" xr:uid="{B3565FBC-1EEC-4E44-90F1-F0C3B02C882A}"/>
    <cellStyle name="Input 2 2 5 3 4 2 2" xfId="32138" xr:uid="{85444692-D028-4CCD-9FE2-5675D55D593B}"/>
    <cellStyle name="Input 2 2 5 3 4 2 3" xfId="37695" xr:uid="{649F41E5-4AEA-467A-8E66-D9469C88CC8F}"/>
    <cellStyle name="Input 2 2 5 3 4 3" xfId="29943" xr:uid="{6FFD7FA0-2DA5-496A-8F9F-E54F29C57DDF}"/>
    <cellStyle name="Input 2 2 5 3 4 4" xfId="35644" xr:uid="{1F45E2B0-EEEF-41AE-B8F8-AD7F9CF6250A}"/>
    <cellStyle name="Input 2 2 5 3 5" xfId="22256" xr:uid="{FE33D6F4-A036-4507-9DBD-18DA7F2222D3}"/>
    <cellStyle name="Input 2 2 5 3 5 2" xfId="28196" xr:uid="{2042776C-6ACC-44C9-A0C2-86355CA5A8DF}"/>
    <cellStyle name="Input 2 2 5 3 5 3" xfId="33923" xr:uid="{4FCFC87A-3B2B-431A-AD30-A2B67323F1C8}"/>
    <cellStyle name="Input 2 2 5 3 6" xfId="21192" xr:uid="{1C337C4D-A074-4F04-8C24-66B86A0B441C}"/>
    <cellStyle name="Input 2 2 5 3 7" xfId="21287" xr:uid="{5DA3EB27-B740-44F5-87BE-8CC673404CDA}"/>
    <cellStyle name="Input 2 2 5 3 8" xfId="33045" xr:uid="{8A1D40FB-A54D-43E4-A927-32774167EE4E}"/>
    <cellStyle name="Input 2 2 5 4" xfId="9372" xr:uid="{00000000-0005-0000-0000-000091240000}"/>
    <cellStyle name="Input 2 2 5 4 2" xfId="21992" xr:uid="{C124F2CA-65E7-41F6-80CF-D5294217A5FC}"/>
    <cellStyle name="Input 2 2 5 4 2 2" xfId="23722" xr:uid="{488EC81A-F039-449A-9FFF-2E0483E75DF5}"/>
    <cellStyle name="Input 2 2 5 4 2 2 2" xfId="26422" xr:uid="{BDE9174A-186E-43DF-8AEE-C958BA4E4DBE}"/>
    <cellStyle name="Input 2 2 5 4 2 2 2 2" xfId="31874" xr:uid="{EFD690CC-A4CE-442F-B807-61C89F8E5541}"/>
    <cellStyle name="Input 2 2 5 4 2 2 2 3" xfId="37449" xr:uid="{6C7E64CD-355E-41B5-A2B5-F4C5B6849CCF}"/>
    <cellStyle name="Input 2 2 5 4 2 2 3" xfId="29662" xr:uid="{CAF21991-9039-49A5-91E5-8682356F458B}"/>
    <cellStyle name="Input 2 2 5 4 2 2 4" xfId="35386" xr:uid="{3CC0D560-F2DE-407A-BF48-002A32DA432F}"/>
    <cellStyle name="Input 2 2 5 4 2 3" xfId="25107" xr:uid="{AEF7A347-F6BC-463C-A455-8A68F96F5E60}"/>
    <cellStyle name="Input 2 2 5 4 2 3 2" xfId="27302" xr:uid="{0C0A3B26-AA18-485F-8E1C-9848309BF807}"/>
    <cellStyle name="Input 2 2 5 4 2 3 2 2" xfId="32754" xr:uid="{01FA1F3D-8767-4EC5-A2C9-ED9A801DA815}"/>
    <cellStyle name="Input 2 2 5 4 2 3 2 3" xfId="38135" xr:uid="{0E9828B7-C6F7-472F-A8D6-826851A58E3E}"/>
    <cellStyle name="Input 2 2 5 4 2 3 3" xfId="30559" xr:uid="{B50C22BC-CFF0-49B4-84F2-2B50A030FBC7}"/>
    <cellStyle name="Input 2 2 5 4 2 3 4" xfId="36252" xr:uid="{5CD790F9-55A1-43AC-9710-3FA729B6FA26}"/>
    <cellStyle name="Input 2 2 5 4 2 4" xfId="22867" xr:uid="{F1AE823B-BEB8-4F3C-AFA4-7C494AFC2861}"/>
    <cellStyle name="Input 2 2 5 4 2 4 2" xfId="28807" xr:uid="{76821A0D-1EAA-47F4-9FE8-05FD42D54A7B}"/>
    <cellStyle name="Input 2 2 5 4 2 4 3" xfId="34534" xr:uid="{CCF38661-8EA2-4AD8-8A41-FEEA01CE3923}"/>
    <cellStyle name="Input 2 2 5 4 2 5" xfId="25567" xr:uid="{5FD3A3DA-4956-4765-8D27-9E1760F23178}"/>
    <cellStyle name="Input 2 2 5 4 2 5 2" xfId="31019" xr:uid="{46F609E7-6F9B-431A-9381-4EDCE5383A7F}"/>
    <cellStyle name="Input 2 2 5 4 2 5 3" xfId="36594" xr:uid="{0D922A87-37F1-4196-9492-054AC1B23D13}"/>
    <cellStyle name="Input 2 2 5 4 2 6" xfId="27934" xr:uid="{8B9FBE14-B017-44A4-8CE2-6B7FF334EE01}"/>
    <cellStyle name="Input 2 2 5 4 2 7" xfId="33661" xr:uid="{C77373F3-3030-4394-9736-BE4499D52492}"/>
    <cellStyle name="Input 2 2 5 4 3" xfId="23115" xr:uid="{3C1B75B0-F0D0-4C73-95B0-8F08D85A762F}"/>
    <cellStyle name="Input 2 2 5 4 3 2" xfId="25815" xr:uid="{E5B0328F-FD06-40F1-A039-4B1EA6364317}"/>
    <cellStyle name="Input 2 2 5 4 3 2 2" xfId="31267" xr:uid="{6DFD3700-A6A7-41DA-A27E-15E6B2365377}"/>
    <cellStyle name="Input 2 2 5 4 3 2 3" xfId="36842" xr:uid="{8A7CD477-F98E-45A8-B1F0-EA7072277D4F}"/>
    <cellStyle name="Input 2 2 5 4 3 3" xfId="29055" xr:uid="{CEFC3775-94A0-45F9-8A12-2A4FB883305B}"/>
    <cellStyle name="Input 2 2 5 4 3 4" xfId="34779" xr:uid="{C4DB1673-EF20-4AD8-979B-AC21109BCA78}"/>
    <cellStyle name="Input 2 2 5 4 4" xfId="24492" xr:uid="{8B06D891-42F6-4FFB-BC27-B62DBB7F43D4}"/>
    <cellStyle name="Input 2 2 5 4 4 2" xfId="26687" xr:uid="{A603F6C0-1A61-4E51-85A8-E4EBEA1A9C8C}"/>
    <cellStyle name="Input 2 2 5 4 4 2 2" xfId="32139" xr:uid="{90316762-3D1E-423B-AB37-EBCE1451EA64}"/>
    <cellStyle name="Input 2 2 5 4 4 2 3" xfId="37696" xr:uid="{0EAF642A-0E76-4BB4-80D3-7DD8B563DFCB}"/>
    <cellStyle name="Input 2 2 5 4 4 3" xfId="29944" xr:uid="{A6AD6C54-E563-4F0E-9B0E-07CCA5C9407E}"/>
    <cellStyle name="Input 2 2 5 4 4 4" xfId="35645" xr:uid="{2681D089-661A-4578-954B-2D6BD6FA7F47}"/>
    <cellStyle name="Input 2 2 5 4 5" xfId="22257" xr:uid="{251603BF-6768-45DA-9AE5-2DB35DA184B7}"/>
    <cellStyle name="Input 2 2 5 4 5 2" xfId="28197" xr:uid="{9FC25DAC-2B38-437A-9311-0361CC29ED1E}"/>
    <cellStyle name="Input 2 2 5 4 5 3" xfId="33924" xr:uid="{14405EF4-2182-4551-B6A3-B433B3CD211F}"/>
    <cellStyle name="Input 2 2 5 4 6" xfId="21193" xr:uid="{F3345ECD-6CAF-4F56-9934-B6AE76D63949}"/>
    <cellStyle name="Input 2 2 5 4 7" xfId="21286" xr:uid="{27FF245D-8F70-4B97-AD8B-757F09776665}"/>
    <cellStyle name="Input 2 2 5 4 8" xfId="33046" xr:uid="{A936858E-882E-4201-B0C0-F4EBBC90C1DD}"/>
    <cellStyle name="Input 2 2 5 5" xfId="21995" xr:uid="{81BE245C-2B05-4130-A404-E2A3D4ED42A4}"/>
    <cellStyle name="Input 2 2 5 5 2" xfId="23725" xr:uid="{3D9B8598-9D1D-4519-80DE-9A074C1D08AE}"/>
    <cellStyle name="Input 2 2 5 5 2 2" xfId="26425" xr:uid="{A507438B-68C5-4CA4-B11C-4998B40D0770}"/>
    <cellStyle name="Input 2 2 5 5 2 2 2" xfId="31877" xr:uid="{DAA7A795-7A6F-4BC7-A5FA-4B045860D9C2}"/>
    <cellStyle name="Input 2 2 5 5 2 2 3" xfId="37452" xr:uid="{F463F831-C308-49D2-A4C9-585AE9739E65}"/>
    <cellStyle name="Input 2 2 5 5 2 3" xfId="29665" xr:uid="{BC0CB217-2BC0-4703-8097-72AB0ED99E63}"/>
    <cellStyle name="Input 2 2 5 5 2 4" xfId="35389" xr:uid="{EC3F6085-477D-48D6-9178-4E410F14ED43}"/>
    <cellStyle name="Input 2 2 5 5 3" xfId="25110" xr:uid="{F63CEE55-6D24-4734-967F-45C0614BFFD1}"/>
    <cellStyle name="Input 2 2 5 5 3 2" xfId="27305" xr:uid="{D139BD3A-02B1-4771-B9CB-112BF725A677}"/>
    <cellStyle name="Input 2 2 5 5 3 2 2" xfId="32757" xr:uid="{1B040F74-237F-435D-896B-C1803C90C11C}"/>
    <cellStyle name="Input 2 2 5 5 3 2 3" xfId="38138" xr:uid="{F8D7C597-30B0-4F4D-93C8-977517AF61F6}"/>
    <cellStyle name="Input 2 2 5 5 3 3" xfId="30562" xr:uid="{0FB6DD53-6FDD-4F1F-A485-B0CA9071D7B3}"/>
    <cellStyle name="Input 2 2 5 5 3 4" xfId="36255" xr:uid="{BCA7E0D7-0E24-4DCB-97F7-8FA600ECD201}"/>
    <cellStyle name="Input 2 2 5 5 4" xfId="22870" xr:uid="{DC119391-784B-4B1A-A9D6-5868E672F40C}"/>
    <cellStyle name="Input 2 2 5 5 4 2" xfId="28810" xr:uid="{C538FF8C-8E65-413E-B52F-316144DE6C00}"/>
    <cellStyle name="Input 2 2 5 5 4 3" xfId="34537" xr:uid="{B4E5958F-AB91-4332-8611-DBD26CB02945}"/>
    <cellStyle name="Input 2 2 5 5 5" xfId="25570" xr:uid="{0C27FB15-8B8C-472E-8128-1B58A9234E6F}"/>
    <cellStyle name="Input 2 2 5 5 5 2" xfId="31022" xr:uid="{14F666B0-E7A6-453A-9773-DECF1816906B}"/>
    <cellStyle name="Input 2 2 5 5 5 3" xfId="36597" xr:uid="{953232FD-C0E9-4F8E-83A9-DE1EE92F9B55}"/>
    <cellStyle name="Input 2 2 5 5 6" xfId="27937" xr:uid="{F0CEDE89-7853-4D93-89E0-BF33B2F427C7}"/>
    <cellStyle name="Input 2 2 5 5 7" xfId="33664" xr:uid="{23B7508E-48DA-48BA-A0DA-FEF829D7229C}"/>
    <cellStyle name="Input 2 2 5 6" xfId="23112" xr:uid="{EA6369AB-54E0-4418-A486-080D602D8780}"/>
    <cellStyle name="Input 2 2 5 6 2" xfId="25812" xr:uid="{D36F74EB-4A8F-400C-AC91-B7E0DA6F0F3B}"/>
    <cellStyle name="Input 2 2 5 6 2 2" xfId="31264" xr:uid="{F0E68F9E-1AB0-4B6F-BC8A-8764A6D857B1}"/>
    <cellStyle name="Input 2 2 5 6 2 3" xfId="36839" xr:uid="{DB35E84F-233F-4F65-815A-2AE9164BB749}"/>
    <cellStyle name="Input 2 2 5 6 3" xfId="29052" xr:uid="{753932DB-8480-4C9D-9F10-C4F03A780561}"/>
    <cellStyle name="Input 2 2 5 6 4" xfId="34776" xr:uid="{2C17298E-139F-473B-8AF2-2572AC37CB8C}"/>
    <cellStyle name="Input 2 2 5 7" xfId="24489" xr:uid="{1BBBF10E-CCB5-4558-9294-254E2FB9FAEA}"/>
    <cellStyle name="Input 2 2 5 7 2" xfId="26684" xr:uid="{5FBC3D30-F469-45FF-94EA-F09F4FED14C2}"/>
    <cellStyle name="Input 2 2 5 7 2 2" xfId="32136" xr:uid="{F37F1362-916C-4AB6-89E0-5F5E00426E22}"/>
    <cellStyle name="Input 2 2 5 7 2 3" xfId="37693" xr:uid="{654687B7-B5B2-463E-8BF1-394F5975B0C4}"/>
    <cellStyle name="Input 2 2 5 7 3" xfId="29941" xr:uid="{4B0493B9-FCDE-440C-B63B-A67F1834C43C}"/>
    <cellStyle name="Input 2 2 5 7 4" xfId="35642" xr:uid="{5C5874A1-5235-4535-8DF2-4966AAF4216F}"/>
    <cellStyle name="Input 2 2 5 8" xfId="22254" xr:uid="{2DA1AE9F-AE5C-4C64-A9A4-8644EB4176D8}"/>
    <cellStyle name="Input 2 2 5 8 2" xfId="28194" xr:uid="{68299C48-1257-49B5-AC79-1FA9DB934A04}"/>
    <cellStyle name="Input 2 2 5 8 3" xfId="33921" xr:uid="{CCB2700B-A9D5-4D30-9F14-EF97D13EBDB6}"/>
    <cellStyle name="Input 2 2 5 9" xfId="21190" xr:uid="{83793528-2CC3-4E93-96AA-0A27A8212536}"/>
    <cellStyle name="Input 2 2 6" xfId="9373" xr:uid="{00000000-0005-0000-0000-000092240000}"/>
    <cellStyle name="Input 2 2 6 2" xfId="21991" xr:uid="{B757B26A-8ABB-4214-AAFB-C852CB38AFFA}"/>
    <cellStyle name="Input 2 2 6 2 2" xfId="23721" xr:uid="{10C0A69C-F337-4390-8C09-86A14F0B7B31}"/>
    <cellStyle name="Input 2 2 6 2 2 2" xfId="26421" xr:uid="{D53EAF19-472E-4350-81C6-56DB85964D79}"/>
    <cellStyle name="Input 2 2 6 2 2 2 2" xfId="31873" xr:uid="{D9B91673-1BBD-4F8B-B5BE-12E5BBEF0A33}"/>
    <cellStyle name="Input 2 2 6 2 2 2 3" xfId="37448" xr:uid="{B1CFC385-3CBA-49AE-A8CE-288526ED1EEA}"/>
    <cellStyle name="Input 2 2 6 2 2 3" xfId="29661" xr:uid="{F6E6EDFB-5EE8-425F-B106-E58E5608AD00}"/>
    <cellStyle name="Input 2 2 6 2 2 4" xfId="35385" xr:uid="{9B7E309A-A5BA-41BA-9A58-35DA9FC2AECB}"/>
    <cellStyle name="Input 2 2 6 2 3" xfId="25106" xr:uid="{4C1F1FC3-E0E2-4E88-9419-610D0CE3B835}"/>
    <cellStyle name="Input 2 2 6 2 3 2" xfId="27301" xr:uid="{4330DA58-A9E4-429E-A601-DD546A88288B}"/>
    <cellStyle name="Input 2 2 6 2 3 2 2" xfId="32753" xr:uid="{8C57CB52-06DB-454C-8FC0-278B7C5CF7EC}"/>
    <cellStyle name="Input 2 2 6 2 3 2 3" xfId="38134" xr:uid="{00680B30-0FAF-482B-85B1-AB1C6E702A04}"/>
    <cellStyle name="Input 2 2 6 2 3 3" xfId="30558" xr:uid="{D2EBDF15-4E92-496C-AA47-DD28D4A09613}"/>
    <cellStyle name="Input 2 2 6 2 3 4" xfId="36251" xr:uid="{69D5F480-F7AE-4498-B1FD-AFB317496308}"/>
    <cellStyle name="Input 2 2 6 2 4" xfId="22866" xr:uid="{7BF6F417-655B-4DA5-A3A7-92BF34E3FD39}"/>
    <cellStyle name="Input 2 2 6 2 4 2" xfId="28806" xr:uid="{206DDDC1-3F5D-4241-958B-53A23E8C7361}"/>
    <cellStyle name="Input 2 2 6 2 4 3" xfId="34533" xr:uid="{5D8C0CCA-8B36-4FDD-BAA4-9CD3DB50619F}"/>
    <cellStyle name="Input 2 2 6 2 5" xfId="25566" xr:uid="{E45E4387-773F-4DC6-8725-163F31008421}"/>
    <cellStyle name="Input 2 2 6 2 5 2" xfId="31018" xr:uid="{DD31C5F0-6396-4480-8874-4FFC1967B031}"/>
    <cellStyle name="Input 2 2 6 2 5 3" xfId="36593" xr:uid="{06938167-BEA8-4CD2-B0E8-F691F1392622}"/>
    <cellStyle name="Input 2 2 6 2 6" xfId="27933" xr:uid="{A7D26E1D-3EE4-4D50-A1E5-2A38CD217303}"/>
    <cellStyle name="Input 2 2 6 2 7" xfId="33660" xr:uid="{DA474F44-44E8-46A5-9E40-934CEFD49819}"/>
    <cellStyle name="Input 2 2 6 3" xfId="23116" xr:uid="{6A40EE04-07DE-4422-A7BC-CC8EC10E8CC5}"/>
    <cellStyle name="Input 2 2 6 3 2" xfId="25816" xr:uid="{4D8DA661-312C-4248-AB13-18BDE311F7D3}"/>
    <cellStyle name="Input 2 2 6 3 2 2" xfId="31268" xr:uid="{93AF3AD8-52BA-4DC3-A0FB-7FCFB15DB6C3}"/>
    <cellStyle name="Input 2 2 6 3 2 3" xfId="36843" xr:uid="{75474E93-C6B0-4B78-BF5D-8A29E5AFC529}"/>
    <cellStyle name="Input 2 2 6 3 3" xfId="29056" xr:uid="{55C1AABE-A710-40FC-8BFD-B0B3C1874BAE}"/>
    <cellStyle name="Input 2 2 6 3 4" xfId="34780" xr:uid="{F05C87F7-9617-45F8-A10A-9F4DA5B0C98F}"/>
    <cellStyle name="Input 2 2 6 4" xfId="24493" xr:uid="{414692D8-8844-41F5-997C-1C13B142E22E}"/>
    <cellStyle name="Input 2 2 6 4 2" xfId="26688" xr:uid="{0E35D9FF-A434-432D-8F02-257893D88626}"/>
    <cellStyle name="Input 2 2 6 4 2 2" xfId="32140" xr:uid="{93F4A49C-7311-4CD3-893B-DD1251B2ABF0}"/>
    <cellStyle name="Input 2 2 6 4 2 3" xfId="37697" xr:uid="{19BDD17B-60D3-43D3-8693-33564A82D485}"/>
    <cellStyle name="Input 2 2 6 4 3" xfId="29945" xr:uid="{236F8856-0DE5-47B4-829B-79157D9F4F22}"/>
    <cellStyle name="Input 2 2 6 4 4" xfId="35646" xr:uid="{443DCAFC-615C-4DC1-B038-14E00B8BFD7D}"/>
    <cellStyle name="Input 2 2 6 5" xfId="22258" xr:uid="{09CF5C98-F500-4F2F-8769-E15B7DE7A4F6}"/>
    <cellStyle name="Input 2 2 6 5 2" xfId="28198" xr:uid="{46DD6E86-BFBB-4ACB-B99E-CAC075227C09}"/>
    <cellStyle name="Input 2 2 6 5 3" xfId="33925" xr:uid="{06B36F77-81B1-4290-976D-FCB6E63D384C}"/>
    <cellStyle name="Input 2 2 6 6" xfId="21194" xr:uid="{FEF3C256-2755-470B-B67C-03257FA98B2B}"/>
    <cellStyle name="Input 2 2 6 7" xfId="21285" xr:uid="{EDD72D2D-FB40-4B2B-89E3-6AD1BD1523D7}"/>
    <cellStyle name="Input 2 2 6 8" xfId="33047" xr:uid="{57A1F066-DEE9-4310-9686-45C53D3ABE3A}"/>
    <cellStyle name="Input 2 2 7" xfId="9374" xr:uid="{00000000-0005-0000-0000-000093240000}"/>
    <cellStyle name="Input 2 2 7 2" xfId="21990" xr:uid="{E23B66C1-8323-4C8F-B0EC-C4764AE3197B}"/>
    <cellStyle name="Input 2 2 7 2 2" xfId="23720" xr:uid="{3ADFFEA7-504B-4601-8667-D74C60CC0BE2}"/>
    <cellStyle name="Input 2 2 7 2 2 2" xfId="26420" xr:uid="{B1E62504-534C-40A1-88E2-3BE329F9C47C}"/>
    <cellStyle name="Input 2 2 7 2 2 2 2" xfId="31872" xr:uid="{7061B66F-7315-41F1-890B-77BF83A6C483}"/>
    <cellStyle name="Input 2 2 7 2 2 2 3" xfId="37447" xr:uid="{FD29E170-DF89-4E63-9D8E-54D6C23CFC2D}"/>
    <cellStyle name="Input 2 2 7 2 2 3" xfId="29660" xr:uid="{A0153652-2058-45D3-8D2B-D220B86D49C9}"/>
    <cellStyle name="Input 2 2 7 2 2 4" xfId="35384" xr:uid="{9DFA57DE-7B71-4FA4-A613-356C6C5D1C42}"/>
    <cellStyle name="Input 2 2 7 2 3" xfId="25105" xr:uid="{0323679B-2079-4318-A36E-4C09B4EA6D67}"/>
    <cellStyle name="Input 2 2 7 2 3 2" xfId="27300" xr:uid="{563C1555-576A-4C04-8A8A-821CE8557E8A}"/>
    <cellStyle name="Input 2 2 7 2 3 2 2" xfId="32752" xr:uid="{367D4CEC-DC41-4AB7-8E6E-8172D033C9A4}"/>
    <cellStyle name="Input 2 2 7 2 3 2 3" xfId="38133" xr:uid="{91251CAB-C922-4F07-8063-6F2FD54B7A85}"/>
    <cellStyle name="Input 2 2 7 2 3 3" xfId="30557" xr:uid="{2D1119DF-952F-4184-800C-0EC9BDB28F2F}"/>
    <cellStyle name="Input 2 2 7 2 3 4" xfId="36250" xr:uid="{DC7FBDCF-00E8-4154-9DD5-EFF8F3C023DD}"/>
    <cellStyle name="Input 2 2 7 2 4" xfId="22865" xr:uid="{179DD614-6D6E-4308-AB55-99C09A642A13}"/>
    <cellStyle name="Input 2 2 7 2 4 2" xfId="28805" xr:uid="{1E55E26F-B461-4195-906D-94F794A1BEFC}"/>
    <cellStyle name="Input 2 2 7 2 4 3" xfId="34532" xr:uid="{8F8C3ADD-538F-4162-93E3-408EBB274986}"/>
    <cellStyle name="Input 2 2 7 2 5" xfId="25565" xr:uid="{527362B5-DF9E-4413-A157-5E0669A02FB3}"/>
    <cellStyle name="Input 2 2 7 2 5 2" xfId="31017" xr:uid="{021790D5-A427-46EC-8E9F-6320F598EFFD}"/>
    <cellStyle name="Input 2 2 7 2 5 3" xfId="36592" xr:uid="{8BDF60DD-D6CE-4941-B871-0A8DD4882A33}"/>
    <cellStyle name="Input 2 2 7 2 6" xfId="27932" xr:uid="{4375FDBE-B449-4A8D-9C25-4B5757DA67A4}"/>
    <cellStyle name="Input 2 2 7 2 7" xfId="33659" xr:uid="{CC9CD2CD-ABB9-4E70-A874-0031DAF44B19}"/>
    <cellStyle name="Input 2 2 7 3" xfId="23117" xr:uid="{11E30161-FE72-4587-9F86-1D4B178F156C}"/>
    <cellStyle name="Input 2 2 7 3 2" xfId="25817" xr:uid="{2901205C-5B8F-49D6-AFD1-8FB7D4DAF486}"/>
    <cellStyle name="Input 2 2 7 3 2 2" xfId="31269" xr:uid="{C285C72F-F9EC-4800-A365-4AE29F699DEC}"/>
    <cellStyle name="Input 2 2 7 3 2 3" xfId="36844" xr:uid="{342EE325-40BE-4409-86B3-2FD66CD03D46}"/>
    <cellStyle name="Input 2 2 7 3 3" xfId="29057" xr:uid="{C0C21AE7-4025-481D-B8A7-CCFEA765ED8B}"/>
    <cellStyle name="Input 2 2 7 3 4" xfId="34781" xr:uid="{D5498FF3-AA4C-4F63-BE5A-961FC81279B2}"/>
    <cellStyle name="Input 2 2 7 4" xfId="24494" xr:uid="{2319C36B-58E7-4FEF-B500-CF744D4E7E04}"/>
    <cellStyle name="Input 2 2 7 4 2" xfId="26689" xr:uid="{3298561E-DDFF-40AF-9DDD-68A4D21303D9}"/>
    <cellStyle name="Input 2 2 7 4 2 2" xfId="32141" xr:uid="{800774ED-87EB-4E1D-921F-36D2DDA0A5D7}"/>
    <cellStyle name="Input 2 2 7 4 2 3" xfId="37698" xr:uid="{70497E46-66EC-4421-BC75-0F589BFA6C99}"/>
    <cellStyle name="Input 2 2 7 4 3" xfId="29946" xr:uid="{77718ABC-1B69-4B4D-B6DC-7C72C684516A}"/>
    <cellStyle name="Input 2 2 7 4 4" xfId="35647" xr:uid="{EEEC4763-6138-4134-A0CF-D67AD2292712}"/>
    <cellStyle name="Input 2 2 7 5" xfId="22259" xr:uid="{FE059473-3C67-4E33-8875-495E20A0D394}"/>
    <cellStyle name="Input 2 2 7 5 2" xfId="28199" xr:uid="{546F24E8-AD32-4001-98A9-B3B7FB861E02}"/>
    <cellStyle name="Input 2 2 7 5 3" xfId="33926" xr:uid="{DE84984E-736A-4408-8E9F-DA3BDD150AE3}"/>
    <cellStyle name="Input 2 2 7 6" xfId="21195" xr:uid="{3F9DB262-512C-45E9-A035-B734B5667A1F}"/>
    <cellStyle name="Input 2 2 7 7" xfId="21284" xr:uid="{882BB3B4-245E-4B1E-9353-3597AB5067A3}"/>
    <cellStyle name="Input 2 2 7 8" xfId="33048" xr:uid="{9E7D4C28-BAD7-4CFF-9B25-691436FD6E90}"/>
    <cellStyle name="Input 2 2 8" xfId="9375" xr:uid="{00000000-0005-0000-0000-000094240000}"/>
    <cellStyle name="Input 2 2 8 2" xfId="21989" xr:uid="{1AAE321A-75CB-4766-A130-DD40EC637D42}"/>
    <cellStyle name="Input 2 2 8 2 2" xfId="23719" xr:uid="{459147AD-85B4-4493-A81E-85DAA04BE641}"/>
    <cellStyle name="Input 2 2 8 2 2 2" xfId="26419" xr:uid="{4410A27B-2A9D-4A0F-BF3A-6573C0D7910A}"/>
    <cellStyle name="Input 2 2 8 2 2 2 2" xfId="31871" xr:uid="{A5D1D14C-2B4F-4A85-AB4A-E4DD230F2ECD}"/>
    <cellStyle name="Input 2 2 8 2 2 2 3" xfId="37446" xr:uid="{0B89BB3F-A250-4D59-9F08-1737B44AA559}"/>
    <cellStyle name="Input 2 2 8 2 2 3" xfId="29659" xr:uid="{9AEC52D6-0FC1-4BF7-A780-0717345D0B3D}"/>
    <cellStyle name="Input 2 2 8 2 2 4" xfId="35383" xr:uid="{DED2F6D3-DC75-480D-B915-6FB167A6E121}"/>
    <cellStyle name="Input 2 2 8 2 3" xfId="25104" xr:uid="{83B939A8-891F-46AC-8C5E-D47EEE905256}"/>
    <cellStyle name="Input 2 2 8 2 3 2" xfId="27299" xr:uid="{76DBF4DE-6B0E-4501-AC9F-99C6B2F89E22}"/>
    <cellStyle name="Input 2 2 8 2 3 2 2" xfId="32751" xr:uid="{F5A62DAF-8014-4AD8-A3E6-1E857B5AB34B}"/>
    <cellStyle name="Input 2 2 8 2 3 2 3" xfId="38132" xr:uid="{95A75358-D505-4A33-ABBE-D4F307E6DF10}"/>
    <cellStyle name="Input 2 2 8 2 3 3" xfId="30556" xr:uid="{2DC4DE24-30B2-453B-BD5F-1B9D7FFFD53E}"/>
    <cellStyle name="Input 2 2 8 2 3 4" xfId="36249" xr:uid="{8F63F158-F14F-4B73-8A17-B25952014C27}"/>
    <cellStyle name="Input 2 2 8 2 4" xfId="22864" xr:uid="{326F2D88-4C22-485E-9261-51ED3964C066}"/>
    <cellStyle name="Input 2 2 8 2 4 2" xfId="28804" xr:uid="{A6E69775-2551-4510-93C2-E903C4C9BCB8}"/>
    <cellStyle name="Input 2 2 8 2 4 3" xfId="34531" xr:uid="{2A5DC366-38D1-4AC0-A993-931BB8B978F7}"/>
    <cellStyle name="Input 2 2 8 2 5" xfId="25564" xr:uid="{C9CE2FBE-D9B4-492E-A36D-E4F828BDB4E9}"/>
    <cellStyle name="Input 2 2 8 2 5 2" xfId="31016" xr:uid="{5F125195-3489-4C4E-89C0-3C04E59EF66B}"/>
    <cellStyle name="Input 2 2 8 2 5 3" xfId="36591" xr:uid="{ED0726CF-E5A2-4F5C-A8F2-EFBDE599F5A8}"/>
    <cellStyle name="Input 2 2 8 2 6" xfId="27931" xr:uid="{BB3D19C4-5D58-4293-9F02-394C9D37D4CB}"/>
    <cellStyle name="Input 2 2 8 2 7" xfId="33658" xr:uid="{FBD38D27-BCAD-46D2-9B9F-EB2DB9AD1CDE}"/>
    <cellStyle name="Input 2 2 8 3" xfId="23118" xr:uid="{7B22F833-C441-4C23-A5E0-A46029A10A65}"/>
    <cellStyle name="Input 2 2 8 3 2" xfId="25818" xr:uid="{F5289325-60A9-491D-80CC-B08C848E1641}"/>
    <cellStyle name="Input 2 2 8 3 2 2" xfId="31270" xr:uid="{73F1287C-26FB-4FA7-AA6F-1B608F2BB5E3}"/>
    <cellStyle name="Input 2 2 8 3 2 3" xfId="36845" xr:uid="{41B8F73C-DDF6-4C2C-A94A-B7B9809C596C}"/>
    <cellStyle name="Input 2 2 8 3 3" xfId="29058" xr:uid="{38512738-C82F-49A3-91CB-A2C18E6CE0B4}"/>
    <cellStyle name="Input 2 2 8 3 4" xfId="34782" xr:uid="{EF0FF00B-467A-4771-9D4E-324FEA66B5B6}"/>
    <cellStyle name="Input 2 2 8 4" xfId="24495" xr:uid="{D59E550C-4F83-4BFC-9C52-BCADF0025C35}"/>
    <cellStyle name="Input 2 2 8 4 2" xfId="26690" xr:uid="{16B030A2-1130-47D5-815F-EF69EDC23632}"/>
    <cellStyle name="Input 2 2 8 4 2 2" xfId="32142" xr:uid="{A9FB94EC-46E2-44AF-9B82-8D930DC89DCF}"/>
    <cellStyle name="Input 2 2 8 4 2 3" xfId="37699" xr:uid="{48D93680-B477-4277-B1C6-4998D709421A}"/>
    <cellStyle name="Input 2 2 8 4 3" xfId="29947" xr:uid="{FF60EBA5-2D82-4119-8151-9B314F476914}"/>
    <cellStyle name="Input 2 2 8 4 4" xfId="35648" xr:uid="{0C7E8F6F-28DB-43CF-A013-8E04D6C49E58}"/>
    <cellStyle name="Input 2 2 8 5" xfId="22260" xr:uid="{E2A73A8F-65DE-4679-9367-9611BEEC758B}"/>
    <cellStyle name="Input 2 2 8 5 2" xfId="28200" xr:uid="{2EF1693B-A058-4027-83FB-35348BBEC4BA}"/>
    <cellStyle name="Input 2 2 8 5 3" xfId="33927" xr:uid="{E1AB10EC-BD9D-4B09-BCE2-6AD5F3166767}"/>
    <cellStyle name="Input 2 2 8 6" xfId="21196" xr:uid="{7FA5E7AC-E37F-4F7C-B443-7D8308C04111}"/>
    <cellStyle name="Input 2 2 8 7" xfId="21283" xr:uid="{DDB5A4E5-B051-4F88-94DD-E8BB7DAC43F8}"/>
    <cellStyle name="Input 2 2 8 8" xfId="33049" xr:uid="{2F512059-FEBF-47E5-B27E-EDDBF73E3FE2}"/>
    <cellStyle name="Input 2 2 9" xfId="9376" xr:uid="{00000000-0005-0000-0000-000095240000}"/>
    <cellStyle name="Input 2 2 9 2" xfId="21988" xr:uid="{9CD548B8-2A0C-40F0-AA76-A750CC8A8A4D}"/>
    <cellStyle name="Input 2 2 9 2 2" xfId="23718" xr:uid="{6C3AB269-AF43-48D5-93A6-64FF823A16B9}"/>
    <cellStyle name="Input 2 2 9 2 2 2" xfId="26418" xr:uid="{0BE73883-77C5-41B9-AFEE-C90E951356DC}"/>
    <cellStyle name="Input 2 2 9 2 2 2 2" xfId="31870" xr:uid="{E8F1192A-16C7-410C-8ED0-AFEE105FFD48}"/>
    <cellStyle name="Input 2 2 9 2 2 2 3" xfId="37445" xr:uid="{9C2FED43-2E76-4897-BA15-57C32B369456}"/>
    <cellStyle name="Input 2 2 9 2 2 3" xfId="29658" xr:uid="{6768FB77-6A51-4286-88DF-C0A8D97EC4AC}"/>
    <cellStyle name="Input 2 2 9 2 2 4" xfId="35382" xr:uid="{1F241CCF-D52C-4A2F-A783-C3DD766E83D7}"/>
    <cellStyle name="Input 2 2 9 2 3" xfId="25103" xr:uid="{6C25BB75-D447-440B-BB03-2571F880040C}"/>
    <cellStyle name="Input 2 2 9 2 3 2" xfId="27298" xr:uid="{3ED2DB0D-5612-4644-BD1A-4AE4D04ADE1B}"/>
    <cellStyle name="Input 2 2 9 2 3 2 2" xfId="32750" xr:uid="{2F550E25-C1C1-4334-8011-AD47D30FD592}"/>
    <cellStyle name="Input 2 2 9 2 3 2 3" xfId="38131" xr:uid="{9CECC260-1878-41C0-86CE-A6B7D212C87D}"/>
    <cellStyle name="Input 2 2 9 2 3 3" xfId="30555" xr:uid="{7E34BF4A-BF63-468F-ACDB-2B00B8B3903F}"/>
    <cellStyle name="Input 2 2 9 2 3 4" xfId="36248" xr:uid="{7AF780CD-E563-4773-8AB2-C12932305B04}"/>
    <cellStyle name="Input 2 2 9 2 4" xfId="22863" xr:uid="{D8DA129A-D1F4-40DC-BA38-4397EC024773}"/>
    <cellStyle name="Input 2 2 9 2 4 2" xfId="28803" xr:uid="{6775DFD3-913C-4D48-8641-B15E1C69DFFA}"/>
    <cellStyle name="Input 2 2 9 2 4 3" xfId="34530" xr:uid="{CA53B02B-04D7-4F26-8FF6-E8659589A16A}"/>
    <cellStyle name="Input 2 2 9 2 5" xfId="25563" xr:uid="{4E88D452-389E-4C29-9794-CC85E770D154}"/>
    <cellStyle name="Input 2 2 9 2 5 2" xfId="31015" xr:uid="{FF7FFBC4-2C44-43BB-9926-4D673E8CE0DA}"/>
    <cellStyle name="Input 2 2 9 2 5 3" xfId="36590" xr:uid="{0E40CA16-2CA5-424E-B5CC-70AA199C6E6B}"/>
    <cellStyle name="Input 2 2 9 2 6" xfId="27930" xr:uid="{9D28343C-A7BC-4DDE-B7B0-4C8366444B82}"/>
    <cellStyle name="Input 2 2 9 2 7" xfId="33657" xr:uid="{EF34AAA0-20A6-41A9-815C-455149121AEA}"/>
    <cellStyle name="Input 2 2 9 3" xfId="23119" xr:uid="{6A377EAE-97F9-4D36-AA50-8FEF03BBDB42}"/>
    <cellStyle name="Input 2 2 9 3 2" xfId="25819" xr:uid="{CF4DD0DA-90BB-4754-A457-29562AE32F85}"/>
    <cellStyle name="Input 2 2 9 3 2 2" xfId="31271" xr:uid="{40DD3EF0-F57B-49CF-84A7-876064CC5196}"/>
    <cellStyle name="Input 2 2 9 3 2 3" xfId="36846" xr:uid="{5480B7FD-51DB-49EE-B0E5-EB839C4B6119}"/>
    <cellStyle name="Input 2 2 9 3 3" xfId="29059" xr:uid="{61E26907-56F3-43D0-9F6A-21721C5CEEF4}"/>
    <cellStyle name="Input 2 2 9 3 4" xfId="34783" xr:uid="{04FDDA62-37FD-4305-99C9-39B3507E7CE3}"/>
    <cellStyle name="Input 2 2 9 4" xfId="24496" xr:uid="{3AA451A5-0B1D-41B2-9162-233B8A007BD6}"/>
    <cellStyle name="Input 2 2 9 4 2" xfId="26691" xr:uid="{2A05694F-CCB6-4715-A2EA-3FA5D7318A6D}"/>
    <cellStyle name="Input 2 2 9 4 2 2" xfId="32143" xr:uid="{28A9FC8B-42B7-4B81-9D43-6226721CB933}"/>
    <cellStyle name="Input 2 2 9 4 2 3" xfId="37700" xr:uid="{B86D5AA0-FF38-4E1F-BCD9-97F1642ADE5F}"/>
    <cellStyle name="Input 2 2 9 4 3" xfId="29948" xr:uid="{14848FD3-A469-46AF-8BB3-A61BC9B73103}"/>
    <cellStyle name="Input 2 2 9 4 4" xfId="35649" xr:uid="{6284C3D3-BCA3-4691-90EE-577E18BF4372}"/>
    <cellStyle name="Input 2 2 9 5" xfId="22261" xr:uid="{405A2C59-6183-4481-90EE-3708C0A981F3}"/>
    <cellStyle name="Input 2 2 9 5 2" xfId="28201" xr:uid="{396FEE01-5C7D-457A-93A0-4705EBC0129C}"/>
    <cellStyle name="Input 2 2 9 5 3" xfId="33928" xr:uid="{C63EC967-5297-488F-8819-F6ECFA8232AF}"/>
    <cellStyle name="Input 2 2 9 6" xfId="21197" xr:uid="{6DF9D9A0-FF6F-430B-B6EC-38D01A918140}"/>
    <cellStyle name="Input 2 2 9 7" xfId="21282" xr:uid="{AB96348C-8DA2-4D03-95AE-441F330C1722}"/>
    <cellStyle name="Input 2 2 9 8" xfId="33050" xr:uid="{9CDACE72-0546-403F-911E-81E9D836C54E}"/>
    <cellStyle name="Input 2 20" xfId="22219" xr:uid="{D4A1D310-E458-4D00-99FB-1E15EF5B95C7}"/>
    <cellStyle name="Input 2 20 2" xfId="28159" xr:uid="{FE9E3EBF-EF3D-4E9A-98A5-D952C6F1A2EF}"/>
    <cellStyle name="Input 2 20 3" xfId="33886" xr:uid="{618AF6B6-D47F-45F2-93B9-141CFDEF2D61}"/>
    <cellStyle name="Input 2 21" xfId="21155" xr:uid="{A636BED7-9BBE-482F-B9C0-3D1255A9B746}"/>
    <cellStyle name="Input 2 22" xfId="21324" xr:uid="{5DD3DCB6-9177-4936-8F22-E83F85EE0D74}"/>
    <cellStyle name="Input 2 23" xfId="33008" xr:uid="{FC4FB434-1D19-4DF0-96DC-D8ED25EC80FF}"/>
    <cellStyle name="Input 2 3" xfId="9377" xr:uid="{00000000-0005-0000-0000-000096240000}"/>
    <cellStyle name="Input 2 3 2" xfId="9378" xr:uid="{00000000-0005-0000-0000-000097240000}"/>
    <cellStyle name="Input 2 3 2 2" xfId="21987" xr:uid="{31F9D1AF-55E3-4C9B-836F-C6331CCCBDA3}"/>
    <cellStyle name="Input 2 3 2 2 2" xfId="23717" xr:uid="{AF9ED64A-518F-4B8F-BF0A-6402ACD4ED85}"/>
    <cellStyle name="Input 2 3 2 2 2 2" xfId="26417" xr:uid="{1744ABB3-4C9D-4810-9903-57A3A7DBE1F0}"/>
    <cellStyle name="Input 2 3 2 2 2 2 2" xfId="31869" xr:uid="{F62E4179-9ED9-40BC-B8E8-499F1CB79CE5}"/>
    <cellStyle name="Input 2 3 2 2 2 2 3" xfId="37444" xr:uid="{FDFD47E1-0535-425D-AED6-545624801F56}"/>
    <cellStyle name="Input 2 3 2 2 2 3" xfId="29657" xr:uid="{34FA8D90-950E-4AAA-A6D8-E5AAC0A3E923}"/>
    <cellStyle name="Input 2 3 2 2 2 4" xfId="35381" xr:uid="{618C89E3-4DD6-4D6D-B90F-914A5FB0015F}"/>
    <cellStyle name="Input 2 3 2 2 3" xfId="25102" xr:uid="{FA5C91DA-C632-4FBA-867C-A57BFFD99574}"/>
    <cellStyle name="Input 2 3 2 2 3 2" xfId="27297" xr:uid="{1287094F-E51F-4B45-B9DB-52958265859C}"/>
    <cellStyle name="Input 2 3 2 2 3 2 2" xfId="32749" xr:uid="{B10C3D28-9C2C-4E60-9CFD-767EDD1EBDFD}"/>
    <cellStyle name="Input 2 3 2 2 3 2 3" xfId="38130" xr:uid="{8B6A0202-5FAA-4702-B9EE-777B78A7C9FD}"/>
    <cellStyle name="Input 2 3 2 2 3 3" xfId="30554" xr:uid="{4C2AAD0B-E791-4DEC-9844-B488F8ADE0C5}"/>
    <cellStyle name="Input 2 3 2 2 3 4" xfId="36247" xr:uid="{5A4331B2-6A3C-47CA-AFEF-F1B98D0B8E11}"/>
    <cellStyle name="Input 2 3 2 2 4" xfId="22862" xr:uid="{38279A3E-F0A6-45A8-AA3B-38AB7EF2C96C}"/>
    <cellStyle name="Input 2 3 2 2 4 2" xfId="28802" xr:uid="{4F3236A5-E782-45DB-AF21-CB763F059544}"/>
    <cellStyle name="Input 2 3 2 2 4 3" xfId="34529" xr:uid="{5B18BCC0-FCA2-4A4D-B738-D928E4F25F10}"/>
    <cellStyle name="Input 2 3 2 2 5" xfId="25562" xr:uid="{5E4DF529-5344-4CB1-8922-C8E5CA67E364}"/>
    <cellStyle name="Input 2 3 2 2 5 2" xfId="31014" xr:uid="{1A798112-44C9-4A3B-9DD7-60215B088447}"/>
    <cellStyle name="Input 2 3 2 2 5 3" xfId="36589" xr:uid="{2D3B4CAB-9B1D-431B-902C-193F1D2DF1FD}"/>
    <cellStyle name="Input 2 3 2 2 6" xfId="27929" xr:uid="{23EE8AD3-83C1-4209-A1A0-529D47C84912}"/>
    <cellStyle name="Input 2 3 2 2 7" xfId="33656" xr:uid="{CD10B63D-CA91-490F-880F-C9477328EA29}"/>
    <cellStyle name="Input 2 3 2 3" xfId="23120" xr:uid="{A22ACECA-58CD-4B4A-AB32-8F3F723FB68C}"/>
    <cellStyle name="Input 2 3 2 3 2" xfId="25820" xr:uid="{3A50B377-6BAA-44A7-A820-0FF2070A0887}"/>
    <cellStyle name="Input 2 3 2 3 2 2" xfId="31272" xr:uid="{2392F809-9E73-4879-ABFB-B30AEFE227F1}"/>
    <cellStyle name="Input 2 3 2 3 2 3" xfId="36847" xr:uid="{865BFFB9-BDAA-4249-B67A-53C404E8F888}"/>
    <cellStyle name="Input 2 3 2 3 3" xfId="29060" xr:uid="{0D2F5F17-80C1-48D5-A56E-7A88AE683453}"/>
    <cellStyle name="Input 2 3 2 3 4" xfId="34784" xr:uid="{D6741F20-3AA1-4BE3-BF82-9C92FC0697F8}"/>
    <cellStyle name="Input 2 3 2 4" xfId="24497" xr:uid="{94D2AF12-1E7E-46DA-B6C7-63A51EC742D5}"/>
    <cellStyle name="Input 2 3 2 4 2" xfId="26692" xr:uid="{949FBB72-1E26-43C4-B65D-B997751372DD}"/>
    <cellStyle name="Input 2 3 2 4 2 2" xfId="32144" xr:uid="{616EA888-807D-4F7D-8B65-AC7E0764C96E}"/>
    <cellStyle name="Input 2 3 2 4 2 3" xfId="37701" xr:uid="{763A70BC-1A90-4B0F-8C69-44E46F8B4213}"/>
    <cellStyle name="Input 2 3 2 4 3" xfId="29949" xr:uid="{BB546D0E-BCF7-4C75-A3A8-7C0238EAA6AD}"/>
    <cellStyle name="Input 2 3 2 4 4" xfId="35650" xr:uid="{E3C2AB2F-CB30-4076-BE66-A870C859DF1C}"/>
    <cellStyle name="Input 2 3 2 5" xfId="22262" xr:uid="{5B3E08A5-F231-46E3-857F-02A1533970C7}"/>
    <cellStyle name="Input 2 3 2 5 2" xfId="28202" xr:uid="{FA822ACC-D797-4142-A370-7DB528A42BEE}"/>
    <cellStyle name="Input 2 3 2 5 3" xfId="33929" xr:uid="{A9B8FFCB-A1D2-4EEC-837D-3994542E2AFB}"/>
    <cellStyle name="Input 2 3 2 6" xfId="21198" xr:uid="{EFD04D0C-E6FF-42FF-9891-37262995325A}"/>
    <cellStyle name="Input 2 3 2 7" xfId="21281" xr:uid="{AC28CADB-E1AC-4E59-8177-1BE544B3F82F}"/>
    <cellStyle name="Input 2 3 2 8" xfId="33051" xr:uid="{56AD1790-EAD9-4B70-9110-05ACB08B40B8}"/>
    <cellStyle name="Input 2 3 3" xfId="9379" xr:uid="{00000000-0005-0000-0000-000098240000}"/>
    <cellStyle name="Input 2 3 3 2" xfId="21986" xr:uid="{D7C698E5-C11A-4CDB-A2B2-9365FBFC1C7A}"/>
    <cellStyle name="Input 2 3 3 2 2" xfId="23716" xr:uid="{1518EE22-3F41-457F-AD64-BACF0075AAA7}"/>
    <cellStyle name="Input 2 3 3 2 2 2" xfId="26416" xr:uid="{B5A0D7C0-DAAC-4867-AE28-2DEB2543CA6C}"/>
    <cellStyle name="Input 2 3 3 2 2 2 2" xfId="31868" xr:uid="{EDF48189-D719-4F40-B66B-0B89B96461E1}"/>
    <cellStyle name="Input 2 3 3 2 2 2 3" xfId="37443" xr:uid="{BE4FFF59-9768-4BFB-849E-DDFB22ED1B94}"/>
    <cellStyle name="Input 2 3 3 2 2 3" xfId="29656" xr:uid="{2F6E226F-48CD-4E20-BCCA-3ACE989708EB}"/>
    <cellStyle name="Input 2 3 3 2 2 4" xfId="35380" xr:uid="{CC3096FC-23CD-4164-AE14-FE5D70D9D533}"/>
    <cellStyle name="Input 2 3 3 2 3" xfId="25101" xr:uid="{7971EC3B-2652-428F-A005-52A77267BC02}"/>
    <cellStyle name="Input 2 3 3 2 3 2" xfId="27296" xr:uid="{0F2E1368-D7C9-4AE9-902E-3E0320D6506D}"/>
    <cellStyle name="Input 2 3 3 2 3 2 2" xfId="32748" xr:uid="{1014DCCC-CBE0-436C-80E5-A9573C7945CA}"/>
    <cellStyle name="Input 2 3 3 2 3 2 3" xfId="38129" xr:uid="{649A20D2-5418-408A-BC3F-D723CC071E56}"/>
    <cellStyle name="Input 2 3 3 2 3 3" xfId="30553" xr:uid="{A01D50AB-D73A-47F1-99FB-9FB505C2DD7B}"/>
    <cellStyle name="Input 2 3 3 2 3 4" xfId="36246" xr:uid="{FC6AD094-FA20-450A-B357-F6CDB9FDD61F}"/>
    <cellStyle name="Input 2 3 3 2 4" xfId="22861" xr:uid="{E42CF517-AF41-4721-830F-4DFF972171C3}"/>
    <cellStyle name="Input 2 3 3 2 4 2" xfId="28801" xr:uid="{4AB4F028-9EE9-4BBF-B73B-09F957588233}"/>
    <cellStyle name="Input 2 3 3 2 4 3" xfId="34528" xr:uid="{2D0568FA-0D4A-4587-84A8-69F846601856}"/>
    <cellStyle name="Input 2 3 3 2 5" xfId="25561" xr:uid="{A9E999F8-D563-4178-B291-5BF8AA43666E}"/>
    <cellStyle name="Input 2 3 3 2 5 2" xfId="31013" xr:uid="{6DF74877-1E3D-42C0-9A43-7FFA75AE4046}"/>
    <cellStyle name="Input 2 3 3 2 5 3" xfId="36588" xr:uid="{5106E3B9-382F-48CC-A6CE-C57B95EE692C}"/>
    <cellStyle name="Input 2 3 3 2 6" xfId="27928" xr:uid="{092C1935-99A7-4909-BBD5-7A6AD9D55786}"/>
    <cellStyle name="Input 2 3 3 2 7" xfId="33655" xr:uid="{D061505D-B3CE-4995-9B27-9803D08D1938}"/>
    <cellStyle name="Input 2 3 3 3" xfId="23121" xr:uid="{1E955F4C-B527-4735-8387-1304D3C403E0}"/>
    <cellStyle name="Input 2 3 3 3 2" xfId="25821" xr:uid="{AD6258FE-91F5-4F2C-9A12-107D02C545E4}"/>
    <cellStyle name="Input 2 3 3 3 2 2" xfId="31273" xr:uid="{6F9A51C6-B186-4610-AA17-36BB99FB3A69}"/>
    <cellStyle name="Input 2 3 3 3 2 3" xfId="36848" xr:uid="{4738BF02-3BED-45C3-AC0E-F5825317A4E4}"/>
    <cellStyle name="Input 2 3 3 3 3" xfId="29061" xr:uid="{3DB993FB-4EB1-42C1-A919-D90C0E1ED4DF}"/>
    <cellStyle name="Input 2 3 3 3 4" xfId="34785" xr:uid="{4E6B9BA6-EE8D-4F89-935F-7DD5B5A2810E}"/>
    <cellStyle name="Input 2 3 3 4" xfId="24498" xr:uid="{D7533117-AB5E-4126-B293-E0896A883EA1}"/>
    <cellStyle name="Input 2 3 3 4 2" xfId="26693" xr:uid="{F975A555-BAE4-4D5F-B0F2-493006550E65}"/>
    <cellStyle name="Input 2 3 3 4 2 2" xfId="32145" xr:uid="{D5CF72DC-36FA-4A33-9790-6C316EE443B9}"/>
    <cellStyle name="Input 2 3 3 4 2 3" xfId="37702" xr:uid="{D947EA8A-CB90-4C37-8C5B-AE0EE1D453FA}"/>
    <cellStyle name="Input 2 3 3 4 3" xfId="29950" xr:uid="{CF13C678-F8C5-4618-AC5A-1CE418B882D4}"/>
    <cellStyle name="Input 2 3 3 4 4" xfId="35651" xr:uid="{8A02D2C1-6B6E-4F74-B6E6-B23940FBAEEF}"/>
    <cellStyle name="Input 2 3 3 5" xfId="22263" xr:uid="{D48A7566-2226-4E7D-9F6D-3C95FD23FCA5}"/>
    <cellStyle name="Input 2 3 3 5 2" xfId="28203" xr:uid="{B68CBBAD-E011-4C03-BAB6-F5B42D32C85A}"/>
    <cellStyle name="Input 2 3 3 5 3" xfId="33930" xr:uid="{51B9925A-6903-4EAE-BA7D-DF8B891F56E0}"/>
    <cellStyle name="Input 2 3 3 6" xfId="21199" xr:uid="{21AA326D-6533-4044-A581-1BD258D0D5C5}"/>
    <cellStyle name="Input 2 3 3 7" xfId="21280" xr:uid="{BB86593C-1EA1-4D09-85F3-0A95E0513538}"/>
    <cellStyle name="Input 2 3 3 8" xfId="33052" xr:uid="{B1356479-657F-46F8-AD81-77F8601A1F39}"/>
    <cellStyle name="Input 2 3 4" xfId="9380" xr:uid="{00000000-0005-0000-0000-000099240000}"/>
    <cellStyle name="Input 2 3 4 2" xfId="21985" xr:uid="{C4595D96-677B-42FC-BFC2-D4852DFEB675}"/>
    <cellStyle name="Input 2 3 4 2 2" xfId="23715" xr:uid="{4A7A216F-FDE5-436F-BABD-C9AE94A1F4C5}"/>
    <cellStyle name="Input 2 3 4 2 2 2" xfId="26415" xr:uid="{36CA40A6-0045-46FB-84CF-36BB49B7CC34}"/>
    <cellStyle name="Input 2 3 4 2 2 2 2" xfId="31867" xr:uid="{071EFCFD-96F2-403E-A731-03FC70C1A5C2}"/>
    <cellStyle name="Input 2 3 4 2 2 2 3" xfId="37442" xr:uid="{FF021C79-E3A5-4032-86AD-20456E29F1C1}"/>
    <cellStyle name="Input 2 3 4 2 2 3" xfId="29655" xr:uid="{EDE84851-8B6D-4DDA-8D08-30D11AED046D}"/>
    <cellStyle name="Input 2 3 4 2 2 4" xfId="35379" xr:uid="{7241C84E-55FD-41D6-A250-04A468F76E1C}"/>
    <cellStyle name="Input 2 3 4 2 3" xfId="25100" xr:uid="{1E2D3328-922D-4CC8-A8AA-CF3CB83161AD}"/>
    <cellStyle name="Input 2 3 4 2 3 2" xfId="27295" xr:uid="{53C8C31D-FCD4-4D8E-AD38-52A4930C5E0B}"/>
    <cellStyle name="Input 2 3 4 2 3 2 2" xfId="32747" xr:uid="{590496A7-AA64-46BC-9AD4-BB4B73687C3D}"/>
    <cellStyle name="Input 2 3 4 2 3 2 3" xfId="38128" xr:uid="{29CDAFDC-E63C-4B37-85D1-B2EE0EBE294D}"/>
    <cellStyle name="Input 2 3 4 2 3 3" xfId="30552" xr:uid="{0BE7EB4C-6892-4270-8B39-86D897FBCD8A}"/>
    <cellStyle name="Input 2 3 4 2 3 4" xfId="36245" xr:uid="{EEED67DA-85F8-42EE-AC05-BBCE270B24AC}"/>
    <cellStyle name="Input 2 3 4 2 4" xfId="22860" xr:uid="{83DE2530-D2A9-46CD-A80C-79A78E6C14A4}"/>
    <cellStyle name="Input 2 3 4 2 4 2" xfId="28800" xr:uid="{0D11E36E-1E58-43E2-A8AF-012E4706F8A2}"/>
    <cellStyle name="Input 2 3 4 2 4 3" xfId="34527" xr:uid="{69F7298E-1D14-4F00-AA87-78B4CDBC165D}"/>
    <cellStyle name="Input 2 3 4 2 5" xfId="25560" xr:uid="{0506AB27-3E7A-4093-B79B-AC039EA7856D}"/>
    <cellStyle name="Input 2 3 4 2 5 2" xfId="31012" xr:uid="{C57D985A-1D78-41BF-A18C-4F02F5CF30FA}"/>
    <cellStyle name="Input 2 3 4 2 5 3" xfId="36587" xr:uid="{735D8CE6-44DE-49EA-8F27-37FF37905D9D}"/>
    <cellStyle name="Input 2 3 4 2 6" xfId="27927" xr:uid="{A4EBBD3B-A61E-45D5-BA18-B4F3FCDBFC93}"/>
    <cellStyle name="Input 2 3 4 2 7" xfId="33654" xr:uid="{73D4AF06-0DCD-4050-8DC7-E763E1A55334}"/>
    <cellStyle name="Input 2 3 4 3" xfId="23122" xr:uid="{B4B42981-FEBF-4E98-AE6A-AFCB992C0CA2}"/>
    <cellStyle name="Input 2 3 4 3 2" xfId="25822" xr:uid="{AF020BF7-0C5A-4735-A39D-9362CA0F6728}"/>
    <cellStyle name="Input 2 3 4 3 2 2" xfId="31274" xr:uid="{16F475D5-4EAB-4E16-850D-0E7828D098DE}"/>
    <cellStyle name="Input 2 3 4 3 2 3" xfId="36849" xr:uid="{666B0776-D006-45C2-8D91-B82817A4757A}"/>
    <cellStyle name="Input 2 3 4 3 3" xfId="29062" xr:uid="{F9477C8B-D5A8-491E-B0B8-22E98C5F04EB}"/>
    <cellStyle name="Input 2 3 4 3 4" xfId="34786" xr:uid="{3A7D4DBD-DB98-48E6-BEE1-66AC2FF30A36}"/>
    <cellStyle name="Input 2 3 4 4" xfId="24499" xr:uid="{305FB57A-E483-48D1-AC61-0A6E8150DC16}"/>
    <cellStyle name="Input 2 3 4 4 2" xfId="26694" xr:uid="{754C9BCA-C899-4EF9-88AF-FB6AF7DA90A5}"/>
    <cellStyle name="Input 2 3 4 4 2 2" xfId="32146" xr:uid="{5926C484-8B16-49E2-982F-3E8C45D8B668}"/>
    <cellStyle name="Input 2 3 4 4 2 3" xfId="37703" xr:uid="{BC4FABDC-748F-4D35-9FC2-985E5C5029CC}"/>
    <cellStyle name="Input 2 3 4 4 3" xfId="29951" xr:uid="{29B05D0C-CE08-4649-86FB-259D612BA529}"/>
    <cellStyle name="Input 2 3 4 4 4" xfId="35652" xr:uid="{EEE5F781-A04A-4B77-B232-16C4D26B2126}"/>
    <cellStyle name="Input 2 3 4 5" xfId="22264" xr:uid="{4B1317D3-257B-4C6D-B5BF-5319DD97D991}"/>
    <cellStyle name="Input 2 3 4 5 2" xfId="28204" xr:uid="{36011CA7-1AA0-4759-80B2-31B133EC6D42}"/>
    <cellStyle name="Input 2 3 4 5 3" xfId="33931" xr:uid="{5E8E9A34-7B69-43B9-A08B-FFB75A2CEAE0}"/>
    <cellStyle name="Input 2 3 4 6" xfId="21200" xr:uid="{A1C1B206-A7F2-4EEE-8899-E5704D9C7322}"/>
    <cellStyle name="Input 2 3 4 7" xfId="21279" xr:uid="{C486BDB4-2C2A-458D-8C2C-3B1FEB8B147F}"/>
    <cellStyle name="Input 2 3 4 8" xfId="33053" xr:uid="{1734E1D7-D7B7-4698-A4D7-24AB138327E6}"/>
    <cellStyle name="Input 2 3 5" xfId="9381" xr:uid="{00000000-0005-0000-0000-00009A240000}"/>
    <cellStyle name="Input 2 3 5 2" xfId="21984" xr:uid="{4E3A5F53-8DA0-493C-9A2B-1E89C54F75F4}"/>
    <cellStyle name="Input 2 3 5 2 2" xfId="23714" xr:uid="{190CC452-E976-48EC-BA9A-C481ADD614B0}"/>
    <cellStyle name="Input 2 3 5 2 2 2" xfId="26414" xr:uid="{9C879601-FD50-4F8F-AAA6-D20425C7AA95}"/>
    <cellStyle name="Input 2 3 5 2 2 2 2" xfId="31866" xr:uid="{C3A47353-03EE-45BB-B7D1-5BC22E8C6DAD}"/>
    <cellStyle name="Input 2 3 5 2 2 2 3" xfId="37441" xr:uid="{E10126CC-E6D5-46C9-8970-43DBB5B17E33}"/>
    <cellStyle name="Input 2 3 5 2 2 3" xfId="29654" xr:uid="{7019833B-273D-43CF-A0E7-493AB0866105}"/>
    <cellStyle name="Input 2 3 5 2 2 4" xfId="35378" xr:uid="{DDD3327B-6647-4DAE-925E-3BFC2B81B7A4}"/>
    <cellStyle name="Input 2 3 5 2 3" xfId="25099" xr:uid="{0BADADF1-664F-41A1-BEB1-960B45D62D54}"/>
    <cellStyle name="Input 2 3 5 2 3 2" xfId="27294" xr:uid="{F26AF349-E014-484D-9F3A-0034C24C1AF1}"/>
    <cellStyle name="Input 2 3 5 2 3 2 2" xfId="32746" xr:uid="{0738EFC0-8BBC-41F3-A0C0-8ABC35C5E5A8}"/>
    <cellStyle name="Input 2 3 5 2 3 2 3" xfId="38127" xr:uid="{EE6E079C-AE47-4935-8304-487EF6D20F5C}"/>
    <cellStyle name="Input 2 3 5 2 3 3" xfId="30551" xr:uid="{25AC95B8-3DD4-405A-A584-DB3D6928035E}"/>
    <cellStyle name="Input 2 3 5 2 3 4" xfId="36244" xr:uid="{861A75CE-F071-44EC-9CCA-01F00666CFC4}"/>
    <cellStyle name="Input 2 3 5 2 4" xfId="22859" xr:uid="{053072DF-E1E3-432E-9173-3E3380FA669F}"/>
    <cellStyle name="Input 2 3 5 2 4 2" xfId="28799" xr:uid="{5FEEBB12-1185-4A56-BC85-8FB991A06158}"/>
    <cellStyle name="Input 2 3 5 2 4 3" xfId="34526" xr:uid="{00EE996E-1346-4DAE-B08D-D2766CD68865}"/>
    <cellStyle name="Input 2 3 5 2 5" xfId="25559" xr:uid="{6A36725D-4EC5-45E2-9C4F-0055C45921FF}"/>
    <cellStyle name="Input 2 3 5 2 5 2" xfId="31011" xr:uid="{E16DDDB1-C1E4-442F-A7E0-FDA143FDFADE}"/>
    <cellStyle name="Input 2 3 5 2 5 3" xfId="36586" xr:uid="{32E3411C-90F9-4461-A210-B58CE32BEA63}"/>
    <cellStyle name="Input 2 3 5 2 6" xfId="27926" xr:uid="{BD788934-E6EC-4A38-BD19-D391F0A9A963}"/>
    <cellStyle name="Input 2 3 5 2 7" xfId="33653" xr:uid="{F513DD7F-ED0E-4B78-85A6-4A06B31C1984}"/>
    <cellStyle name="Input 2 3 5 3" xfId="23123" xr:uid="{3776E326-E3F6-468A-B472-23B952C2BF9E}"/>
    <cellStyle name="Input 2 3 5 3 2" xfId="25823" xr:uid="{B3DCF60D-B421-4FD4-9B90-7E4973093F7F}"/>
    <cellStyle name="Input 2 3 5 3 2 2" xfId="31275" xr:uid="{3E9B7117-4561-4317-9860-11C6B4341110}"/>
    <cellStyle name="Input 2 3 5 3 2 3" xfId="36850" xr:uid="{AD2C93BE-B9FF-4F2F-9335-FE97EB14A106}"/>
    <cellStyle name="Input 2 3 5 3 3" xfId="29063" xr:uid="{93A9F79D-6E33-4E3D-A56D-BBFCBC36BAB9}"/>
    <cellStyle name="Input 2 3 5 3 4" xfId="34787" xr:uid="{FCB903AD-729F-4A31-8790-9007506C5CE4}"/>
    <cellStyle name="Input 2 3 5 4" xfId="24500" xr:uid="{4BEAF710-E800-45F9-8FFD-D8E7CD7655C2}"/>
    <cellStyle name="Input 2 3 5 4 2" xfId="26695" xr:uid="{2F8E20F7-6EDB-4188-9150-E1E1DEFD04A9}"/>
    <cellStyle name="Input 2 3 5 4 2 2" xfId="32147" xr:uid="{FAE3EDA6-18C9-480F-A5A6-91ED881161ED}"/>
    <cellStyle name="Input 2 3 5 4 2 3" xfId="37704" xr:uid="{B3226CB5-3743-486D-8E74-3280B4C22A0D}"/>
    <cellStyle name="Input 2 3 5 4 3" xfId="29952" xr:uid="{EF0CF6C6-C859-4894-9F6E-59B8FF4F3B18}"/>
    <cellStyle name="Input 2 3 5 4 4" xfId="35653" xr:uid="{98BCCC42-868B-4CAA-BB2C-E94BF06738D4}"/>
    <cellStyle name="Input 2 3 5 5" xfId="22265" xr:uid="{8AC55AC1-8ADD-420C-AC92-8174422D4A10}"/>
    <cellStyle name="Input 2 3 5 5 2" xfId="28205" xr:uid="{27E112A0-4CD8-439C-8FD9-5AD7A418CA36}"/>
    <cellStyle name="Input 2 3 5 5 3" xfId="33932" xr:uid="{35A46925-B541-448F-94EC-1410B3EE0A45}"/>
    <cellStyle name="Input 2 3 5 6" xfId="21201" xr:uid="{8798CD4C-82A4-473E-8EF2-DAADD4232295}"/>
    <cellStyle name="Input 2 3 5 7" xfId="21278" xr:uid="{EE3F4C24-A5FD-4E1B-A999-DB3CBF404A2C}"/>
    <cellStyle name="Input 2 3 5 8" xfId="33054" xr:uid="{991C5603-4A06-4D02-91E5-80FA728DC050}"/>
    <cellStyle name="Input 2 4" xfId="9382" xr:uid="{00000000-0005-0000-0000-00009B240000}"/>
    <cellStyle name="Input 2 4 2" xfId="9383" xr:uid="{00000000-0005-0000-0000-00009C240000}"/>
    <cellStyle name="Input 2 4 2 2" xfId="21983" xr:uid="{776DCDFF-AB97-419B-A3D8-03AB0FFE3BB6}"/>
    <cellStyle name="Input 2 4 2 2 2" xfId="23713" xr:uid="{0460B8C3-016E-4963-93E1-B4D2198FB90A}"/>
    <cellStyle name="Input 2 4 2 2 2 2" xfId="26413" xr:uid="{FA4577CE-9349-477B-BBCA-23B454D862B9}"/>
    <cellStyle name="Input 2 4 2 2 2 2 2" xfId="31865" xr:uid="{6DF8A4AD-568E-4D00-A3F6-C7DE34246103}"/>
    <cellStyle name="Input 2 4 2 2 2 2 3" xfId="37440" xr:uid="{EFE9CBBA-BD42-4D6C-AEDE-1E0A71BFA632}"/>
    <cellStyle name="Input 2 4 2 2 2 3" xfId="29653" xr:uid="{40E832C5-D6A8-4A53-B168-872EB4B6A68E}"/>
    <cellStyle name="Input 2 4 2 2 2 4" xfId="35377" xr:uid="{62215A92-DFB7-4021-A5C6-865951998A37}"/>
    <cellStyle name="Input 2 4 2 2 3" xfId="25098" xr:uid="{D8CDB036-C3CA-4E35-AC9F-CC24DFF6D4D1}"/>
    <cellStyle name="Input 2 4 2 2 3 2" xfId="27293" xr:uid="{ACA6B339-68DC-44DA-B002-D27EF0B65EBB}"/>
    <cellStyle name="Input 2 4 2 2 3 2 2" xfId="32745" xr:uid="{8623BFED-6CFF-4598-BEB6-18B254B10512}"/>
    <cellStyle name="Input 2 4 2 2 3 2 3" xfId="38126" xr:uid="{7C0EC67E-394E-460E-A933-27B3FF1B2445}"/>
    <cellStyle name="Input 2 4 2 2 3 3" xfId="30550" xr:uid="{E4962ECE-BEF8-4AA6-B546-F306E5D53AF8}"/>
    <cellStyle name="Input 2 4 2 2 3 4" xfId="36243" xr:uid="{7DC6E6C4-A9BD-48EF-9E9F-52FD9C54461B}"/>
    <cellStyle name="Input 2 4 2 2 4" xfId="22858" xr:uid="{620318ED-9839-4D5A-B55B-8BE4ECE503C1}"/>
    <cellStyle name="Input 2 4 2 2 4 2" xfId="28798" xr:uid="{68DA387B-4290-47FE-B21B-DFA3401DFF1F}"/>
    <cellStyle name="Input 2 4 2 2 4 3" xfId="34525" xr:uid="{11CFAD9E-0ADB-435A-ACFD-A0DFDA39CA87}"/>
    <cellStyle name="Input 2 4 2 2 5" xfId="25558" xr:uid="{23DC2401-8B9D-40CC-8DD2-75D0E8FDB7DC}"/>
    <cellStyle name="Input 2 4 2 2 5 2" xfId="31010" xr:uid="{2A6E3848-9DFF-4577-B35A-75654423197D}"/>
    <cellStyle name="Input 2 4 2 2 5 3" xfId="36585" xr:uid="{BDCFC732-C8B2-463B-886C-B0E99CC63288}"/>
    <cellStyle name="Input 2 4 2 2 6" xfId="27925" xr:uid="{0ECDE826-F5B2-436D-A2E9-ADC809A9D02E}"/>
    <cellStyle name="Input 2 4 2 2 7" xfId="33652" xr:uid="{B061949B-3EC5-4A0A-A8F6-F25245370C5C}"/>
    <cellStyle name="Input 2 4 2 3" xfId="23124" xr:uid="{E4A77C4D-5360-4A22-B4BB-D23257883593}"/>
    <cellStyle name="Input 2 4 2 3 2" xfId="25824" xr:uid="{7854232E-CB40-4261-AEC9-1371EBADD76A}"/>
    <cellStyle name="Input 2 4 2 3 2 2" xfId="31276" xr:uid="{E34E6494-EE3D-4198-95F2-4B8A958659EB}"/>
    <cellStyle name="Input 2 4 2 3 2 3" xfId="36851" xr:uid="{3BF5CC7B-0BC2-49EF-9C52-648502DAF245}"/>
    <cellStyle name="Input 2 4 2 3 3" xfId="29064" xr:uid="{826E05C0-094F-4EDE-A6EA-4AE55155D146}"/>
    <cellStyle name="Input 2 4 2 3 4" xfId="34788" xr:uid="{A16F8DEB-6096-4D6D-8D49-BE4CFA8718C9}"/>
    <cellStyle name="Input 2 4 2 4" xfId="24501" xr:uid="{CB04F949-9F6F-4799-851D-CA73A9A6FC79}"/>
    <cellStyle name="Input 2 4 2 4 2" xfId="26696" xr:uid="{2FD46A36-CBAF-49DB-A114-3C50C52F47E0}"/>
    <cellStyle name="Input 2 4 2 4 2 2" xfId="32148" xr:uid="{41CD2B53-3660-4376-BD07-51D6AE756400}"/>
    <cellStyle name="Input 2 4 2 4 2 3" xfId="37705" xr:uid="{D50098D7-481B-4DC8-B50F-E031461D463C}"/>
    <cellStyle name="Input 2 4 2 4 3" xfId="29953" xr:uid="{59EE0012-EFBE-42CA-A5D1-764AB4A1FA92}"/>
    <cellStyle name="Input 2 4 2 4 4" xfId="35654" xr:uid="{553B00FE-7FC2-483B-A4CD-C6D776D317FF}"/>
    <cellStyle name="Input 2 4 2 5" xfId="22266" xr:uid="{5A7CA656-87DE-47CE-9641-C26DEDA4BB5C}"/>
    <cellStyle name="Input 2 4 2 5 2" xfId="28206" xr:uid="{33FA25A4-E6BC-46CE-B94E-52B304D05C74}"/>
    <cellStyle name="Input 2 4 2 5 3" xfId="33933" xr:uid="{9CB46764-1AB3-4DB5-AA6C-A87C7D769F12}"/>
    <cellStyle name="Input 2 4 2 6" xfId="21202" xr:uid="{EF768DC3-96D3-4F0C-84FC-E2B64F237AF1}"/>
    <cellStyle name="Input 2 4 2 7" xfId="21277" xr:uid="{47103BC3-6CD5-4424-818C-025067118ABD}"/>
    <cellStyle name="Input 2 4 2 8" xfId="33055" xr:uid="{8F78866F-44EE-4FC4-BEBF-697C134979F1}"/>
    <cellStyle name="Input 2 4 3" xfId="9384" xr:uid="{00000000-0005-0000-0000-00009D240000}"/>
    <cellStyle name="Input 2 4 3 2" xfId="21982" xr:uid="{DCFC23B7-E188-4FA7-BDBF-716391739D22}"/>
    <cellStyle name="Input 2 4 3 2 2" xfId="23712" xr:uid="{B2074DCE-16D7-472C-8B42-C3D0DB191B81}"/>
    <cellStyle name="Input 2 4 3 2 2 2" xfId="26412" xr:uid="{A4BCA1FE-6744-4F6A-80F2-277DE1914D35}"/>
    <cellStyle name="Input 2 4 3 2 2 2 2" xfId="31864" xr:uid="{13CFE592-8B0F-4762-B718-41852D7E6946}"/>
    <cellStyle name="Input 2 4 3 2 2 2 3" xfId="37439" xr:uid="{315395F8-9424-4D0F-B768-09E424799F59}"/>
    <cellStyle name="Input 2 4 3 2 2 3" xfId="29652" xr:uid="{A9501F2C-3391-43E3-AC40-97B808BF2D0A}"/>
    <cellStyle name="Input 2 4 3 2 2 4" xfId="35376" xr:uid="{F8E683EF-60BE-4255-96FD-CA9D2CAAFBD5}"/>
    <cellStyle name="Input 2 4 3 2 3" xfId="25097" xr:uid="{56911D2B-03F5-469B-B21B-D29109000EB4}"/>
    <cellStyle name="Input 2 4 3 2 3 2" xfId="27292" xr:uid="{976B4B70-CC65-47A3-8568-63805D01A4AA}"/>
    <cellStyle name="Input 2 4 3 2 3 2 2" xfId="32744" xr:uid="{B2472BE5-5E87-4050-9AA5-66C40C2A6F29}"/>
    <cellStyle name="Input 2 4 3 2 3 2 3" xfId="38125" xr:uid="{13B98F1B-0EEC-4E52-892B-2E2B707DAB14}"/>
    <cellStyle name="Input 2 4 3 2 3 3" xfId="30549" xr:uid="{BC3EB1C0-E543-410C-A6B5-E833B64C176F}"/>
    <cellStyle name="Input 2 4 3 2 3 4" xfId="36242" xr:uid="{4D78BED4-485F-4D67-8088-432D8B41EF9A}"/>
    <cellStyle name="Input 2 4 3 2 4" xfId="22857" xr:uid="{AFF331AD-ACBD-4D55-AAE7-F4E0F00DB6AD}"/>
    <cellStyle name="Input 2 4 3 2 4 2" xfId="28797" xr:uid="{252F5791-3809-44BC-91C9-06564B39A67B}"/>
    <cellStyle name="Input 2 4 3 2 4 3" xfId="34524" xr:uid="{08DBCAE9-0CE3-45E9-996D-35859399F959}"/>
    <cellStyle name="Input 2 4 3 2 5" xfId="25557" xr:uid="{C03D969F-5A64-40C0-90C4-7472005A1917}"/>
    <cellStyle name="Input 2 4 3 2 5 2" xfId="31009" xr:uid="{D068402D-3D0D-417F-895C-2BDAED90C36F}"/>
    <cellStyle name="Input 2 4 3 2 5 3" xfId="36584" xr:uid="{8C3909E4-B8EE-4C10-8046-D1F7E46AA8D3}"/>
    <cellStyle name="Input 2 4 3 2 6" xfId="27924" xr:uid="{1C77646D-7266-4E23-9B93-F511F1F99854}"/>
    <cellStyle name="Input 2 4 3 2 7" xfId="33651" xr:uid="{B331453B-4C08-4244-AE7C-FCE484FB4759}"/>
    <cellStyle name="Input 2 4 3 3" xfId="23125" xr:uid="{26C2C83B-CD6C-4135-BEC6-FFBE61D6846C}"/>
    <cellStyle name="Input 2 4 3 3 2" xfId="25825" xr:uid="{C920A5CD-CBA5-44F3-9413-0777FDB01025}"/>
    <cellStyle name="Input 2 4 3 3 2 2" xfId="31277" xr:uid="{DF1B8999-2DA5-44CC-8071-EC4F3E757F84}"/>
    <cellStyle name="Input 2 4 3 3 2 3" xfId="36852" xr:uid="{A94D7246-7CD2-4480-9F8D-6AB9BE0792B2}"/>
    <cellStyle name="Input 2 4 3 3 3" xfId="29065" xr:uid="{0E14D8E4-D1AA-435C-A5DA-34E1243E646B}"/>
    <cellStyle name="Input 2 4 3 3 4" xfId="34789" xr:uid="{BC3E6A98-0105-4419-B255-213E06A9A67A}"/>
    <cellStyle name="Input 2 4 3 4" xfId="24502" xr:uid="{37B5F4C6-401D-4B70-A2C4-B543AA2A460E}"/>
    <cellStyle name="Input 2 4 3 4 2" xfId="26697" xr:uid="{69A1D386-40FF-41F9-B5D7-E52B6668A6EA}"/>
    <cellStyle name="Input 2 4 3 4 2 2" xfId="32149" xr:uid="{42C57468-24BC-4E07-8D29-0BCAE3793F30}"/>
    <cellStyle name="Input 2 4 3 4 2 3" xfId="37706" xr:uid="{4143EB82-27DF-4C17-8718-76A2E6B54DFD}"/>
    <cellStyle name="Input 2 4 3 4 3" xfId="29954" xr:uid="{D8010171-27CA-4213-BA8C-C32A37C07F26}"/>
    <cellStyle name="Input 2 4 3 4 4" xfId="35655" xr:uid="{0B86958A-5E65-4650-96BD-9AE2A3AA7A88}"/>
    <cellStyle name="Input 2 4 3 5" xfId="22267" xr:uid="{F807B73F-9D4B-4CFE-A590-DC9598356A4D}"/>
    <cellStyle name="Input 2 4 3 5 2" xfId="28207" xr:uid="{858CF3B2-40E8-4385-A8A1-C4A891B108B8}"/>
    <cellStyle name="Input 2 4 3 5 3" xfId="33934" xr:uid="{95F18193-039A-4028-88C2-5A3A14E345B8}"/>
    <cellStyle name="Input 2 4 3 6" xfId="21203" xr:uid="{012C07D9-24FB-4F2D-A31C-F93C7E72543B}"/>
    <cellStyle name="Input 2 4 3 7" xfId="21276" xr:uid="{5465C61A-3181-4069-BE0A-ED5265F2F03F}"/>
    <cellStyle name="Input 2 4 3 8" xfId="33056" xr:uid="{E11EE5A3-AE43-4446-8AD0-EB03A947A4D9}"/>
    <cellStyle name="Input 2 4 4" xfId="9385" xr:uid="{00000000-0005-0000-0000-00009E240000}"/>
    <cellStyle name="Input 2 4 4 2" xfId="21981" xr:uid="{6D56F850-5521-4ECC-B62D-C8075000EB55}"/>
    <cellStyle name="Input 2 4 4 2 2" xfId="23711" xr:uid="{21F40FF9-2135-4899-9CF9-7A1EC46E6E58}"/>
    <cellStyle name="Input 2 4 4 2 2 2" xfId="26411" xr:uid="{9667D298-367E-434B-8949-9901E8736FEE}"/>
    <cellStyle name="Input 2 4 4 2 2 2 2" xfId="31863" xr:uid="{D6E03956-01F1-404B-96BB-46057E45C186}"/>
    <cellStyle name="Input 2 4 4 2 2 2 3" xfId="37438" xr:uid="{A6C53D73-E1C2-4D99-A7EF-024542FD84A2}"/>
    <cellStyle name="Input 2 4 4 2 2 3" xfId="29651" xr:uid="{197656E4-C795-4F5C-B9A0-6C01D0D92791}"/>
    <cellStyle name="Input 2 4 4 2 2 4" xfId="35375" xr:uid="{13B1F0B0-7808-4D4A-9070-16134E1A1378}"/>
    <cellStyle name="Input 2 4 4 2 3" xfId="25096" xr:uid="{5CDE178F-FD22-44AD-8988-053F1898EFF9}"/>
    <cellStyle name="Input 2 4 4 2 3 2" xfId="27291" xr:uid="{D36CCB13-00A4-4B1D-BB47-55E9D157B1F3}"/>
    <cellStyle name="Input 2 4 4 2 3 2 2" xfId="32743" xr:uid="{4CE1F3EC-77EC-4231-8D18-B417C6AA42F7}"/>
    <cellStyle name="Input 2 4 4 2 3 2 3" xfId="38124" xr:uid="{899EE1AF-CAB7-4017-B967-9C0016441428}"/>
    <cellStyle name="Input 2 4 4 2 3 3" xfId="30548" xr:uid="{389056C8-EEBE-4BFA-A538-D871B26BCE84}"/>
    <cellStyle name="Input 2 4 4 2 3 4" xfId="36241" xr:uid="{E82A6753-B669-48D6-9581-47C03D142436}"/>
    <cellStyle name="Input 2 4 4 2 4" xfId="22856" xr:uid="{A1C8F25A-C0D8-4707-9E3E-B311DFFB05E8}"/>
    <cellStyle name="Input 2 4 4 2 4 2" xfId="28796" xr:uid="{C940105B-446E-42F7-8911-FAAB65A8663F}"/>
    <cellStyle name="Input 2 4 4 2 4 3" xfId="34523" xr:uid="{78B910E7-BC30-4B26-B7BF-FB0B3B668D0B}"/>
    <cellStyle name="Input 2 4 4 2 5" xfId="25556" xr:uid="{7E6CCCC2-8064-44CB-BB0A-79F850399291}"/>
    <cellStyle name="Input 2 4 4 2 5 2" xfId="31008" xr:uid="{4E49B0BB-4799-4863-B79B-A46AB054B501}"/>
    <cellStyle name="Input 2 4 4 2 5 3" xfId="36583" xr:uid="{64853185-E844-4D8C-8BC6-F9E6D772D919}"/>
    <cellStyle name="Input 2 4 4 2 6" xfId="27923" xr:uid="{59642703-E3C5-4539-9E95-79B9846646C3}"/>
    <cellStyle name="Input 2 4 4 2 7" xfId="33650" xr:uid="{A383D0B3-1A7C-4BBE-8EFD-4724A65AA38F}"/>
    <cellStyle name="Input 2 4 4 3" xfId="23126" xr:uid="{7020BA15-015A-4276-ABD4-D0089C2A158D}"/>
    <cellStyle name="Input 2 4 4 3 2" xfId="25826" xr:uid="{AC44EB92-A279-4961-96A7-8CAB646CCBA7}"/>
    <cellStyle name="Input 2 4 4 3 2 2" xfId="31278" xr:uid="{741F7983-22E9-47C5-8798-18195D367839}"/>
    <cellStyle name="Input 2 4 4 3 2 3" xfId="36853" xr:uid="{DE372EEE-55B2-46AB-B24E-7EC7A0EC4A03}"/>
    <cellStyle name="Input 2 4 4 3 3" xfId="29066" xr:uid="{59174E50-59FC-461B-BF53-ADD874971FC0}"/>
    <cellStyle name="Input 2 4 4 3 4" xfId="34790" xr:uid="{5D2CC6CC-F7CB-4E1C-B371-CEFF92CB4203}"/>
    <cellStyle name="Input 2 4 4 4" xfId="24503" xr:uid="{7F43BD8B-49E2-48EF-880D-6247E0645E7D}"/>
    <cellStyle name="Input 2 4 4 4 2" xfId="26698" xr:uid="{50CD0BA0-B506-4FDB-BD45-DA6148D598C3}"/>
    <cellStyle name="Input 2 4 4 4 2 2" xfId="32150" xr:uid="{56924C30-E77E-499A-B6A3-8EBBB3CBF9B0}"/>
    <cellStyle name="Input 2 4 4 4 2 3" xfId="37707" xr:uid="{1B1BC950-752C-4175-9CC0-EACF5AF4EB78}"/>
    <cellStyle name="Input 2 4 4 4 3" xfId="29955" xr:uid="{44357F3D-B0DE-46D8-A355-952322777D77}"/>
    <cellStyle name="Input 2 4 4 4 4" xfId="35656" xr:uid="{6E6CAAD1-EAA4-46BC-B5B9-5061F2FDF72A}"/>
    <cellStyle name="Input 2 4 4 5" xfId="22268" xr:uid="{617C53DF-5575-4FE3-A308-496CE5AEAAE0}"/>
    <cellStyle name="Input 2 4 4 5 2" xfId="28208" xr:uid="{A7AAF9DD-67FE-4FF9-A2B0-7A5588246097}"/>
    <cellStyle name="Input 2 4 4 5 3" xfId="33935" xr:uid="{C7EBF8A0-9272-4700-9EA2-9242E0CCCE7F}"/>
    <cellStyle name="Input 2 4 4 6" xfId="21204" xr:uid="{C99FDA9E-814E-4418-B02E-D38F67760840}"/>
    <cellStyle name="Input 2 4 4 7" xfId="21275" xr:uid="{843A634A-257B-4AD1-8057-3FF7ADC2E7C3}"/>
    <cellStyle name="Input 2 4 4 8" xfId="33057" xr:uid="{D5ED6FE9-7D3B-4994-906A-1A6EC430DAF1}"/>
    <cellStyle name="Input 2 4 5" xfId="9386" xr:uid="{00000000-0005-0000-0000-00009F240000}"/>
    <cellStyle name="Input 2 4 5 2" xfId="21980" xr:uid="{C0F1FD66-9144-41A7-ABCD-4A13E12B2A93}"/>
    <cellStyle name="Input 2 4 5 2 2" xfId="23710" xr:uid="{316C12F7-76CC-48E4-8F7A-EEB5914576F5}"/>
    <cellStyle name="Input 2 4 5 2 2 2" xfId="26410" xr:uid="{B72DD24D-FC1A-42DA-A98F-E2A37B81C9CB}"/>
    <cellStyle name="Input 2 4 5 2 2 2 2" xfId="31862" xr:uid="{55B326FB-CFCD-48C5-B21A-774BEDBD25A1}"/>
    <cellStyle name="Input 2 4 5 2 2 2 3" xfId="37437" xr:uid="{B72D9381-DE41-444F-B7AF-BB3494F657B2}"/>
    <cellStyle name="Input 2 4 5 2 2 3" xfId="29650" xr:uid="{821C882E-3A23-4417-9EDA-4A9934D558D3}"/>
    <cellStyle name="Input 2 4 5 2 2 4" xfId="35374" xr:uid="{177FCB88-A452-4452-8D7A-7368887715CE}"/>
    <cellStyle name="Input 2 4 5 2 3" xfId="25095" xr:uid="{73B0BDE7-E4DB-45FA-822A-EF8D2F3D8E42}"/>
    <cellStyle name="Input 2 4 5 2 3 2" xfId="27290" xr:uid="{9FC6E8FD-B43E-4002-8511-2A7CA2B5BD0A}"/>
    <cellStyle name="Input 2 4 5 2 3 2 2" xfId="32742" xr:uid="{17CA3390-8B69-42EB-A524-1267F851A87F}"/>
    <cellStyle name="Input 2 4 5 2 3 2 3" xfId="38123" xr:uid="{E5A84FDF-B5BD-470B-8DEF-62266510D248}"/>
    <cellStyle name="Input 2 4 5 2 3 3" xfId="30547" xr:uid="{7858FBD7-B292-4BE7-AC35-0BBF8B6CCB57}"/>
    <cellStyle name="Input 2 4 5 2 3 4" xfId="36240" xr:uid="{9161F03A-58CA-4E1E-899E-08CE2719723D}"/>
    <cellStyle name="Input 2 4 5 2 4" xfId="22855" xr:uid="{C8F3FC73-1F8C-4983-9647-B4E9B5C26603}"/>
    <cellStyle name="Input 2 4 5 2 4 2" xfId="28795" xr:uid="{ECB69F1C-DC27-463A-A7FF-957A996C5154}"/>
    <cellStyle name="Input 2 4 5 2 4 3" xfId="34522" xr:uid="{57DAA19B-2885-4AE3-91D9-D0AF8B7A67AF}"/>
    <cellStyle name="Input 2 4 5 2 5" xfId="25555" xr:uid="{0F59D131-1B73-493A-98B6-25319AD12CF9}"/>
    <cellStyle name="Input 2 4 5 2 5 2" xfId="31007" xr:uid="{0861812B-EC1E-47CD-AD5A-8C2398388B58}"/>
    <cellStyle name="Input 2 4 5 2 5 3" xfId="36582" xr:uid="{6B3DC9FD-32E4-4BA6-8BC3-21F1947C1278}"/>
    <cellStyle name="Input 2 4 5 2 6" xfId="27922" xr:uid="{3A34F4A3-73CB-491C-A577-00A0CF213E01}"/>
    <cellStyle name="Input 2 4 5 2 7" xfId="33649" xr:uid="{2912FFCB-E312-4BB1-A5B9-970110ED36C6}"/>
    <cellStyle name="Input 2 4 5 3" xfId="23127" xr:uid="{38E23FFF-85B8-474A-A6FD-4B93FB604DEF}"/>
    <cellStyle name="Input 2 4 5 3 2" xfId="25827" xr:uid="{69B005C3-D32A-4EFE-9073-D2949957DDD5}"/>
    <cellStyle name="Input 2 4 5 3 2 2" xfId="31279" xr:uid="{6E60F594-1A8F-4C3C-8052-D7C6C2DA3F06}"/>
    <cellStyle name="Input 2 4 5 3 2 3" xfId="36854" xr:uid="{FBEF391C-FE68-4FCA-8CD1-A5EF0ACD584B}"/>
    <cellStyle name="Input 2 4 5 3 3" xfId="29067" xr:uid="{E115085D-BB21-4108-A3C5-25A61AA337A1}"/>
    <cellStyle name="Input 2 4 5 3 4" xfId="34791" xr:uid="{854FDC4B-4D5E-427C-A058-BB0DAEC6F9ED}"/>
    <cellStyle name="Input 2 4 5 4" xfId="24504" xr:uid="{6C6DB278-42A2-4C36-AEA4-F3BECDDE99D0}"/>
    <cellStyle name="Input 2 4 5 4 2" xfId="26699" xr:uid="{C7BFCC61-308D-445F-BAE1-29437A8F1001}"/>
    <cellStyle name="Input 2 4 5 4 2 2" xfId="32151" xr:uid="{15CDF4E5-492B-46E3-8726-6F77D5B34848}"/>
    <cellStyle name="Input 2 4 5 4 2 3" xfId="37708" xr:uid="{FBFFD754-AFBF-4E24-9C0B-704C35DEA3C6}"/>
    <cellStyle name="Input 2 4 5 4 3" xfId="29956" xr:uid="{06184398-8502-45B9-8368-DD434E5C0983}"/>
    <cellStyle name="Input 2 4 5 4 4" xfId="35657" xr:uid="{09A47378-EF60-460D-A0F5-3B7151D0018F}"/>
    <cellStyle name="Input 2 4 5 5" xfId="22269" xr:uid="{9B900678-D7ED-4171-810D-4120CBBC9EFE}"/>
    <cellStyle name="Input 2 4 5 5 2" xfId="28209" xr:uid="{6552930E-E814-4196-B4D8-50FF79A2F76D}"/>
    <cellStyle name="Input 2 4 5 5 3" xfId="33936" xr:uid="{6E185AB3-25CD-4BF5-8C9A-A513F42D8000}"/>
    <cellStyle name="Input 2 4 5 6" xfId="21205" xr:uid="{E5EF36EB-5581-4B7A-853C-1AC9ED68BCC9}"/>
    <cellStyle name="Input 2 4 5 7" xfId="21274" xr:uid="{E9AD319F-78B3-4D5C-A601-5EBBB9DCC647}"/>
    <cellStyle name="Input 2 4 5 8" xfId="33058" xr:uid="{6D8D846A-9FFC-4EC7-B42C-D9CB378696BA}"/>
    <cellStyle name="Input 2 5" xfId="9387" xr:uid="{00000000-0005-0000-0000-0000A0240000}"/>
    <cellStyle name="Input 2 5 2" xfId="9388" xr:uid="{00000000-0005-0000-0000-0000A1240000}"/>
    <cellStyle name="Input 2 5 2 2" xfId="21979" xr:uid="{40B40483-F087-4A76-A64F-343651E9AC13}"/>
    <cellStyle name="Input 2 5 2 2 2" xfId="23709" xr:uid="{412027CA-87F1-4E3E-85AD-2F9218DB3530}"/>
    <cellStyle name="Input 2 5 2 2 2 2" xfId="26409" xr:uid="{156B1BA6-B1E3-4797-BE2E-9A9971E6B7A9}"/>
    <cellStyle name="Input 2 5 2 2 2 2 2" xfId="31861" xr:uid="{388C76D8-954C-4A6C-9567-58B6DA2D1398}"/>
    <cellStyle name="Input 2 5 2 2 2 2 3" xfId="37436" xr:uid="{7DF44EDC-8A69-4769-AE9F-15F19981637A}"/>
    <cellStyle name="Input 2 5 2 2 2 3" xfId="29649" xr:uid="{8CAB7124-27D5-47F8-8FD5-1918CC318BEB}"/>
    <cellStyle name="Input 2 5 2 2 2 4" xfId="35373" xr:uid="{8BFE3628-D98E-4B94-80FB-03C2E6C22911}"/>
    <cellStyle name="Input 2 5 2 2 3" xfId="25094" xr:uid="{9D757FC2-D1AD-4C76-8855-26F5819114A6}"/>
    <cellStyle name="Input 2 5 2 2 3 2" xfId="27289" xr:uid="{C342F583-D9B4-4414-9F05-B1BD309D7CDE}"/>
    <cellStyle name="Input 2 5 2 2 3 2 2" xfId="32741" xr:uid="{0F0D2824-4CF2-4055-B2A7-03FA66C12F4A}"/>
    <cellStyle name="Input 2 5 2 2 3 2 3" xfId="38122" xr:uid="{DA1173CD-ABB7-4E6A-857B-A082CD59B5C8}"/>
    <cellStyle name="Input 2 5 2 2 3 3" xfId="30546" xr:uid="{5BF2DCA9-B915-4669-B800-EB9B4046A829}"/>
    <cellStyle name="Input 2 5 2 2 3 4" xfId="36239" xr:uid="{A032CFBE-34A1-4EAA-B506-C195A9804DAE}"/>
    <cellStyle name="Input 2 5 2 2 4" xfId="22854" xr:uid="{2E810890-3D25-492C-8B11-2A3EA55D8869}"/>
    <cellStyle name="Input 2 5 2 2 4 2" xfId="28794" xr:uid="{63D9BFFC-56A8-4BFC-AC9E-06061DD237AB}"/>
    <cellStyle name="Input 2 5 2 2 4 3" xfId="34521" xr:uid="{68C55A4F-3626-4920-9E5C-8E6909A44BC3}"/>
    <cellStyle name="Input 2 5 2 2 5" xfId="25554" xr:uid="{1AA8B325-2848-4F10-9F73-ACDFF0A74945}"/>
    <cellStyle name="Input 2 5 2 2 5 2" xfId="31006" xr:uid="{83F2EE13-D108-4E91-83B4-E965DDB33704}"/>
    <cellStyle name="Input 2 5 2 2 5 3" xfId="36581" xr:uid="{818C2BE3-1F00-4398-BD3C-B11D3162E573}"/>
    <cellStyle name="Input 2 5 2 2 6" xfId="27921" xr:uid="{763DE521-6975-422B-A5BB-D69C358EDB68}"/>
    <cellStyle name="Input 2 5 2 2 7" xfId="33648" xr:uid="{193A9A7C-92B3-46A2-9C12-A39B62DDEC77}"/>
    <cellStyle name="Input 2 5 2 3" xfId="23128" xr:uid="{B4FFB062-16FF-4380-A643-9B91AE4F20EA}"/>
    <cellStyle name="Input 2 5 2 3 2" xfId="25828" xr:uid="{FF41F513-83B9-4BD7-898D-0A5E5C66B0F5}"/>
    <cellStyle name="Input 2 5 2 3 2 2" xfId="31280" xr:uid="{D68079AD-C284-4E75-9545-78308D30C0B4}"/>
    <cellStyle name="Input 2 5 2 3 2 3" xfId="36855" xr:uid="{20220005-A106-4F6B-AD72-35D96BFC5C52}"/>
    <cellStyle name="Input 2 5 2 3 3" xfId="29068" xr:uid="{210567A2-797C-406B-B89D-9C28E7556204}"/>
    <cellStyle name="Input 2 5 2 3 4" xfId="34792" xr:uid="{ABAB1405-173A-4F83-BC7F-98E875DC9A83}"/>
    <cellStyle name="Input 2 5 2 4" xfId="24505" xr:uid="{9BB2C090-BB9D-4AA4-947A-8FD22E1C56F9}"/>
    <cellStyle name="Input 2 5 2 4 2" xfId="26700" xr:uid="{5DB1DC43-B904-44B0-A52E-CF224F431A61}"/>
    <cellStyle name="Input 2 5 2 4 2 2" xfId="32152" xr:uid="{186D3609-9FA3-416D-8F4A-E5758B058497}"/>
    <cellStyle name="Input 2 5 2 4 2 3" xfId="37709" xr:uid="{71C9D844-2A83-4FBD-A57F-C24708475035}"/>
    <cellStyle name="Input 2 5 2 4 3" xfId="29957" xr:uid="{5D1E342A-75DA-465D-9B50-CFFFCB172326}"/>
    <cellStyle name="Input 2 5 2 4 4" xfId="35658" xr:uid="{5E9A6A5C-12A4-4B39-BBA8-AA3773EE1643}"/>
    <cellStyle name="Input 2 5 2 5" xfId="22270" xr:uid="{3450E3EC-1ED6-46B3-887E-91F4B16DD428}"/>
    <cellStyle name="Input 2 5 2 5 2" xfId="28210" xr:uid="{1BC91DE3-709D-441B-8349-71547FEC94CC}"/>
    <cellStyle name="Input 2 5 2 5 3" xfId="33937" xr:uid="{556B7424-42E5-48B2-A3E5-EDFA97BFC856}"/>
    <cellStyle name="Input 2 5 2 6" xfId="21206" xr:uid="{E62AD131-8B42-41A2-A48F-0C3FD32FAE51}"/>
    <cellStyle name="Input 2 5 2 7" xfId="21273" xr:uid="{3726E305-2CC4-4A01-8A57-3CA9BE5273D7}"/>
    <cellStyle name="Input 2 5 2 8" xfId="33059" xr:uid="{C3B5D77A-50E2-4C0B-8D45-CA269FF3B574}"/>
    <cellStyle name="Input 2 5 3" xfId="9389" xr:uid="{00000000-0005-0000-0000-0000A2240000}"/>
    <cellStyle name="Input 2 5 3 2" xfId="21978" xr:uid="{E1E828C5-93BF-43F9-A561-8E2EE4C86EE4}"/>
    <cellStyle name="Input 2 5 3 2 2" xfId="23708" xr:uid="{890ABAAF-FBAE-4D6C-B9DB-1E84DF436D74}"/>
    <cellStyle name="Input 2 5 3 2 2 2" xfId="26408" xr:uid="{CAF09E2F-127D-4BA0-AF0C-FB85B21D2A78}"/>
    <cellStyle name="Input 2 5 3 2 2 2 2" xfId="31860" xr:uid="{E8F304BD-8580-42AB-8699-005FD716C06E}"/>
    <cellStyle name="Input 2 5 3 2 2 2 3" xfId="37435" xr:uid="{67E6C612-1F61-4160-A2E4-D806A79D39FF}"/>
    <cellStyle name="Input 2 5 3 2 2 3" xfId="29648" xr:uid="{C7D22079-C097-4AE6-BF68-FB431492C6E3}"/>
    <cellStyle name="Input 2 5 3 2 2 4" xfId="35372" xr:uid="{64BC81DB-2663-4DFE-BB12-4DFA4BA09D8A}"/>
    <cellStyle name="Input 2 5 3 2 3" xfId="25093" xr:uid="{A3D4C159-8791-4BF1-92AE-6B57A5996822}"/>
    <cellStyle name="Input 2 5 3 2 3 2" xfId="27288" xr:uid="{3004810D-1892-4934-83BF-5C34A5C72F7A}"/>
    <cellStyle name="Input 2 5 3 2 3 2 2" xfId="32740" xr:uid="{8B5A7A83-0673-426E-BC7D-7AC7B899E7C8}"/>
    <cellStyle name="Input 2 5 3 2 3 2 3" xfId="38121" xr:uid="{DA8F8D8E-8609-402D-BEC2-5AA593C1142F}"/>
    <cellStyle name="Input 2 5 3 2 3 3" xfId="30545" xr:uid="{4BF06F9A-7B7B-40D9-A193-0767BADB8A8C}"/>
    <cellStyle name="Input 2 5 3 2 3 4" xfId="36238" xr:uid="{64B9D42F-0B17-4644-B963-98FBD147D9BF}"/>
    <cellStyle name="Input 2 5 3 2 4" xfId="22853" xr:uid="{3D0BF836-F279-4D8D-8F7B-467945EC426D}"/>
    <cellStyle name="Input 2 5 3 2 4 2" xfId="28793" xr:uid="{4B5CDA9F-6E3B-46AA-9865-C876A500485A}"/>
    <cellStyle name="Input 2 5 3 2 4 3" xfId="34520" xr:uid="{1C9D61EC-50E8-4459-B754-D8BFD71677E0}"/>
    <cellStyle name="Input 2 5 3 2 5" xfId="25553" xr:uid="{62DCF0B7-AC42-48EF-8E6A-E2544B87F183}"/>
    <cellStyle name="Input 2 5 3 2 5 2" xfId="31005" xr:uid="{62E66FE3-4AF0-4594-B30B-B18CC0131F9A}"/>
    <cellStyle name="Input 2 5 3 2 5 3" xfId="36580" xr:uid="{CDB64423-DFD2-45F9-8A25-D52F07CC32DB}"/>
    <cellStyle name="Input 2 5 3 2 6" xfId="27920" xr:uid="{C7235164-A615-4316-8526-370E055C8B29}"/>
    <cellStyle name="Input 2 5 3 2 7" xfId="33647" xr:uid="{372A4C9F-E46E-48B8-B4E3-53AA02CE724B}"/>
    <cellStyle name="Input 2 5 3 3" xfId="23129" xr:uid="{519E83E2-855B-400B-836D-B08CEA5230D9}"/>
    <cellStyle name="Input 2 5 3 3 2" xfId="25829" xr:uid="{84D0711F-270D-4471-9F16-127B2E4AACE9}"/>
    <cellStyle name="Input 2 5 3 3 2 2" xfId="31281" xr:uid="{E75746B5-6D99-49E6-B0F1-6CC323D244FE}"/>
    <cellStyle name="Input 2 5 3 3 2 3" xfId="36856" xr:uid="{DA78EC43-98B1-48FB-B420-2CD230EDFF6B}"/>
    <cellStyle name="Input 2 5 3 3 3" xfId="29069" xr:uid="{C1AA68F5-48AC-4051-998C-B79097CA1A1D}"/>
    <cellStyle name="Input 2 5 3 3 4" xfId="34793" xr:uid="{7CE7092C-E761-4711-A614-52EDE915CFBD}"/>
    <cellStyle name="Input 2 5 3 4" xfId="24506" xr:uid="{8C9215FC-97CA-4F0B-A07A-0C1DAE0F07CC}"/>
    <cellStyle name="Input 2 5 3 4 2" xfId="26701" xr:uid="{C9685329-BEE7-410C-A4A4-F4D7A762C1DF}"/>
    <cellStyle name="Input 2 5 3 4 2 2" xfId="32153" xr:uid="{3B03EA8C-1C37-47FC-B584-80F42EA6664A}"/>
    <cellStyle name="Input 2 5 3 4 2 3" xfId="37710" xr:uid="{FAD2EC09-05BF-4FBE-8494-BC3334F8FA51}"/>
    <cellStyle name="Input 2 5 3 4 3" xfId="29958" xr:uid="{60C04EB1-07C7-4E4B-8601-069AD852B10F}"/>
    <cellStyle name="Input 2 5 3 4 4" xfId="35659" xr:uid="{5F32211E-C320-4DF7-9D64-6708A0955DD4}"/>
    <cellStyle name="Input 2 5 3 5" xfId="22271" xr:uid="{79710605-BDA2-44AB-A12C-197103908F14}"/>
    <cellStyle name="Input 2 5 3 5 2" xfId="28211" xr:uid="{822595F0-BC57-4795-A971-28640A4662EA}"/>
    <cellStyle name="Input 2 5 3 5 3" xfId="33938" xr:uid="{ACF5406A-97B5-4794-893E-DF54134C4C5F}"/>
    <cellStyle name="Input 2 5 3 6" xfId="21207" xr:uid="{237B3D14-609C-4C28-9C76-7BEFE5AFA545}"/>
    <cellStyle name="Input 2 5 3 7" xfId="21272" xr:uid="{723807EE-F7CC-425F-A179-217A43C29913}"/>
    <cellStyle name="Input 2 5 3 8" xfId="33060" xr:uid="{1ED549C2-3C18-4C20-B8B5-D882F8D3B2DC}"/>
    <cellStyle name="Input 2 5 4" xfId="9390" xr:uid="{00000000-0005-0000-0000-0000A3240000}"/>
    <cellStyle name="Input 2 5 4 2" xfId="21977" xr:uid="{5EC8650B-D8F6-45BC-826C-086DB5B6A2DD}"/>
    <cellStyle name="Input 2 5 4 2 2" xfId="23707" xr:uid="{C3A7E8D2-7C6C-4E4F-B229-A954B10AD084}"/>
    <cellStyle name="Input 2 5 4 2 2 2" xfId="26407" xr:uid="{BB370862-DE2D-4696-946F-F5F0E3DB7086}"/>
    <cellStyle name="Input 2 5 4 2 2 2 2" xfId="31859" xr:uid="{B8320228-CA2D-4401-A6C4-9D1A4E408003}"/>
    <cellStyle name="Input 2 5 4 2 2 2 3" xfId="37434" xr:uid="{55B484F5-5286-4BB7-BBFA-8BBEFCF585D1}"/>
    <cellStyle name="Input 2 5 4 2 2 3" xfId="29647" xr:uid="{36A1BEB4-61BE-46B7-99EC-8A544B79DF3C}"/>
    <cellStyle name="Input 2 5 4 2 2 4" xfId="35371" xr:uid="{B1B78FD6-62E0-488C-B426-E95AC5A2FD0A}"/>
    <cellStyle name="Input 2 5 4 2 3" xfId="25092" xr:uid="{D244D5F2-197B-4079-A218-78DC5216D657}"/>
    <cellStyle name="Input 2 5 4 2 3 2" xfId="27287" xr:uid="{ACEE4DA4-CE28-4302-A0CE-D73AD26C5F82}"/>
    <cellStyle name="Input 2 5 4 2 3 2 2" xfId="32739" xr:uid="{FA0E95B5-BDE8-417B-BF4A-F856984C82FE}"/>
    <cellStyle name="Input 2 5 4 2 3 2 3" xfId="38120" xr:uid="{E8A3AAFD-51ED-4FF8-98BF-266CCA900337}"/>
    <cellStyle name="Input 2 5 4 2 3 3" xfId="30544" xr:uid="{F6F80A77-2C93-4ED7-ABA0-146FB42EEA63}"/>
    <cellStyle name="Input 2 5 4 2 3 4" xfId="36237" xr:uid="{0470ADB0-7333-415E-B3D3-F60B646B2EA9}"/>
    <cellStyle name="Input 2 5 4 2 4" xfId="22852" xr:uid="{345C1303-4796-47E8-A2E2-03835740DB79}"/>
    <cellStyle name="Input 2 5 4 2 4 2" xfId="28792" xr:uid="{9C429368-5CDD-461C-B42D-D8B95CC5033A}"/>
    <cellStyle name="Input 2 5 4 2 4 3" xfId="34519" xr:uid="{86CEED7D-2EC3-426B-8B09-A4A5A17BF4E6}"/>
    <cellStyle name="Input 2 5 4 2 5" xfId="25552" xr:uid="{8363DAA3-90D0-4C36-AACE-AA5B1B6479F0}"/>
    <cellStyle name="Input 2 5 4 2 5 2" xfId="31004" xr:uid="{974ABF23-A521-48FE-9931-6C4D6EA9E9A8}"/>
    <cellStyle name="Input 2 5 4 2 5 3" xfId="36579" xr:uid="{AFB431E7-116F-40AA-B215-9B85237858F1}"/>
    <cellStyle name="Input 2 5 4 2 6" xfId="27919" xr:uid="{00723B2E-CFC3-4762-B31D-8ACEDC4F3307}"/>
    <cellStyle name="Input 2 5 4 2 7" xfId="33646" xr:uid="{631929D8-36E0-412B-9D51-D316A80136CC}"/>
    <cellStyle name="Input 2 5 4 3" xfId="23130" xr:uid="{FEF10DBD-0DCB-463F-81FA-07EAA3B3F42B}"/>
    <cellStyle name="Input 2 5 4 3 2" xfId="25830" xr:uid="{67D7B678-80F3-4059-9EB0-28C6DE2AD2FB}"/>
    <cellStyle name="Input 2 5 4 3 2 2" xfId="31282" xr:uid="{199EFB73-22E0-41A2-860E-B46C47CFFDD1}"/>
    <cellStyle name="Input 2 5 4 3 2 3" xfId="36857" xr:uid="{18517DAA-4D7E-4712-8D29-35F32A81E72A}"/>
    <cellStyle name="Input 2 5 4 3 3" xfId="29070" xr:uid="{AA724D11-B011-41DB-A370-71164DE2E662}"/>
    <cellStyle name="Input 2 5 4 3 4" xfId="34794" xr:uid="{75989846-FE08-4C36-8868-CD7E8F4584ED}"/>
    <cellStyle name="Input 2 5 4 4" xfId="24507" xr:uid="{23D82325-C45C-4AAC-82A6-C00FC64A1A1B}"/>
    <cellStyle name="Input 2 5 4 4 2" xfId="26702" xr:uid="{C77B6993-8E72-4B5A-B165-120EAE412C6A}"/>
    <cellStyle name="Input 2 5 4 4 2 2" xfId="32154" xr:uid="{C37E7D06-71A8-4793-BCCB-033D17AF2000}"/>
    <cellStyle name="Input 2 5 4 4 2 3" xfId="37711" xr:uid="{402F101D-53FE-452B-9D75-C3204CCE00AA}"/>
    <cellStyle name="Input 2 5 4 4 3" xfId="29959" xr:uid="{AB2E9E3C-A97E-4182-88CF-A804894EDBB0}"/>
    <cellStyle name="Input 2 5 4 4 4" xfId="35660" xr:uid="{49A3CB14-3379-455D-9DEE-9C34C3ED529A}"/>
    <cellStyle name="Input 2 5 4 5" xfId="22272" xr:uid="{187D2204-0059-411A-A875-19EFEEAB52EA}"/>
    <cellStyle name="Input 2 5 4 5 2" xfId="28212" xr:uid="{7E376C14-F839-4F3E-814D-8649EA57BF68}"/>
    <cellStyle name="Input 2 5 4 5 3" xfId="33939" xr:uid="{91734E7D-0EB2-49C3-B5DC-396A9AE62C43}"/>
    <cellStyle name="Input 2 5 4 6" xfId="21208" xr:uid="{CA32F7B5-D401-4A68-9E7C-CEE7B5D95AC8}"/>
    <cellStyle name="Input 2 5 4 7" xfId="21271" xr:uid="{BB576FB5-7DB1-4093-B73E-E89BB97EA622}"/>
    <cellStyle name="Input 2 5 4 8" xfId="33061" xr:uid="{A8F0F623-2438-4B64-A62D-486DAEC61570}"/>
    <cellStyle name="Input 2 5 5" xfId="9391" xr:uid="{00000000-0005-0000-0000-0000A4240000}"/>
    <cellStyle name="Input 2 5 5 2" xfId="21976" xr:uid="{B64C900E-7496-4AC1-9A2F-525CA2EC662C}"/>
    <cellStyle name="Input 2 5 5 2 2" xfId="23706" xr:uid="{61B5CE47-5656-42D1-BD42-8CB0D28DC159}"/>
    <cellStyle name="Input 2 5 5 2 2 2" xfId="26406" xr:uid="{6332BDF2-C0BD-4D77-8F39-6D4E5A3F63CC}"/>
    <cellStyle name="Input 2 5 5 2 2 2 2" xfId="31858" xr:uid="{D6C3C966-420E-4E78-AA37-8A406BC7F170}"/>
    <cellStyle name="Input 2 5 5 2 2 2 3" xfId="37433" xr:uid="{D9E5A659-05DC-4A55-9755-96948C91548D}"/>
    <cellStyle name="Input 2 5 5 2 2 3" xfId="29646" xr:uid="{36C03606-713D-41A3-92F0-C12E9DC472F9}"/>
    <cellStyle name="Input 2 5 5 2 2 4" xfId="35370" xr:uid="{E49AD750-B719-465D-A82F-0775137C7B42}"/>
    <cellStyle name="Input 2 5 5 2 3" xfId="25091" xr:uid="{E0C39AF6-407C-495C-AEEF-737AFB1529AA}"/>
    <cellStyle name="Input 2 5 5 2 3 2" xfId="27286" xr:uid="{19F9399A-778F-49F6-9E24-1CC6D1EFEF0A}"/>
    <cellStyle name="Input 2 5 5 2 3 2 2" xfId="32738" xr:uid="{C6C7FFA5-B982-4F1B-8745-A6F66CE0DC4E}"/>
    <cellStyle name="Input 2 5 5 2 3 2 3" xfId="38119" xr:uid="{4BC0D3CB-6D03-4C6B-99E4-90666CF2A16A}"/>
    <cellStyle name="Input 2 5 5 2 3 3" xfId="30543" xr:uid="{AB1E91FE-A42D-4C86-8D70-1875019F7B4D}"/>
    <cellStyle name="Input 2 5 5 2 3 4" xfId="36236" xr:uid="{3860249E-154E-49F5-A5F0-5F10368306AF}"/>
    <cellStyle name="Input 2 5 5 2 4" xfId="22851" xr:uid="{26FCC08B-8DB3-4FF8-AEE2-7950DB306C2C}"/>
    <cellStyle name="Input 2 5 5 2 4 2" xfId="28791" xr:uid="{09369BEF-909C-4E3A-AC0B-5D359BE9CA74}"/>
    <cellStyle name="Input 2 5 5 2 4 3" xfId="34518" xr:uid="{381A3CAC-6D2B-4687-B3FB-18056F32E3B2}"/>
    <cellStyle name="Input 2 5 5 2 5" xfId="25551" xr:uid="{EA7A9185-69D6-4F02-820E-079CDCBD53C6}"/>
    <cellStyle name="Input 2 5 5 2 5 2" xfId="31003" xr:uid="{6E0EA320-FBC2-4B65-AF81-7E0972F11950}"/>
    <cellStyle name="Input 2 5 5 2 5 3" xfId="36578" xr:uid="{97DF27C8-983E-4922-A7D4-80E600F70849}"/>
    <cellStyle name="Input 2 5 5 2 6" xfId="27918" xr:uid="{6ECA5407-AE61-4D24-8DBE-63A82785EDB0}"/>
    <cellStyle name="Input 2 5 5 2 7" xfId="33645" xr:uid="{0B54F2C1-07C7-48B0-BEE8-E90ED38E9B1C}"/>
    <cellStyle name="Input 2 5 5 3" xfId="23131" xr:uid="{C6B30F2F-6806-4D07-8721-E2A89F545026}"/>
    <cellStyle name="Input 2 5 5 3 2" xfId="25831" xr:uid="{BB6E9675-21B8-435F-BFD0-C435229CE386}"/>
    <cellStyle name="Input 2 5 5 3 2 2" xfId="31283" xr:uid="{77CCBAE0-F3E5-4B13-B84C-93138D6600A7}"/>
    <cellStyle name="Input 2 5 5 3 2 3" xfId="36858" xr:uid="{FBE9D555-6C89-4486-8291-11B4FF083761}"/>
    <cellStyle name="Input 2 5 5 3 3" xfId="29071" xr:uid="{4F3C879D-A4B4-4564-94DD-E26124550299}"/>
    <cellStyle name="Input 2 5 5 3 4" xfId="34795" xr:uid="{CE946C27-D399-4472-80AB-B6BD6F791B5D}"/>
    <cellStyle name="Input 2 5 5 4" xfId="24508" xr:uid="{DA35FE42-5716-41C0-B640-6AB42A4C1084}"/>
    <cellStyle name="Input 2 5 5 4 2" xfId="26703" xr:uid="{63F89825-4BB8-4457-96E6-753F7B35982B}"/>
    <cellStyle name="Input 2 5 5 4 2 2" xfId="32155" xr:uid="{631376F2-48B5-4E82-82BE-352E5D9E4269}"/>
    <cellStyle name="Input 2 5 5 4 2 3" xfId="37712" xr:uid="{5C64D048-2186-435D-8A63-4B59B398A63C}"/>
    <cellStyle name="Input 2 5 5 4 3" xfId="29960" xr:uid="{D811610F-05FA-48FF-A7D6-FA64044B005A}"/>
    <cellStyle name="Input 2 5 5 4 4" xfId="35661" xr:uid="{BA21306D-C61E-4285-B3C2-F05332666F9D}"/>
    <cellStyle name="Input 2 5 5 5" xfId="22273" xr:uid="{601F2B3A-B545-41BB-B34F-2275C1AD29ED}"/>
    <cellStyle name="Input 2 5 5 5 2" xfId="28213" xr:uid="{12067AD6-841E-4135-9BB7-EBA8CB1876DE}"/>
    <cellStyle name="Input 2 5 5 5 3" xfId="33940" xr:uid="{0D894C53-03E9-460E-8C4E-A27CAB3A1708}"/>
    <cellStyle name="Input 2 5 5 6" xfId="21209" xr:uid="{22DE966D-350B-4980-8B68-00C84C453430}"/>
    <cellStyle name="Input 2 5 5 7" xfId="21270" xr:uid="{75D2EA9C-A345-4A34-B33E-08275B3DE2B6}"/>
    <cellStyle name="Input 2 5 5 8" xfId="33062" xr:uid="{663FCDF4-163A-4126-9785-D1476D96949D}"/>
    <cellStyle name="Input 2 6" xfId="9392" xr:uid="{00000000-0005-0000-0000-0000A5240000}"/>
    <cellStyle name="Input 2 6 2" xfId="9393" xr:uid="{00000000-0005-0000-0000-0000A6240000}"/>
    <cellStyle name="Input 2 6 2 2" xfId="21975" xr:uid="{FFD8990A-CDA3-418F-81C5-0EDBA948C7C2}"/>
    <cellStyle name="Input 2 6 2 2 2" xfId="23705" xr:uid="{7F9C6A79-2F8C-44AE-B220-C03CA39D90E5}"/>
    <cellStyle name="Input 2 6 2 2 2 2" xfId="26405" xr:uid="{CACBFE0A-7BDE-4A6F-9D19-E101FB88CFF6}"/>
    <cellStyle name="Input 2 6 2 2 2 2 2" xfId="31857" xr:uid="{733580A7-C61E-44C7-8EC1-9EE00400CA6D}"/>
    <cellStyle name="Input 2 6 2 2 2 2 3" xfId="37432" xr:uid="{4A28DE4A-78B2-4602-9A67-A0753AD0A670}"/>
    <cellStyle name="Input 2 6 2 2 2 3" xfId="29645" xr:uid="{FDC4A6B2-6571-460D-9D1A-0E5D38CF2E49}"/>
    <cellStyle name="Input 2 6 2 2 2 4" xfId="35369" xr:uid="{9DE4B8E7-167B-42F4-A112-2E35CDE5E6AF}"/>
    <cellStyle name="Input 2 6 2 2 3" xfId="25090" xr:uid="{9866BA85-798D-44C1-BB8B-159314AF8289}"/>
    <cellStyle name="Input 2 6 2 2 3 2" xfId="27285" xr:uid="{F2FCB923-0728-4812-B805-37FF83654121}"/>
    <cellStyle name="Input 2 6 2 2 3 2 2" xfId="32737" xr:uid="{2D0A68D6-0118-4377-890C-E503E2905562}"/>
    <cellStyle name="Input 2 6 2 2 3 2 3" xfId="38118" xr:uid="{D208EA40-A082-4EB1-9295-34623641E2CF}"/>
    <cellStyle name="Input 2 6 2 2 3 3" xfId="30542" xr:uid="{8D9537C7-4FBB-4F18-AEB3-617ACB00014E}"/>
    <cellStyle name="Input 2 6 2 2 3 4" xfId="36235" xr:uid="{3CE83C12-24BA-496F-A856-89E7E4375BDE}"/>
    <cellStyle name="Input 2 6 2 2 4" xfId="22850" xr:uid="{B2870E35-04DD-46FD-9D68-A314B5106E57}"/>
    <cellStyle name="Input 2 6 2 2 4 2" xfId="28790" xr:uid="{499D0E69-151C-46BA-92EC-40C3C3C67AF3}"/>
    <cellStyle name="Input 2 6 2 2 4 3" xfId="34517" xr:uid="{9A443A39-BC27-4EED-AD1F-E1408694651E}"/>
    <cellStyle name="Input 2 6 2 2 5" xfId="25550" xr:uid="{C59CB856-06FB-48F6-8A63-9615CD57598D}"/>
    <cellStyle name="Input 2 6 2 2 5 2" xfId="31002" xr:uid="{17C91584-DFA5-4E80-89A0-0154D1130AA5}"/>
    <cellStyle name="Input 2 6 2 2 5 3" xfId="36577" xr:uid="{072AC814-3234-4D5C-8ADD-BD90A301C0DE}"/>
    <cellStyle name="Input 2 6 2 2 6" xfId="27917" xr:uid="{52E3D9EE-CCD5-412E-BB27-D4533F3346F3}"/>
    <cellStyle name="Input 2 6 2 2 7" xfId="33644" xr:uid="{29BB1915-50CE-4CBC-9531-DFC60D86EBA7}"/>
    <cellStyle name="Input 2 6 2 3" xfId="23132" xr:uid="{34EEC1F1-CCEF-4100-B90D-E128FFA98910}"/>
    <cellStyle name="Input 2 6 2 3 2" xfId="25832" xr:uid="{7622BA48-B261-4D1F-B108-3587EAB8CB64}"/>
    <cellStyle name="Input 2 6 2 3 2 2" xfId="31284" xr:uid="{EC61D602-537A-4DBA-B909-1626B4960C77}"/>
    <cellStyle name="Input 2 6 2 3 2 3" xfId="36859" xr:uid="{E9335B4F-7100-4C13-A9B4-799FB7793287}"/>
    <cellStyle name="Input 2 6 2 3 3" xfId="29072" xr:uid="{3FFAA7F7-C5E0-44C8-9269-6622A087F096}"/>
    <cellStyle name="Input 2 6 2 3 4" xfId="34796" xr:uid="{B0EF539A-B703-4F83-ADA2-BB88E6671E72}"/>
    <cellStyle name="Input 2 6 2 4" xfId="24509" xr:uid="{C5696A30-FA99-4B67-8912-D8BAC6A8BA8E}"/>
    <cellStyle name="Input 2 6 2 4 2" xfId="26704" xr:uid="{B6C44B2B-BA7B-46E7-AE77-866492BF98D8}"/>
    <cellStyle name="Input 2 6 2 4 2 2" xfId="32156" xr:uid="{460B5966-69A6-4D31-BE73-103391BEFDA8}"/>
    <cellStyle name="Input 2 6 2 4 2 3" xfId="37713" xr:uid="{C815E459-F252-4F28-9428-F817EE5ED681}"/>
    <cellStyle name="Input 2 6 2 4 3" xfId="29961" xr:uid="{8C859354-4297-4194-A239-13C45EE05106}"/>
    <cellStyle name="Input 2 6 2 4 4" xfId="35662" xr:uid="{043EBA50-B3FB-42C3-8526-2B9E049A9985}"/>
    <cellStyle name="Input 2 6 2 5" xfId="22274" xr:uid="{8D3EBE94-C2AC-429F-93D8-DF460616687F}"/>
    <cellStyle name="Input 2 6 2 5 2" xfId="28214" xr:uid="{4C9EC579-D69D-434A-ADB0-9CF7F0975376}"/>
    <cellStyle name="Input 2 6 2 5 3" xfId="33941" xr:uid="{A44FD770-D9DB-446C-B01C-75A4E482BDF8}"/>
    <cellStyle name="Input 2 6 2 6" xfId="21210" xr:uid="{4C0088EB-4DAE-4829-A39D-AA07349D50EF}"/>
    <cellStyle name="Input 2 6 2 7" xfId="21269" xr:uid="{7759C92A-0E73-48D5-B12C-827D91D33A8C}"/>
    <cellStyle name="Input 2 6 2 8" xfId="33063" xr:uid="{2DEF79CB-5D49-48C5-98B0-4F43B1C8ED6A}"/>
    <cellStyle name="Input 2 6 3" xfId="9394" xr:uid="{00000000-0005-0000-0000-0000A7240000}"/>
    <cellStyle name="Input 2 6 3 2" xfId="21974" xr:uid="{31A1F268-6008-4A76-B55A-E1593F19CF99}"/>
    <cellStyle name="Input 2 6 3 2 2" xfId="23704" xr:uid="{95159595-684F-4AFB-8FE1-C145ED86AAD5}"/>
    <cellStyle name="Input 2 6 3 2 2 2" xfId="26404" xr:uid="{7211B37D-1644-491A-8809-F05F10D691E0}"/>
    <cellStyle name="Input 2 6 3 2 2 2 2" xfId="31856" xr:uid="{A8865E18-2A5E-4AAB-B020-14D8DBA3209D}"/>
    <cellStyle name="Input 2 6 3 2 2 2 3" xfId="37431" xr:uid="{5014537C-4DFA-4252-8A4E-FA038E92FD26}"/>
    <cellStyle name="Input 2 6 3 2 2 3" xfId="29644" xr:uid="{D89AF624-2CBE-4557-AA36-587F6C43C29C}"/>
    <cellStyle name="Input 2 6 3 2 2 4" xfId="35368" xr:uid="{9F10CE46-73D1-4F98-A665-FFAA7514BCA5}"/>
    <cellStyle name="Input 2 6 3 2 3" xfId="25089" xr:uid="{15CFB779-C805-4C31-8D6C-F4FEF340C047}"/>
    <cellStyle name="Input 2 6 3 2 3 2" xfId="27284" xr:uid="{29C1E2CB-1B91-4956-A128-05AA40974C54}"/>
    <cellStyle name="Input 2 6 3 2 3 2 2" xfId="32736" xr:uid="{CA427CBC-0E5D-47F3-A124-84A7E76397F0}"/>
    <cellStyle name="Input 2 6 3 2 3 2 3" xfId="38117" xr:uid="{51F05EAD-C0C5-4DB4-A7E7-FEAA82B37C2F}"/>
    <cellStyle name="Input 2 6 3 2 3 3" xfId="30541" xr:uid="{DF5B8DE9-2357-4D00-B3FB-EBB47BC5EEEA}"/>
    <cellStyle name="Input 2 6 3 2 3 4" xfId="36234" xr:uid="{EC2EF138-8E6F-47BF-80A6-76C2AD1E0EF7}"/>
    <cellStyle name="Input 2 6 3 2 4" xfId="22849" xr:uid="{F1171565-3A14-494E-AEEA-5ECC9E65F390}"/>
    <cellStyle name="Input 2 6 3 2 4 2" xfId="28789" xr:uid="{ADE67D6A-A485-4377-942C-0655D7A8EE33}"/>
    <cellStyle name="Input 2 6 3 2 4 3" xfId="34516" xr:uid="{B40A46A9-07B7-4CD4-AD4C-3DA1218FEC60}"/>
    <cellStyle name="Input 2 6 3 2 5" xfId="25549" xr:uid="{2779AFDC-F772-4BF9-8687-1E5B9AC7EB6A}"/>
    <cellStyle name="Input 2 6 3 2 5 2" xfId="31001" xr:uid="{AB9BD946-BB8B-4075-9C04-BAAA1F4F5995}"/>
    <cellStyle name="Input 2 6 3 2 5 3" xfId="36576" xr:uid="{0D795F0D-BEC3-4ED2-A836-C5781485A923}"/>
    <cellStyle name="Input 2 6 3 2 6" xfId="27916" xr:uid="{3E220CCF-B7A1-43B7-A196-E854F2133031}"/>
    <cellStyle name="Input 2 6 3 2 7" xfId="33643" xr:uid="{5EEEAA75-67C6-4ACA-8ED0-C85712A2BCB5}"/>
    <cellStyle name="Input 2 6 3 3" xfId="23133" xr:uid="{1C16F249-A3C0-43F7-90AA-AAEB2FB0F134}"/>
    <cellStyle name="Input 2 6 3 3 2" xfId="25833" xr:uid="{BFADFAB6-BD1A-49D1-A9FA-723DEB3D9DA6}"/>
    <cellStyle name="Input 2 6 3 3 2 2" xfId="31285" xr:uid="{29778FFA-6A9B-4D46-AA9E-AF562C797A4D}"/>
    <cellStyle name="Input 2 6 3 3 2 3" xfId="36860" xr:uid="{E95BF063-42F2-4E97-91F1-DA5C60BD3EAE}"/>
    <cellStyle name="Input 2 6 3 3 3" xfId="29073" xr:uid="{E32DD4EA-75CD-4014-94C5-2D7868287899}"/>
    <cellStyle name="Input 2 6 3 3 4" xfId="34797" xr:uid="{08487D77-F38B-4A59-9E25-03DF4710BEEB}"/>
    <cellStyle name="Input 2 6 3 4" xfId="24510" xr:uid="{BBD3570E-5F21-4245-842F-5D16CE39A2C0}"/>
    <cellStyle name="Input 2 6 3 4 2" xfId="26705" xr:uid="{327EA952-1C62-40FA-9209-B24C301C89A8}"/>
    <cellStyle name="Input 2 6 3 4 2 2" xfId="32157" xr:uid="{1A8873D2-1AF0-46AA-854D-51C4EA238890}"/>
    <cellStyle name="Input 2 6 3 4 2 3" xfId="37714" xr:uid="{C734F024-0125-4C97-BDEC-CB1006F31860}"/>
    <cellStyle name="Input 2 6 3 4 3" xfId="29962" xr:uid="{DE9BECE2-399D-4CC1-AD20-6AA6027563C0}"/>
    <cellStyle name="Input 2 6 3 4 4" xfId="35663" xr:uid="{89BC00FB-B60D-44D3-B489-E953C1013000}"/>
    <cellStyle name="Input 2 6 3 5" xfId="22275" xr:uid="{49D7108E-4A44-45EB-8392-E83F1B530D78}"/>
    <cellStyle name="Input 2 6 3 5 2" xfId="28215" xr:uid="{727705DC-2D9F-4FCD-BAA4-0094827749E9}"/>
    <cellStyle name="Input 2 6 3 5 3" xfId="33942" xr:uid="{047AEE29-5D63-40C7-BC4B-755F88775419}"/>
    <cellStyle name="Input 2 6 3 6" xfId="21211" xr:uid="{F7D15A4B-0D55-4858-A4A3-A36FEFF84EA7}"/>
    <cellStyle name="Input 2 6 3 7" xfId="21268" xr:uid="{2BCF6059-D88F-4B9B-9B6E-CD78A92F8C3D}"/>
    <cellStyle name="Input 2 6 3 8" xfId="33064" xr:uid="{A520504C-A11D-44FC-BB8B-33209A37A6FE}"/>
    <cellStyle name="Input 2 6 4" xfId="9395" xr:uid="{00000000-0005-0000-0000-0000A8240000}"/>
    <cellStyle name="Input 2 6 4 2" xfId="21973" xr:uid="{5CEBEA5F-7DCF-437A-B651-4904611138F1}"/>
    <cellStyle name="Input 2 6 4 2 2" xfId="23703" xr:uid="{152C7453-8367-4B08-9FB7-595BFEDC05D7}"/>
    <cellStyle name="Input 2 6 4 2 2 2" xfId="26403" xr:uid="{31D1293C-2D77-4EEC-AA9A-44AF8938B4BB}"/>
    <cellStyle name="Input 2 6 4 2 2 2 2" xfId="31855" xr:uid="{A2201465-83AD-4A80-8999-C8BE07C40DED}"/>
    <cellStyle name="Input 2 6 4 2 2 2 3" xfId="37430" xr:uid="{5AC61E86-541E-4D10-BC0A-014B5B70E8BB}"/>
    <cellStyle name="Input 2 6 4 2 2 3" xfId="29643" xr:uid="{B61A0126-3F8E-447B-A626-2B4177995500}"/>
    <cellStyle name="Input 2 6 4 2 2 4" xfId="35367" xr:uid="{DDFA05E6-5DC0-406C-A79E-D84D562A22DC}"/>
    <cellStyle name="Input 2 6 4 2 3" xfId="25088" xr:uid="{9876D053-4B76-42EF-BA7A-6E83997A26F8}"/>
    <cellStyle name="Input 2 6 4 2 3 2" xfId="27283" xr:uid="{C925BCCC-AD30-41B5-8C2C-8BB89C3328C4}"/>
    <cellStyle name="Input 2 6 4 2 3 2 2" xfId="32735" xr:uid="{D7E5C29D-A8D1-4DF5-8396-AEB35E29E880}"/>
    <cellStyle name="Input 2 6 4 2 3 2 3" xfId="38116" xr:uid="{BB49F080-BB07-4C99-9763-04B360B44994}"/>
    <cellStyle name="Input 2 6 4 2 3 3" xfId="30540" xr:uid="{45BC11A7-C11F-4148-B814-9ACBC485CCEC}"/>
    <cellStyle name="Input 2 6 4 2 3 4" xfId="36233" xr:uid="{40ACF263-7E2F-48CC-AAA9-0C5F98AA004B}"/>
    <cellStyle name="Input 2 6 4 2 4" xfId="22848" xr:uid="{7EE23754-A283-4EEA-8919-0373869FC31E}"/>
    <cellStyle name="Input 2 6 4 2 4 2" xfId="28788" xr:uid="{F083B257-11A7-4A50-839C-44D569FB8398}"/>
    <cellStyle name="Input 2 6 4 2 4 3" xfId="34515" xr:uid="{867EBA1C-35FC-41FD-A8D1-0501B420B4C1}"/>
    <cellStyle name="Input 2 6 4 2 5" xfId="25548" xr:uid="{8C792775-81E4-4485-BA9A-2F200F6CBB00}"/>
    <cellStyle name="Input 2 6 4 2 5 2" xfId="31000" xr:uid="{CB8F7A02-F882-4A06-85DD-CCC6AD2FA93D}"/>
    <cellStyle name="Input 2 6 4 2 5 3" xfId="36575" xr:uid="{864580D9-F4DC-49E3-8990-1C9CBED151DF}"/>
    <cellStyle name="Input 2 6 4 2 6" xfId="27915" xr:uid="{4F13ABB5-5744-4F93-AD9E-F1696529E5E2}"/>
    <cellStyle name="Input 2 6 4 2 7" xfId="33642" xr:uid="{34960D18-042A-4495-8E44-65D9F213283E}"/>
    <cellStyle name="Input 2 6 4 3" xfId="23134" xr:uid="{594BAD13-A133-46DB-9E1E-73710933FBBB}"/>
    <cellStyle name="Input 2 6 4 3 2" xfId="25834" xr:uid="{F12D3CE1-B41B-41F0-BF78-F453FB777D06}"/>
    <cellStyle name="Input 2 6 4 3 2 2" xfId="31286" xr:uid="{1AE2724B-D321-4868-A10A-FF7D1D593DD0}"/>
    <cellStyle name="Input 2 6 4 3 2 3" xfId="36861" xr:uid="{AE0C81BB-9DF3-4968-AAEF-2991F0A76345}"/>
    <cellStyle name="Input 2 6 4 3 3" xfId="29074" xr:uid="{47C4F821-621F-4527-826D-2F2245D5D35B}"/>
    <cellStyle name="Input 2 6 4 3 4" xfId="34798" xr:uid="{2C306CD0-BA9D-4AA9-8D64-33AD7DDE58C5}"/>
    <cellStyle name="Input 2 6 4 4" xfId="24511" xr:uid="{237A0451-D462-4824-883F-75F5E5C23078}"/>
    <cellStyle name="Input 2 6 4 4 2" xfId="26706" xr:uid="{80F11708-6461-4B7D-A268-CE57758D52A2}"/>
    <cellStyle name="Input 2 6 4 4 2 2" xfId="32158" xr:uid="{4D6FA709-FEAB-4892-A4FB-E8FFD54C4D66}"/>
    <cellStyle name="Input 2 6 4 4 2 3" xfId="37715" xr:uid="{13ABB8EE-03E7-4994-951E-7E23043C5C85}"/>
    <cellStyle name="Input 2 6 4 4 3" xfId="29963" xr:uid="{22771E66-F57A-4ABC-B567-CDEE9751F7A5}"/>
    <cellStyle name="Input 2 6 4 4 4" xfId="35664" xr:uid="{941FB35E-30CB-4750-A474-F8D2ED303174}"/>
    <cellStyle name="Input 2 6 4 5" xfId="22276" xr:uid="{1E36AB82-D95D-4567-B0DE-7106556E909C}"/>
    <cellStyle name="Input 2 6 4 5 2" xfId="28216" xr:uid="{891C4162-3F71-4FDB-A1C4-C729857093EA}"/>
    <cellStyle name="Input 2 6 4 5 3" xfId="33943" xr:uid="{C5C2AA90-1A85-4EE3-81C5-A7011E43F7C3}"/>
    <cellStyle name="Input 2 6 4 6" xfId="21212" xr:uid="{058DD8E5-1206-4491-947E-525AAAD47E4E}"/>
    <cellStyle name="Input 2 6 4 7" xfId="21267" xr:uid="{24313B0D-721D-4F94-B2AF-83D49DFB04C0}"/>
    <cellStyle name="Input 2 6 4 8" xfId="33065" xr:uid="{8C51E7BE-257D-4E01-9167-4E23A623886C}"/>
    <cellStyle name="Input 2 6 5" xfId="9396" xr:uid="{00000000-0005-0000-0000-0000A9240000}"/>
    <cellStyle name="Input 2 6 5 2" xfId="21972" xr:uid="{5FE1110C-B156-4FF3-95F9-F54E9FBC3FF9}"/>
    <cellStyle name="Input 2 6 5 2 2" xfId="23702" xr:uid="{DD2C5DC2-E04E-4921-B69A-A9E3AEEA4FFB}"/>
    <cellStyle name="Input 2 6 5 2 2 2" xfId="26402" xr:uid="{F81C7998-2B57-4776-B182-2F284B248361}"/>
    <cellStyle name="Input 2 6 5 2 2 2 2" xfId="31854" xr:uid="{19638B23-D75F-43FE-A93D-7BD25555B98C}"/>
    <cellStyle name="Input 2 6 5 2 2 2 3" xfId="37429" xr:uid="{BE5C278F-912D-436C-844C-6AEB545DC39A}"/>
    <cellStyle name="Input 2 6 5 2 2 3" xfId="29642" xr:uid="{BF02743F-4E15-46E5-9A71-F70A8CF7418C}"/>
    <cellStyle name="Input 2 6 5 2 2 4" xfId="35366" xr:uid="{20D04168-E12A-4C9D-83CA-091C888C9818}"/>
    <cellStyle name="Input 2 6 5 2 3" xfId="25087" xr:uid="{03D97278-9175-4F6C-BDE2-BD4D768E6191}"/>
    <cellStyle name="Input 2 6 5 2 3 2" xfId="27282" xr:uid="{2AB3FC68-01E7-4C24-B0F3-CBDED6B238D8}"/>
    <cellStyle name="Input 2 6 5 2 3 2 2" xfId="32734" xr:uid="{C99C6503-0C19-4951-A191-07BCD860109E}"/>
    <cellStyle name="Input 2 6 5 2 3 2 3" xfId="38115" xr:uid="{6E5D8EBF-B51C-45EF-81BD-93A6EDBC2536}"/>
    <cellStyle name="Input 2 6 5 2 3 3" xfId="30539" xr:uid="{E0818E0D-7621-4569-B297-CFEC5E6BEA6F}"/>
    <cellStyle name="Input 2 6 5 2 3 4" xfId="36232" xr:uid="{0AA79E69-71CB-414C-8735-76B64F4D3BE3}"/>
    <cellStyle name="Input 2 6 5 2 4" xfId="22847" xr:uid="{FEC99269-AAA7-46EE-BF81-78265D24CD05}"/>
    <cellStyle name="Input 2 6 5 2 4 2" xfId="28787" xr:uid="{D672D1F8-8B1D-414A-870A-097EE56FD3FF}"/>
    <cellStyle name="Input 2 6 5 2 4 3" xfId="34514" xr:uid="{AB66FD8C-8881-4E04-864C-B82AFBC1CEAD}"/>
    <cellStyle name="Input 2 6 5 2 5" xfId="25547" xr:uid="{1F0841D9-023B-46AE-B299-2A5FE09C8B48}"/>
    <cellStyle name="Input 2 6 5 2 5 2" xfId="30999" xr:uid="{CDF7AF81-2B30-483C-83DF-E34D4ED2954B}"/>
    <cellStyle name="Input 2 6 5 2 5 3" xfId="36574" xr:uid="{F897F828-EF20-4DCF-A225-F1E48493B5D4}"/>
    <cellStyle name="Input 2 6 5 2 6" xfId="27914" xr:uid="{930377A0-6E37-45CF-B90A-48ACE5559E1A}"/>
    <cellStyle name="Input 2 6 5 2 7" xfId="33641" xr:uid="{53F06C9A-A5D3-4585-A0E0-0EA32372C990}"/>
    <cellStyle name="Input 2 6 5 3" xfId="23135" xr:uid="{933D7AD1-8F93-4616-8711-FD89D458CEDF}"/>
    <cellStyle name="Input 2 6 5 3 2" xfId="25835" xr:uid="{65EDA3BC-847A-4E4A-B4B4-CD81ADE68BAD}"/>
    <cellStyle name="Input 2 6 5 3 2 2" xfId="31287" xr:uid="{E64E6042-6CDD-4BCE-9093-98C7AFF81E1B}"/>
    <cellStyle name="Input 2 6 5 3 2 3" xfId="36862" xr:uid="{8565AFE8-5668-45F1-8407-8714F105914A}"/>
    <cellStyle name="Input 2 6 5 3 3" xfId="29075" xr:uid="{D4AB65C4-285C-48ED-870D-49564654CF4B}"/>
    <cellStyle name="Input 2 6 5 3 4" xfId="34799" xr:uid="{B0688D7A-412D-4C55-8E1E-47A799F65BD1}"/>
    <cellStyle name="Input 2 6 5 4" xfId="24512" xr:uid="{A747CA63-C71A-49A9-9DE4-A0B1EC8CD88C}"/>
    <cellStyle name="Input 2 6 5 4 2" xfId="26707" xr:uid="{E9569AAC-449A-4F79-83B4-F4956D6D9440}"/>
    <cellStyle name="Input 2 6 5 4 2 2" xfId="32159" xr:uid="{6FD4C51A-56A9-4DB0-AF94-9A211F3A1BEF}"/>
    <cellStyle name="Input 2 6 5 4 2 3" xfId="37716" xr:uid="{83A27536-8B8C-4D11-825A-20339F52721A}"/>
    <cellStyle name="Input 2 6 5 4 3" xfId="29964" xr:uid="{697BA990-95BA-4164-879E-D153A400DC33}"/>
    <cellStyle name="Input 2 6 5 4 4" xfId="35665" xr:uid="{11383557-CADC-4E55-BCAB-96DD80608C3A}"/>
    <cellStyle name="Input 2 6 5 5" xfId="22277" xr:uid="{002425D0-76A9-4074-BDEB-F6F107AFD1A0}"/>
    <cellStyle name="Input 2 6 5 5 2" xfId="28217" xr:uid="{9E43104F-84FE-49C0-B42B-C75E54A6246F}"/>
    <cellStyle name="Input 2 6 5 5 3" xfId="33944" xr:uid="{03CF52CE-BEDE-4D26-999D-4EFD97888D71}"/>
    <cellStyle name="Input 2 6 5 6" xfId="21213" xr:uid="{A3470A5D-E4BC-498C-BE40-8FAB0DB0F888}"/>
    <cellStyle name="Input 2 6 5 7" xfId="21266" xr:uid="{ABF1E2EE-1644-4431-BF7C-5F4AA3C882E5}"/>
    <cellStyle name="Input 2 6 5 8" xfId="33066" xr:uid="{A5E4A180-77E1-4A66-B140-70F2F3478945}"/>
    <cellStyle name="Input 2 7" xfId="9397" xr:uid="{00000000-0005-0000-0000-0000AA240000}"/>
    <cellStyle name="Input 2 7 2" xfId="9398" xr:uid="{00000000-0005-0000-0000-0000AB240000}"/>
    <cellStyle name="Input 2 7 2 2" xfId="21971" xr:uid="{39F4474D-3375-4C2B-8B87-F62A215F06C3}"/>
    <cellStyle name="Input 2 7 2 2 2" xfId="23701" xr:uid="{F984EE94-FA7F-4196-AC80-084A272696ED}"/>
    <cellStyle name="Input 2 7 2 2 2 2" xfId="26401" xr:uid="{D6430546-B50E-464A-A67B-F50276BFEE9B}"/>
    <cellStyle name="Input 2 7 2 2 2 2 2" xfId="31853" xr:uid="{4D1028E1-1E8D-4C52-B644-BABF059C4C0A}"/>
    <cellStyle name="Input 2 7 2 2 2 2 3" xfId="37428" xr:uid="{2A0BE289-92BD-43CE-BDD4-528200389C72}"/>
    <cellStyle name="Input 2 7 2 2 2 3" xfId="29641" xr:uid="{676BE3E2-A85F-4502-B3A1-B9F6DFEC5E13}"/>
    <cellStyle name="Input 2 7 2 2 2 4" xfId="35365" xr:uid="{3B468A0B-C0EE-4BC9-83C0-58C8D96377CA}"/>
    <cellStyle name="Input 2 7 2 2 3" xfId="25086" xr:uid="{346C6E2A-661F-447A-B269-3500E1C914B0}"/>
    <cellStyle name="Input 2 7 2 2 3 2" xfId="27281" xr:uid="{FAA364ED-EA16-40B0-AE20-AEC0AA782756}"/>
    <cellStyle name="Input 2 7 2 2 3 2 2" xfId="32733" xr:uid="{61C632F0-6685-43A5-AF0A-CABF83AB71CE}"/>
    <cellStyle name="Input 2 7 2 2 3 2 3" xfId="38114" xr:uid="{C84B133B-7F06-4CA3-8D8A-5DB4B7EDFDAB}"/>
    <cellStyle name="Input 2 7 2 2 3 3" xfId="30538" xr:uid="{A40A939A-09C5-431E-8D8B-D53030D646D0}"/>
    <cellStyle name="Input 2 7 2 2 3 4" xfId="36231" xr:uid="{1D9798C8-E183-4281-B3AE-96371C405972}"/>
    <cellStyle name="Input 2 7 2 2 4" xfId="22846" xr:uid="{5C2E6BC9-C0B3-4CE3-87D5-28776F9B7178}"/>
    <cellStyle name="Input 2 7 2 2 4 2" xfId="28786" xr:uid="{2F85F67B-BEB4-466D-BE81-8CFAD56060A3}"/>
    <cellStyle name="Input 2 7 2 2 4 3" xfId="34513" xr:uid="{7C53047C-CA03-48C3-BD0C-3A005BBC9EB5}"/>
    <cellStyle name="Input 2 7 2 2 5" xfId="25546" xr:uid="{86DB6E44-0752-4D20-BB59-E4CE440E04DB}"/>
    <cellStyle name="Input 2 7 2 2 5 2" xfId="30998" xr:uid="{FD1D155A-8928-44C7-A0F0-0BAD0FF43043}"/>
    <cellStyle name="Input 2 7 2 2 5 3" xfId="36573" xr:uid="{E9FB8B2B-0D9E-4D59-85FF-0B8D77FA54CA}"/>
    <cellStyle name="Input 2 7 2 2 6" xfId="27913" xr:uid="{2FED8F1A-CBA2-4E6B-B93E-0EC3A3BE656F}"/>
    <cellStyle name="Input 2 7 2 2 7" xfId="33640" xr:uid="{6AE97E46-7F29-438B-9529-6650B23839F6}"/>
    <cellStyle name="Input 2 7 2 3" xfId="23136" xr:uid="{DC2FBACB-CCD3-4524-B911-EF0E8F95B6B2}"/>
    <cellStyle name="Input 2 7 2 3 2" xfId="25836" xr:uid="{8BEF08D1-8FAC-4CC6-99ED-24053B3E1D1B}"/>
    <cellStyle name="Input 2 7 2 3 2 2" xfId="31288" xr:uid="{3454A00C-4226-4737-9065-8E1886C4E963}"/>
    <cellStyle name="Input 2 7 2 3 2 3" xfId="36863" xr:uid="{61C78A7F-C469-4019-B3AB-4E27008CF193}"/>
    <cellStyle name="Input 2 7 2 3 3" xfId="29076" xr:uid="{4F526E31-B795-4953-948B-9351BC2C59D8}"/>
    <cellStyle name="Input 2 7 2 3 4" xfId="34800" xr:uid="{A68BD109-30EE-4066-9400-5B946EEC0984}"/>
    <cellStyle name="Input 2 7 2 4" xfId="24513" xr:uid="{A8B03624-D40B-4768-871C-22B83823A6D5}"/>
    <cellStyle name="Input 2 7 2 4 2" xfId="26708" xr:uid="{04A4E267-5F27-462C-A6C7-2D1089A1A7D8}"/>
    <cellStyle name="Input 2 7 2 4 2 2" xfId="32160" xr:uid="{AD867C5D-39A2-48B5-B6C8-1F2BFC69A04B}"/>
    <cellStyle name="Input 2 7 2 4 2 3" xfId="37717" xr:uid="{8D061B13-0404-4DC2-8567-5CF6F0435606}"/>
    <cellStyle name="Input 2 7 2 4 3" xfId="29965" xr:uid="{52AA5EE3-17B0-433A-A971-E91E53ECE52C}"/>
    <cellStyle name="Input 2 7 2 4 4" xfId="35666" xr:uid="{14E7757B-8766-43B5-939E-6A147CEB089F}"/>
    <cellStyle name="Input 2 7 2 5" xfId="22278" xr:uid="{E599438B-8ABA-4FEE-8F23-7153220F64E9}"/>
    <cellStyle name="Input 2 7 2 5 2" xfId="28218" xr:uid="{5B7FE49F-40E2-4F9B-9858-C3A42B7F786D}"/>
    <cellStyle name="Input 2 7 2 5 3" xfId="33945" xr:uid="{2FA57B7F-DBED-43E2-8CD5-13D5D121A307}"/>
    <cellStyle name="Input 2 7 2 6" xfId="21214" xr:uid="{2105D4AF-AADF-48EF-88BA-7DA818DC62F6}"/>
    <cellStyle name="Input 2 7 2 7" xfId="21265" xr:uid="{49173F8B-1C4D-4DAA-8C40-747404CE9466}"/>
    <cellStyle name="Input 2 7 2 8" xfId="33067" xr:uid="{3ADBF76F-A8AA-49A0-BAB5-D8675F84895F}"/>
    <cellStyle name="Input 2 7 3" xfId="9399" xr:uid="{00000000-0005-0000-0000-0000AC240000}"/>
    <cellStyle name="Input 2 7 3 2" xfId="21970" xr:uid="{3FE566A9-8F1E-4769-BC7D-93A206586BCD}"/>
    <cellStyle name="Input 2 7 3 2 2" xfId="23700" xr:uid="{5FE212B0-9F1C-495B-AA1F-0943C6D195FF}"/>
    <cellStyle name="Input 2 7 3 2 2 2" xfId="26400" xr:uid="{5A202651-0449-4E3E-A934-DCBB45A53F9E}"/>
    <cellStyle name="Input 2 7 3 2 2 2 2" xfId="31852" xr:uid="{5D0CE211-4452-4DDF-AB8E-81F761BE27EC}"/>
    <cellStyle name="Input 2 7 3 2 2 2 3" xfId="37427" xr:uid="{59E0D0FB-C824-4515-91A4-7AB03FC06718}"/>
    <cellStyle name="Input 2 7 3 2 2 3" xfId="29640" xr:uid="{F3F6A630-425E-4353-AFF8-C5841D097FAF}"/>
    <cellStyle name="Input 2 7 3 2 2 4" xfId="35364" xr:uid="{D41C1BD7-A20F-4B23-878A-ACA4004DBE83}"/>
    <cellStyle name="Input 2 7 3 2 3" xfId="25085" xr:uid="{EF3EC4CE-8206-4B0D-8D12-C3AD3B46740D}"/>
    <cellStyle name="Input 2 7 3 2 3 2" xfId="27280" xr:uid="{5EC8EB9C-914F-4CA1-9DE0-85A3E129B0F5}"/>
    <cellStyle name="Input 2 7 3 2 3 2 2" xfId="32732" xr:uid="{6460AD5B-5FBB-4140-93B9-859F2D9685A0}"/>
    <cellStyle name="Input 2 7 3 2 3 2 3" xfId="38113" xr:uid="{2190651F-8B05-4F3F-9868-7B181A068BFF}"/>
    <cellStyle name="Input 2 7 3 2 3 3" xfId="30537" xr:uid="{3C13E028-CB9B-4562-85C2-F1AA5B57A30E}"/>
    <cellStyle name="Input 2 7 3 2 3 4" xfId="36230" xr:uid="{41EC8613-4315-4623-9E09-04E801E0405C}"/>
    <cellStyle name="Input 2 7 3 2 4" xfId="22845" xr:uid="{F04CCD28-D461-4CBF-8C8E-C35BC60C57BF}"/>
    <cellStyle name="Input 2 7 3 2 4 2" xfId="28785" xr:uid="{E0B28AD1-2AE1-402D-BC74-685FEB3BD2F7}"/>
    <cellStyle name="Input 2 7 3 2 4 3" xfId="34512" xr:uid="{2B72BB49-924E-446F-8DA6-1F01E546A9EB}"/>
    <cellStyle name="Input 2 7 3 2 5" xfId="25545" xr:uid="{325D798D-F7BF-4332-9CD9-3D928BD4A3F1}"/>
    <cellStyle name="Input 2 7 3 2 5 2" xfId="30997" xr:uid="{0526ECC4-99B0-43AC-B98A-9080EB117F23}"/>
    <cellStyle name="Input 2 7 3 2 5 3" xfId="36572" xr:uid="{E0081E04-9255-462F-9BDA-72E14B11484B}"/>
    <cellStyle name="Input 2 7 3 2 6" xfId="27912" xr:uid="{A98B50AA-0206-450A-B68D-0E3A8DFAAF24}"/>
    <cellStyle name="Input 2 7 3 2 7" xfId="33639" xr:uid="{D1573BD3-DAB7-4208-BBBB-ADC96C306189}"/>
    <cellStyle name="Input 2 7 3 3" xfId="23137" xr:uid="{716E9C7A-523E-49A0-AB46-E280A317DC3D}"/>
    <cellStyle name="Input 2 7 3 3 2" xfId="25837" xr:uid="{1F3E8F9A-2E73-42CA-B180-BCD8E487E760}"/>
    <cellStyle name="Input 2 7 3 3 2 2" xfId="31289" xr:uid="{6D780E79-3412-40C5-B122-FC8041349709}"/>
    <cellStyle name="Input 2 7 3 3 2 3" xfId="36864" xr:uid="{4001B169-7C23-45E9-8C0E-7AA48F01351D}"/>
    <cellStyle name="Input 2 7 3 3 3" xfId="29077" xr:uid="{9AB2750F-1F51-4B94-9580-6D9243A81DB8}"/>
    <cellStyle name="Input 2 7 3 3 4" xfId="34801" xr:uid="{D3E62A34-008B-47B1-B38E-86E2D4F6A8B9}"/>
    <cellStyle name="Input 2 7 3 4" xfId="24514" xr:uid="{EBCB97B5-158F-4F3B-8248-F0E087F31D8E}"/>
    <cellStyle name="Input 2 7 3 4 2" xfId="26709" xr:uid="{E88ABC3F-6A4B-401D-BD8B-B7B751E2F670}"/>
    <cellStyle name="Input 2 7 3 4 2 2" xfId="32161" xr:uid="{6E16DF18-6F49-4313-93F2-B67FF019B7BD}"/>
    <cellStyle name="Input 2 7 3 4 2 3" xfId="37718" xr:uid="{84369642-C996-4047-9AA2-12268C345C87}"/>
    <cellStyle name="Input 2 7 3 4 3" xfId="29966" xr:uid="{9B7E5C65-8205-4D62-B51C-0AA072BE618A}"/>
    <cellStyle name="Input 2 7 3 4 4" xfId="35667" xr:uid="{3649543A-557A-4B45-BBE8-41EBACA268A1}"/>
    <cellStyle name="Input 2 7 3 5" xfId="22279" xr:uid="{314C93C8-443C-47C8-8872-0DDFAD54A33D}"/>
    <cellStyle name="Input 2 7 3 5 2" xfId="28219" xr:uid="{002A71E6-40F1-4812-843D-D15DDBC7A24A}"/>
    <cellStyle name="Input 2 7 3 5 3" xfId="33946" xr:uid="{1D7A4652-24BA-4088-A5F4-A7ABCC3E81DE}"/>
    <cellStyle name="Input 2 7 3 6" xfId="21215" xr:uid="{D9C09C49-179D-4452-8859-58C08E0E394F}"/>
    <cellStyle name="Input 2 7 3 7" xfId="21264" xr:uid="{1A7C0416-EC59-4439-9896-784E4873F841}"/>
    <cellStyle name="Input 2 7 3 8" xfId="33068" xr:uid="{054C8DD7-901C-4C98-8E67-C94F5A4790C8}"/>
    <cellStyle name="Input 2 7 4" xfId="9400" xr:uid="{00000000-0005-0000-0000-0000AD240000}"/>
    <cellStyle name="Input 2 7 4 2" xfId="21969" xr:uid="{271EEE16-9083-43AD-A941-24E6E814C0BD}"/>
    <cellStyle name="Input 2 7 4 2 2" xfId="23699" xr:uid="{5984F361-0980-4EC6-BBD2-B15F56093133}"/>
    <cellStyle name="Input 2 7 4 2 2 2" xfId="26399" xr:uid="{F7FE1C38-5392-4262-A7BD-4A236B231843}"/>
    <cellStyle name="Input 2 7 4 2 2 2 2" xfId="31851" xr:uid="{72DF95CC-889B-4AF6-A555-DDB7EDA3B8EC}"/>
    <cellStyle name="Input 2 7 4 2 2 2 3" xfId="37426" xr:uid="{53FDC3D6-5313-434D-A47E-B3F89E9EE24C}"/>
    <cellStyle name="Input 2 7 4 2 2 3" xfId="29639" xr:uid="{3582122C-475E-49BF-A3F9-36FEB580329F}"/>
    <cellStyle name="Input 2 7 4 2 2 4" xfId="35363" xr:uid="{CB8731E4-CC0F-4B47-924E-1510723FB902}"/>
    <cellStyle name="Input 2 7 4 2 3" xfId="25084" xr:uid="{36955EA2-E482-42F5-8DF6-564DE172E959}"/>
    <cellStyle name="Input 2 7 4 2 3 2" xfId="27279" xr:uid="{3578C1AA-7163-48E9-A1A5-5D82544A9984}"/>
    <cellStyle name="Input 2 7 4 2 3 2 2" xfId="32731" xr:uid="{D3147FBD-7F1B-4193-8E70-D20A30015C99}"/>
    <cellStyle name="Input 2 7 4 2 3 2 3" xfId="38112" xr:uid="{14E425BC-87C5-4979-AE1A-65AFB341883A}"/>
    <cellStyle name="Input 2 7 4 2 3 3" xfId="30536" xr:uid="{0D3057DE-D83E-416F-BE95-67B9F3FB0168}"/>
    <cellStyle name="Input 2 7 4 2 3 4" xfId="36229" xr:uid="{634D5B8A-2AA6-4700-BCA9-A3C034071A69}"/>
    <cellStyle name="Input 2 7 4 2 4" xfId="22844" xr:uid="{8D98E3A3-E422-4B93-8C63-5CF27745ED51}"/>
    <cellStyle name="Input 2 7 4 2 4 2" xfId="28784" xr:uid="{64CE8F04-8EAC-4E5F-8587-03246FAE2B8D}"/>
    <cellStyle name="Input 2 7 4 2 4 3" xfId="34511" xr:uid="{A60EC0F1-853F-4AB4-919D-A9C94059C756}"/>
    <cellStyle name="Input 2 7 4 2 5" xfId="25544" xr:uid="{B234C756-6130-4B0A-A008-179F47CEA2A8}"/>
    <cellStyle name="Input 2 7 4 2 5 2" xfId="30996" xr:uid="{12512BDF-1A9C-4380-B4B8-B3D46C6202DF}"/>
    <cellStyle name="Input 2 7 4 2 5 3" xfId="36571" xr:uid="{7807E689-C953-4D8C-AC99-899DFEE288A9}"/>
    <cellStyle name="Input 2 7 4 2 6" xfId="27911" xr:uid="{26D11598-A5C3-4491-BFDA-4A7BF69ADE82}"/>
    <cellStyle name="Input 2 7 4 2 7" xfId="33638" xr:uid="{C71B136E-5E1B-4623-8129-FE338F769528}"/>
    <cellStyle name="Input 2 7 4 3" xfId="23138" xr:uid="{2632F31C-6F29-4A3C-B557-E8BB860DE9C2}"/>
    <cellStyle name="Input 2 7 4 3 2" xfId="25838" xr:uid="{C153D96A-09E9-4C09-B141-BEBDD1DF53E9}"/>
    <cellStyle name="Input 2 7 4 3 2 2" xfId="31290" xr:uid="{6C6838AB-85CE-4617-9423-19932E163339}"/>
    <cellStyle name="Input 2 7 4 3 2 3" xfId="36865" xr:uid="{4F05869B-51C2-49CB-93E2-B5CF6ECDBF42}"/>
    <cellStyle name="Input 2 7 4 3 3" xfId="29078" xr:uid="{7298D2BA-B538-47EA-AFB0-AD78D6E041CA}"/>
    <cellStyle name="Input 2 7 4 3 4" xfId="34802" xr:uid="{5F0B4434-FF9E-4529-A27F-FE901A103540}"/>
    <cellStyle name="Input 2 7 4 4" xfId="24515" xr:uid="{9F3DDFF0-C5AB-446F-8CAF-2D2490103C9E}"/>
    <cellStyle name="Input 2 7 4 4 2" xfId="26710" xr:uid="{55966BB3-285D-4B59-83D1-229830A9FB67}"/>
    <cellStyle name="Input 2 7 4 4 2 2" xfId="32162" xr:uid="{EBA81392-A693-402D-AD3A-BAA55955ACC1}"/>
    <cellStyle name="Input 2 7 4 4 2 3" xfId="37719" xr:uid="{D0956A87-5016-47CD-A531-F60E070FADCE}"/>
    <cellStyle name="Input 2 7 4 4 3" xfId="29967" xr:uid="{44E4C02D-95BA-4CA8-8B43-06C9DE1F3C7F}"/>
    <cellStyle name="Input 2 7 4 4 4" xfId="35668" xr:uid="{4167A41E-035F-4529-B189-5CF4ACEC831D}"/>
    <cellStyle name="Input 2 7 4 5" xfId="22280" xr:uid="{40A27203-82D0-4CD3-9D82-BB9881775144}"/>
    <cellStyle name="Input 2 7 4 5 2" xfId="28220" xr:uid="{F4A572E2-090F-409C-9700-D5E229AB7561}"/>
    <cellStyle name="Input 2 7 4 5 3" xfId="33947" xr:uid="{71CCE867-4D10-4CF6-853F-3B686F59B182}"/>
    <cellStyle name="Input 2 7 4 6" xfId="21216" xr:uid="{9BE0BA55-B6B7-4DF9-B8EE-A62BA7F4BDA9}"/>
    <cellStyle name="Input 2 7 4 7" xfId="21263" xr:uid="{AAF1D0CC-2765-4DB4-A22D-003754B7114E}"/>
    <cellStyle name="Input 2 7 4 8" xfId="33069" xr:uid="{2D5584F7-C560-485D-B717-80FBD299B32E}"/>
    <cellStyle name="Input 2 7 5" xfId="9401" xr:uid="{00000000-0005-0000-0000-0000AE240000}"/>
    <cellStyle name="Input 2 7 5 2" xfId="21968" xr:uid="{FE2F625E-5F4B-41B1-B165-380920FB134B}"/>
    <cellStyle name="Input 2 7 5 2 2" xfId="23698" xr:uid="{37671C97-D4E5-4A06-B97E-6FB9A6F11B21}"/>
    <cellStyle name="Input 2 7 5 2 2 2" xfId="26398" xr:uid="{7053F6B0-200C-4252-A43F-A3B6128CE703}"/>
    <cellStyle name="Input 2 7 5 2 2 2 2" xfId="31850" xr:uid="{29795EAF-CF24-4DC4-AF92-802055716391}"/>
    <cellStyle name="Input 2 7 5 2 2 2 3" xfId="37425" xr:uid="{F3D6040F-A65B-4186-A7F0-73FCB96CC1CA}"/>
    <cellStyle name="Input 2 7 5 2 2 3" xfId="29638" xr:uid="{0C9B50E3-C285-4804-B2CD-B3072909C8A8}"/>
    <cellStyle name="Input 2 7 5 2 2 4" xfId="35362" xr:uid="{1FFA68D5-887A-4A93-9576-1EB66D45C067}"/>
    <cellStyle name="Input 2 7 5 2 3" xfId="25083" xr:uid="{845DAA71-D1DF-46C0-A843-99D13B95FBD2}"/>
    <cellStyle name="Input 2 7 5 2 3 2" xfId="27278" xr:uid="{2C429DDC-8E9E-403D-A373-B5238B7F2E4C}"/>
    <cellStyle name="Input 2 7 5 2 3 2 2" xfId="32730" xr:uid="{467897BB-F4BE-4364-A62D-61116A52AA62}"/>
    <cellStyle name="Input 2 7 5 2 3 2 3" xfId="38111" xr:uid="{95DADA49-8FF7-4A85-83B6-738451D3DB40}"/>
    <cellStyle name="Input 2 7 5 2 3 3" xfId="30535" xr:uid="{44B5D580-4244-46C5-831D-BE6E66E6A1EB}"/>
    <cellStyle name="Input 2 7 5 2 3 4" xfId="36228" xr:uid="{8856A75A-B2CA-400C-BBCE-41146032A7A7}"/>
    <cellStyle name="Input 2 7 5 2 4" xfId="22843" xr:uid="{B904B763-41FD-4FE5-9255-B722A3F16AE1}"/>
    <cellStyle name="Input 2 7 5 2 4 2" xfId="28783" xr:uid="{B77965D3-8969-4EDB-AD55-0F2394D03821}"/>
    <cellStyle name="Input 2 7 5 2 4 3" xfId="34510" xr:uid="{5070A477-4E68-4148-B392-2FCC4426B17E}"/>
    <cellStyle name="Input 2 7 5 2 5" xfId="25543" xr:uid="{C2BAE3D1-E317-433A-887D-E6D6ADDA9A47}"/>
    <cellStyle name="Input 2 7 5 2 5 2" xfId="30995" xr:uid="{3B8E7033-964F-4ADD-B367-3F764D881B83}"/>
    <cellStyle name="Input 2 7 5 2 5 3" xfId="36570" xr:uid="{EB2AD5EA-2F67-427C-AD02-B9DAE12E53BC}"/>
    <cellStyle name="Input 2 7 5 2 6" xfId="27910" xr:uid="{FDB0BF35-03FF-428A-8F26-905683FAA19F}"/>
    <cellStyle name="Input 2 7 5 2 7" xfId="33637" xr:uid="{D3D770B9-EA6D-4E14-B860-1ACA428BC3B1}"/>
    <cellStyle name="Input 2 7 5 3" xfId="23139" xr:uid="{46CC5E2F-AE91-4950-B135-DF9D248AD21C}"/>
    <cellStyle name="Input 2 7 5 3 2" xfId="25839" xr:uid="{8C4850C4-0177-485C-B46A-4BBF7B79101D}"/>
    <cellStyle name="Input 2 7 5 3 2 2" xfId="31291" xr:uid="{5C9E6687-93E6-44A1-B1B3-D1A2B557E8A2}"/>
    <cellStyle name="Input 2 7 5 3 2 3" xfId="36866" xr:uid="{1C0B0877-181D-4C91-A073-CBC40FA16DCB}"/>
    <cellStyle name="Input 2 7 5 3 3" xfId="29079" xr:uid="{211DEF19-D94A-414F-80E4-255B7B6D67B9}"/>
    <cellStyle name="Input 2 7 5 3 4" xfId="34803" xr:uid="{7950E422-DDD9-4F57-B135-EC0F941F43A6}"/>
    <cellStyle name="Input 2 7 5 4" xfId="24516" xr:uid="{82D9D1D7-CBF9-46FC-9E74-21DB88D4ED6D}"/>
    <cellStyle name="Input 2 7 5 4 2" xfId="26711" xr:uid="{2DB55ED8-7136-45BE-9A28-82E3B2CC5ED4}"/>
    <cellStyle name="Input 2 7 5 4 2 2" xfId="32163" xr:uid="{01D4ABCE-8DA4-4469-8405-77CB728B26CD}"/>
    <cellStyle name="Input 2 7 5 4 2 3" xfId="37720" xr:uid="{640420FD-9C21-4E2D-82D4-1A61FCE55006}"/>
    <cellStyle name="Input 2 7 5 4 3" xfId="29968" xr:uid="{8D70211D-35A0-41E8-8275-A34A77C2B4D6}"/>
    <cellStyle name="Input 2 7 5 4 4" xfId="35669" xr:uid="{96C1090A-1584-46F9-BCC1-6A0D47FD0E6C}"/>
    <cellStyle name="Input 2 7 5 5" xfId="22281" xr:uid="{FC8E0594-F760-4344-B872-5D4E6241B261}"/>
    <cellStyle name="Input 2 7 5 5 2" xfId="28221" xr:uid="{F1ED43D8-19C6-4DCD-BC3D-5FDC8CB41DD5}"/>
    <cellStyle name="Input 2 7 5 5 3" xfId="33948" xr:uid="{C881DB72-728F-476C-814B-65193411C4DF}"/>
    <cellStyle name="Input 2 7 5 6" xfId="21217" xr:uid="{4361E296-660C-4D7B-A60D-4599620A6089}"/>
    <cellStyle name="Input 2 7 5 7" xfId="21262" xr:uid="{6F1BB606-21B2-455C-A500-97C05355F1F2}"/>
    <cellStyle name="Input 2 7 5 8" xfId="33070" xr:uid="{C5D96577-E377-49DA-A929-B056927BF190}"/>
    <cellStyle name="Input 2 8" xfId="9402" xr:uid="{00000000-0005-0000-0000-0000AF240000}"/>
    <cellStyle name="Input 2 8 2" xfId="9403" xr:uid="{00000000-0005-0000-0000-0000B0240000}"/>
    <cellStyle name="Input 2 8 2 2" xfId="21967" xr:uid="{CB11BB31-A5D1-4FC4-9919-657AA8B61BC8}"/>
    <cellStyle name="Input 2 8 2 2 2" xfId="23697" xr:uid="{E3ECC57C-F685-4E2D-A117-BFCB0612EA5B}"/>
    <cellStyle name="Input 2 8 2 2 2 2" xfId="26397" xr:uid="{8BCE7782-6FD6-4634-9392-39EA3FB8F5D7}"/>
    <cellStyle name="Input 2 8 2 2 2 2 2" xfId="31849" xr:uid="{BC6086FE-D1AF-4B52-8C24-D3AB8591D6C6}"/>
    <cellStyle name="Input 2 8 2 2 2 2 3" xfId="37424" xr:uid="{D029EE45-BA47-441E-83E4-026073D875B2}"/>
    <cellStyle name="Input 2 8 2 2 2 3" xfId="29637" xr:uid="{EE3C3477-5568-413A-BFC1-DB9E18004CBD}"/>
    <cellStyle name="Input 2 8 2 2 2 4" xfId="35361" xr:uid="{53FB6BBC-2630-4C77-8CCD-9A60C5DEC015}"/>
    <cellStyle name="Input 2 8 2 2 3" xfId="25082" xr:uid="{0BDAF09F-318A-495B-89F5-F9650E67A7FE}"/>
    <cellStyle name="Input 2 8 2 2 3 2" xfId="27277" xr:uid="{73734844-0E20-47EF-AFB8-86894AE7C2D8}"/>
    <cellStyle name="Input 2 8 2 2 3 2 2" xfId="32729" xr:uid="{CA320C5A-567C-477B-A450-149D2F7CDE5C}"/>
    <cellStyle name="Input 2 8 2 2 3 2 3" xfId="38110" xr:uid="{5BE14878-49A7-4786-A644-73346FFFD0B4}"/>
    <cellStyle name="Input 2 8 2 2 3 3" xfId="30534" xr:uid="{2F8B7E92-4825-4B62-8E4C-5E36A8DA5C61}"/>
    <cellStyle name="Input 2 8 2 2 3 4" xfId="36227" xr:uid="{D14269C8-5AFF-48CD-A255-2FEEEEAA6614}"/>
    <cellStyle name="Input 2 8 2 2 4" xfId="22842" xr:uid="{6FEA1257-D8CF-41ED-BEA0-90829A12D409}"/>
    <cellStyle name="Input 2 8 2 2 4 2" xfId="28782" xr:uid="{CC747816-6152-430B-9F94-4EF6483649B0}"/>
    <cellStyle name="Input 2 8 2 2 4 3" xfId="34509" xr:uid="{CF5F5C62-83EF-4FBB-8981-DAC39B6707B3}"/>
    <cellStyle name="Input 2 8 2 2 5" xfId="25542" xr:uid="{72E44BF6-7CCF-4FCF-81EB-C1A16DAFA076}"/>
    <cellStyle name="Input 2 8 2 2 5 2" xfId="30994" xr:uid="{ADCEE566-61FC-4889-865D-9D688082A54B}"/>
    <cellStyle name="Input 2 8 2 2 5 3" xfId="36569" xr:uid="{7848D119-6C27-4DC7-B00A-46957A79E10B}"/>
    <cellStyle name="Input 2 8 2 2 6" xfId="27909" xr:uid="{CD8B916A-3713-4199-8EC4-305C0D280E34}"/>
    <cellStyle name="Input 2 8 2 2 7" xfId="33636" xr:uid="{1430F989-D7CB-4F35-99AB-BE773DD44234}"/>
    <cellStyle name="Input 2 8 2 3" xfId="23140" xr:uid="{A382AE0E-99EA-4E5B-8F90-DCCA5E3A62F3}"/>
    <cellStyle name="Input 2 8 2 3 2" xfId="25840" xr:uid="{326497B1-5D3C-4A87-B51A-E3488D336243}"/>
    <cellStyle name="Input 2 8 2 3 2 2" xfId="31292" xr:uid="{457C463D-BDC0-4A1D-8484-C452C91F9E53}"/>
    <cellStyle name="Input 2 8 2 3 2 3" xfId="36867" xr:uid="{42AC921F-CCFE-426A-B2D7-C79D38A2EB0C}"/>
    <cellStyle name="Input 2 8 2 3 3" xfId="29080" xr:uid="{3935863B-91ED-45A2-8C5E-0EA9DCF5D71E}"/>
    <cellStyle name="Input 2 8 2 3 4" xfId="34804" xr:uid="{6A496752-7A2A-464A-BD72-164F0445B2DD}"/>
    <cellStyle name="Input 2 8 2 4" xfId="24517" xr:uid="{4B42AA42-ECD2-4FF1-B11D-2C535610D525}"/>
    <cellStyle name="Input 2 8 2 4 2" xfId="26712" xr:uid="{C21EC1EA-720C-4870-A007-E06514A7F093}"/>
    <cellStyle name="Input 2 8 2 4 2 2" xfId="32164" xr:uid="{ADCE7971-E15C-4DEF-A7DA-6F3BB496B3A9}"/>
    <cellStyle name="Input 2 8 2 4 2 3" xfId="37721" xr:uid="{37F00B93-1EBB-4E56-B4F1-495ED2C67EC4}"/>
    <cellStyle name="Input 2 8 2 4 3" xfId="29969" xr:uid="{C52B1C0D-4FB6-4A1C-A7D3-60486DA3540F}"/>
    <cellStyle name="Input 2 8 2 4 4" xfId="35670" xr:uid="{A3D27953-33E7-4E53-A3C6-760A16EBC93C}"/>
    <cellStyle name="Input 2 8 2 5" xfId="22282" xr:uid="{B2A46307-6D02-48C8-A933-44D7A9C8560C}"/>
    <cellStyle name="Input 2 8 2 5 2" xfId="28222" xr:uid="{32888C42-90D6-400B-9C0F-CEF229FB3370}"/>
    <cellStyle name="Input 2 8 2 5 3" xfId="33949" xr:uid="{8BBD5B96-8730-454A-B2FA-F69D36105500}"/>
    <cellStyle name="Input 2 8 2 6" xfId="21218" xr:uid="{1EB1F73B-F597-44C6-97B4-08168F80EE3D}"/>
    <cellStyle name="Input 2 8 2 7" xfId="21261" xr:uid="{A0D56145-CF67-46D1-B3CB-CA49FA35F813}"/>
    <cellStyle name="Input 2 8 2 8" xfId="33071" xr:uid="{ADABF22F-33FA-4056-9138-694193436AC1}"/>
    <cellStyle name="Input 2 8 3" xfId="9404" xr:uid="{00000000-0005-0000-0000-0000B1240000}"/>
    <cellStyle name="Input 2 8 3 2" xfId="21966" xr:uid="{D75DB9E1-5A7C-46B8-92B4-3C23F458835C}"/>
    <cellStyle name="Input 2 8 3 2 2" xfId="23696" xr:uid="{BE7CAFE3-F894-4354-9D0E-A2F250423630}"/>
    <cellStyle name="Input 2 8 3 2 2 2" xfId="26396" xr:uid="{17AAEE24-2B4B-41C1-9587-3A95D2D27827}"/>
    <cellStyle name="Input 2 8 3 2 2 2 2" xfId="31848" xr:uid="{142C9E0C-CC24-41C9-8916-B2EEB408CAC0}"/>
    <cellStyle name="Input 2 8 3 2 2 2 3" xfId="37423" xr:uid="{40E70F02-AD23-4219-B8C9-727243B65502}"/>
    <cellStyle name="Input 2 8 3 2 2 3" xfId="29636" xr:uid="{7F91D8C2-C279-4135-9808-57D6F28A66D2}"/>
    <cellStyle name="Input 2 8 3 2 2 4" xfId="35360" xr:uid="{33DF353F-8C6A-4DD0-B0A7-F3598850145A}"/>
    <cellStyle name="Input 2 8 3 2 3" xfId="25081" xr:uid="{B98FEF39-E1F9-4997-AA60-3BBA79E7317F}"/>
    <cellStyle name="Input 2 8 3 2 3 2" xfId="27276" xr:uid="{10D43FC2-17A7-44E5-8830-3A60BF86B043}"/>
    <cellStyle name="Input 2 8 3 2 3 2 2" xfId="32728" xr:uid="{92D2DE97-2B72-46C2-8B4B-2BCEA102613D}"/>
    <cellStyle name="Input 2 8 3 2 3 2 3" xfId="38109" xr:uid="{DCACAC71-5AA8-427D-85DC-8E1CFA5DE21A}"/>
    <cellStyle name="Input 2 8 3 2 3 3" xfId="30533" xr:uid="{9541F211-D545-418E-B162-C1CCB78E88E6}"/>
    <cellStyle name="Input 2 8 3 2 3 4" xfId="36226" xr:uid="{1F782D8D-2573-40E9-AEFF-08F9609D495D}"/>
    <cellStyle name="Input 2 8 3 2 4" xfId="22841" xr:uid="{F41C7F96-0530-44BD-AD50-4013253E5609}"/>
    <cellStyle name="Input 2 8 3 2 4 2" xfId="28781" xr:uid="{E20839BB-B918-4912-B413-9B32FF61C8FA}"/>
    <cellStyle name="Input 2 8 3 2 4 3" xfId="34508" xr:uid="{C1F5FEFE-9CEB-4936-AA48-CA9CA0998986}"/>
    <cellStyle name="Input 2 8 3 2 5" xfId="25541" xr:uid="{F559CB8F-F919-49EE-99A0-84E5B0C12AA5}"/>
    <cellStyle name="Input 2 8 3 2 5 2" xfId="30993" xr:uid="{CC79BDD5-7C89-4A06-AFE9-CBC7726C3A15}"/>
    <cellStyle name="Input 2 8 3 2 5 3" xfId="36568" xr:uid="{67249F4F-1ACB-4BCB-B75F-A97CAB29560D}"/>
    <cellStyle name="Input 2 8 3 2 6" xfId="27908" xr:uid="{F0694A0D-3FC3-4364-A9BE-CC31C872AD73}"/>
    <cellStyle name="Input 2 8 3 2 7" xfId="33635" xr:uid="{BE00C36F-4777-4F71-BBDC-95355A147DB9}"/>
    <cellStyle name="Input 2 8 3 3" xfId="23141" xr:uid="{8CB30DC7-C1B4-4254-9449-295D882B38C6}"/>
    <cellStyle name="Input 2 8 3 3 2" xfId="25841" xr:uid="{942B8AE7-6835-433D-AB9C-B801750423C9}"/>
    <cellStyle name="Input 2 8 3 3 2 2" xfId="31293" xr:uid="{02B48384-72A8-4615-9F0D-95DBF4CDCD92}"/>
    <cellStyle name="Input 2 8 3 3 2 3" xfId="36868" xr:uid="{21635C24-EF0D-4D5A-8CA5-3EE1BB8E6B1D}"/>
    <cellStyle name="Input 2 8 3 3 3" xfId="29081" xr:uid="{00AD1D56-BF6A-4E93-95B3-42775D05DE09}"/>
    <cellStyle name="Input 2 8 3 3 4" xfId="34805" xr:uid="{E3260B54-E945-4FCD-ADDF-E9B5FBB0A15D}"/>
    <cellStyle name="Input 2 8 3 4" xfId="24518" xr:uid="{850BAA7A-0FD3-4303-99E7-07A1A4194AD8}"/>
    <cellStyle name="Input 2 8 3 4 2" xfId="26713" xr:uid="{E798D126-7CDF-4C66-9534-55DBB7809583}"/>
    <cellStyle name="Input 2 8 3 4 2 2" xfId="32165" xr:uid="{130085F3-7FF7-46A5-A334-7AA111CE3BEC}"/>
    <cellStyle name="Input 2 8 3 4 2 3" xfId="37722" xr:uid="{0CA7BEA9-7DF8-42B9-8A87-5E8BAE561D25}"/>
    <cellStyle name="Input 2 8 3 4 3" xfId="29970" xr:uid="{A83C0FEA-1896-4B29-925E-97FC10333A91}"/>
    <cellStyle name="Input 2 8 3 4 4" xfId="35671" xr:uid="{47B57730-BB0F-4897-BED4-85ADC39CB998}"/>
    <cellStyle name="Input 2 8 3 5" xfId="22283" xr:uid="{241310F1-C525-4254-B734-836042C4E665}"/>
    <cellStyle name="Input 2 8 3 5 2" xfId="28223" xr:uid="{2BDAA804-075F-4D07-B7A5-CBAECF9782BF}"/>
    <cellStyle name="Input 2 8 3 5 3" xfId="33950" xr:uid="{A6CA0B03-6549-40C3-82B2-9158101E33CC}"/>
    <cellStyle name="Input 2 8 3 6" xfId="21219" xr:uid="{FE6E7FA6-47F4-4396-81BC-B05F5AE17F13}"/>
    <cellStyle name="Input 2 8 3 7" xfId="21260" xr:uid="{1FC66FDB-87D8-4168-BD6B-3EEEEC284475}"/>
    <cellStyle name="Input 2 8 3 8" xfId="33072" xr:uid="{0B56B876-812C-42BB-8F96-71BF1366B06E}"/>
    <cellStyle name="Input 2 8 4" xfId="9405" xr:uid="{00000000-0005-0000-0000-0000B2240000}"/>
    <cellStyle name="Input 2 8 4 2" xfId="21965" xr:uid="{10E108E0-6C39-4858-AE14-8B24489E6715}"/>
    <cellStyle name="Input 2 8 4 2 2" xfId="23695" xr:uid="{CFDC841C-C130-489B-B7A2-91693D331A03}"/>
    <cellStyle name="Input 2 8 4 2 2 2" xfId="26395" xr:uid="{86C4D9BC-D081-47E5-9BEB-5678234B6B35}"/>
    <cellStyle name="Input 2 8 4 2 2 2 2" xfId="31847" xr:uid="{D9F01AFA-35A6-4FA1-BDB6-A6B45D8BFDC8}"/>
    <cellStyle name="Input 2 8 4 2 2 2 3" xfId="37422" xr:uid="{C4D881CF-8545-44D7-838A-0C215D3D59E2}"/>
    <cellStyle name="Input 2 8 4 2 2 3" xfId="29635" xr:uid="{18B40752-3A4A-44D7-9CE7-64EF0DC1E8FC}"/>
    <cellStyle name="Input 2 8 4 2 2 4" xfId="35359" xr:uid="{CCEF8328-506F-4EC0-8462-8ED75548949D}"/>
    <cellStyle name="Input 2 8 4 2 3" xfId="25080" xr:uid="{A194B78B-DD36-4189-9ADF-E75F2185E3F0}"/>
    <cellStyle name="Input 2 8 4 2 3 2" xfId="27275" xr:uid="{58FD0A7B-BA9E-4D4E-8933-0BF8178B4302}"/>
    <cellStyle name="Input 2 8 4 2 3 2 2" xfId="32727" xr:uid="{A6D32CEC-199C-49F0-8A91-4C4C82C7DC99}"/>
    <cellStyle name="Input 2 8 4 2 3 2 3" xfId="38108" xr:uid="{E5F65660-E0DD-4000-91C3-A0870DF9108B}"/>
    <cellStyle name="Input 2 8 4 2 3 3" xfId="30532" xr:uid="{24466C0C-714A-4BA0-8373-999F09610BC1}"/>
    <cellStyle name="Input 2 8 4 2 3 4" xfId="36225" xr:uid="{25A25AF8-A49D-42BE-A8A9-2CCAC6B7B657}"/>
    <cellStyle name="Input 2 8 4 2 4" xfId="22840" xr:uid="{E3476635-6D9D-4DF5-BF65-AC4D9391459F}"/>
    <cellStyle name="Input 2 8 4 2 4 2" xfId="28780" xr:uid="{339533B6-DD8E-4E0E-B78D-D405EBD74106}"/>
    <cellStyle name="Input 2 8 4 2 4 3" xfId="34507" xr:uid="{C972948C-8FCC-4696-8075-5E785ED31E2C}"/>
    <cellStyle name="Input 2 8 4 2 5" xfId="25540" xr:uid="{11571508-32BA-4EAB-B5D6-B933F3BCA6A6}"/>
    <cellStyle name="Input 2 8 4 2 5 2" xfId="30992" xr:uid="{3381E0FC-196C-402B-AA7A-3634BDAF7F93}"/>
    <cellStyle name="Input 2 8 4 2 5 3" xfId="36567" xr:uid="{C9E0B7FC-539D-4C5E-BFFA-8E305413D601}"/>
    <cellStyle name="Input 2 8 4 2 6" xfId="27907" xr:uid="{B1154096-03E5-49CE-A688-C5DCA98B1B2B}"/>
    <cellStyle name="Input 2 8 4 2 7" xfId="33634" xr:uid="{A3C75FD5-62E2-4404-A76C-365ECA0F825A}"/>
    <cellStyle name="Input 2 8 4 3" xfId="23142" xr:uid="{58658ADA-7564-4B7D-AB06-BF30F845D394}"/>
    <cellStyle name="Input 2 8 4 3 2" xfId="25842" xr:uid="{F4057993-7AD5-4DAD-B70A-389AC24FE7B0}"/>
    <cellStyle name="Input 2 8 4 3 2 2" xfId="31294" xr:uid="{AE390F74-A1B5-4916-A914-B26012DD7184}"/>
    <cellStyle name="Input 2 8 4 3 2 3" xfId="36869" xr:uid="{412F9FC9-BD07-4866-AD48-2AFA2317E1EA}"/>
    <cellStyle name="Input 2 8 4 3 3" xfId="29082" xr:uid="{AF8150AC-2EFD-4369-93E3-6D9EB32C23F2}"/>
    <cellStyle name="Input 2 8 4 3 4" xfId="34806" xr:uid="{840C4DC8-5806-4E95-B34C-64C7927360EA}"/>
    <cellStyle name="Input 2 8 4 4" xfId="24519" xr:uid="{288AFF8B-B085-4358-8FF0-10476121E1BC}"/>
    <cellStyle name="Input 2 8 4 4 2" xfId="26714" xr:uid="{B0C2CE5D-DA3B-429B-93ED-19F60F6805A7}"/>
    <cellStyle name="Input 2 8 4 4 2 2" xfId="32166" xr:uid="{D72B2223-638D-410E-9207-9A17F8C4F10A}"/>
    <cellStyle name="Input 2 8 4 4 2 3" xfId="37723" xr:uid="{788A728B-0BDB-47FB-97DE-409D9EF233F9}"/>
    <cellStyle name="Input 2 8 4 4 3" xfId="29971" xr:uid="{5A77A02A-DF8E-4482-897E-8086BCB92CFC}"/>
    <cellStyle name="Input 2 8 4 4 4" xfId="35672" xr:uid="{87B51B15-56E6-4DB2-AEDF-4EE362D23099}"/>
    <cellStyle name="Input 2 8 4 5" xfId="22284" xr:uid="{BB035E0B-7E75-4E7D-98AC-F121E1EB3CE2}"/>
    <cellStyle name="Input 2 8 4 5 2" xfId="28224" xr:uid="{104F121C-07F0-4013-8509-C9A8B5C1856B}"/>
    <cellStyle name="Input 2 8 4 5 3" xfId="33951" xr:uid="{87F42622-CA65-46A1-A12C-CF50F0A29144}"/>
    <cellStyle name="Input 2 8 4 6" xfId="21220" xr:uid="{33F01A71-7224-4759-819E-0E08E935EFD4}"/>
    <cellStyle name="Input 2 8 4 7" xfId="21259" xr:uid="{38721646-BAE5-424E-A151-0184EBA3E8EE}"/>
    <cellStyle name="Input 2 8 4 8" xfId="33073" xr:uid="{29288384-9A62-45B8-A180-537D2E4243F5}"/>
    <cellStyle name="Input 2 8 5" xfId="9406" xr:uid="{00000000-0005-0000-0000-0000B3240000}"/>
    <cellStyle name="Input 2 8 5 2" xfId="21964" xr:uid="{4D01CC89-B463-49AB-9E94-C4A6980ADDED}"/>
    <cellStyle name="Input 2 8 5 2 2" xfId="23694" xr:uid="{53F74461-ED34-4A2E-9AEB-F13D4F82ED29}"/>
    <cellStyle name="Input 2 8 5 2 2 2" xfId="26394" xr:uid="{126C8B21-F842-407A-B22E-AD98CF57C0E7}"/>
    <cellStyle name="Input 2 8 5 2 2 2 2" xfId="31846" xr:uid="{DDD1B379-1D05-4367-8951-30FE0709E146}"/>
    <cellStyle name="Input 2 8 5 2 2 2 3" xfId="37421" xr:uid="{5C5C3D0C-1DB3-43CA-964A-1DB08A673737}"/>
    <cellStyle name="Input 2 8 5 2 2 3" xfId="29634" xr:uid="{A4BAC7F9-C125-48F2-8163-3F0E4A782464}"/>
    <cellStyle name="Input 2 8 5 2 2 4" xfId="35358" xr:uid="{CB67CAED-F034-4299-B309-9E55C695498C}"/>
    <cellStyle name="Input 2 8 5 2 3" xfId="25079" xr:uid="{887A276C-1CB1-43A5-A784-FC060E026100}"/>
    <cellStyle name="Input 2 8 5 2 3 2" xfId="27274" xr:uid="{283483A1-5EB1-4FA5-9E43-F7D8C71DA197}"/>
    <cellStyle name="Input 2 8 5 2 3 2 2" xfId="32726" xr:uid="{E1A95F42-7D08-483B-AAD7-B37BC3EC578E}"/>
    <cellStyle name="Input 2 8 5 2 3 2 3" xfId="38107" xr:uid="{AE839006-644E-4744-A818-38418BB78BC4}"/>
    <cellStyle name="Input 2 8 5 2 3 3" xfId="30531" xr:uid="{4D48EB76-AA06-499F-9FF5-490302D7370F}"/>
    <cellStyle name="Input 2 8 5 2 3 4" xfId="36224" xr:uid="{CCBD2C6C-02DD-40D2-B06C-2C313D1DE415}"/>
    <cellStyle name="Input 2 8 5 2 4" xfId="22839" xr:uid="{1A8971A6-8079-43B5-94A6-E29151039D6D}"/>
    <cellStyle name="Input 2 8 5 2 4 2" xfId="28779" xr:uid="{52D61C39-FA67-4D82-BF5C-9DA865C0763C}"/>
    <cellStyle name="Input 2 8 5 2 4 3" xfId="34506" xr:uid="{7E840C3E-560B-458D-B36E-A71A1AD511E1}"/>
    <cellStyle name="Input 2 8 5 2 5" xfId="25539" xr:uid="{2B103CE6-AF22-4D48-B792-38BDA59B0385}"/>
    <cellStyle name="Input 2 8 5 2 5 2" xfId="30991" xr:uid="{C48552BB-4B37-40BA-9B26-4274F0687DA4}"/>
    <cellStyle name="Input 2 8 5 2 5 3" xfId="36566" xr:uid="{8B00C73E-5E37-4BB8-A2B6-E4DAE25AC382}"/>
    <cellStyle name="Input 2 8 5 2 6" xfId="27906" xr:uid="{2F641EF0-846C-4016-B375-D3936400BD0C}"/>
    <cellStyle name="Input 2 8 5 2 7" xfId="33633" xr:uid="{B0815B12-B754-4853-AF07-48878F7E17E7}"/>
    <cellStyle name="Input 2 8 5 3" xfId="23143" xr:uid="{5638B66E-C0DB-4C31-894C-894EB8FFEAA5}"/>
    <cellStyle name="Input 2 8 5 3 2" xfId="25843" xr:uid="{9AB8525E-47EF-4A58-A886-424FFA651F6D}"/>
    <cellStyle name="Input 2 8 5 3 2 2" xfId="31295" xr:uid="{99DC4FA1-FA49-4BBE-8047-B2CB5BCE78D2}"/>
    <cellStyle name="Input 2 8 5 3 2 3" xfId="36870" xr:uid="{EE8A1207-2C63-4C6E-8DAD-9333555358F3}"/>
    <cellStyle name="Input 2 8 5 3 3" xfId="29083" xr:uid="{AD5CDFE7-41DA-4FBA-B146-E4DB6D303791}"/>
    <cellStyle name="Input 2 8 5 3 4" xfId="34807" xr:uid="{45EE47C7-E979-4F8C-9320-15094457AE08}"/>
    <cellStyle name="Input 2 8 5 4" xfId="24520" xr:uid="{1557BD4A-AFF0-4678-A901-E3269B7FCBF8}"/>
    <cellStyle name="Input 2 8 5 4 2" xfId="26715" xr:uid="{4A18D3F5-FEC6-4DF7-8094-9CC7A2D40FDE}"/>
    <cellStyle name="Input 2 8 5 4 2 2" xfId="32167" xr:uid="{039AB957-7049-4F7D-98B4-0958046F82AA}"/>
    <cellStyle name="Input 2 8 5 4 2 3" xfId="37724" xr:uid="{77BB1749-F784-4DAD-90B8-CB0F3287B0D1}"/>
    <cellStyle name="Input 2 8 5 4 3" xfId="29972" xr:uid="{539F7430-8151-4438-A658-C402303C6D40}"/>
    <cellStyle name="Input 2 8 5 4 4" xfId="35673" xr:uid="{61B770C3-4815-4228-AC4B-C09A1786E43B}"/>
    <cellStyle name="Input 2 8 5 5" xfId="22285" xr:uid="{AEE83507-4683-4BDD-818B-DCF2617A7304}"/>
    <cellStyle name="Input 2 8 5 5 2" xfId="28225" xr:uid="{3C132241-8DA7-414E-B137-A460EECAC39A}"/>
    <cellStyle name="Input 2 8 5 5 3" xfId="33952" xr:uid="{C38113F2-1B9A-41E2-96CB-ED94A721FE63}"/>
    <cellStyle name="Input 2 8 5 6" xfId="21221" xr:uid="{01292884-394C-4540-A2E4-39C646983E83}"/>
    <cellStyle name="Input 2 8 5 7" xfId="21258" xr:uid="{407EFBB0-169E-4F93-BE88-EDECA8986185}"/>
    <cellStyle name="Input 2 8 5 8" xfId="33074" xr:uid="{AE2A5F1B-818D-4F63-A5EE-BE971CA20DBB}"/>
    <cellStyle name="Input 2 9" xfId="9407" xr:uid="{00000000-0005-0000-0000-0000B4240000}"/>
    <cellStyle name="Input 2 9 2" xfId="9408" xr:uid="{00000000-0005-0000-0000-0000B5240000}"/>
    <cellStyle name="Input 2 9 2 2" xfId="21963" xr:uid="{B538564D-EFC7-487D-BB5D-78DFD6A7A8A6}"/>
    <cellStyle name="Input 2 9 2 2 2" xfId="23693" xr:uid="{0ADDEBEF-C3FE-48DF-90C1-95FBD4440D81}"/>
    <cellStyle name="Input 2 9 2 2 2 2" xfId="26393" xr:uid="{546261E9-8828-498D-A680-09E55C9B9FC6}"/>
    <cellStyle name="Input 2 9 2 2 2 2 2" xfId="31845" xr:uid="{22F309EE-82CF-4B09-AD1D-B6D6F3AB7DF3}"/>
    <cellStyle name="Input 2 9 2 2 2 2 3" xfId="37420" xr:uid="{2B4A6D60-1D0F-401E-A1BA-C19FBEB1AB4B}"/>
    <cellStyle name="Input 2 9 2 2 2 3" xfId="29633" xr:uid="{D83A71FA-EB84-44F2-94BB-CC4C8076D876}"/>
    <cellStyle name="Input 2 9 2 2 2 4" xfId="35357" xr:uid="{6D205BDD-6F46-436B-A0C4-CE3EA83CB41A}"/>
    <cellStyle name="Input 2 9 2 2 3" xfId="25078" xr:uid="{8D3BC4AA-3059-4CB2-8FCB-0FF978FB98D3}"/>
    <cellStyle name="Input 2 9 2 2 3 2" xfId="27273" xr:uid="{B61853C7-C316-43A3-9ADF-16D7D04AB39E}"/>
    <cellStyle name="Input 2 9 2 2 3 2 2" xfId="32725" xr:uid="{C6CB6519-4169-4820-AF23-EF68BB94930D}"/>
    <cellStyle name="Input 2 9 2 2 3 2 3" xfId="38106" xr:uid="{DEA243E5-8641-414C-BC05-25218E62A386}"/>
    <cellStyle name="Input 2 9 2 2 3 3" xfId="30530" xr:uid="{E924E11C-BDB5-4F56-8C5E-E60EA675E84E}"/>
    <cellStyle name="Input 2 9 2 2 3 4" xfId="36223" xr:uid="{393233F2-ADF5-4F20-8A7E-0D76D3914765}"/>
    <cellStyle name="Input 2 9 2 2 4" xfId="22838" xr:uid="{C119FF26-08C8-4AFC-B6AF-A5CE8E6146D9}"/>
    <cellStyle name="Input 2 9 2 2 4 2" xfId="28778" xr:uid="{7E2073A2-BDC4-488C-BD2B-935FF4425FDD}"/>
    <cellStyle name="Input 2 9 2 2 4 3" xfId="34505" xr:uid="{20596BB2-0E80-4ADB-8098-A8CD12DD3D13}"/>
    <cellStyle name="Input 2 9 2 2 5" xfId="25538" xr:uid="{FA9BA45F-D688-4CDC-888B-87B44DCC5DB0}"/>
    <cellStyle name="Input 2 9 2 2 5 2" xfId="30990" xr:uid="{C794DD07-34B4-479D-8161-7FC358634C3E}"/>
    <cellStyle name="Input 2 9 2 2 5 3" xfId="36565" xr:uid="{8EAE1BC7-E68C-49B4-9E7D-B09921485A3A}"/>
    <cellStyle name="Input 2 9 2 2 6" xfId="27905" xr:uid="{EAB9E461-AB02-45F5-87A3-0D0981C0AE44}"/>
    <cellStyle name="Input 2 9 2 2 7" xfId="33632" xr:uid="{D40BC308-B437-4619-A987-947CA6F02E63}"/>
    <cellStyle name="Input 2 9 2 3" xfId="23144" xr:uid="{49C26A76-6D69-4D07-AB6A-F2220B09079F}"/>
    <cellStyle name="Input 2 9 2 3 2" xfId="25844" xr:uid="{6D05F8EE-A232-4C08-B931-BFBEFD25B642}"/>
    <cellStyle name="Input 2 9 2 3 2 2" xfId="31296" xr:uid="{A5CE9F18-2BD4-400D-9B04-FD66F328FE08}"/>
    <cellStyle name="Input 2 9 2 3 2 3" xfId="36871" xr:uid="{42D990DE-FFC9-4C51-B57C-AD66767D4E7C}"/>
    <cellStyle name="Input 2 9 2 3 3" xfId="29084" xr:uid="{141B93A8-A838-41A7-BCEF-AC266C9E21D8}"/>
    <cellStyle name="Input 2 9 2 3 4" xfId="34808" xr:uid="{C746F6E9-9165-402F-B89C-440C8D0CFBA6}"/>
    <cellStyle name="Input 2 9 2 4" xfId="24521" xr:uid="{03C1DF53-F97C-4B75-9D2A-0FBDF9222351}"/>
    <cellStyle name="Input 2 9 2 4 2" xfId="26716" xr:uid="{E54A877A-A2DC-4C0A-9EA0-C8C77FEDA64E}"/>
    <cellStyle name="Input 2 9 2 4 2 2" xfId="32168" xr:uid="{33C5874E-A57D-418C-93F9-491A9B97D1D8}"/>
    <cellStyle name="Input 2 9 2 4 2 3" xfId="37725" xr:uid="{0E451589-B935-4822-8EF1-EB132335E34E}"/>
    <cellStyle name="Input 2 9 2 4 3" xfId="29973" xr:uid="{3677FF5A-60CE-42F7-A883-56410EF8DFB6}"/>
    <cellStyle name="Input 2 9 2 4 4" xfId="35674" xr:uid="{80B88AB0-4CD1-46A7-A8C3-667F028DF82F}"/>
    <cellStyle name="Input 2 9 2 5" xfId="22286" xr:uid="{357E17C7-BDF4-4BC1-8BC4-95B3A3A3BC63}"/>
    <cellStyle name="Input 2 9 2 5 2" xfId="28226" xr:uid="{1265BC0C-FB1D-4F3E-B5DC-76D3E9860A5C}"/>
    <cellStyle name="Input 2 9 2 5 3" xfId="33953" xr:uid="{EE84F669-49C3-4BB6-A258-7085BE271703}"/>
    <cellStyle name="Input 2 9 2 6" xfId="21222" xr:uid="{0BDE04A2-E464-4F2A-A3B6-C36CE772E428}"/>
    <cellStyle name="Input 2 9 2 7" xfId="21257" xr:uid="{DC55C3E1-741A-4958-95C6-4E548B7980DD}"/>
    <cellStyle name="Input 2 9 2 8" xfId="33075" xr:uid="{16B872F7-0FB9-4807-B5A2-11FDF92A4D05}"/>
    <cellStyle name="Input 2 9 3" xfId="9409" xr:uid="{00000000-0005-0000-0000-0000B6240000}"/>
    <cellStyle name="Input 2 9 3 2" xfId="21962" xr:uid="{AAC7D16B-3FE6-4FA3-A74A-5FA61464B1E4}"/>
    <cellStyle name="Input 2 9 3 2 2" xfId="23692" xr:uid="{DA27C352-97CB-4E51-9C41-A3E4346F7A2A}"/>
    <cellStyle name="Input 2 9 3 2 2 2" xfId="26392" xr:uid="{3471FFB5-5654-457E-ABE8-4E80187A328D}"/>
    <cellStyle name="Input 2 9 3 2 2 2 2" xfId="31844" xr:uid="{4264EE53-238D-429F-90B9-F87FBFF14D41}"/>
    <cellStyle name="Input 2 9 3 2 2 2 3" xfId="37419" xr:uid="{A24D80D2-98A4-4ABE-B130-EA967EB01104}"/>
    <cellStyle name="Input 2 9 3 2 2 3" xfId="29632" xr:uid="{21C6162A-FA10-4CF2-B0AE-EBC1E5FA822A}"/>
    <cellStyle name="Input 2 9 3 2 2 4" xfId="35356" xr:uid="{6F03C643-7992-4C6C-9847-D388BC31C82F}"/>
    <cellStyle name="Input 2 9 3 2 3" xfId="25077" xr:uid="{0F9FA671-E16E-408D-9CBD-99548E6F9033}"/>
    <cellStyle name="Input 2 9 3 2 3 2" xfId="27272" xr:uid="{E6CE0F97-69C5-4EE7-AFC9-33FBD146A74B}"/>
    <cellStyle name="Input 2 9 3 2 3 2 2" xfId="32724" xr:uid="{E5487EA0-9F5D-4AE7-B2CC-BE5DBFBF17C9}"/>
    <cellStyle name="Input 2 9 3 2 3 2 3" xfId="38105" xr:uid="{8E16B151-90EE-4200-8988-1D21BE9167B4}"/>
    <cellStyle name="Input 2 9 3 2 3 3" xfId="30529" xr:uid="{EEF73224-A159-4BF7-8BE0-0B9DF03C52B9}"/>
    <cellStyle name="Input 2 9 3 2 3 4" xfId="36222" xr:uid="{0EFD14E7-04E3-4C49-8248-A6A23C6A7AB0}"/>
    <cellStyle name="Input 2 9 3 2 4" xfId="22837" xr:uid="{D12DA094-DC14-4687-9733-98C651D5D631}"/>
    <cellStyle name="Input 2 9 3 2 4 2" xfId="28777" xr:uid="{6AC9B5A5-E749-420A-85A1-F9ED0FD1E429}"/>
    <cellStyle name="Input 2 9 3 2 4 3" xfId="34504" xr:uid="{6697E730-5EBB-4EBB-8339-80CD7E78F317}"/>
    <cellStyle name="Input 2 9 3 2 5" xfId="25537" xr:uid="{F1AA9110-E167-4A37-BC44-6D788F2ABBB2}"/>
    <cellStyle name="Input 2 9 3 2 5 2" xfId="30989" xr:uid="{79CA3576-AE65-49F3-A29D-CCC3BD1DA9E1}"/>
    <cellStyle name="Input 2 9 3 2 5 3" xfId="36564" xr:uid="{8D7522D8-5981-45B4-B14D-FAC5C7893EBE}"/>
    <cellStyle name="Input 2 9 3 2 6" xfId="27904" xr:uid="{6C78C0FB-64FD-40A8-8258-B7E0B9B6C823}"/>
    <cellStyle name="Input 2 9 3 2 7" xfId="33631" xr:uid="{35B82649-7577-4694-A447-8B87DF249E4D}"/>
    <cellStyle name="Input 2 9 3 3" xfId="23145" xr:uid="{458F8B7D-E571-4372-8A6B-26ADD0348C17}"/>
    <cellStyle name="Input 2 9 3 3 2" xfId="25845" xr:uid="{5B662D11-765C-429A-A61F-F8954B9D8ABA}"/>
    <cellStyle name="Input 2 9 3 3 2 2" xfId="31297" xr:uid="{29BB65BC-31C8-472E-9F86-48FDB4B618A7}"/>
    <cellStyle name="Input 2 9 3 3 2 3" xfId="36872" xr:uid="{3DC9907F-375C-45D4-90BF-77B6217C8039}"/>
    <cellStyle name="Input 2 9 3 3 3" xfId="29085" xr:uid="{139BABBC-3C33-457E-9135-E90FA68CB999}"/>
    <cellStyle name="Input 2 9 3 3 4" xfId="34809" xr:uid="{CF241934-4E88-43B7-96F1-759C02834038}"/>
    <cellStyle name="Input 2 9 3 4" xfId="24522" xr:uid="{2DB794AF-A171-4474-BCCF-0468BFF7F957}"/>
    <cellStyle name="Input 2 9 3 4 2" xfId="26717" xr:uid="{B49901CA-95E5-4AEB-B735-635F890638F7}"/>
    <cellStyle name="Input 2 9 3 4 2 2" xfId="32169" xr:uid="{4F81716F-8267-430E-AD8F-6BF0627A51E4}"/>
    <cellStyle name="Input 2 9 3 4 2 3" xfId="37726" xr:uid="{B352688B-5E98-4041-9C92-9ECBDE84E9C2}"/>
    <cellStyle name="Input 2 9 3 4 3" xfId="29974" xr:uid="{6DEEB365-8C6E-42B5-80CA-0BF5051071CB}"/>
    <cellStyle name="Input 2 9 3 4 4" xfId="35675" xr:uid="{533D63CC-DDEC-4E19-A806-3F54458E7083}"/>
    <cellStyle name="Input 2 9 3 5" xfId="22287" xr:uid="{F8AD9EC5-944E-4DFC-8261-334DC228189F}"/>
    <cellStyle name="Input 2 9 3 5 2" xfId="28227" xr:uid="{20B376A7-DCF7-46C6-B303-4B2F4B4F8A08}"/>
    <cellStyle name="Input 2 9 3 5 3" xfId="33954" xr:uid="{B5702319-D5B0-4A46-8FCB-5534A5178D9B}"/>
    <cellStyle name="Input 2 9 3 6" xfId="21223" xr:uid="{0D6A8A1D-674F-4CB8-9190-3322C14A6B14}"/>
    <cellStyle name="Input 2 9 3 7" xfId="21256" xr:uid="{6E6DFC2E-78AD-45BF-993F-134A76E59FAD}"/>
    <cellStyle name="Input 2 9 3 8" xfId="33076" xr:uid="{92D7E569-9BFC-4DFF-A146-A8C4DD343C96}"/>
    <cellStyle name="Input 2 9 4" xfId="9410" xr:uid="{00000000-0005-0000-0000-0000B7240000}"/>
    <cellStyle name="Input 2 9 4 2" xfId="21961" xr:uid="{27467967-7FCC-4513-94D2-C7C89024F220}"/>
    <cellStyle name="Input 2 9 4 2 2" xfId="23691" xr:uid="{3EE47D9F-9090-4275-B174-B3B03D74478A}"/>
    <cellStyle name="Input 2 9 4 2 2 2" xfId="26391" xr:uid="{47636F7D-DA9F-46CC-AFB2-AD705903C29C}"/>
    <cellStyle name="Input 2 9 4 2 2 2 2" xfId="31843" xr:uid="{8079BF35-E72E-41B1-9390-A049FF34EAB3}"/>
    <cellStyle name="Input 2 9 4 2 2 2 3" xfId="37418" xr:uid="{D8F55CF6-4F9E-4813-863D-D81EB15B05B1}"/>
    <cellStyle name="Input 2 9 4 2 2 3" xfId="29631" xr:uid="{06176901-382F-482C-991A-6CB082F9E4DB}"/>
    <cellStyle name="Input 2 9 4 2 2 4" xfId="35355" xr:uid="{A63D335E-1A98-49BB-BC76-066F8AB1B60D}"/>
    <cellStyle name="Input 2 9 4 2 3" xfId="25076" xr:uid="{73BA7F10-2C2A-4EE9-84ED-0D8EC68AC176}"/>
    <cellStyle name="Input 2 9 4 2 3 2" xfId="27271" xr:uid="{B1EEE227-0ADE-4F17-B9C5-7A7C31169812}"/>
    <cellStyle name="Input 2 9 4 2 3 2 2" xfId="32723" xr:uid="{D27C99B8-C5E9-4D73-8F6C-F541DEA44F17}"/>
    <cellStyle name="Input 2 9 4 2 3 2 3" xfId="38104" xr:uid="{E36047EA-F61C-4EEF-ABCF-F0E6D28422E0}"/>
    <cellStyle name="Input 2 9 4 2 3 3" xfId="30528" xr:uid="{144809D0-3825-4DC5-9368-E5DFC99DECE3}"/>
    <cellStyle name="Input 2 9 4 2 3 4" xfId="36221" xr:uid="{B81B60D1-0372-47AE-86D4-823ED33E0CF1}"/>
    <cellStyle name="Input 2 9 4 2 4" xfId="22836" xr:uid="{0BF523EB-2550-4354-A7FE-FB8C2C301015}"/>
    <cellStyle name="Input 2 9 4 2 4 2" xfId="28776" xr:uid="{6D583136-68A3-49DD-A302-54785628DC20}"/>
    <cellStyle name="Input 2 9 4 2 4 3" xfId="34503" xr:uid="{6CA7842F-F03C-464E-B506-B082AD90841C}"/>
    <cellStyle name="Input 2 9 4 2 5" xfId="25536" xr:uid="{2578145A-DB43-4AAA-81D2-7A06F2866413}"/>
    <cellStyle name="Input 2 9 4 2 5 2" xfId="30988" xr:uid="{B8C703DB-034D-41A3-A74E-9550E3868495}"/>
    <cellStyle name="Input 2 9 4 2 5 3" xfId="36563" xr:uid="{E5412B2F-EA72-4F44-B40D-8DEF8D3FDA37}"/>
    <cellStyle name="Input 2 9 4 2 6" xfId="27903" xr:uid="{6F7EB2B1-538B-482D-83D0-BBDFFEE16C86}"/>
    <cellStyle name="Input 2 9 4 2 7" xfId="33630" xr:uid="{54164B82-A88F-420F-B99D-ADA17ED5137D}"/>
    <cellStyle name="Input 2 9 4 3" xfId="23146" xr:uid="{95E6BF34-EB56-4666-AFFD-F9C701038DD1}"/>
    <cellStyle name="Input 2 9 4 3 2" xfId="25846" xr:uid="{04DCD0A1-423C-47EA-840C-60E505A85BE6}"/>
    <cellStyle name="Input 2 9 4 3 2 2" xfId="31298" xr:uid="{1927A4D8-F05D-46E0-87FB-55DB2C212FAD}"/>
    <cellStyle name="Input 2 9 4 3 2 3" xfId="36873" xr:uid="{1FC6EE8F-8B79-4693-A6BB-C84A622B838C}"/>
    <cellStyle name="Input 2 9 4 3 3" xfId="29086" xr:uid="{B86CC849-5F7D-4157-B12F-06B31E59A3C7}"/>
    <cellStyle name="Input 2 9 4 3 4" xfId="34810" xr:uid="{FCB2F192-3714-4CC6-890B-1A1DFDF56B36}"/>
    <cellStyle name="Input 2 9 4 4" xfId="24523" xr:uid="{06D7BA15-0D7C-4C04-A5C9-C69777EEFDFC}"/>
    <cellStyle name="Input 2 9 4 4 2" xfId="26718" xr:uid="{A3A3BF90-4E50-4098-BA78-454FDAF39080}"/>
    <cellStyle name="Input 2 9 4 4 2 2" xfId="32170" xr:uid="{58C556FF-3B18-41DA-8CA3-5CFF614C2711}"/>
    <cellStyle name="Input 2 9 4 4 2 3" xfId="37727" xr:uid="{7E99FC0F-B61D-4B18-8135-D2C752BD2F47}"/>
    <cellStyle name="Input 2 9 4 4 3" xfId="29975" xr:uid="{FC0814E3-A12E-4EC3-BE32-FF26AAA506FA}"/>
    <cellStyle name="Input 2 9 4 4 4" xfId="35676" xr:uid="{6F7B8C38-439F-462B-9B12-D88CDD5A11AA}"/>
    <cellStyle name="Input 2 9 4 5" xfId="22288" xr:uid="{E798377E-06A1-4031-A378-A0D69A191D69}"/>
    <cellStyle name="Input 2 9 4 5 2" xfId="28228" xr:uid="{7B4380B7-7B0C-4FAE-B82C-A2D100BF4163}"/>
    <cellStyle name="Input 2 9 4 5 3" xfId="33955" xr:uid="{E4680348-F860-428D-BA0E-D0D965F49D8F}"/>
    <cellStyle name="Input 2 9 4 6" xfId="21224" xr:uid="{25D13633-F676-453E-A1CD-2431AAD56B1C}"/>
    <cellStyle name="Input 2 9 4 7" xfId="21255" xr:uid="{D210AE31-D237-4C0D-9154-DFE322801C4D}"/>
    <cellStyle name="Input 2 9 4 8" xfId="33077" xr:uid="{3A77451D-E970-4710-B53B-D65032C7B218}"/>
    <cellStyle name="Input 2 9 5" xfId="9411" xr:uid="{00000000-0005-0000-0000-0000B8240000}"/>
    <cellStyle name="Input 2 9 5 2" xfId="21960" xr:uid="{D3E203BF-B22B-48BB-890A-CA030A8AFFCC}"/>
    <cellStyle name="Input 2 9 5 2 2" xfId="23690" xr:uid="{7C21C89C-CE04-4716-A5E7-28042C9498A9}"/>
    <cellStyle name="Input 2 9 5 2 2 2" xfId="26390" xr:uid="{EC06924E-CECD-4A8E-910D-F2825256FB95}"/>
    <cellStyle name="Input 2 9 5 2 2 2 2" xfId="31842" xr:uid="{D4137D76-B8AD-4ABC-AE92-47B9086EA27F}"/>
    <cellStyle name="Input 2 9 5 2 2 2 3" xfId="37417" xr:uid="{FEB756A4-9048-4AB8-9BCF-A7A6DA508325}"/>
    <cellStyle name="Input 2 9 5 2 2 3" xfId="29630" xr:uid="{13F0A866-7113-4A85-8687-0653D009ACE4}"/>
    <cellStyle name="Input 2 9 5 2 2 4" xfId="35354" xr:uid="{6DD68FFD-E916-429E-9292-00779B364997}"/>
    <cellStyle name="Input 2 9 5 2 3" xfId="25075" xr:uid="{7CB9728A-7574-4F18-9482-F3363B3B0B8B}"/>
    <cellStyle name="Input 2 9 5 2 3 2" xfId="27270" xr:uid="{241C01B9-9637-4FDD-BEDC-0C21C269BCDF}"/>
    <cellStyle name="Input 2 9 5 2 3 2 2" xfId="32722" xr:uid="{46593518-7A7F-492F-AA20-A4F7E37D0752}"/>
    <cellStyle name="Input 2 9 5 2 3 2 3" xfId="38103" xr:uid="{86801AE5-D1DD-411A-877A-D54C0F266B03}"/>
    <cellStyle name="Input 2 9 5 2 3 3" xfId="30527" xr:uid="{9B785031-6094-4B33-924B-2D73E8E0B6D8}"/>
    <cellStyle name="Input 2 9 5 2 3 4" xfId="36220" xr:uid="{471D6320-9093-4614-9B54-15629208F93D}"/>
    <cellStyle name="Input 2 9 5 2 4" xfId="22835" xr:uid="{FD260CBD-FBC4-4809-B316-775A6B195D60}"/>
    <cellStyle name="Input 2 9 5 2 4 2" xfId="28775" xr:uid="{17391E3D-BAF5-496D-BD43-E750CC3EF8AC}"/>
    <cellStyle name="Input 2 9 5 2 4 3" xfId="34502" xr:uid="{C3BAED77-9BD0-4211-B6B9-7A98117D70DB}"/>
    <cellStyle name="Input 2 9 5 2 5" xfId="25535" xr:uid="{9CE67F5A-BC73-473A-A89D-5E563CA9A91A}"/>
    <cellStyle name="Input 2 9 5 2 5 2" xfId="30987" xr:uid="{6ED10D71-DC0B-4A3B-B511-92A745C1419F}"/>
    <cellStyle name="Input 2 9 5 2 5 3" xfId="36562" xr:uid="{4EAFA402-F279-47BD-B91D-0AA823F750AF}"/>
    <cellStyle name="Input 2 9 5 2 6" xfId="27902" xr:uid="{F75C2A07-6D7A-47F4-A33D-D49F8D3379BF}"/>
    <cellStyle name="Input 2 9 5 2 7" xfId="33629" xr:uid="{4AE5F0C1-2AAE-4F02-BE8C-6A26616F022F}"/>
    <cellStyle name="Input 2 9 5 3" xfId="23147" xr:uid="{D037845A-9841-4210-B63C-5F7F705CB44A}"/>
    <cellStyle name="Input 2 9 5 3 2" xfId="25847" xr:uid="{CB85E13C-8C8C-4FA3-A7B6-D4A055F80DA2}"/>
    <cellStyle name="Input 2 9 5 3 2 2" xfId="31299" xr:uid="{30C252AD-CCE8-43E8-B5E3-E33CFA5475DD}"/>
    <cellStyle name="Input 2 9 5 3 2 3" xfId="36874" xr:uid="{25A917ED-4BA8-4BA5-9C43-2768ED69C53A}"/>
    <cellStyle name="Input 2 9 5 3 3" xfId="29087" xr:uid="{C48B243B-10CC-4521-A4D2-0EAC281652EB}"/>
    <cellStyle name="Input 2 9 5 3 4" xfId="34811" xr:uid="{E4A75902-0531-439A-AF35-6ACC09E28F18}"/>
    <cellStyle name="Input 2 9 5 4" xfId="24524" xr:uid="{8E792209-E4FA-49D8-876E-C66C00255BEB}"/>
    <cellStyle name="Input 2 9 5 4 2" xfId="26719" xr:uid="{098F3844-8ED7-4861-A3B3-96C4C7A2530E}"/>
    <cellStyle name="Input 2 9 5 4 2 2" xfId="32171" xr:uid="{45A93DBB-7429-4C2A-AACA-C9985688C6CC}"/>
    <cellStyle name="Input 2 9 5 4 2 3" xfId="37728" xr:uid="{236E2351-70C8-4658-9162-B57B5D3B914D}"/>
    <cellStyle name="Input 2 9 5 4 3" xfId="29976" xr:uid="{4075795D-2730-4FEE-A368-E50171BC9AC2}"/>
    <cellStyle name="Input 2 9 5 4 4" xfId="35677" xr:uid="{903D3FE0-AECE-4196-B7F8-FE573B0797AB}"/>
    <cellStyle name="Input 2 9 5 5" xfId="22289" xr:uid="{BB13F784-0E2E-46DC-A969-D5582B8DDA68}"/>
    <cellStyle name="Input 2 9 5 5 2" xfId="28229" xr:uid="{C0F04394-AE16-4E34-9466-A855E09C7313}"/>
    <cellStyle name="Input 2 9 5 5 3" xfId="33956" xr:uid="{51B67405-D04A-44A3-9637-C267084E8BCB}"/>
    <cellStyle name="Input 2 9 5 6" xfId="21225" xr:uid="{5F8CF1B9-0893-4012-9B45-A578C0FAE6E4}"/>
    <cellStyle name="Input 2 9 5 7" xfId="21254" xr:uid="{ABE7FB85-6C73-48BD-81ED-EF8DDA117FAE}"/>
    <cellStyle name="Input 2 9 5 8" xfId="33078" xr:uid="{DE346635-10D6-4E43-8B4F-A3B40A7C8D43}"/>
    <cellStyle name="Input 3" xfId="9412" xr:uid="{00000000-0005-0000-0000-0000B9240000}"/>
    <cellStyle name="Input 3 10" xfId="33079" xr:uid="{6CBA4ED1-5E75-4C37-B6A4-78BF4B4CBC58}"/>
    <cellStyle name="Input 3 2" xfId="9413" xr:uid="{00000000-0005-0000-0000-0000BA240000}"/>
    <cellStyle name="Input 3 2 2" xfId="21958" xr:uid="{2514F599-80E3-4A48-8CC1-FDB2CD3F5C52}"/>
    <cellStyle name="Input 3 2 2 2" xfId="23688" xr:uid="{82EA1D5A-F7A3-4908-AC53-B5ABF1C2B313}"/>
    <cellStyle name="Input 3 2 2 2 2" xfId="26388" xr:uid="{8BAFD238-2C81-4657-B3AC-876028E764B3}"/>
    <cellStyle name="Input 3 2 2 2 2 2" xfId="31840" xr:uid="{810AAB28-279A-450C-9778-B368BB541D19}"/>
    <cellStyle name="Input 3 2 2 2 2 3" xfId="37415" xr:uid="{F2DE58D5-A789-4E2C-A49E-24A58F6598A5}"/>
    <cellStyle name="Input 3 2 2 2 3" xfId="29628" xr:uid="{9808AEEE-6725-449E-AE5B-1C42B38ABB19}"/>
    <cellStyle name="Input 3 2 2 2 4" xfId="35352" xr:uid="{18A5FD48-D43A-4C9B-A6D2-CCFF69B75832}"/>
    <cellStyle name="Input 3 2 2 3" xfId="25073" xr:uid="{E28524FA-C074-4F62-9737-F24ABE302242}"/>
    <cellStyle name="Input 3 2 2 3 2" xfId="27268" xr:uid="{02AFD377-698F-4122-9B40-C47573AFF22C}"/>
    <cellStyle name="Input 3 2 2 3 2 2" xfId="32720" xr:uid="{A79C4A6E-309C-479A-8EA7-29B6786DDAD1}"/>
    <cellStyle name="Input 3 2 2 3 2 3" xfId="38101" xr:uid="{2E4352BF-C4F9-40CA-B0DE-84D6285D8D95}"/>
    <cellStyle name="Input 3 2 2 3 3" xfId="30525" xr:uid="{288D9195-6F67-425F-85A8-4314E3BBDB56}"/>
    <cellStyle name="Input 3 2 2 3 4" xfId="36218" xr:uid="{A9271EC5-FA6C-4F50-8551-90542C6F18AF}"/>
    <cellStyle name="Input 3 2 2 4" xfId="22833" xr:uid="{48DD95A0-E271-40FE-8083-932624F13510}"/>
    <cellStyle name="Input 3 2 2 4 2" xfId="28773" xr:uid="{6A442CA7-E705-440D-B993-B73AE08EB145}"/>
    <cellStyle name="Input 3 2 2 4 3" xfId="34500" xr:uid="{695670A7-2F0A-4024-B841-E3415D1D5572}"/>
    <cellStyle name="Input 3 2 2 5" xfId="25533" xr:uid="{861DA7C8-2D9F-458C-B234-4CC6BF17E2D0}"/>
    <cellStyle name="Input 3 2 2 5 2" xfId="30985" xr:uid="{524D6A14-B89B-4DF3-87B3-A6C35B65B922}"/>
    <cellStyle name="Input 3 2 2 5 3" xfId="36560" xr:uid="{6F35EB98-34C7-48CF-AD16-B9FD966C3300}"/>
    <cellStyle name="Input 3 2 2 6" xfId="27900" xr:uid="{29D40DBF-0464-498B-AF2B-727F26A92DF7}"/>
    <cellStyle name="Input 3 2 2 7" xfId="33627" xr:uid="{6FBECC18-C811-4D83-A618-9769A9A7ECC9}"/>
    <cellStyle name="Input 3 2 3" xfId="23149" xr:uid="{D079EC3B-14C0-4A58-BB87-FD3A9E013B3D}"/>
    <cellStyle name="Input 3 2 3 2" xfId="25849" xr:uid="{06491132-10EC-48D2-B365-C242EF02CE46}"/>
    <cellStyle name="Input 3 2 3 2 2" xfId="31301" xr:uid="{25F3C19E-8F26-40AD-AE90-7FB3C95359B5}"/>
    <cellStyle name="Input 3 2 3 2 3" xfId="36876" xr:uid="{EE8405F3-0429-4193-A231-31E43D25218E}"/>
    <cellStyle name="Input 3 2 3 3" xfId="29089" xr:uid="{2AA729EC-37B0-4FD6-8716-82E42AB03FB2}"/>
    <cellStyle name="Input 3 2 3 4" xfId="34813" xr:uid="{BA41C32C-381D-4E18-BE1C-5618B8D45411}"/>
    <cellStyle name="Input 3 2 4" xfId="24526" xr:uid="{3A69F7C9-F052-49A8-BD27-7E68DB9C0B6D}"/>
    <cellStyle name="Input 3 2 4 2" xfId="26721" xr:uid="{2AAA6EF8-07A1-435B-A836-D7454355548D}"/>
    <cellStyle name="Input 3 2 4 2 2" xfId="32173" xr:uid="{518095DC-0F47-4E3E-843B-FFE226B7522F}"/>
    <cellStyle name="Input 3 2 4 2 3" xfId="37730" xr:uid="{0FC8A772-A90C-4A44-AFDC-C358DF9F3AA4}"/>
    <cellStyle name="Input 3 2 4 3" xfId="29978" xr:uid="{C81D6306-9EDC-49E6-8679-D8F22E83A272}"/>
    <cellStyle name="Input 3 2 4 4" xfId="35679" xr:uid="{A466DDF5-A0D8-4AFC-8749-EBDE43012B25}"/>
    <cellStyle name="Input 3 2 5" xfId="22291" xr:uid="{122B1E22-38A9-4975-8777-C058BCEA1EB9}"/>
    <cellStyle name="Input 3 2 5 2" xfId="28231" xr:uid="{3A3EAFAF-84E8-452D-B1FC-51DDC1F808FC}"/>
    <cellStyle name="Input 3 2 5 3" xfId="33958" xr:uid="{1D3DE3C5-E657-46CB-B5E6-8510FD819007}"/>
    <cellStyle name="Input 3 2 6" xfId="21227" xr:uid="{9FE92E2A-9BBD-4374-A12C-40E86489F610}"/>
    <cellStyle name="Input 3 2 7" xfId="21252" xr:uid="{DB670528-63CB-4122-946C-CBA02BC62EE3}"/>
    <cellStyle name="Input 3 2 8" xfId="33080" xr:uid="{5115D568-1BB9-4910-8842-FCCE07BAEA93}"/>
    <cellStyle name="Input 3 3" xfId="9414" xr:uid="{00000000-0005-0000-0000-0000BB240000}"/>
    <cellStyle name="Input 3 3 2" xfId="21957" xr:uid="{C3477D1D-DBEA-4BFB-B600-F943D39D5F16}"/>
    <cellStyle name="Input 3 3 2 2" xfId="23687" xr:uid="{B1020C8D-D7E9-4613-B3E6-E2324C934776}"/>
    <cellStyle name="Input 3 3 2 2 2" xfId="26387" xr:uid="{B48E01B9-3819-4A6F-ABC7-AC1B7F3C1601}"/>
    <cellStyle name="Input 3 3 2 2 2 2" xfId="31839" xr:uid="{931C54F7-BC9B-490B-8CC3-4BB5C7DC231C}"/>
    <cellStyle name="Input 3 3 2 2 2 3" xfId="37414" xr:uid="{CA88EC96-1DC1-45FB-9512-DC64788D1DDD}"/>
    <cellStyle name="Input 3 3 2 2 3" xfId="29627" xr:uid="{D93357DD-478E-49C7-A05F-853333851CE8}"/>
    <cellStyle name="Input 3 3 2 2 4" xfId="35351" xr:uid="{46C2A830-4960-467E-9590-636F2013C27C}"/>
    <cellStyle name="Input 3 3 2 3" xfId="25072" xr:uid="{8E2456A3-58E7-4D2E-9967-6228D90BC944}"/>
    <cellStyle name="Input 3 3 2 3 2" xfId="27267" xr:uid="{349D82BD-E9A1-4644-887B-78489631D9D6}"/>
    <cellStyle name="Input 3 3 2 3 2 2" xfId="32719" xr:uid="{DC0EC549-B80D-48F3-9BB5-A31EAFBDC194}"/>
    <cellStyle name="Input 3 3 2 3 2 3" xfId="38100" xr:uid="{B6C08B47-632F-466C-9792-2AB5A724044E}"/>
    <cellStyle name="Input 3 3 2 3 3" xfId="30524" xr:uid="{7D563D28-279B-4FB9-B59D-2BBD8FA06743}"/>
    <cellStyle name="Input 3 3 2 3 4" xfId="36217" xr:uid="{EBFAB576-BFB2-4D70-99D6-F4ADEB73BCAE}"/>
    <cellStyle name="Input 3 3 2 4" xfId="22832" xr:uid="{12185038-1F16-4222-8741-9993FCF3CD1A}"/>
    <cellStyle name="Input 3 3 2 4 2" xfId="28772" xr:uid="{4A90F088-5EEB-43F8-900F-04D19BC757A2}"/>
    <cellStyle name="Input 3 3 2 4 3" xfId="34499" xr:uid="{B9414729-589A-496D-B21E-8E8F3DD95E16}"/>
    <cellStyle name="Input 3 3 2 5" xfId="25532" xr:uid="{1BD9CDB1-CB51-4889-A55F-DF49D9F13C3C}"/>
    <cellStyle name="Input 3 3 2 5 2" xfId="30984" xr:uid="{2E6E5912-F5D3-460C-B2DD-956315C25E99}"/>
    <cellStyle name="Input 3 3 2 5 3" xfId="36559" xr:uid="{B73F8D5B-7CAB-41FE-921C-62CB42156613}"/>
    <cellStyle name="Input 3 3 2 6" xfId="27899" xr:uid="{9432CFE6-DE7C-4615-B064-BE99EACCF9DB}"/>
    <cellStyle name="Input 3 3 2 7" xfId="33626" xr:uid="{2CF8189A-C7F7-424B-8FCF-5F569B175838}"/>
    <cellStyle name="Input 3 3 3" xfId="23150" xr:uid="{2B1C3F55-FA78-4ABB-8DCC-43E50A0FE28C}"/>
    <cellStyle name="Input 3 3 3 2" xfId="25850" xr:uid="{46B16C1D-11BE-4B41-8CF7-2E6F596C4218}"/>
    <cellStyle name="Input 3 3 3 2 2" xfId="31302" xr:uid="{9C0A4405-770B-4320-A338-2742DA163634}"/>
    <cellStyle name="Input 3 3 3 2 3" xfId="36877" xr:uid="{679E3C6B-A749-477E-98CF-BE6A2C9FF8F0}"/>
    <cellStyle name="Input 3 3 3 3" xfId="29090" xr:uid="{BFE752F8-AD86-4985-BFF6-CE85072EA20B}"/>
    <cellStyle name="Input 3 3 3 4" xfId="34814" xr:uid="{15C93391-0DE4-47BB-BA0C-641D503292C9}"/>
    <cellStyle name="Input 3 3 4" xfId="24527" xr:uid="{B24520AD-5B6E-4141-811F-F6B3A1BCD299}"/>
    <cellStyle name="Input 3 3 4 2" xfId="26722" xr:uid="{2950E706-AB32-4C63-8ACD-B720190B07B6}"/>
    <cellStyle name="Input 3 3 4 2 2" xfId="32174" xr:uid="{5D99EEB3-3003-4DC3-B91B-87D77190D78B}"/>
    <cellStyle name="Input 3 3 4 2 3" xfId="37731" xr:uid="{E1E09B8F-C3BE-43AC-B358-CBA7185FB95E}"/>
    <cellStyle name="Input 3 3 4 3" xfId="29979" xr:uid="{1B719126-3778-4962-B827-4EFEC8244F45}"/>
    <cellStyle name="Input 3 3 4 4" xfId="35680" xr:uid="{34FD6B5C-5C5A-49E7-BE1A-3D3A8DC308A1}"/>
    <cellStyle name="Input 3 3 5" xfId="22292" xr:uid="{F240962E-B227-4C96-BC9A-3F394F5E080E}"/>
    <cellStyle name="Input 3 3 5 2" xfId="28232" xr:uid="{0EDBEFDB-AE8E-464F-AD35-5932EDCF06A2}"/>
    <cellStyle name="Input 3 3 5 3" xfId="33959" xr:uid="{757E414F-DB26-40C9-81B0-70BE4DABE580}"/>
    <cellStyle name="Input 3 3 6" xfId="21228" xr:uid="{DEB233F7-5557-4FD8-B56F-EC49EF6BA315}"/>
    <cellStyle name="Input 3 3 7" xfId="21251" xr:uid="{1E042BF1-276D-487E-A03C-66759E76655A}"/>
    <cellStyle name="Input 3 3 8" xfId="33081" xr:uid="{96CEAA6A-4660-4A97-9905-CB3E6C2EB095}"/>
    <cellStyle name="Input 3 4" xfId="21959" xr:uid="{040215DE-CE6C-40F8-BC34-03BCC45B51A0}"/>
    <cellStyle name="Input 3 4 2" xfId="23689" xr:uid="{7E16EAD1-4625-474B-8A67-3707F60B9572}"/>
    <cellStyle name="Input 3 4 2 2" xfId="26389" xr:uid="{75892C1D-E54C-47A8-B0E8-ABF9A24AD53D}"/>
    <cellStyle name="Input 3 4 2 2 2" xfId="31841" xr:uid="{13980E96-4941-4793-8173-2CC315546B94}"/>
    <cellStyle name="Input 3 4 2 2 3" xfId="37416" xr:uid="{ADCB12FF-512B-41A3-BFFF-7267EE7AB9AE}"/>
    <cellStyle name="Input 3 4 2 3" xfId="29629" xr:uid="{0DFBC6DC-407F-4B12-8B66-CC8CBDB97BF4}"/>
    <cellStyle name="Input 3 4 2 4" xfId="35353" xr:uid="{D19B9B03-396A-4D0B-B353-8333FC0B3489}"/>
    <cellStyle name="Input 3 4 3" xfId="25074" xr:uid="{6491419C-4F6D-497D-9B06-8FFCCE91A56B}"/>
    <cellStyle name="Input 3 4 3 2" xfId="27269" xr:uid="{5757FB56-FB9D-437D-8DC1-6393DEAD36AD}"/>
    <cellStyle name="Input 3 4 3 2 2" xfId="32721" xr:uid="{A3C4AAEE-D19B-4BFB-8A68-C44F79E88108}"/>
    <cellStyle name="Input 3 4 3 2 3" xfId="38102" xr:uid="{64BA4AFD-7D6B-419B-966E-33B40AE1578F}"/>
    <cellStyle name="Input 3 4 3 3" xfId="30526" xr:uid="{744A7AE0-B164-4EAF-850D-48366B69810A}"/>
    <cellStyle name="Input 3 4 3 4" xfId="36219" xr:uid="{937599A7-6907-4FB1-BC27-086B12001408}"/>
    <cellStyle name="Input 3 4 4" xfId="22834" xr:uid="{8645E4F5-A213-4C14-AF73-A76D45EDD702}"/>
    <cellStyle name="Input 3 4 4 2" xfId="28774" xr:uid="{CCE38728-052C-406F-9572-B3B86263A1DC}"/>
    <cellStyle name="Input 3 4 4 3" xfId="34501" xr:uid="{40CE24BD-4291-40DB-98DB-A7ABF150F837}"/>
    <cellStyle name="Input 3 4 5" xfId="25534" xr:uid="{F15ABEFD-FD8B-4B8C-A4EF-ED5A85FEAFFF}"/>
    <cellStyle name="Input 3 4 5 2" xfId="30986" xr:uid="{F2AD1445-578B-4019-BFFA-2DE06FB98C94}"/>
    <cellStyle name="Input 3 4 5 3" xfId="36561" xr:uid="{EF9202DC-BE43-41CC-8F6C-C0B3298D3FE0}"/>
    <cellStyle name="Input 3 4 6" xfId="27901" xr:uid="{F6AA1EBF-31D4-4D6A-9F3F-14D9847F1CE2}"/>
    <cellStyle name="Input 3 4 7" xfId="33628" xr:uid="{3752A8BB-D883-4D94-9C73-30B63CF9340F}"/>
    <cellStyle name="Input 3 5" xfId="23148" xr:uid="{5507D875-0893-4212-9820-3C3261889400}"/>
    <cellStyle name="Input 3 5 2" xfId="25848" xr:uid="{BF28A7B9-FC4B-46B8-B86F-05A8EA4D8BDA}"/>
    <cellStyle name="Input 3 5 2 2" xfId="31300" xr:uid="{BC450C2C-E00E-4D38-A2BF-1CC140E547C9}"/>
    <cellStyle name="Input 3 5 2 3" xfId="36875" xr:uid="{13F8AFAD-2C05-42FA-97BC-22206E520C79}"/>
    <cellStyle name="Input 3 5 3" xfId="29088" xr:uid="{DCEA055B-2832-4589-A284-4CCC97D17CC3}"/>
    <cellStyle name="Input 3 5 4" xfId="34812" xr:uid="{4CE07147-54D1-4AAD-8ED8-4DC96F8B9835}"/>
    <cellStyle name="Input 3 6" xfId="24525" xr:uid="{F118C1F3-2B79-4233-9F4F-2FB044B27B35}"/>
    <cellStyle name="Input 3 6 2" xfId="26720" xr:uid="{0AAAE523-85DB-44B5-9928-1D4163F41228}"/>
    <cellStyle name="Input 3 6 2 2" xfId="32172" xr:uid="{F42B69C8-891A-484C-8478-8D5388906C10}"/>
    <cellStyle name="Input 3 6 2 3" xfId="37729" xr:uid="{3B7222F8-91C8-48F5-B2D1-A77F71F738C8}"/>
    <cellStyle name="Input 3 6 3" xfId="29977" xr:uid="{9CA157B1-4D1B-4150-84DC-E68E558B3CC0}"/>
    <cellStyle name="Input 3 6 4" xfId="35678" xr:uid="{6D46179E-803E-402B-811B-59C271EACE95}"/>
    <cellStyle name="Input 3 7" xfId="22290" xr:uid="{EE176B5E-76ED-488C-B12C-5153C6CF82E9}"/>
    <cellStyle name="Input 3 7 2" xfId="28230" xr:uid="{A67BE296-28E8-4564-A508-D8DC7588180D}"/>
    <cellStyle name="Input 3 7 3" xfId="33957" xr:uid="{9464778B-CDCA-43AE-A50E-F00A7ECD2766}"/>
    <cellStyle name="Input 3 8" xfId="21226" xr:uid="{0F77EBB3-BEB8-44D0-8CC2-0411B1E6E747}"/>
    <cellStyle name="Input 3 9" xfId="21253" xr:uid="{2A7C7847-ABD6-4243-9DC9-E825B08E1BBE}"/>
    <cellStyle name="Input 4" xfId="9415" xr:uid="{00000000-0005-0000-0000-0000BC240000}"/>
    <cellStyle name="Input 4 10" xfId="33082" xr:uid="{E3606ECD-E191-4689-BCAA-83542BAB2E12}"/>
    <cellStyle name="Input 4 2" xfId="9416" xr:uid="{00000000-0005-0000-0000-0000BD240000}"/>
    <cellStyle name="Input 4 2 2" xfId="21955" xr:uid="{CB5D88F8-46BC-40D0-ACFB-4086B4B8E6AB}"/>
    <cellStyle name="Input 4 2 2 2" xfId="23685" xr:uid="{C1857834-E662-47F9-8657-37818057D1D0}"/>
    <cellStyle name="Input 4 2 2 2 2" xfId="26385" xr:uid="{A29C4E6B-56C6-423E-9F94-2EE27B9DD7CE}"/>
    <cellStyle name="Input 4 2 2 2 2 2" xfId="31837" xr:uid="{37D243E3-E5FA-4226-9B67-8E087C9CFBBF}"/>
    <cellStyle name="Input 4 2 2 2 2 3" xfId="37412" xr:uid="{0AB921BD-A8AB-4558-9A03-555A5AEEE4A3}"/>
    <cellStyle name="Input 4 2 2 2 3" xfId="29625" xr:uid="{F8598E05-3D76-44E1-B7F2-16FA5C8B1953}"/>
    <cellStyle name="Input 4 2 2 2 4" xfId="35349" xr:uid="{93163289-3775-41BE-AC41-D7CA4424A2FF}"/>
    <cellStyle name="Input 4 2 2 3" xfId="25070" xr:uid="{BCE343E8-339C-4C4B-9B35-E56D02D3AC0F}"/>
    <cellStyle name="Input 4 2 2 3 2" xfId="27265" xr:uid="{61FB8289-B843-4BD1-93F1-EF2BF9185BC4}"/>
    <cellStyle name="Input 4 2 2 3 2 2" xfId="32717" xr:uid="{CE12ADA6-1A10-49ED-8A5F-56DDCDFAB20F}"/>
    <cellStyle name="Input 4 2 2 3 2 3" xfId="38098" xr:uid="{610A9EE9-DA16-4BC7-A13F-849A277BBBFC}"/>
    <cellStyle name="Input 4 2 2 3 3" xfId="30522" xr:uid="{06157A6F-65F3-43FE-B8AF-DEF49BDFE389}"/>
    <cellStyle name="Input 4 2 2 3 4" xfId="36215" xr:uid="{1F96A7AD-5214-4EFD-8A02-40793A9309E3}"/>
    <cellStyle name="Input 4 2 2 4" xfId="22830" xr:uid="{F5443769-78E0-46C0-8D41-E707577B37D0}"/>
    <cellStyle name="Input 4 2 2 4 2" xfId="28770" xr:uid="{DD657B45-3AC3-48B1-B18B-43D087F00C21}"/>
    <cellStyle name="Input 4 2 2 4 3" xfId="34497" xr:uid="{328A81C8-9B15-4BC0-BEAC-C9FB721222B3}"/>
    <cellStyle name="Input 4 2 2 5" xfId="25530" xr:uid="{58EAAD79-456B-48E8-93D6-4E6618A903D9}"/>
    <cellStyle name="Input 4 2 2 5 2" xfId="30982" xr:uid="{6A943BF8-735E-4C24-86B2-EDA05B659220}"/>
    <cellStyle name="Input 4 2 2 5 3" xfId="36557" xr:uid="{C0BAAF9F-D7A3-442A-9B79-39401485E9C9}"/>
    <cellStyle name="Input 4 2 2 6" xfId="27897" xr:uid="{DB388B38-4FCB-41F2-866B-E8E59EE321B6}"/>
    <cellStyle name="Input 4 2 2 7" xfId="33624" xr:uid="{3B40EA0B-BE87-47C1-9552-EF086E6D241C}"/>
    <cellStyle name="Input 4 2 3" xfId="23152" xr:uid="{72A96B6B-CC1B-40EE-A825-FAC0BC27D148}"/>
    <cellStyle name="Input 4 2 3 2" xfId="25852" xr:uid="{858016B7-915C-41D5-806C-1A52D7EC0D94}"/>
    <cellStyle name="Input 4 2 3 2 2" xfId="31304" xr:uid="{BE311038-702A-4F46-8AE8-4B26B07049EA}"/>
    <cellStyle name="Input 4 2 3 2 3" xfId="36879" xr:uid="{CE67555C-6467-4FAB-B841-4D4D83981B34}"/>
    <cellStyle name="Input 4 2 3 3" xfId="29092" xr:uid="{C65D6CAA-646A-4A33-BB1E-7DBECB50253A}"/>
    <cellStyle name="Input 4 2 3 4" xfId="34816" xr:uid="{8FEFCCA8-B6FC-4D02-B99E-E974B44F48C7}"/>
    <cellStyle name="Input 4 2 4" xfId="24529" xr:uid="{9600715A-CA60-4C5C-ADD3-9BB65805C6C5}"/>
    <cellStyle name="Input 4 2 4 2" xfId="26724" xr:uid="{BD93E81A-1836-4B2C-8F9C-1DD351905392}"/>
    <cellStyle name="Input 4 2 4 2 2" xfId="32176" xr:uid="{59F97A46-B164-4A39-AE44-74F1F9482857}"/>
    <cellStyle name="Input 4 2 4 2 3" xfId="37733" xr:uid="{EBE0C13C-5565-4453-9C65-44CF890BC79E}"/>
    <cellStyle name="Input 4 2 4 3" xfId="29981" xr:uid="{B6837885-E7E6-471F-B3EE-087A37A48753}"/>
    <cellStyle name="Input 4 2 4 4" xfId="35682" xr:uid="{4F2D3F4D-74A3-4527-82DC-299062AAC551}"/>
    <cellStyle name="Input 4 2 5" xfId="22294" xr:uid="{CEB7FFB0-FFF2-4CA1-B962-EF7608D3FBC3}"/>
    <cellStyle name="Input 4 2 5 2" xfId="28234" xr:uid="{3A3AD176-E4A4-4788-AF10-6042DBC2D237}"/>
    <cellStyle name="Input 4 2 5 3" xfId="33961" xr:uid="{3ED40196-D5A5-43CD-89CD-5FDE87C0521E}"/>
    <cellStyle name="Input 4 2 6" xfId="21230" xr:uid="{7A95D57D-897A-48E1-89E8-A9EFAB5BCD97}"/>
    <cellStyle name="Input 4 2 7" xfId="21249" xr:uid="{541CD329-B08B-4DF3-BC28-AE26CABE9F40}"/>
    <cellStyle name="Input 4 2 8" xfId="33083" xr:uid="{E5EE21EC-1F4E-4E80-8851-7D795916FF9F}"/>
    <cellStyle name="Input 4 3" xfId="9417" xr:uid="{00000000-0005-0000-0000-0000BE240000}"/>
    <cellStyle name="Input 4 3 2" xfId="21954" xr:uid="{DFCE3C0C-CC64-40FA-A865-6BF004A758A0}"/>
    <cellStyle name="Input 4 3 2 2" xfId="23684" xr:uid="{79472600-E162-44FB-A432-2EBD0A204A6D}"/>
    <cellStyle name="Input 4 3 2 2 2" xfId="26384" xr:uid="{9EF578F6-56FF-47FA-A00A-749BD9CA9C79}"/>
    <cellStyle name="Input 4 3 2 2 2 2" xfId="31836" xr:uid="{D62B8CB4-3CE4-4491-95F3-521452429A0D}"/>
    <cellStyle name="Input 4 3 2 2 2 3" xfId="37411" xr:uid="{037290B0-AC04-4F68-AFD1-BA51960A2E6C}"/>
    <cellStyle name="Input 4 3 2 2 3" xfId="29624" xr:uid="{8D638D79-7165-458F-872A-2077392CA7D8}"/>
    <cellStyle name="Input 4 3 2 2 4" xfId="35348" xr:uid="{3BDF4741-9BCE-405B-8D0A-F42F094B0225}"/>
    <cellStyle name="Input 4 3 2 3" xfId="25069" xr:uid="{B05F12B4-77DE-4655-80E6-F3F5313D199E}"/>
    <cellStyle name="Input 4 3 2 3 2" xfId="27264" xr:uid="{D080A530-428D-450F-8725-1265AA8245A2}"/>
    <cellStyle name="Input 4 3 2 3 2 2" xfId="32716" xr:uid="{3C73E0FB-2495-43E6-B127-4A004E0101CC}"/>
    <cellStyle name="Input 4 3 2 3 2 3" xfId="38097" xr:uid="{71FBD9E3-FC7F-41C5-B030-25055A30A60C}"/>
    <cellStyle name="Input 4 3 2 3 3" xfId="30521" xr:uid="{9211AD23-D0C7-4131-8FB4-A0C286E98EB0}"/>
    <cellStyle name="Input 4 3 2 3 4" xfId="36214" xr:uid="{225D7683-CB5C-4BDD-8CED-40698229300D}"/>
    <cellStyle name="Input 4 3 2 4" xfId="22829" xr:uid="{B17092DE-F50F-42C1-83DE-626805D5AA96}"/>
    <cellStyle name="Input 4 3 2 4 2" xfId="28769" xr:uid="{7EA27B82-6271-4DDC-B456-70BA8BBDC3A3}"/>
    <cellStyle name="Input 4 3 2 4 3" xfId="34496" xr:uid="{446F2D69-9A16-487B-8EAE-6AC8707DD40D}"/>
    <cellStyle name="Input 4 3 2 5" xfId="25529" xr:uid="{3EB1A9B2-6D93-485A-B244-1C0CAA24AF27}"/>
    <cellStyle name="Input 4 3 2 5 2" xfId="30981" xr:uid="{C6597670-4D99-4C5E-A493-A48A9297EAEF}"/>
    <cellStyle name="Input 4 3 2 5 3" xfId="36556" xr:uid="{989C9372-617B-4537-A158-DAC117A02D5E}"/>
    <cellStyle name="Input 4 3 2 6" xfId="27896" xr:uid="{EF158562-DBA8-427B-8789-1AD7713EC7C9}"/>
    <cellStyle name="Input 4 3 2 7" xfId="33623" xr:uid="{39A0A6E2-2306-4695-AD8B-28256DCB798E}"/>
    <cellStyle name="Input 4 3 3" xfId="23153" xr:uid="{E7934E18-2A99-467A-A202-BD6A78983C86}"/>
    <cellStyle name="Input 4 3 3 2" xfId="25853" xr:uid="{254FFBA6-026C-4392-A7C6-C9E0FDBF0742}"/>
    <cellStyle name="Input 4 3 3 2 2" xfId="31305" xr:uid="{0182F6EF-A10B-460B-8EC4-8D88AD6A3FEF}"/>
    <cellStyle name="Input 4 3 3 2 3" xfId="36880" xr:uid="{9AF46D72-E344-4E26-8F0E-7D1A743ECCBB}"/>
    <cellStyle name="Input 4 3 3 3" xfId="29093" xr:uid="{CA5B431D-287C-44DF-83EC-F3115ACE8F87}"/>
    <cellStyle name="Input 4 3 3 4" xfId="34817" xr:uid="{A6523B79-E41B-45D9-8D8A-D6AE0D06121C}"/>
    <cellStyle name="Input 4 3 4" xfId="24530" xr:uid="{0E38B6FF-443D-4765-A55A-7EA4331B29C7}"/>
    <cellStyle name="Input 4 3 4 2" xfId="26725" xr:uid="{304820B2-D828-4208-ADEC-52CE1C9E30EC}"/>
    <cellStyle name="Input 4 3 4 2 2" xfId="32177" xr:uid="{A29EFAD2-6617-47C8-9C6D-02D0ACE51824}"/>
    <cellStyle name="Input 4 3 4 2 3" xfId="37734" xr:uid="{BD2CDD8F-EDD0-457A-9508-7AA9A4570B14}"/>
    <cellStyle name="Input 4 3 4 3" xfId="29982" xr:uid="{5B944559-4781-473E-895E-272363BBB051}"/>
    <cellStyle name="Input 4 3 4 4" xfId="35683" xr:uid="{C3E05A1E-2C95-4BBE-8505-BD392FAA3963}"/>
    <cellStyle name="Input 4 3 5" xfId="22295" xr:uid="{E563E420-AD79-48A2-9347-9A41449C21B0}"/>
    <cellStyle name="Input 4 3 5 2" xfId="28235" xr:uid="{EF4630B3-5580-49AC-838E-B30036422FBA}"/>
    <cellStyle name="Input 4 3 5 3" xfId="33962" xr:uid="{2A8AB0BE-26B6-4386-BB36-CD20A2A63B3D}"/>
    <cellStyle name="Input 4 3 6" xfId="21231" xr:uid="{043C4304-D1BB-477B-A2E8-5382D1147FD1}"/>
    <cellStyle name="Input 4 3 7" xfId="21248" xr:uid="{F42DDB92-5055-45C7-BC0E-917C49F915F7}"/>
    <cellStyle name="Input 4 3 8" xfId="33084" xr:uid="{17B039D9-96C7-424B-99B3-DEDBA0E430E2}"/>
    <cellStyle name="Input 4 4" xfId="21956" xr:uid="{9C4C660A-25C4-4198-A257-07104F0E88D9}"/>
    <cellStyle name="Input 4 4 2" xfId="23686" xr:uid="{975B1C8C-F929-46A6-80DB-9580B0E8676D}"/>
    <cellStyle name="Input 4 4 2 2" xfId="26386" xr:uid="{0F7BE920-663F-4D27-B166-8420928FA497}"/>
    <cellStyle name="Input 4 4 2 2 2" xfId="31838" xr:uid="{DC11D8C8-B761-4207-AF9F-FA7243BFA86F}"/>
    <cellStyle name="Input 4 4 2 2 3" xfId="37413" xr:uid="{F56C419E-5960-4859-A2C1-D2132D97B9F6}"/>
    <cellStyle name="Input 4 4 2 3" xfId="29626" xr:uid="{E257E49C-7B7A-441A-B422-686C6AED2A8B}"/>
    <cellStyle name="Input 4 4 2 4" xfId="35350" xr:uid="{A239DAF2-4424-42CB-8D42-07C95C24E081}"/>
    <cellStyle name="Input 4 4 3" xfId="25071" xr:uid="{D4661CFD-F6C1-4501-9D3F-6FC76DB0667B}"/>
    <cellStyle name="Input 4 4 3 2" xfId="27266" xr:uid="{5259F791-13BB-4856-8C19-BEC07F50B8A9}"/>
    <cellStyle name="Input 4 4 3 2 2" xfId="32718" xr:uid="{88EABBF9-4FE0-464A-8A41-9AAACC20E185}"/>
    <cellStyle name="Input 4 4 3 2 3" xfId="38099" xr:uid="{AA885333-45D3-4347-B857-FFC7689D749E}"/>
    <cellStyle name="Input 4 4 3 3" xfId="30523" xr:uid="{A1353174-FE45-43A1-985E-EA847F14B82C}"/>
    <cellStyle name="Input 4 4 3 4" xfId="36216" xr:uid="{7B24F4FD-0EE9-4551-8962-A81EB474362A}"/>
    <cellStyle name="Input 4 4 4" xfId="22831" xr:uid="{3DEC3BD2-B753-4FFB-96BA-7FE5D9AB82B7}"/>
    <cellStyle name="Input 4 4 4 2" xfId="28771" xr:uid="{DA1930C9-1DD8-498C-AD6E-E85D95AD25C4}"/>
    <cellStyle name="Input 4 4 4 3" xfId="34498" xr:uid="{352F16B4-8131-428C-9D35-7A5B50DFEAF5}"/>
    <cellStyle name="Input 4 4 5" xfId="25531" xr:uid="{0D191CAD-EBD6-46F4-9720-E687F96D8A62}"/>
    <cellStyle name="Input 4 4 5 2" xfId="30983" xr:uid="{30862FFE-ECD6-44BD-9721-E96146E03545}"/>
    <cellStyle name="Input 4 4 5 3" xfId="36558" xr:uid="{76294852-1FC4-4E36-B396-BF81FD5EDEF9}"/>
    <cellStyle name="Input 4 4 6" xfId="27898" xr:uid="{8CB424FE-E033-436D-8325-4A784E8A1AB5}"/>
    <cellStyle name="Input 4 4 7" xfId="33625" xr:uid="{B1D65B9A-CE5A-4FFE-9920-1E210BE33588}"/>
    <cellStyle name="Input 4 5" xfId="23151" xr:uid="{3AA64231-ADE5-4B55-8ECD-F2D2BC395A22}"/>
    <cellStyle name="Input 4 5 2" xfId="25851" xr:uid="{CFDA98C7-3452-4866-8883-3F0CD7AD6418}"/>
    <cellStyle name="Input 4 5 2 2" xfId="31303" xr:uid="{63633D03-E5D1-4A91-849D-51DB93C69994}"/>
    <cellStyle name="Input 4 5 2 3" xfId="36878" xr:uid="{8E4ED81F-6362-46A7-A4EF-1945D434AE58}"/>
    <cellStyle name="Input 4 5 3" xfId="29091" xr:uid="{56C99673-9272-4178-842E-E6F8E8603C1E}"/>
    <cellStyle name="Input 4 5 4" xfId="34815" xr:uid="{465FD948-CB35-41AD-B010-82A200644389}"/>
    <cellStyle name="Input 4 6" xfId="24528" xr:uid="{B95F45EF-E54D-447D-B8FC-915793A6AEE7}"/>
    <cellStyle name="Input 4 6 2" xfId="26723" xr:uid="{98A9DE87-77E2-428D-A5D6-D2E7DE5EF8C9}"/>
    <cellStyle name="Input 4 6 2 2" xfId="32175" xr:uid="{8109C325-2CAF-48B8-9632-A64CE073BF24}"/>
    <cellStyle name="Input 4 6 2 3" xfId="37732" xr:uid="{582A39EA-64BB-4E0D-9710-CA30990AB7A0}"/>
    <cellStyle name="Input 4 6 3" xfId="29980" xr:uid="{9B537EFE-B72B-4ED3-92BD-BBE76DA7C71E}"/>
    <cellStyle name="Input 4 6 4" xfId="35681" xr:uid="{54EC1A0E-4A03-4CB2-876C-80DD3837A5B2}"/>
    <cellStyle name="Input 4 7" xfId="22293" xr:uid="{C9989F93-056E-4041-9A6C-61D0671AA377}"/>
    <cellStyle name="Input 4 7 2" xfId="28233" xr:uid="{43C5A07A-A3DA-44AC-A45D-3B986FCCC549}"/>
    <cellStyle name="Input 4 7 3" xfId="33960" xr:uid="{527639EC-681D-4AEF-AD6C-3D74838EC349}"/>
    <cellStyle name="Input 4 8" xfId="21229" xr:uid="{3818C0C3-D648-4C68-A7AC-8CE5AD499020}"/>
    <cellStyle name="Input 4 9" xfId="21250" xr:uid="{668B164C-EC57-4F79-A2E4-D010031B1CEC}"/>
    <cellStyle name="Input 5" xfId="9418" xr:uid="{00000000-0005-0000-0000-0000BF240000}"/>
    <cellStyle name="Input 5 10" xfId="33085" xr:uid="{2ED3E71F-4613-406A-BB7E-2BF32D92C042}"/>
    <cellStyle name="Input 5 2" xfId="9419" xr:uid="{00000000-0005-0000-0000-0000C0240000}"/>
    <cellStyle name="Input 5 2 2" xfId="21952" xr:uid="{E1601713-B58C-43A3-BB3A-FC2C04FBAA24}"/>
    <cellStyle name="Input 5 2 2 2" xfId="23682" xr:uid="{3BC0013E-61F5-4DFF-9D47-E4FD6A720D34}"/>
    <cellStyle name="Input 5 2 2 2 2" xfId="26382" xr:uid="{DC574909-29B8-4CEF-B4A3-1122BCAFCAE0}"/>
    <cellStyle name="Input 5 2 2 2 2 2" xfId="31834" xr:uid="{EEFC5C03-AB15-4E87-BE59-8141740A99C6}"/>
    <cellStyle name="Input 5 2 2 2 2 3" xfId="37409" xr:uid="{781DD75D-69D8-4E24-9D80-CFC54AB89B1C}"/>
    <cellStyle name="Input 5 2 2 2 3" xfId="29622" xr:uid="{FF5B9801-A62C-4947-84E7-B54394809246}"/>
    <cellStyle name="Input 5 2 2 2 4" xfId="35346" xr:uid="{D33260F5-5A91-4D25-A8AA-E6673902E408}"/>
    <cellStyle name="Input 5 2 2 3" xfId="25067" xr:uid="{A653FEE0-CC9D-4391-9D91-B37AEF8E21C5}"/>
    <cellStyle name="Input 5 2 2 3 2" xfId="27262" xr:uid="{66B575B2-22A7-401B-BF2C-4396BB1A571D}"/>
    <cellStyle name="Input 5 2 2 3 2 2" xfId="32714" xr:uid="{24589A98-AD41-456E-A3F8-B7C8FA8E3DBC}"/>
    <cellStyle name="Input 5 2 2 3 2 3" xfId="38095" xr:uid="{A557DBED-5301-471E-9AFC-F23DE87BEEB9}"/>
    <cellStyle name="Input 5 2 2 3 3" xfId="30519" xr:uid="{BA25BDCE-23A7-45F4-8855-C8815FF0F023}"/>
    <cellStyle name="Input 5 2 2 3 4" xfId="36212" xr:uid="{6C483D16-86DA-4C22-86C6-BE9BBEB4B4C0}"/>
    <cellStyle name="Input 5 2 2 4" xfId="22827" xr:uid="{C6DE0C11-8050-4B3B-AB21-3F5DCCC64215}"/>
    <cellStyle name="Input 5 2 2 4 2" xfId="28767" xr:uid="{5AD97EFA-99FA-49EF-BA10-FA807AAE8F9D}"/>
    <cellStyle name="Input 5 2 2 4 3" xfId="34494" xr:uid="{5FDD4421-6D2F-4EBC-9B1D-EA4D832E80B0}"/>
    <cellStyle name="Input 5 2 2 5" xfId="25527" xr:uid="{AC5C3002-70D9-4705-B152-B2BFC779F731}"/>
    <cellStyle name="Input 5 2 2 5 2" xfId="30979" xr:uid="{32FC14BF-1AC1-4782-90BE-D1A57CAC2423}"/>
    <cellStyle name="Input 5 2 2 5 3" xfId="36554" xr:uid="{4910EE8F-2CEE-4E1C-90B3-FA362DFE48C1}"/>
    <cellStyle name="Input 5 2 2 6" xfId="27894" xr:uid="{BBE73646-51F6-4E78-84ED-3C6673EB9EF3}"/>
    <cellStyle name="Input 5 2 2 7" xfId="33621" xr:uid="{7FDB7FBF-8C58-4BD7-A02D-B36A61BB55D3}"/>
    <cellStyle name="Input 5 2 3" xfId="23155" xr:uid="{43AC8E2D-694D-40FC-B81B-C85322B8F8A3}"/>
    <cellStyle name="Input 5 2 3 2" xfId="25855" xr:uid="{D3DCB9FD-565F-42F7-9277-886583090826}"/>
    <cellStyle name="Input 5 2 3 2 2" xfId="31307" xr:uid="{70E2D535-DE2B-4BE9-8F2C-DADEDBB684E4}"/>
    <cellStyle name="Input 5 2 3 2 3" xfId="36882" xr:uid="{B319EA99-1F40-49B1-A1F5-3D13497E636E}"/>
    <cellStyle name="Input 5 2 3 3" xfId="29095" xr:uid="{0F303F1E-081E-49BA-B0EC-C6F06DB90620}"/>
    <cellStyle name="Input 5 2 3 4" xfId="34819" xr:uid="{BFEE404C-F800-474F-9584-D2ADB21F25C2}"/>
    <cellStyle name="Input 5 2 4" xfId="24532" xr:uid="{B5D4B00A-6859-43DF-BEC4-C604FBE3B741}"/>
    <cellStyle name="Input 5 2 4 2" xfId="26727" xr:uid="{6202A845-F3F1-4203-ACEF-37A9DB5001A1}"/>
    <cellStyle name="Input 5 2 4 2 2" xfId="32179" xr:uid="{00E0AB26-0D0A-4FE1-906E-30FF338F8DB1}"/>
    <cellStyle name="Input 5 2 4 2 3" xfId="37736" xr:uid="{3A2FFCB1-878B-4D09-B7F4-8B0EAA971B70}"/>
    <cellStyle name="Input 5 2 4 3" xfId="29984" xr:uid="{06A506B1-1212-4423-8384-C4153E5DE9FC}"/>
    <cellStyle name="Input 5 2 4 4" xfId="35685" xr:uid="{BD5C0528-3C12-41FF-96B4-EE1F3451B1AB}"/>
    <cellStyle name="Input 5 2 5" xfId="22297" xr:uid="{EBC23991-AF9B-4AD5-A46A-ECECC8A66BDE}"/>
    <cellStyle name="Input 5 2 5 2" xfId="28237" xr:uid="{3A9BE1F2-1FCD-4671-B5E6-63B6652FE7B1}"/>
    <cellStyle name="Input 5 2 5 3" xfId="33964" xr:uid="{A084E72D-925B-44C9-9A1F-01E9CA8F44D0}"/>
    <cellStyle name="Input 5 2 6" xfId="21233" xr:uid="{B476FFBB-1C21-4057-81AE-DFDD636D4F5B}"/>
    <cellStyle name="Input 5 2 7" xfId="21246" xr:uid="{0A41EE66-BBBB-4B9C-AB8A-D747A62B6F00}"/>
    <cellStyle name="Input 5 2 8" xfId="33086" xr:uid="{1C8E990E-EF05-49B9-A38C-D8F763D35028}"/>
    <cellStyle name="Input 5 3" xfId="9420" xr:uid="{00000000-0005-0000-0000-0000C1240000}"/>
    <cellStyle name="Input 5 3 2" xfId="21951" xr:uid="{BB431AF5-58B0-423C-8669-DE37E96D2424}"/>
    <cellStyle name="Input 5 3 2 2" xfId="23681" xr:uid="{65394DDC-A82F-49AA-8A35-9B5C165F5149}"/>
    <cellStyle name="Input 5 3 2 2 2" xfId="26381" xr:uid="{50484A93-D614-409F-BCCE-C6D3BC8AA3A0}"/>
    <cellStyle name="Input 5 3 2 2 2 2" xfId="31833" xr:uid="{91F84577-83F2-4B04-A885-47C86A577A4D}"/>
    <cellStyle name="Input 5 3 2 2 2 3" xfId="37408" xr:uid="{EAC5D204-44BE-4C3A-8AA6-1362B10595CF}"/>
    <cellStyle name="Input 5 3 2 2 3" xfId="29621" xr:uid="{B8D7B973-D5CF-4A5D-8909-822ADCFCDA7F}"/>
    <cellStyle name="Input 5 3 2 2 4" xfId="35345" xr:uid="{60F62994-094C-4488-8690-0F1FE9F43DF3}"/>
    <cellStyle name="Input 5 3 2 3" xfId="25066" xr:uid="{C042D5E5-F22E-4005-8E2C-03FF1D25A8E3}"/>
    <cellStyle name="Input 5 3 2 3 2" xfId="27261" xr:uid="{87F81053-8D42-4919-88B7-6EC8D40C2AB2}"/>
    <cellStyle name="Input 5 3 2 3 2 2" xfId="32713" xr:uid="{1C8A9751-460B-408A-982A-F9BB733D9027}"/>
    <cellStyle name="Input 5 3 2 3 2 3" xfId="38094" xr:uid="{C1F3BB0A-10A0-4CE4-B758-E362F846B24B}"/>
    <cellStyle name="Input 5 3 2 3 3" xfId="30518" xr:uid="{BB0B07A3-7F9C-4C6E-8701-79B68131EB88}"/>
    <cellStyle name="Input 5 3 2 3 4" xfId="36211" xr:uid="{20BA59EE-BFB1-4F2A-A148-8B09E2DB95DD}"/>
    <cellStyle name="Input 5 3 2 4" xfId="22826" xr:uid="{5E28005E-3578-4EA7-91DA-80B92C6725A6}"/>
    <cellStyle name="Input 5 3 2 4 2" xfId="28766" xr:uid="{1BF52AAB-5497-43D4-95A6-F05C3A1CC873}"/>
    <cellStyle name="Input 5 3 2 4 3" xfId="34493" xr:uid="{A6576253-A582-43F2-8DB2-54D61841B77F}"/>
    <cellStyle name="Input 5 3 2 5" xfId="25526" xr:uid="{6CE67BA2-9C69-419B-BF6F-B9057E389893}"/>
    <cellStyle name="Input 5 3 2 5 2" xfId="30978" xr:uid="{06EB5DCD-5317-4527-90AF-F6A4110A4904}"/>
    <cellStyle name="Input 5 3 2 5 3" xfId="36553" xr:uid="{7714E0B4-CEA5-40E5-B1EB-0DFEF5F6E276}"/>
    <cellStyle name="Input 5 3 2 6" xfId="27893" xr:uid="{D75BD0EF-B0C6-4218-A4A4-EE45E5C7A34D}"/>
    <cellStyle name="Input 5 3 2 7" xfId="33620" xr:uid="{E810DB4A-55EC-4F20-AB97-7D9645823A9F}"/>
    <cellStyle name="Input 5 3 3" xfId="23156" xr:uid="{A671DAAA-9861-410A-BC7E-E79F2B85B8E9}"/>
    <cellStyle name="Input 5 3 3 2" xfId="25856" xr:uid="{B91FBACE-789B-4A6C-9F00-4A7FD4BCBE45}"/>
    <cellStyle name="Input 5 3 3 2 2" xfId="31308" xr:uid="{2D57B3E3-7693-43DF-8DF3-12726D861622}"/>
    <cellStyle name="Input 5 3 3 2 3" xfId="36883" xr:uid="{C9AE05EF-1FCC-4EE1-95A0-327CD2D870ED}"/>
    <cellStyle name="Input 5 3 3 3" xfId="29096" xr:uid="{15ABC874-13BC-4DD4-BF77-11236E624457}"/>
    <cellStyle name="Input 5 3 3 4" xfId="34820" xr:uid="{8D9F71EA-F09B-4B46-8A86-624BB6D346D0}"/>
    <cellStyle name="Input 5 3 4" xfId="24533" xr:uid="{AD7E520D-DA23-4A5E-B6C7-D66F6DB213B8}"/>
    <cellStyle name="Input 5 3 4 2" xfId="26728" xr:uid="{0A841800-8C14-4786-9531-5009FEA846F7}"/>
    <cellStyle name="Input 5 3 4 2 2" xfId="32180" xr:uid="{640F1562-755D-4C9E-A447-439284C77C11}"/>
    <cellStyle name="Input 5 3 4 2 3" xfId="37737" xr:uid="{DEB3D794-5D29-43D7-A7D3-1FFB0DC5A814}"/>
    <cellStyle name="Input 5 3 4 3" xfId="29985" xr:uid="{6E30F5F9-3504-45D4-898D-A325F806AF36}"/>
    <cellStyle name="Input 5 3 4 4" xfId="35686" xr:uid="{402E4960-0B86-4015-8875-2EFF3D489C70}"/>
    <cellStyle name="Input 5 3 5" xfId="22298" xr:uid="{BB627F74-E2A0-40B6-9C8E-480268ADEBE5}"/>
    <cellStyle name="Input 5 3 5 2" xfId="28238" xr:uid="{F5DD59F4-B678-4E73-BE29-2B364DFA5DBE}"/>
    <cellStyle name="Input 5 3 5 3" xfId="33965" xr:uid="{4B4C0731-0AAA-4F0C-99F8-61B305BE78B5}"/>
    <cellStyle name="Input 5 3 6" xfId="21234" xr:uid="{D3CF480E-A6FB-4F44-8A53-7F8A73E3C076}"/>
    <cellStyle name="Input 5 3 7" xfId="21245" xr:uid="{4398AD64-6805-42E3-B6AA-9D18E54BCCA1}"/>
    <cellStyle name="Input 5 3 8" xfId="33087" xr:uid="{069EB27D-2BD6-4944-8958-C0C232E99797}"/>
    <cellStyle name="Input 5 4" xfId="21953" xr:uid="{D12321CD-7B54-4C5A-A39D-C64B4B3003E2}"/>
    <cellStyle name="Input 5 4 2" xfId="23683" xr:uid="{7B80B0D2-7E77-4AF3-84DE-379ED08497CD}"/>
    <cellStyle name="Input 5 4 2 2" xfId="26383" xr:uid="{60FCD5C1-5F8C-4C1C-B3DA-83BCA9808564}"/>
    <cellStyle name="Input 5 4 2 2 2" xfId="31835" xr:uid="{8C559744-C7E4-4196-9C98-905EAE15E6B0}"/>
    <cellStyle name="Input 5 4 2 2 3" xfId="37410" xr:uid="{5F3A5280-F51C-466A-A73D-35E56905252D}"/>
    <cellStyle name="Input 5 4 2 3" xfId="29623" xr:uid="{1C4E3AB5-BAF4-4273-8065-4D6A7A6CDA5B}"/>
    <cellStyle name="Input 5 4 2 4" xfId="35347" xr:uid="{9EDA84C2-3CFA-4C9C-92BC-C05657DAA7BF}"/>
    <cellStyle name="Input 5 4 3" xfId="25068" xr:uid="{A389F919-5670-43A6-87E5-2545251D147F}"/>
    <cellStyle name="Input 5 4 3 2" xfId="27263" xr:uid="{8CCE67DC-A499-49A8-9C57-7B9ED9D5E439}"/>
    <cellStyle name="Input 5 4 3 2 2" xfId="32715" xr:uid="{88167243-7952-42A4-A387-A41B12E8E3CE}"/>
    <cellStyle name="Input 5 4 3 2 3" xfId="38096" xr:uid="{D9B1F8F8-878D-48E7-AA7F-F2DE6202E466}"/>
    <cellStyle name="Input 5 4 3 3" xfId="30520" xr:uid="{F06D9527-6637-4223-B69D-0A16B05EF521}"/>
    <cellStyle name="Input 5 4 3 4" xfId="36213" xr:uid="{EF84C9C5-89A5-41C7-8AE9-BADD524B614D}"/>
    <cellStyle name="Input 5 4 4" xfId="22828" xr:uid="{A0DB61E7-44E7-4B1D-AB7C-F0A1FBC1FD5A}"/>
    <cellStyle name="Input 5 4 4 2" xfId="28768" xr:uid="{13B543A4-1BCF-4A05-BD2D-0D335AE62E8B}"/>
    <cellStyle name="Input 5 4 4 3" xfId="34495" xr:uid="{5B463F5C-FD02-4EE2-8506-AA46EF3003E8}"/>
    <cellStyle name="Input 5 4 5" xfId="25528" xr:uid="{1806387E-20BB-43C5-8E30-4C8B779F831C}"/>
    <cellStyle name="Input 5 4 5 2" xfId="30980" xr:uid="{10969CFB-0331-4C2C-A671-2E77DB4ED984}"/>
    <cellStyle name="Input 5 4 5 3" xfId="36555" xr:uid="{5BBEAF42-D373-4A79-9E2B-352BC9B59570}"/>
    <cellStyle name="Input 5 4 6" xfId="27895" xr:uid="{8FA7E638-664B-4A6C-951A-95E058F3E968}"/>
    <cellStyle name="Input 5 4 7" xfId="33622" xr:uid="{94795BC5-5403-4F33-9424-97EC89EEB6F4}"/>
    <cellStyle name="Input 5 5" xfId="23154" xr:uid="{75E95410-6360-4F95-BC46-64394E1369D9}"/>
    <cellStyle name="Input 5 5 2" xfId="25854" xr:uid="{329B8910-B4B9-4D2F-973C-745704462A4D}"/>
    <cellStyle name="Input 5 5 2 2" xfId="31306" xr:uid="{FDC221CC-708E-41FF-A284-CFAD6AEB605B}"/>
    <cellStyle name="Input 5 5 2 3" xfId="36881" xr:uid="{8BE80F30-281B-49DE-81EA-6DE7B8EC42B5}"/>
    <cellStyle name="Input 5 5 3" xfId="29094" xr:uid="{F4AD7FA6-57E1-4F0E-A738-7E46CB23D26F}"/>
    <cellStyle name="Input 5 5 4" xfId="34818" xr:uid="{81C0372E-AA07-4094-95E1-8D30AF9837B6}"/>
    <cellStyle name="Input 5 6" xfId="24531" xr:uid="{F0766D95-3B82-47C5-B5CB-F472DF7FE89E}"/>
    <cellStyle name="Input 5 6 2" xfId="26726" xr:uid="{EFF4F221-9E66-400C-8F91-01086697C928}"/>
    <cellStyle name="Input 5 6 2 2" xfId="32178" xr:uid="{2ADCB55A-5CAD-4923-B943-AA62C1C0791E}"/>
    <cellStyle name="Input 5 6 2 3" xfId="37735" xr:uid="{993BC906-FE4D-4D39-9819-B2F168AACE7B}"/>
    <cellStyle name="Input 5 6 3" xfId="29983" xr:uid="{DC3C3C5E-6346-48F3-824A-389616354350}"/>
    <cellStyle name="Input 5 6 4" xfId="35684" xr:uid="{E5661865-6C5A-4BF8-AF84-D2AC264555EB}"/>
    <cellStyle name="Input 5 7" xfId="22296" xr:uid="{3CED3D7E-1AA1-49F9-95CF-F547C32267FF}"/>
    <cellStyle name="Input 5 7 2" xfId="28236" xr:uid="{F1F8CC7A-8BC4-4A34-907A-5DF102DB2125}"/>
    <cellStyle name="Input 5 7 3" xfId="33963" xr:uid="{EE58D08D-2B7F-4E99-B9D3-DA074CECEFE2}"/>
    <cellStyle name="Input 5 8" xfId="21232" xr:uid="{987EDE32-8942-4E70-A8AA-AEFFACFFC6C3}"/>
    <cellStyle name="Input 5 9" xfId="21247" xr:uid="{110D136E-9457-49FA-9B66-8202F0158424}"/>
    <cellStyle name="Input 6" xfId="9421" xr:uid="{00000000-0005-0000-0000-0000C2240000}"/>
    <cellStyle name="Input 6 10" xfId="33088" xr:uid="{10A5DB56-2DAD-4F5E-988A-E06E79ADB105}"/>
    <cellStyle name="Input 6 2" xfId="9422" xr:uid="{00000000-0005-0000-0000-0000C3240000}"/>
    <cellStyle name="Input 6 2 2" xfId="21949" xr:uid="{BE6184AC-6C6C-4ABF-8C92-F8EBEEB85C6F}"/>
    <cellStyle name="Input 6 2 2 2" xfId="23679" xr:uid="{B2443C23-2EE0-4359-83F6-52258A563DCD}"/>
    <cellStyle name="Input 6 2 2 2 2" xfId="26379" xr:uid="{B8264EDB-7DED-4A28-83B3-361EA6F99D28}"/>
    <cellStyle name="Input 6 2 2 2 2 2" xfId="31831" xr:uid="{BE42489E-AC23-40B1-8549-714C1C66BD60}"/>
    <cellStyle name="Input 6 2 2 2 2 3" xfId="37406" xr:uid="{3CBDEF63-AF92-4EAD-894E-00C831409582}"/>
    <cellStyle name="Input 6 2 2 2 3" xfId="29619" xr:uid="{C422B99C-891C-4080-A4C2-DDA58A4B5261}"/>
    <cellStyle name="Input 6 2 2 2 4" xfId="35343" xr:uid="{15796C21-CB0B-4886-BB42-7E7E71D91EDC}"/>
    <cellStyle name="Input 6 2 2 3" xfId="25064" xr:uid="{C84F733D-B6A3-454F-A5CA-DE62CA1238EF}"/>
    <cellStyle name="Input 6 2 2 3 2" xfId="27259" xr:uid="{26C4680E-A077-47ED-99DA-7BDACA2AC90B}"/>
    <cellStyle name="Input 6 2 2 3 2 2" xfId="32711" xr:uid="{0A05C7A7-02F3-4D56-B25D-85730A0E15A2}"/>
    <cellStyle name="Input 6 2 2 3 2 3" xfId="38092" xr:uid="{57ED628D-6CFD-404D-9CBB-5A321BBC4AF4}"/>
    <cellStyle name="Input 6 2 2 3 3" xfId="30516" xr:uid="{DF18F0A9-32EE-4603-A42F-8358B7B2B813}"/>
    <cellStyle name="Input 6 2 2 3 4" xfId="36209" xr:uid="{24FF5A00-F497-4382-A176-06B0DC73389E}"/>
    <cellStyle name="Input 6 2 2 4" xfId="22824" xr:uid="{FD8EEE1B-6D0C-460F-88B7-C98272A5641B}"/>
    <cellStyle name="Input 6 2 2 4 2" xfId="28764" xr:uid="{ED78D585-826E-46A3-8287-D60DABB69613}"/>
    <cellStyle name="Input 6 2 2 4 3" xfId="34491" xr:uid="{1F3D3D70-CC14-4B18-86BE-503AF6E653C3}"/>
    <cellStyle name="Input 6 2 2 5" xfId="25524" xr:uid="{6F5D0D41-B042-41C1-A66B-9F0B4480AD71}"/>
    <cellStyle name="Input 6 2 2 5 2" xfId="30976" xr:uid="{771F7CC1-D985-40EF-BAC3-575952804033}"/>
    <cellStyle name="Input 6 2 2 5 3" xfId="36551" xr:uid="{35F1A964-5DC6-40AC-87A3-58008D01E026}"/>
    <cellStyle name="Input 6 2 2 6" xfId="27891" xr:uid="{F4C7BA7C-5075-47C8-B590-DBA4F6063082}"/>
    <cellStyle name="Input 6 2 2 7" xfId="33618" xr:uid="{665075F3-9092-49D1-81A4-2DE4EB75BA6F}"/>
    <cellStyle name="Input 6 2 3" xfId="23158" xr:uid="{6CE6E93B-9620-4576-AFB6-186994256491}"/>
    <cellStyle name="Input 6 2 3 2" xfId="25858" xr:uid="{8A5B77F6-5FF5-490E-AC90-B288895E3928}"/>
    <cellStyle name="Input 6 2 3 2 2" xfId="31310" xr:uid="{26D6DB9E-4AF0-4428-8E38-5C3AA8E5C9AF}"/>
    <cellStyle name="Input 6 2 3 2 3" xfId="36885" xr:uid="{92E4FBAE-4FC4-493D-BAEE-92977E14EDB0}"/>
    <cellStyle name="Input 6 2 3 3" xfId="29098" xr:uid="{C39B9169-61A5-4A50-9BA9-6ADB337441EF}"/>
    <cellStyle name="Input 6 2 3 4" xfId="34822" xr:uid="{79BDC267-26A7-4239-BE67-F241DAE6F170}"/>
    <cellStyle name="Input 6 2 4" xfId="24535" xr:uid="{F3A00C53-0D0C-437F-AB80-4E85A2F2B706}"/>
    <cellStyle name="Input 6 2 4 2" xfId="26730" xr:uid="{379DBF8A-61D7-48A2-9278-6BFE3274252F}"/>
    <cellStyle name="Input 6 2 4 2 2" xfId="32182" xr:uid="{F8F4C289-E4D5-472E-B32B-8A45C86F6473}"/>
    <cellStyle name="Input 6 2 4 2 3" xfId="37739" xr:uid="{7AC43D82-C69A-4507-9154-39B1C26A3E0A}"/>
    <cellStyle name="Input 6 2 4 3" xfId="29987" xr:uid="{C6A7A9A8-9A1A-492A-94CB-E4D91DEFA6D3}"/>
    <cellStyle name="Input 6 2 4 4" xfId="35688" xr:uid="{08D19B82-D109-4378-95A7-3A358DC49A30}"/>
    <cellStyle name="Input 6 2 5" xfId="22300" xr:uid="{6B1204FC-2C76-4DF0-A617-D24443687814}"/>
    <cellStyle name="Input 6 2 5 2" xfId="28240" xr:uid="{93D3D80E-C987-4FC0-8397-23AC2EFEB0F5}"/>
    <cellStyle name="Input 6 2 5 3" xfId="33967" xr:uid="{5641DD08-B5C0-4442-A09C-AD8D818462E6}"/>
    <cellStyle name="Input 6 2 6" xfId="21236" xr:uid="{54C36671-3F9A-4F0F-AAFC-F7226632912D}"/>
    <cellStyle name="Input 6 2 7" xfId="21243" xr:uid="{A5D83731-2C2A-4751-A6BA-0FE66DBDDDD8}"/>
    <cellStyle name="Input 6 2 8" xfId="33089" xr:uid="{3CEFFFF0-DF0E-4CC2-95C5-D11D979FD74A}"/>
    <cellStyle name="Input 6 3" xfId="9423" xr:uid="{00000000-0005-0000-0000-0000C4240000}"/>
    <cellStyle name="Input 6 3 2" xfId="21948" xr:uid="{1432A051-A02D-4577-B04A-C7F995156FAC}"/>
    <cellStyle name="Input 6 3 2 2" xfId="23678" xr:uid="{7089A80C-BE8C-497D-9917-D561EE4943EA}"/>
    <cellStyle name="Input 6 3 2 2 2" xfId="26378" xr:uid="{7DB4E664-B965-4BBC-84E2-12417121B5DC}"/>
    <cellStyle name="Input 6 3 2 2 2 2" xfId="31830" xr:uid="{15CCECF7-B86B-4CAB-8AB5-E7193086074E}"/>
    <cellStyle name="Input 6 3 2 2 2 3" xfId="37405" xr:uid="{47861F34-2400-43A8-A758-617DA3C31EF6}"/>
    <cellStyle name="Input 6 3 2 2 3" xfId="29618" xr:uid="{E4EDF6EA-10F8-4CC8-91C5-7216674D63C6}"/>
    <cellStyle name="Input 6 3 2 2 4" xfId="35342" xr:uid="{BAE5BC68-7734-47B6-90E2-91C9B55FCB99}"/>
    <cellStyle name="Input 6 3 2 3" xfId="25063" xr:uid="{F259243C-183E-48A1-A941-44666E99A1B0}"/>
    <cellStyle name="Input 6 3 2 3 2" xfId="27258" xr:uid="{B9805ED6-CC79-4988-BB6A-1DA633DFE8BF}"/>
    <cellStyle name="Input 6 3 2 3 2 2" xfId="32710" xr:uid="{EC8D83B3-9170-4680-8607-9275F454E540}"/>
    <cellStyle name="Input 6 3 2 3 2 3" xfId="38091" xr:uid="{AD4D6286-EF2F-49EA-94F0-4B928260A093}"/>
    <cellStyle name="Input 6 3 2 3 3" xfId="30515" xr:uid="{FCC5E6A2-564B-4A17-B605-9D9497F45A9A}"/>
    <cellStyle name="Input 6 3 2 3 4" xfId="36208" xr:uid="{C1E516B5-2D50-48DE-8CFD-6FB9797B0318}"/>
    <cellStyle name="Input 6 3 2 4" xfId="22823" xr:uid="{F124FA89-FD04-4202-93E1-E4ADEFE6153D}"/>
    <cellStyle name="Input 6 3 2 4 2" xfId="28763" xr:uid="{AA760A8E-700B-49CA-863A-75FA61405052}"/>
    <cellStyle name="Input 6 3 2 4 3" xfId="34490" xr:uid="{AF043774-736B-44E4-B067-52AC563B8720}"/>
    <cellStyle name="Input 6 3 2 5" xfId="25523" xr:uid="{1BACC497-84A3-45F5-94AD-4AA882BC3140}"/>
    <cellStyle name="Input 6 3 2 5 2" xfId="30975" xr:uid="{4030944B-EDEC-4D02-AA30-7DE76D9462EE}"/>
    <cellStyle name="Input 6 3 2 5 3" xfId="36550" xr:uid="{A197C2CE-0AA3-4916-803F-B8521E28F42F}"/>
    <cellStyle name="Input 6 3 2 6" xfId="27890" xr:uid="{535D15EE-4C13-4B06-874C-60C9BC0DB132}"/>
    <cellStyle name="Input 6 3 2 7" xfId="33617" xr:uid="{AEAE86BB-2671-4C01-952F-651527522541}"/>
    <cellStyle name="Input 6 3 3" xfId="23159" xr:uid="{5718D6C5-6C7C-4333-9537-994F908DF0B1}"/>
    <cellStyle name="Input 6 3 3 2" xfId="25859" xr:uid="{7C2FB7CD-B947-4B36-8C5D-61D21B22C0D4}"/>
    <cellStyle name="Input 6 3 3 2 2" xfId="31311" xr:uid="{E35A50A1-618F-4259-9AD0-4572ADA1A6B6}"/>
    <cellStyle name="Input 6 3 3 2 3" xfId="36886" xr:uid="{DEC218CF-526D-4A6D-A82F-8A817491970C}"/>
    <cellStyle name="Input 6 3 3 3" xfId="29099" xr:uid="{BC6B6456-AC2A-4FE1-B61E-7D5190239549}"/>
    <cellStyle name="Input 6 3 3 4" xfId="34823" xr:uid="{0C8CDBE1-B9C8-4473-BDDF-99452B053028}"/>
    <cellStyle name="Input 6 3 4" xfId="24536" xr:uid="{1A20659F-463B-4445-B9AB-4D175E29CBE7}"/>
    <cellStyle name="Input 6 3 4 2" xfId="26731" xr:uid="{9359ECFC-95E8-47BA-8C79-4D701DA2C8EB}"/>
    <cellStyle name="Input 6 3 4 2 2" xfId="32183" xr:uid="{E43A8C6E-6089-421D-AAE4-A94B49D4D765}"/>
    <cellStyle name="Input 6 3 4 2 3" xfId="37740" xr:uid="{24B6F02F-CE58-43AC-AC1C-B547BACD07A1}"/>
    <cellStyle name="Input 6 3 4 3" xfId="29988" xr:uid="{2C68AA88-FD0C-4D51-A6E2-FE1CDC62D478}"/>
    <cellStyle name="Input 6 3 4 4" xfId="35689" xr:uid="{3D465A80-6D2A-419F-8820-1615B4C8B9B4}"/>
    <cellStyle name="Input 6 3 5" xfId="22301" xr:uid="{EE36A55F-FE79-462B-A835-A5D29F5486E7}"/>
    <cellStyle name="Input 6 3 5 2" xfId="28241" xr:uid="{746DC9B3-309F-4987-A2BF-A68A3088F6A0}"/>
    <cellStyle name="Input 6 3 5 3" xfId="33968" xr:uid="{3DF67676-DA4C-4C37-8C7B-09D823FBF30F}"/>
    <cellStyle name="Input 6 3 6" xfId="21237" xr:uid="{546EAFB7-7C7A-4D5D-BAF8-2E77D12799C2}"/>
    <cellStyle name="Input 6 3 7" xfId="21242" xr:uid="{7AE8B021-D99B-409C-AB43-2764CA802022}"/>
    <cellStyle name="Input 6 3 8" xfId="33090" xr:uid="{212D43FE-8AD3-4820-B96C-8C28424BC6F8}"/>
    <cellStyle name="Input 6 4" xfId="21950" xr:uid="{E10A7E40-2942-4714-980B-7F3D07360053}"/>
    <cellStyle name="Input 6 4 2" xfId="23680" xr:uid="{A90F55FF-969C-4B95-A08C-6072BFDFAA16}"/>
    <cellStyle name="Input 6 4 2 2" xfId="26380" xr:uid="{ADC59E11-7E0B-4885-8BC3-B9B81F4FE087}"/>
    <cellStyle name="Input 6 4 2 2 2" xfId="31832" xr:uid="{84A93BF0-0D17-43DC-8D91-5FE09B89C9DB}"/>
    <cellStyle name="Input 6 4 2 2 3" xfId="37407" xr:uid="{07AA4690-6E5B-48E0-BE12-A5B8AA48FA6D}"/>
    <cellStyle name="Input 6 4 2 3" xfId="29620" xr:uid="{8BFD2473-52C5-4FB0-AA4F-751F5B770E7A}"/>
    <cellStyle name="Input 6 4 2 4" xfId="35344" xr:uid="{81154B1D-7A26-4FC2-8814-92A031D48DAF}"/>
    <cellStyle name="Input 6 4 3" xfId="25065" xr:uid="{327C3731-9DD8-4A4C-8052-9D8B3F69B659}"/>
    <cellStyle name="Input 6 4 3 2" xfId="27260" xr:uid="{7255484A-7937-4842-A393-E5561F82FADC}"/>
    <cellStyle name="Input 6 4 3 2 2" xfId="32712" xr:uid="{DC24202C-E023-40A9-8B5C-3ACEE19D9675}"/>
    <cellStyle name="Input 6 4 3 2 3" xfId="38093" xr:uid="{40B21AFA-14CC-48C2-A692-BCED00B84FC4}"/>
    <cellStyle name="Input 6 4 3 3" xfId="30517" xr:uid="{BACF0D41-9583-4341-B7EA-FEEEACCA5F0E}"/>
    <cellStyle name="Input 6 4 3 4" xfId="36210" xr:uid="{AB232B88-D470-4B10-999A-5CD3F81AAF14}"/>
    <cellStyle name="Input 6 4 4" xfId="22825" xr:uid="{74E72256-D4A5-4926-9FEC-19C346CF8329}"/>
    <cellStyle name="Input 6 4 4 2" xfId="28765" xr:uid="{01AFA635-A09B-405E-B98A-4FA6781DFD94}"/>
    <cellStyle name="Input 6 4 4 3" xfId="34492" xr:uid="{68E70CF3-6CEC-4AD6-859A-7584361AE84F}"/>
    <cellStyle name="Input 6 4 5" xfId="25525" xr:uid="{05132639-A003-4782-9B34-5013868CE95E}"/>
    <cellStyle name="Input 6 4 5 2" xfId="30977" xr:uid="{AD9E6AC4-C1DF-4AD2-B195-79A6A47C9C82}"/>
    <cellStyle name="Input 6 4 5 3" xfId="36552" xr:uid="{CF39164F-566A-4575-AB6D-2149E7765818}"/>
    <cellStyle name="Input 6 4 6" xfId="27892" xr:uid="{2F0CEF97-25EA-4EBC-8F0E-7FD5630C6F8C}"/>
    <cellStyle name="Input 6 4 7" xfId="33619" xr:uid="{2CE42B25-0F7A-427F-90C3-4175AF52E6C9}"/>
    <cellStyle name="Input 6 5" xfId="23157" xr:uid="{AE209680-D2AF-40E0-98B8-F3CA2E8616D6}"/>
    <cellStyle name="Input 6 5 2" xfId="25857" xr:uid="{78B75012-C3C1-4759-A5FA-B6770DD522B2}"/>
    <cellStyle name="Input 6 5 2 2" xfId="31309" xr:uid="{4DE587EF-C3A2-4D65-85C0-5BCDD117141F}"/>
    <cellStyle name="Input 6 5 2 3" xfId="36884" xr:uid="{A5B21F2D-5BD9-4A22-9946-3D93873A93B8}"/>
    <cellStyle name="Input 6 5 3" xfId="29097" xr:uid="{7156A89B-D20B-4B3E-87A2-FA737BEB3CB2}"/>
    <cellStyle name="Input 6 5 4" xfId="34821" xr:uid="{4456BA99-BDAB-4579-9966-BEFF1F946BC0}"/>
    <cellStyle name="Input 6 6" xfId="24534" xr:uid="{78B4D890-E3FE-4EEB-9E08-D98FB13BF39F}"/>
    <cellStyle name="Input 6 6 2" xfId="26729" xr:uid="{ABAB874B-2B13-4952-970F-40553293C264}"/>
    <cellStyle name="Input 6 6 2 2" xfId="32181" xr:uid="{1BBB493C-F4D9-4FEA-A4D5-7FC0DBA1F84E}"/>
    <cellStyle name="Input 6 6 2 3" xfId="37738" xr:uid="{F4F0F3DD-7591-44AC-B5C7-4512A2BE5919}"/>
    <cellStyle name="Input 6 6 3" xfId="29986" xr:uid="{94482EDE-527B-448C-82BB-B4525C1BDDFD}"/>
    <cellStyle name="Input 6 6 4" xfId="35687" xr:uid="{3E8898E6-A2B8-4A99-BC3D-C207C3C9CE2F}"/>
    <cellStyle name="Input 6 7" xfId="22299" xr:uid="{310B01EF-7A19-49C6-BA5C-54C135703782}"/>
    <cellStyle name="Input 6 7 2" xfId="28239" xr:uid="{B5B88F5A-6D8F-4182-9E2A-3E5C82D56648}"/>
    <cellStyle name="Input 6 7 3" xfId="33966" xr:uid="{0E265419-FE60-49D0-BED4-61EF282004BD}"/>
    <cellStyle name="Input 6 8" xfId="21235" xr:uid="{1E94D16D-8A9E-4D4E-AAD6-D8D5CF5B53E9}"/>
    <cellStyle name="Input 6 9" xfId="21244" xr:uid="{0EF3ADBF-3F25-440A-92AE-EDD6C14325BB}"/>
    <cellStyle name="Input 7" xfId="9424" xr:uid="{00000000-0005-0000-0000-0000C5240000}"/>
    <cellStyle name="Input 7 2" xfId="21947" xr:uid="{8BB151E5-9ABB-4B86-830B-743A6A2C8F91}"/>
    <cellStyle name="Input 7 2 2" xfId="23677" xr:uid="{ABBA8227-6F90-4149-979C-CA30A12AEF9E}"/>
    <cellStyle name="Input 7 2 2 2" xfId="26377" xr:uid="{8B310260-643F-414F-9A2E-B60FC00007CF}"/>
    <cellStyle name="Input 7 2 2 2 2" xfId="31829" xr:uid="{F015029D-4E8B-4817-A545-E3134A3DEFC0}"/>
    <cellStyle name="Input 7 2 2 2 3" xfId="37404" xr:uid="{71542B86-0719-4901-A956-BDF431D78AB2}"/>
    <cellStyle name="Input 7 2 2 3" xfId="29617" xr:uid="{06C3CC59-19C3-414B-A7D9-305721B81DA1}"/>
    <cellStyle name="Input 7 2 2 4" xfId="35341" xr:uid="{94561D13-97F5-42E1-B77A-3320AF2A1BBE}"/>
    <cellStyle name="Input 7 2 3" xfId="25062" xr:uid="{FD47D207-DE31-4B14-9EA8-8C65967A3FE9}"/>
    <cellStyle name="Input 7 2 3 2" xfId="27257" xr:uid="{9884D6E6-15D1-44E8-AC4B-4858581E9829}"/>
    <cellStyle name="Input 7 2 3 2 2" xfId="32709" xr:uid="{CEA09450-7862-47F2-B19B-ACCFE4408884}"/>
    <cellStyle name="Input 7 2 3 2 3" xfId="38090" xr:uid="{42EA096A-FBB5-45B5-ABA7-48653E6B17FE}"/>
    <cellStyle name="Input 7 2 3 3" xfId="30514" xr:uid="{9F12B370-C18F-47B3-815E-ED3047D7F436}"/>
    <cellStyle name="Input 7 2 3 4" xfId="36207" xr:uid="{80534CB6-9050-4B15-A113-13B8FA6F1CC8}"/>
    <cellStyle name="Input 7 2 4" xfId="22822" xr:uid="{DAFB4E0B-7A3B-4444-89C4-A62B1A84F2EF}"/>
    <cellStyle name="Input 7 2 4 2" xfId="28762" xr:uid="{699D101A-2868-4C9B-BCE2-5B73DCDBA75A}"/>
    <cellStyle name="Input 7 2 4 3" xfId="34489" xr:uid="{F54A01F7-B7A2-40B2-9213-8FCD44712D4C}"/>
    <cellStyle name="Input 7 2 5" xfId="25522" xr:uid="{C09C0057-0ADB-4920-B0D5-F71B9B8A3D99}"/>
    <cellStyle name="Input 7 2 5 2" xfId="30974" xr:uid="{42F8BD6E-486F-4D42-A995-9BDA1BABA1E8}"/>
    <cellStyle name="Input 7 2 5 3" xfId="36549" xr:uid="{AFBFEAAF-7ECE-4E54-BA7D-907E4D71671F}"/>
    <cellStyle name="Input 7 2 6" xfId="27889" xr:uid="{3F02BAF2-4C32-4FA2-B15E-73A8186F5536}"/>
    <cellStyle name="Input 7 2 7" xfId="33616" xr:uid="{2EAAAA9D-8A58-4162-96B8-3BD40B62A278}"/>
    <cellStyle name="Input 7 3" xfId="23160" xr:uid="{A63282D4-CF64-46C1-96EE-38F26C1164B9}"/>
    <cellStyle name="Input 7 3 2" xfId="25860" xr:uid="{1AE0B5A3-7F51-41A1-8934-9CCB89E67D06}"/>
    <cellStyle name="Input 7 3 2 2" xfId="31312" xr:uid="{C919A7B8-E431-4CBC-86F7-196BCC9D9D74}"/>
    <cellStyle name="Input 7 3 2 3" xfId="36887" xr:uid="{984CB40A-898D-4C18-9036-F302ADB4C6C9}"/>
    <cellStyle name="Input 7 3 3" xfId="29100" xr:uid="{3DF40787-6537-458C-A054-43F53C6ED8B7}"/>
    <cellStyle name="Input 7 3 4" xfId="34824" xr:uid="{AB7A7C4C-6AA6-4395-8DD3-DE14583775AE}"/>
    <cellStyle name="Input 7 4" xfId="24537" xr:uid="{2988C08A-EAE6-4B84-9CA1-B5EF1D697285}"/>
    <cellStyle name="Input 7 4 2" xfId="26732" xr:uid="{E3F81416-BB4C-44D0-97E6-5318F5744E2F}"/>
    <cellStyle name="Input 7 4 2 2" xfId="32184" xr:uid="{A7C79708-880B-4089-8818-F37EE221EE3F}"/>
    <cellStyle name="Input 7 4 2 3" xfId="37741" xr:uid="{25098A8F-A720-4D4F-A0B7-BFC2E7736B56}"/>
    <cellStyle name="Input 7 4 3" xfId="29989" xr:uid="{40E630CA-AEDB-4B88-92CA-90BC982E11A3}"/>
    <cellStyle name="Input 7 4 4" xfId="35690" xr:uid="{6867E0AF-BE74-41AA-A016-95D3F16B695F}"/>
    <cellStyle name="Input 7 5" xfId="22302" xr:uid="{EE0271BE-37B3-470F-B955-1C1DB888ADE4}"/>
    <cellStyle name="Input 7 5 2" xfId="28242" xr:uid="{054FB034-FC3A-454F-AF8D-FCF7086340F4}"/>
    <cellStyle name="Input 7 5 3" xfId="33969" xr:uid="{7756863D-B23F-4DC6-8AB9-B625A552A8B9}"/>
    <cellStyle name="Input 7 6" xfId="21238" xr:uid="{B0BB78CD-89AD-402A-8FED-4F54DEDE602F}"/>
    <cellStyle name="Input 7 7" xfId="21241" xr:uid="{E601ACAE-3C5B-4821-A0FD-65B9FAF37D62}"/>
    <cellStyle name="Input 7 8" xfId="33091" xr:uid="{6AD44F0E-6945-4645-8DF4-C8DC4BA04C10}"/>
    <cellStyle name="inputExposure" xfId="9425" xr:uid="{00000000-0005-0000-0000-0000C6240000}"/>
    <cellStyle name="inputExposure 2" xfId="21946" xr:uid="{CF9082AF-3D9C-40D4-96D9-236802E759ED}"/>
    <cellStyle name="inputExposure 2 2" xfId="25061" xr:uid="{4DB68FDF-FD73-4B78-B666-A652BD702CEB}"/>
    <cellStyle name="inputExposure 2 2 2" xfId="27256" xr:uid="{6CA85430-DE72-477D-A5FE-54A25FB1B5A5}"/>
    <cellStyle name="inputExposure 2 2 2 2" xfId="32708" xr:uid="{8B55263E-A77F-4C43-9614-11719BC0C30F}"/>
    <cellStyle name="inputExposure 2 2 3" xfId="30513" xr:uid="{2731D8EE-251F-43F1-99B6-2DF14344CA12}"/>
    <cellStyle name="inputExposure 2 3" xfId="27888" xr:uid="{95CCB311-6C76-4E56-9208-8321F5BCBCBE}"/>
    <cellStyle name="inputExposure 2 4" xfId="33615" xr:uid="{22756247-F936-4FAA-9030-49CC1E1B41F8}"/>
    <cellStyle name="inputExposure 3" xfId="23882" xr:uid="{59ADCEA2-A852-4A54-AE04-99BB75BB4FE6}"/>
    <cellStyle name="inputExposure 3 2" xfId="25255" xr:uid="{3586D29C-0F45-45BB-9D0B-20E563D1B51A}"/>
    <cellStyle name="inputExposure 3 2 2" xfId="27446" xr:uid="{F523A602-D527-480C-9C89-786277742520}"/>
    <cellStyle name="inputExposure 3 2 2 2" xfId="32898" xr:uid="{25BB590F-E242-47CF-B6A7-46B30A9CB7A9}"/>
    <cellStyle name="inputExposure 3 2 3" xfId="30707" xr:uid="{A1A28C0D-49BB-4981-9B54-6E6711CD940F}"/>
    <cellStyle name="inputExposure 3 3" xfId="29795" xr:uid="{C94D55F0-A216-416C-A6EE-070A69004712}"/>
    <cellStyle name="inputExposure 3 4" xfId="35515" xr:uid="{6BD4F934-5BB6-4425-9972-4041D5454A29}"/>
    <cellStyle name="inputExposure 4" xfId="24538" xr:uid="{351A16F2-DEB8-4909-B2AC-BE401AD3F6BE}"/>
    <cellStyle name="inputExposure 4 2" xfId="26733" xr:uid="{191B7C2A-C025-4CF1-BF28-5CA3E22DACBD}"/>
    <cellStyle name="inputExposure 4 2 2" xfId="32185" xr:uid="{2BB45ED1-E6C1-47F3-AE59-6DD191FE29E0}"/>
    <cellStyle name="inputExposure 4 3" xfId="29990" xr:uid="{0B6D7CA3-BF5A-479B-B576-62643FDA6E81}"/>
    <cellStyle name="inputExposure 5" xfId="21239" xr:uid="{5929C663-8D97-4951-A744-A90E537A1E88}"/>
    <cellStyle name="inputExposure 6" xfId="21240" xr:uid="{0760E77B-EC1D-489E-9848-2EEFC36B7612}"/>
    <cellStyle name="inputExposure 7" xfId="33092" xr:uid="{70C5FACE-32B7-4CD1-A763-48635D6300F8}"/>
    <cellStyle name="Link Currency (0)" xfId="9426" xr:uid="{00000000-0005-0000-0000-0000C7240000}"/>
    <cellStyle name="Link Currency (2)" xfId="9427" xr:uid="{00000000-0005-0000-0000-0000C8240000}"/>
    <cellStyle name="Link Units (0)" xfId="9428" xr:uid="{00000000-0005-0000-0000-0000C9240000}"/>
    <cellStyle name="Link Units (1)" xfId="9429" xr:uid="{00000000-0005-0000-0000-0000CA240000}"/>
    <cellStyle name="Link Units (2)" xfId="9430" xr:uid="{00000000-0005-0000-0000-0000CB240000}"/>
    <cellStyle name="Linked Cell 2" xfId="9431" xr:uid="{00000000-0005-0000-0000-0000CC240000}"/>
    <cellStyle name="Linked Cell 2 10" xfId="9432" xr:uid="{00000000-0005-0000-0000-0000CD240000}"/>
    <cellStyle name="Linked Cell 2 11" xfId="9433" xr:uid="{00000000-0005-0000-0000-0000CE240000}"/>
    <cellStyle name="Linked Cell 2 12" xfId="9434" xr:uid="{00000000-0005-0000-0000-0000CF240000}"/>
    <cellStyle name="Linked Cell 2 2" xfId="9435" xr:uid="{00000000-0005-0000-0000-0000D0240000}"/>
    <cellStyle name="Linked Cell 2 2 2" xfId="9436" xr:uid="{00000000-0005-0000-0000-0000D1240000}"/>
    <cellStyle name="Linked Cell 2 3" xfId="9437" xr:uid="{00000000-0005-0000-0000-0000D2240000}"/>
    <cellStyle name="Linked Cell 2 4" xfId="9438" xr:uid="{00000000-0005-0000-0000-0000D3240000}"/>
    <cellStyle name="Linked Cell 2 5" xfId="9439" xr:uid="{00000000-0005-0000-0000-0000D4240000}"/>
    <cellStyle name="Linked Cell 2 6" xfId="9440" xr:uid="{00000000-0005-0000-0000-0000D5240000}"/>
    <cellStyle name="Linked Cell 2 7" xfId="9441" xr:uid="{00000000-0005-0000-0000-0000D6240000}"/>
    <cellStyle name="Linked Cell 2 8" xfId="9442" xr:uid="{00000000-0005-0000-0000-0000D7240000}"/>
    <cellStyle name="Linked Cell 2 9" xfId="9443" xr:uid="{00000000-0005-0000-0000-0000D8240000}"/>
    <cellStyle name="Linked Cell 3" xfId="9444" xr:uid="{00000000-0005-0000-0000-0000D9240000}"/>
    <cellStyle name="Linked Cell 3 2" xfId="9445" xr:uid="{00000000-0005-0000-0000-0000DA240000}"/>
    <cellStyle name="Linked Cell 3 3" xfId="9446" xr:uid="{00000000-0005-0000-0000-0000DB240000}"/>
    <cellStyle name="Linked Cell 4" xfId="9447" xr:uid="{00000000-0005-0000-0000-0000DC240000}"/>
    <cellStyle name="Linked Cell 4 2" xfId="9448" xr:uid="{00000000-0005-0000-0000-0000DD240000}"/>
    <cellStyle name="Linked Cell 4 3" xfId="9449" xr:uid="{00000000-0005-0000-0000-0000DE240000}"/>
    <cellStyle name="Linked Cell 5" xfId="9450" xr:uid="{00000000-0005-0000-0000-0000DF240000}"/>
    <cellStyle name="Linked Cell 5 2" xfId="9451" xr:uid="{00000000-0005-0000-0000-0000E0240000}"/>
    <cellStyle name="Linked Cell 5 3" xfId="9452" xr:uid="{00000000-0005-0000-0000-0000E1240000}"/>
    <cellStyle name="Linked Cell 6" xfId="9453" xr:uid="{00000000-0005-0000-0000-0000E2240000}"/>
    <cellStyle name="Linked Cell 6 2" xfId="9454" xr:uid="{00000000-0005-0000-0000-0000E3240000}"/>
    <cellStyle name="Linked Cell 6 3" xfId="9455" xr:uid="{00000000-0005-0000-0000-0000E4240000}"/>
    <cellStyle name="Linked Cell 7" xfId="9456" xr:uid="{00000000-0005-0000-0000-0000E5240000}"/>
    <cellStyle name="Matrix" xfId="9457" xr:uid="{00000000-0005-0000-0000-0000E6240000}"/>
    <cellStyle name="Matrix 2" xfId="9458" xr:uid="{00000000-0005-0000-0000-0000E7240000}"/>
    <cellStyle name="Matrix 2 2" xfId="23884" xr:uid="{49C80668-0C3B-4BE4-BBFB-39502F1001C7}"/>
    <cellStyle name="Matrix 2 3" xfId="23930" xr:uid="{B6961988-EEB1-4096-8820-5A5BD81FE906}"/>
    <cellStyle name="Matrix 3" xfId="9459" xr:uid="{00000000-0005-0000-0000-0000E8240000}"/>
    <cellStyle name="Matrix 4" xfId="23883" xr:uid="{27406901-D013-44D5-AD7C-35143A9BA3C5}"/>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1" xfId="9466" xr:uid="{00000000-0005-0000-0000-0000EF240000}"/>
    <cellStyle name="Neutral 2 12" xfId="9467" xr:uid="{00000000-0005-0000-0000-0000F0240000}"/>
    <cellStyle name="Neutral 2 2" xfId="9468" xr:uid="{00000000-0005-0000-0000-0000F1240000}"/>
    <cellStyle name="Neutral 2 2 2" xfId="9469" xr:uid="{00000000-0005-0000-0000-0000F2240000}"/>
    <cellStyle name="Neutral 2 3" xfId="9470" xr:uid="{00000000-0005-0000-0000-0000F3240000}"/>
    <cellStyle name="Neutral 2 4" xfId="9471" xr:uid="{00000000-0005-0000-0000-0000F4240000}"/>
    <cellStyle name="Neutral 2 5" xfId="9472" xr:uid="{00000000-0005-0000-0000-0000F5240000}"/>
    <cellStyle name="Neutral 2 6" xfId="9473" xr:uid="{00000000-0005-0000-0000-0000F6240000}"/>
    <cellStyle name="Neutral 2 7" xfId="9474" xr:uid="{00000000-0005-0000-0000-0000F7240000}"/>
    <cellStyle name="Neutral 2 8" xfId="9475" xr:uid="{00000000-0005-0000-0000-0000F8240000}"/>
    <cellStyle name="Neutral 2 9" xfId="9476" xr:uid="{00000000-0005-0000-0000-0000F9240000}"/>
    <cellStyle name="Neutral 3" xfId="9477" xr:uid="{00000000-0005-0000-0000-0000FA240000}"/>
    <cellStyle name="Neutral 3 2" xfId="9478" xr:uid="{00000000-0005-0000-0000-0000FB240000}"/>
    <cellStyle name="Neutral 3 3" xfId="9479" xr:uid="{00000000-0005-0000-0000-0000FC240000}"/>
    <cellStyle name="Neutral 4" xfId="9480" xr:uid="{00000000-0005-0000-0000-0000FD240000}"/>
    <cellStyle name="Neutral 4 2" xfId="9481" xr:uid="{00000000-0005-0000-0000-0000FE240000}"/>
    <cellStyle name="Neutral 4 3" xfId="9482" xr:uid="{00000000-0005-0000-0000-0000FF240000}"/>
    <cellStyle name="Neutral 5" xfId="9483" xr:uid="{00000000-0005-0000-0000-000000250000}"/>
    <cellStyle name="Neutral 5 2" xfId="9484" xr:uid="{00000000-0005-0000-0000-000001250000}"/>
    <cellStyle name="Neutral 5 3" xfId="9485" xr:uid="{00000000-0005-0000-0000-000002250000}"/>
    <cellStyle name="Neutral 6" xfId="9486" xr:uid="{00000000-0005-0000-0000-000003250000}"/>
    <cellStyle name="Neutral 6 2" xfId="9487" xr:uid="{00000000-0005-0000-0000-000004250000}"/>
    <cellStyle name="Neutral 6 3" xfId="9488" xr:uid="{00000000-0005-0000-0000-000005250000}"/>
    <cellStyle name="Neutral 7" xfId="9489" xr:uid="{00000000-0005-0000-0000-000006250000}"/>
    <cellStyle name="nopl_WCP.XLS" xfId="9490" xr:uid="{00000000-0005-0000-0000-000007250000}"/>
    <cellStyle name="Norma11l" xfId="9491" xr:uid="{00000000-0005-0000-0000-000008250000}"/>
    <cellStyle name="Norma11l 2" xfId="9492" xr:uid="{00000000-0005-0000-0000-000009250000}"/>
    <cellStyle name="Norma11l 3" xfId="9493" xr:uid="{00000000-0005-0000-0000-00000A250000}"/>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3" xfId="9499" xr:uid="{00000000-0005-0000-0000-000011250000}"/>
    <cellStyle name="Normal 10 10 2 2 4" xfId="9500" xr:uid="{00000000-0005-0000-0000-000012250000}"/>
    <cellStyle name="Normal 10 10 2 3" xfId="9501" xr:uid="{00000000-0005-0000-0000-000013250000}"/>
    <cellStyle name="Normal 10 10 2 4" xfId="9502" xr:uid="{00000000-0005-0000-0000-000014250000}"/>
    <cellStyle name="Normal 10 10 2 5" xfId="9503" xr:uid="{00000000-0005-0000-0000-000015250000}"/>
    <cellStyle name="Normal 10 10 3" xfId="9504" xr:uid="{00000000-0005-0000-0000-000016250000}"/>
    <cellStyle name="Normal 10 10 3 2" xfId="9505" xr:uid="{00000000-0005-0000-0000-000017250000}"/>
    <cellStyle name="Normal 10 10 3 3" xfId="9506" xr:uid="{00000000-0005-0000-0000-000018250000}"/>
    <cellStyle name="Normal 10 10 3 4" xfId="9507" xr:uid="{00000000-0005-0000-0000-000019250000}"/>
    <cellStyle name="Normal 10 10 4" xfId="9508" xr:uid="{00000000-0005-0000-0000-00001A250000}"/>
    <cellStyle name="Normal 10 10 5" xfId="9509" xr:uid="{00000000-0005-0000-0000-00001B250000}"/>
    <cellStyle name="Normal 10 10 6" xfId="9510" xr:uid="{00000000-0005-0000-0000-00001C250000}"/>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3" xfId="9515" xr:uid="{00000000-0005-0000-0000-000021250000}"/>
    <cellStyle name="Normal 10 11 2 2 4" xfId="9516" xr:uid="{00000000-0005-0000-0000-000022250000}"/>
    <cellStyle name="Normal 10 11 2 3" xfId="9517" xr:uid="{00000000-0005-0000-0000-000023250000}"/>
    <cellStyle name="Normal 10 11 2 4" xfId="9518" xr:uid="{00000000-0005-0000-0000-000024250000}"/>
    <cellStyle name="Normal 10 11 2 5" xfId="9519" xr:uid="{00000000-0005-0000-0000-000025250000}"/>
    <cellStyle name="Normal 10 11 3" xfId="9520" xr:uid="{00000000-0005-0000-0000-000026250000}"/>
    <cellStyle name="Normal 10 11 3 2" xfId="9521" xr:uid="{00000000-0005-0000-0000-000027250000}"/>
    <cellStyle name="Normal 10 11 3 3" xfId="9522" xr:uid="{00000000-0005-0000-0000-000028250000}"/>
    <cellStyle name="Normal 10 11 3 4" xfId="9523" xr:uid="{00000000-0005-0000-0000-000029250000}"/>
    <cellStyle name="Normal 10 11 4" xfId="9524" xr:uid="{00000000-0005-0000-0000-00002A250000}"/>
    <cellStyle name="Normal 10 11 5" xfId="9525" xr:uid="{00000000-0005-0000-0000-00002B250000}"/>
    <cellStyle name="Normal 10 11 6" xfId="9526" xr:uid="{00000000-0005-0000-0000-00002C250000}"/>
    <cellStyle name="Normal 10 12" xfId="9527" xr:uid="{00000000-0005-0000-0000-00002D250000}"/>
    <cellStyle name="Normal 10 12 2" xfId="9528" xr:uid="{00000000-0005-0000-0000-00002E250000}"/>
    <cellStyle name="Normal 10 12 3" xfId="9529" xr:uid="{00000000-0005-0000-0000-00002F250000}"/>
    <cellStyle name="Normal 10 12 4" xfId="9530" xr:uid="{00000000-0005-0000-0000-000030250000}"/>
    <cellStyle name="Normal 10 13" xfId="23885" xr:uid="{9CBA9952-F2AC-4CBD-A165-E55A8241CD6B}"/>
    <cellStyle name="Normal 10 14" xfId="23931" xr:uid="{162279DB-B2AC-48D5-B5CE-0C9AF0CACE36}"/>
    <cellStyle name="Normal 10 2" xfId="9531" xr:uid="{00000000-0005-0000-0000-000031250000}"/>
    <cellStyle name="Normal 10 2 2" xfId="9532" xr:uid="{00000000-0005-0000-0000-000032250000}"/>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3" xfId="9537" xr:uid="{00000000-0005-0000-0000-000037250000}"/>
    <cellStyle name="Normal 10 2 3 2 2 4" xfId="9538" xr:uid="{00000000-0005-0000-0000-000038250000}"/>
    <cellStyle name="Normal 10 2 3 2 3" xfId="9539" xr:uid="{00000000-0005-0000-0000-000039250000}"/>
    <cellStyle name="Normal 10 2 3 2 4" xfId="9540" xr:uid="{00000000-0005-0000-0000-00003A250000}"/>
    <cellStyle name="Normal 10 2 3 2 5" xfId="9541" xr:uid="{00000000-0005-0000-0000-00003B250000}"/>
    <cellStyle name="Normal 10 2 3 3" xfId="9542" xr:uid="{00000000-0005-0000-0000-00003C250000}"/>
    <cellStyle name="Normal 10 2 3 3 2" xfId="9543" xr:uid="{00000000-0005-0000-0000-00003D250000}"/>
    <cellStyle name="Normal 10 2 3 3 3" xfId="9544" xr:uid="{00000000-0005-0000-0000-00003E250000}"/>
    <cellStyle name="Normal 10 2 3 3 4" xfId="9545" xr:uid="{00000000-0005-0000-0000-00003F250000}"/>
    <cellStyle name="Normal 10 2 3 3 5" xfId="23886" xr:uid="{832C702C-50ED-4C86-80AE-933327061789}"/>
    <cellStyle name="Normal 10 2 3 3 6" xfId="23932" xr:uid="{59E018E7-187C-4732-BD38-22EA994B190D}"/>
    <cellStyle name="Normal 10 2 3 4" xfId="9546" xr:uid="{00000000-0005-0000-0000-000040250000}"/>
    <cellStyle name="Normal 10 2 3 5" xfId="9547" xr:uid="{00000000-0005-0000-0000-000041250000}"/>
    <cellStyle name="Normal 10 2 3 6" xfId="9548" xr:uid="{00000000-0005-0000-0000-000042250000}"/>
    <cellStyle name="Normal 10 3" xfId="9549" xr:uid="{00000000-0005-0000-0000-000043250000}"/>
    <cellStyle name="Normal 10 3 2" xfId="9550" xr:uid="{00000000-0005-0000-0000-000044250000}"/>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3" xfId="9555" xr:uid="{00000000-0005-0000-0000-000049250000}"/>
    <cellStyle name="Normal 10 3 3 2 2 4" xfId="9556" xr:uid="{00000000-0005-0000-0000-00004A250000}"/>
    <cellStyle name="Normal 10 3 3 2 3" xfId="9557" xr:uid="{00000000-0005-0000-0000-00004B250000}"/>
    <cellStyle name="Normal 10 3 3 2 4" xfId="9558" xr:uid="{00000000-0005-0000-0000-00004C250000}"/>
    <cellStyle name="Normal 10 3 3 2 5" xfId="9559" xr:uid="{00000000-0005-0000-0000-00004D250000}"/>
    <cellStyle name="Normal 10 3 3 3" xfId="9560" xr:uid="{00000000-0005-0000-0000-00004E250000}"/>
    <cellStyle name="Normal 10 3 3 3 2" xfId="9561" xr:uid="{00000000-0005-0000-0000-00004F250000}"/>
    <cellStyle name="Normal 10 3 3 3 3" xfId="9562" xr:uid="{00000000-0005-0000-0000-000050250000}"/>
    <cellStyle name="Normal 10 3 3 3 4" xfId="9563" xr:uid="{00000000-0005-0000-0000-000051250000}"/>
    <cellStyle name="Normal 10 3 3 4" xfId="9564" xr:uid="{00000000-0005-0000-0000-000052250000}"/>
    <cellStyle name="Normal 10 3 3 5" xfId="9565" xr:uid="{00000000-0005-0000-0000-000053250000}"/>
    <cellStyle name="Normal 10 3 3 6" xfId="9566" xr:uid="{00000000-0005-0000-0000-000054250000}"/>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3" xfId="9571" xr:uid="{00000000-0005-0000-0000-000059250000}"/>
    <cellStyle name="Normal 10 4 2 2 4" xfId="9572" xr:uid="{00000000-0005-0000-0000-00005A250000}"/>
    <cellStyle name="Normal 10 4 2 3" xfId="9573" xr:uid="{00000000-0005-0000-0000-00005B250000}"/>
    <cellStyle name="Normal 10 4 2 4" xfId="9574" xr:uid="{00000000-0005-0000-0000-00005C250000}"/>
    <cellStyle name="Normal 10 4 2 5" xfId="9575" xr:uid="{00000000-0005-0000-0000-00005D250000}"/>
    <cellStyle name="Normal 10 4 3" xfId="9576" xr:uid="{00000000-0005-0000-0000-00005E250000}"/>
    <cellStyle name="Normal 10 4 4" xfId="9577" xr:uid="{00000000-0005-0000-0000-00005F250000}"/>
    <cellStyle name="Normal 10 4 4 2" xfId="9578" xr:uid="{00000000-0005-0000-0000-000060250000}"/>
    <cellStyle name="Normal 10 4 4 3" xfId="9579" xr:uid="{00000000-0005-0000-0000-000061250000}"/>
    <cellStyle name="Normal 10 4 4 4" xfId="9580" xr:uid="{00000000-0005-0000-0000-000062250000}"/>
    <cellStyle name="Normal 10 4 5" xfId="9581" xr:uid="{00000000-0005-0000-0000-000063250000}"/>
    <cellStyle name="Normal 10 4 6" xfId="9582" xr:uid="{00000000-0005-0000-0000-000064250000}"/>
    <cellStyle name="Normal 10 4 7" xfId="9583" xr:uid="{00000000-0005-0000-0000-000065250000}"/>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3" xfId="9588" xr:uid="{00000000-0005-0000-0000-00006A250000}"/>
    <cellStyle name="Normal 10 5 2 2 4" xfId="9589" xr:uid="{00000000-0005-0000-0000-00006B250000}"/>
    <cellStyle name="Normal 10 5 2 3" xfId="9590" xr:uid="{00000000-0005-0000-0000-00006C250000}"/>
    <cellStyle name="Normal 10 5 2 4" xfId="9591" xr:uid="{00000000-0005-0000-0000-00006D250000}"/>
    <cellStyle name="Normal 10 5 2 5" xfId="9592" xr:uid="{00000000-0005-0000-0000-00006E250000}"/>
    <cellStyle name="Normal 10 5 3" xfId="9593" xr:uid="{00000000-0005-0000-0000-00006F250000}"/>
    <cellStyle name="Normal 10 5 3 2" xfId="9594" xr:uid="{00000000-0005-0000-0000-000070250000}"/>
    <cellStyle name="Normal 10 5 3 3" xfId="9595" xr:uid="{00000000-0005-0000-0000-000071250000}"/>
    <cellStyle name="Normal 10 5 3 4" xfId="9596" xr:uid="{00000000-0005-0000-0000-000072250000}"/>
    <cellStyle name="Normal 10 5 4" xfId="9597" xr:uid="{00000000-0005-0000-0000-000073250000}"/>
    <cellStyle name="Normal 10 5 5" xfId="9598" xr:uid="{00000000-0005-0000-0000-000074250000}"/>
    <cellStyle name="Normal 10 5 6" xfId="9599" xr:uid="{00000000-0005-0000-0000-000075250000}"/>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3" xfId="9604" xr:uid="{00000000-0005-0000-0000-00007A250000}"/>
    <cellStyle name="Normal 10 6 2 2 4" xfId="9605" xr:uid="{00000000-0005-0000-0000-00007B250000}"/>
    <cellStyle name="Normal 10 6 2 3" xfId="9606" xr:uid="{00000000-0005-0000-0000-00007C250000}"/>
    <cellStyle name="Normal 10 6 2 4" xfId="9607" xr:uid="{00000000-0005-0000-0000-00007D250000}"/>
    <cellStyle name="Normal 10 6 2 5" xfId="9608" xr:uid="{00000000-0005-0000-0000-00007E250000}"/>
    <cellStyle name="Normal 10 6 3" xfId="9609" xr:uid="{00000000-0005-0000-0000-00007F250000}"/>
    <cellStyle name="Normal 10 6 3 2" xfId="9610" xr:uid="{00000000-0005-0000-0000-000080250000}"/>
    <cellStyle name="Normal 10 6 3 3" xfId="9611" xr:uid="{00000000-0005-0000-0000-000081250000}"/>
    <cellStyle name="Normal 10 6 3 4" xfId="9612" xr:uid="{00000000-0005-0000-0000-000082250000}"/>
    <cellStyle name="Normal 10 6 4" xfId="9613" xr:uid="{00000000-0005-0000-0000-000083250000}"/>
    <cellStyle name="Normal 10 6 5" xfId="9614" xr:uid="{00000000-0005-0000-0000-000084250000}"/>
    <cellStyle name="Normal 10 6 6" xfId="9615" xr:uid="{00000000-0005-0000-0000-000085250000}"/>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3" xfId="9620" xr:uid="{00000000-0005-0000-0000-00008A250000}"/>
    <cellStyle name="Normal 10 7 2 2 4" xfId="9621" xr:uid="{00000000-0005-0000-0000-00008B250000}"/>
    <cellStyle name="Normal 10 7 2 3" xfId="9622" xr:uid="{00000000-0005-0000-0000-00008C250000}"/>
    <cellStyle name="Normal 10 7 2 4" xfId="9623" xr:uid="{00000000-0005-0000-0000-00008D250000}"/>
    <cellStyle name="Normal 10 7 2 5" xfId="9624" xr:uid="{00000000-0005-0000-0000-00008E250000}"/>
    <cellStyle name="Normal 10 7 3" xfId="9625" xr:uid="{00000000-0005-0000-0000-00008F250000}"/>
    <cellStyle name="Normal 10 7 3 2" xfId="9626" xr:uid="{00000000-0005-0000-0000-000090250000}"/>
    <cellStyle name="Normal 10 7 3 3" xfId="9627" xr:uid="{00000000-0005-0000-0000-000091250000}"/>
    <cellStyle name="Normal 10 7 3 4" xfId="9628" xr:uid="{00000000-0005-0000-0000-000092250000}"/>
    <cellStyle name="Normal 10 7 4" xfId="9629" xr:uid="{00000000-0005-0000-0000-000093250000}"/>
    <cellStyle name="Normal 10 7 5" xfId="9630" xr:uid="{00000000-0005-0000-0000-000094250000}"/>
    <cellStyle name="Normal 10 7 6" xfId="9631" xr:uid="{00000000-0005-0000-0000-000095250000}"/>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3" xfId="9636" xr:uid="{00000000-0005-0000-0000-00009A250000}"/>
    <cellStyle name="Normal 10 8 2 2 4" xfId="9637" xr:uid="{00000000-0005-0000-0000-00009B250000}"/>
    <cellStyle name="Normal 10 8 2 3" xfId="9638" xr:uid="{00000000-0005-0000-0000-00009C250000}"/>
    <cellStyle name="Normal 10 8 2 4" xfId="9639" xr:uid="{00000000-0005-0000-0000-00009D250000}"/>
    <cellStyle name="Normal 10 8 2 5" xfId="9640" xr:uid="{00000000-0005-0000-0000-00009E250000}"/>
    <cellStyle name="Normal 10 8 3" xfId="9641" xr:uid="{00000000-0005-0000-0000-00009F250000}"/>
    <cellStyle name="Normal 10 8 3 2" xfId="9642" xr:uid="{00000000-0005-0000-0000-0000A0250000}"/>
    <cellStyle name="Normal 10 8 3 3" xfId="9643" xr:uid="{00000000-0005-0000-0000-0000A1250000}"/>
    <cellStyle name="Normal 10 8 3 4" xfId="9644" xr:uid="{00000000-0005-0000-0000-0000A2250000}"/>
    <cellStyle name="Normal 10 8 4" xfId="9645" xr:uid="{00000000-0005-0000-0000-0000A3250000}"/>
    <cellStyle name="Normal 10 8 5" xfId="9646" xr:uid="{00000000-0005-0000-0000-0000A4250000}"/>
    <cellStyle name="Normal 10 8 6" xfId="9647" xr:uid="{00000000-0005-0000-0000-0000A5250000}"/>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3" xfId="9652" xr:uid="{00000000-0005-0000-0000-0000AA250000}"/>
    <cellStyle name="Normal 10 9 2 2 4" xfId="9653" xr:uid="{00000000-0005-0000-0000-0000AB250000}"/>
    <cellStyle name="Normal 10 9 2 3" xfId="9654" xr:uid="{00000000-0005-0000-0000-0000AC250000}"/>
    <cellStyle name="Normal 10 9 2 4" xfId="9655" xr:uid="{00000000-0005-0000-0000-0000AD250000}"/>
    <cellStyle name="Normal 10 9 2 5" xfId="9656" xr:uid="{00000000-0005-0000-0000-0000AE250000}"/>
    <cellStyle name="Normal 10 9 3" xfId="9657" xr:uid="{00000000-0005-0000-0000-0000AF250000}"/>
    <cellStyle name="Normal 10 9 3 2" xfId="9658" xr:uid="{00000000-0005-0000-0000-0000B0250000}"/>
    <cellStyle name="Normal 10 9 3 3" xfId="9659" xr:uid="{00000000-0005-0000-0000-0000B1250000}"/>
    <cellStyle name="Normal 10 9 3 4" xfId="9660" xr:uid="{00000000-0005-0000-0000-0000B2250000}"/>
    <cellStyle name="Normal 10 9 4" xfId="9661" xr:uid="{00000000-0005-0000-0000-0000B3250000}"/>
    <cellStyle name="Normal 10 9 5" xfId="9662" xr:uid="{00000000-0005-0000-0000-0000B4250000}"/>
    <cellStyle name="Normal 10 9 6" xfId="9663" xr:uid="{00000000-0005-0000-0000-0000B5250000}"/>
    <cellStyle name="Normal 10_Likvidoba NBG AUG" xfId="23887" xr:uid="{5E551B39-F116-478F-9E7B-166B3E3651F0}"/>
    <cellStyle name="Normal 100" xfId="9664" xr:uid="{00000000-0005-0000-0000-0000B6250000}"/>
    <cellStyle name="Normal 100 2" xfId="9665" xr:uid="{00000000-0005-0000-0000-0000B7250000}"/>
    <cellStyle name="Normal 100 3" xfId="9666" xr:uid="{00000000-0005-0000-0000-0000B8250000}"/>
    <cellStyle name="Normal 100 4" xfId="9667" xr:uid="{00000000-0005-0000-0000-0000B9250000}"/>
    <cellStyle name="Normal 100 5" xfId="24032" xr:uid="{5B6AD749-205A-4A0B-A91E-E30CD2CE28B8}"/>
    <cellStyle name="Normal 101" xfId="9668" xr:uid="{00000000-0005-0000-0000-0000BA250000}"/>
    <cellStyle name="Normal 101 2" xfId="9669" xr:uid="{00000000-0005-0000-0000-0000BB250000}"/>
    <cellStyle name="Normal 101 3" xfId="9670" xr:uid="{00000000-0005-0000-0000-0000BC250000}"/>
    <cellStyle name="Normal 101 4" xfId="9671" xr:uid="{00000000-0005-0000-0000-0000BD250000}"/>
    <cellStyle name="Normal 101 5" xfId="24033" xr:uid="{BEF2937D-A5CD-4F64-8EFB-5EFC491DE87B}"/>
    <cellStyle name="Normal 102" xfId="9672" xr:uid="{00000000-0005-0000-0000-0000BE250000}"/>
    <cellStyle name="Normal 102 2" xfId="9673" xr:uid="{00000000-0005-0000-0000-0000BF250000}"/>
    <cellStyle name="Normal 102 3" xfId="9674" xr:uid="{00000000-0005-0000-0000-0000C0250000}"/>
    <cellStyle name="Normal 102 4" xfId="9675" xr:uid="{00000000-0005-0000-0000-0000C1250000}"/>
    <cellStyle name="Normal 102 5" xfId="24034" xr:uid="{B8F18785-500E-4925-8306-24E6255825FD}"/>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3" xfId="9680" xr:uid="{00000000-0005-0000-0000-0000C6250000}"/>
    <cellStyle name="Normal 103 2 2 4" xfId="9681" xr:uid="{00000000-0005-0000-0000-0000C7250000}"/>
    <cellStyle name="Normal 103 2 3" xfId="9682" xr:uid="{00000000-0005-0000-0000-0000C8250000}"/>
    <cellStyle name="Normal 103 2 4" xfId="9683" xr:uid="{00000000-0005-0000-0000-0000C9250000}"/>
    <cellStyle name="Normal 103 2 5" xfId="9684" xr:uid="{00000000-0005-0000-0000-0000CA250000}"/>
    <cellStyle name="Normal 103 3" xfId="9685" xr:uid="{00000000-0005-0000-0000-0000CB250000}"/>
    <cellStyle name="Normal 103 3 2" xfId="9686" xr:uid="{00000000-0005-0000-0000-0000CC250000}"/>
    <cellStyle name="Normal 103 3 3" xfId="9687" xr:uid="{00000000-0005-0000-0000-0000CD250000}"/>
    <cellStyle name="Normal 103 3 4" xfId="9688" xr:uid="{00000000-0005-0000-0000-0000CE250000}"/>
    <cellStyle name="Normal 103 4" xfId="9689" xr:uid="{00000000-0005-0000-0000-0000CF250000}"/>
    <cellStyle name="Normal 103 4 2" xfId="9690" xr:uid="{00000000-0005-0000-0000-0000D0250000}"/>
    <cellStyle name="Normal 103 4 3" xfId="9691" xr:uid="{00000000-0005-0000-0000-0000D1250000}"/>
    <cellStyle name="Normal 103 4 4" xfId="9692" xr:uid="{00000000-0005-0000-0000-0000D2250000}"/>
    <cellStyle name="Normal 103 5" xfId="9693" xr:uid="{00000000-0005-0000-0000-0000D3250000}"/>
    <cellStyle name="Normal 103 6" xfId="9694" xr:uid="{00000000-0005-0000-0000-0000D4250000}"/>
    <cellStyle name="Normal 103 7" xfId="9695" xr:uid="{00000000-0005-0000-0000-0000D5250000}"/>
    <cellStyle name="Normal 103 8" xfId="24035" xr:uid="{E4A4F36B-6BE2-49A8-9BB2-AEDAE5969AD1}"/>
    <cellStyle name="Normal 104" xfId="9696" xr:uid="{00000000-0005-0000-0000-0000D6250000}"/>
    <cellStyle name="Normal 104 2" xfId="9697" xr:uid="{00000000-0005-0000-0000-0000D7250000}"/>
    <cellStyle name="Normal 104 3" xfId="9698" xr:uid="{00000000-0005-0000-0000-0000D8250000}"/>
    <cellStyle name="Normal 104 4" xfId="9699" xr:uid="{00000000-0005-0000-0000-0000D9250000}"/>
    <cellStyle name="Normal 104 5" xfId="24036" xr:uid="{302D03D5-B225-4BE5-B921-4E71491177A2}"/>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3" xfId="9704" xr:uid="{00000000-0005-0000-0000-0000DE250000}"/>
    <cellStyle name="Normal 105 2 2 4" xfId="9705" xr:uid="{00000000-0005-0000-0000-0000DF250000}"/>
    <cellStyle name="Normal 105 2 3" xfId="9706" xr:uid="{00000000-0005-0000-0000-0000E0250000}"/>
    <cellStyle name="Normal 105 2 4" xfId="9707" xr:uid="{00000000-0005-0000-0000-0000E1250000}"/>
    <cellStyle name="Normal 105 2 5" xfId="9708" xr:uid="{00000000-0005-0000-0000-0000E2250000}"/>
    <cellStyle name="Normal 105 3" xfId="9709" xr:uid="{00000000-0005-0000-0000-0000E3250000}"/>
    <cellStyle name="Normal 105 3 2" xfId="9710" xr:uid="{00000000-0005-0000-0000-0000E4250000}"/>
    <cellStyle name="Normal 105 3 3" xfId="9711" xr:uid="{00000000-0005-0000-0000-0000E5250000}"/>
    <cellStyle name="Normal 105 3 4" xfId="9712" xr:uid="{00000000-0005-0000-0000-0000E6250000}"/>
    <cellStyle name="Normal 105 4" xfId="9713" xr:uid="{00000000-0005-0000-0000-0000E7250000}"/>
    <cellStyle name="Normal 105 4 2" xfId="9714" xr:uid="{00000000-0005-0000-0000-0000E8250000}"/>
    <cellStyle name="Normal 105 4 3" xfId="9715" xr:uid="{00000000-0005-0000-0000-0000E9250000}"/>
    <cellStyle name="Normal 105 4 4" xfId="9716" xr:uid="{00000000-0005-0000-0000-0000EA250000}"/>
    <cellStyle name="Normal 105 5" xfId="9717" xr:uid="{00000000-0005-0000-0000-0000EB250000}"/>
    <cellStyle name="Normal 105 6" xfId="9718" xr:uid="{00000000-0005-0000-0000-0000EC250000}"/>
    <cellStyle name="Normal 105 7" xfId="9719" xr:uid="{00000000-0005-0000-0000-0000ED250000}"/>
    <cellStyle name="Normal 105 8" xfId="24037" xr:uid="{A20B8B14-6AA0-4169-BFDF-9AF23ABE45DE}"/>
    <cellStyle name="Normal 106" xfId="9720" xr:uid="{00000000-0005-0000-0000-0000EE250000}"/>
    <cellStyle name="Normal 106 2" xfId="9721" xr:uid="{00000000-0005-0000-0000-0000EF250000}"/>
    <cellStyle name="Normal 106 3" xfId="9722" xr:uid="{00000000-0005-0000-0000-0000F0250000}"/>
    <cellStyle name="Normal 106 4" xfId="9723" xr:uid="{00000000-0005-0000-0000-0000F1250000}"/>
    <cellStyle name="Normal 106 5" xfId="24038" xr:uid="{FB6CA358-8154-4153-AF3A-5F9358C2FC8C}"/>
    <cellStyle name="Normal 107" xfId="9724" xr:uid="{00000000-0005-0000-0000-0000F2250000}"/>
    <cellStyle name="Normal 107 2" xfId="9725" xr:uid="{00000000-0005-0000-0000-0000F3250000}"/>
    <cellStyle name="Normal 107 3" xfId="9726" xr:uid="{00000000-0005-0000-0000-0000F4250000}"/>
    <cellStyle name="Normal 107 4" xfId="9727" xr:uid="{00000000-0005-0000-0000-0000F5250000}"/>
    <cellStyle name="Normal 107 5" xfId="24039" xr:uid="{98CF5601-0163-42DF-BD60-E4E48D13B883}"/>
    <cellStyle name="Normal 108" xfId="9728" xr:uid="{00000000-0005-0000-0000-0000F6250000}"/>
    <cellStyle name="Normal 108 2" xfId="9729" xr:uid="{00000000-0005-0000-0000-0000F7250000}"/>
    <cellStyle name="Normal 108 3" xfId="9730" xr:uid="{00000000-0005-0000-0000-0000F8250000}"/>
    <cellStyle name="Normal 108 4" xfId="9731" xr:uid="{00000000-0005-0000-0000-0000F9250000}"/>
    <cellStyle name="Normal 108 5" xfId="24040" xr:uid="{2958870E-0753-4903-817E-079450AE71BA}"/>
    <cellStyle name="Normal 109" xfId="9732" xr:uid="{00000000-0005-0000-0000-0000FA250000}"/>
    <cellStyle name="Normal 109 2" xfId="9733" xr:uid="{00000000-0005-0000-0000-0000FB250000}"/>
    <cellStyle name="Normal 109 3" xfId="9734" xr:uid="{00000000-0005-0000-0000-0000FC250000}"/>
    <cellStyle name="Normal 109 4" xfId="9735" xr:uid="{00000000-0005-0000-0000-0000FD250000}"/>
    <cellStyle name="Normal 109 5" xfId="24041" xr:uid="{92746945-C1CE-4F50-951F-52229FE650EE}"/>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3" xfId="9741" xr:uid="{00000000-0005-0000-0000-000003260000}"/>
    <cellStyle name="Normal 11 10 2 2 4" xfId="9742" xr:uid="{00000000-0005-0000-0000-000004260000}"/>
    <cellStyle name="Normal 11 10 2 3" xfId="9743" xr:uid="{00000000-0005-0000-0000-000005260000}"/>
    <cellStyle name="Normal 11 10 2 4" xfId="9744" xr:uid="{00000000-0005-0000-0000-000006260000}"/>
    <cellStyle name="Normal 11 10 2 5" xfId="9745" xr:uid="{00000000-0005-0000-0000-000007260000}"/>
    <cellStyle name="Normal 11 10 3" xfId="9746" xr:uid="{00000000-0005-0000-0000-000008260000}"/>
    <cellStyle name="Normal 11 10 3 2" xfId="9747" xr:uid="{00000000-0005-0000-0000-000009260000}"/>
    <cellStyle name="Normal 11 10 3 3" xfId="9748" xr:uid="{00000000-0005-0000-0000-00000A260000}"/>
    <cellStyle name="Normal 11 10 3 4" xfId="9749" xr:uid="{00000000-0005-0000-0000-00000B260000}"/>
    <cellStyle name="Normal 11 10 4" xfId="9750" xr:uid="{00000000-0005-0000-0000-00000C260000}"/>
    <cellStyle name="Normal 11 10 5" xfId="9751" xr:uid="{00000000-0005-0000-0000-00000D260000}"/>
    <cellStyle name="Normal 11 10 6" xfId="9752" xr:uid="{00000000-0005-0000-0000-00000E260000}"/>
    <cellStyle name="Normal 11 11" xfId="9753" xr:uid="{00000000-0005-0000-0000-00000F260000}"/>
    <cellStyle name="Normal 11 11 2" xfId="9754" xr:uid="{00000000-0005-0000-0000-000010260000}"/>
    <cellStyle name="Normal 11 11 3" xfId="9755" xr:uid="{00000000-0005-0000-0000-000011260000}"/>
    <cellStyle name="Normal 11 11 4" xfId="9756" xr:uid="{00000000-0005-0000-0000-000012260000}"/>
    <cellStyle name="Normal 11 12" xfId="23888" xr:uid="{7464042E-62DC-4762-9924-E0E7C1C236B8}"/>
    <cellStyle name="Normal 11 13" xfId="23933" xr:uid="{3FD9FF6C-B13B-4190-AA13-F4AA1387CEFA}"/>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3" xfId="9763" xr:uid="{00000000-0005-0000-0000-000019260000}"/>
    <cellStyle name="Normal 11 2 2 2 2 2 4" xfId="9764" xr:uid="{00000000-0005-0000-0000-00001A260000}"/>
    <cellStyle name="Normal 11 2 2 2 2 3" xfId="9765" xr:uid="{00000000-0005-0000-0000-00001B260000}"/>
    <cellStyle name="Normal 11 2 2 2 2 4" xfId="9766" xr:uid="{00000000-0005-0000-0000-00001C260000}"/>
    <cellStyle name="Normal 11 2 2 2 2 5" xfId="9767" xr:uid="{00000000-0005-0000-0000-00001D260000}"/>
    <cellStyle name="Normal 11 2 2 2 3" xfId="9768" xr:uid="{00000000-0005-0000-0000-00001E260000}"/>
    <cellStyle name="Normal 11 2 2 2 3 2" xfId="9769" xr:uid="{00000000-0005-0000-0000-00001F260000}"/>
    <cellStyle name="Normal 11 2 2 2 3 3" xfId="9770" xr:uid="{00000000-0005-0000-0000-000020260000}"/>
    <cellStyle name="Normal 11 2 2 2 3 4" xfId="9771" xr:uid="{00000000-0005-0000-0000-000021260000}"/>
    <cellStyle name="Normal 11 2 2 2 4" xfId="9772" xr:uid="{00000000-0005-0000-0000-000022260000}"/>
    <cellStyle name="Normal 11 2 2 2 5" xfId="9773" xr:uid="{00000000-0005-0000-0000-000023260000}"/>
    <cellStyle name="Normal 11 2 2 2 6" xfId="9774" xr:uid="{00000000-0005-0000-0000-000024260000}"/>
    <cellStyle name="Normal 11 2 2 3" xfId="9775" xr:uid="{00000000-0005-0000-0000-000025260000}"/>
    <cellStyle name="Normal 11 2 2 3 2" xfId="9776" xr:uid="{00000000-0005-0000-0000-000026260000}"/>
    <cellStyle name="Normal 11 2 2 3 2 2" xfId="9777" xr:uid="{00000000-0005-0000-0000-000027260000}"/>
    <cellStyle name="Normal 11 2 2 3 2 3" xfId="9778" xr:uid="{00000000-0005-0000-0000-000028260000}"/>
    <cellStyle name="Normal 11 2 2 3 2 4" xfId="9779" xr:uid="{00000000-0005-0000-0000-000029260000}"/>
    <cellStyle name="Normal 11 2 2 3 3" xfId="9780" xr:uid="{00000000-0005-0000-0000-00002A260000}"/>
    <cellStyle name="Normal 11 2 2 3 4" xfId="9781" xr:uid="{00000000-0005-0000-0000-00002B260000}"/>
    <cellStyle name="Normal 11 2 2 3 5" xfId="9782" xr:uid="{00000000-0005-0000-0000-00002C260000}"/>
    <cellStyle name="Normal 11 2 2 4" xfId="9783" xr:uid="{00000000-0005-0000-0000-00002D260000}"/>
    <cellStyle name="Normal 11 2 2 5" xfId="9784" xr:uid="{00000000-0005-0000-0000-00002E260000}"/>
    <cellStyle name="Normal 11 2 2 5 2" xfId="9785" xr:uid="{00000000-0005-0000-0000-00002F260000}"/>
    <cellStyle name="Normal 11 2 2 5 3" xfId="9786" xr:uid="{00000000-0005-0000-0000-000030260000}"/>
    <cellStyle name="Normal 11 2 2 5 4" xfId="9787" xr:uid="{00000000-0005-0000-0000-000031260000}"/>
    <cellStyle name="Normal 11 2 2 6" xfId="9788" xr:uid="{00000000-0005-0000-0000-000032260000}"/>
    <cellStyle name="Normal 11 2 2 7" xfId="9789" xr:uid="{00000000-0005-0000-0000-000033260000}"/>
    <cellStyle name="Normal 11 2 2 8" xfId="9790" xr:uid="{00000000-0005-0000-0000-000034260000}"/>
    <cellStyle name="Normal 11 2 3" xfId="9791" xr:uid="{00000000-0005-0000-0000-000035260000}"/>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3" xfId="9796" xr:uid="{00000000-0005-0000-0000-00003A260000}"/>
    <cellStyle name="Normal 11 2 4 2 2 4" xfId="9797" xr:uid="{00000000-0005-0000-0000-00003B260000}"/>
    <cellStyle name="Normal 11 2 4 2 3" xfId="9798" xr:uid="{00000000-0005-0000-0000-00003C260000}"/>
    <cellStyle name="Normal 11 2 4 2 4" xfId="9799" xr:uid="{00000000-0005-0000-0000-00003D260000}"/>
    <cellStyle name="Normal 11 2 4 2 5" xfId="9800" xr:uid="{00000000-0005-0000-0000-00003E260000}"/>
    <cellStyle name="Normal 11 2 4 3" xfId="9801" xr:uid="{00000000-0005-0000-0000-00003F260000}"/>
    <cellStyle name="Normal 11 2 4 3 2" xfId="9802" xr:uid="{00000000-0005-0000-0000-000040260000}"/>
    <cellStyle name="Normal 11 2 4 3 3" xfId="9803" xr:uid="{00000000-0005-0000-0000-000041260000}"/>
    <cellStyle name="Normal 11 2 4 3 4" xfId="9804" xr:uid="{00000000-0005-0000-0000-000042260000}"/>
    <cellStyle name="Normal 11 2 4 4" xfId="9805" xr:uid="{00000000-0005-0000-0000-000043260000}"/>
    <cellStyle name="Normal 11 2 4 5" xfId="9806" xr:uid="{00000000-0005-0000-0000-000044260000}"/>
    <cellStyle name="Normal 11 2 4 6" xfId="9807" xr:uid="{00000000-0005-0000-0000-000045260000}"/>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3" xfId="9813" xr:uid="{00000000-0005-0000-0000-00004B260000}"/>
    <cellStyle name="Normal 11 3 2 2 2 4" xfId="9814" xr:uid="{00000000-0005-0000-0000-00004C260000}"/>
    <cellStyle name="Normal 11 3 2 2 3" xfId="9815" xr:uid="{00000000-0005-0000-0000-00004D260000}"/>
    <cellStyle name="Normal 11 3 2 2 4" xfId="9816" xr:uid="{00000000-0005-0000-0000-00004E260000}"/>
    <cellStyle name="Normal 11 3 2 2 5" xfId="9817" xr:uid="{00000000-0005-0000-0000-00004F260000}"/>
    <cellStyle name="Normal 11 3 2 3" xfId="9818" xr:uid="{00000000-0005-0000-0000-000050260000}"/>
    <cellStyle name="Normal 11 3 2 4" xfId="9819" xr:uid="{00000000-0005-0000-0000-000051260000}"/>
    <cellStyle name="Normal 11 3 2 4 2" xfId="9820" xr:uid="{00000000-0005-0000-0000-000052260000}"/>
    <cellStyle name="Normal 11 3 2 4 3" xfId="9821" xr:uid="{00000000-0005-0000-0000-000053260000}"/>
    <cellStyle name="Normal 11 3 2 4 4" xfId="9822" xr:uid="{00000000-0005-0000-0000-000054260000}"/>
    <cellStyle name="Normal 11 3 2 5" xfId="9823" xr:uid="{00000000-0005-0000-0000-000055260000}"/>
    <cellStyle name="Normal 11 3 2 6" xfId="9824" xr:uid="{00000000-0005-0000-0000-000056260000}"/>
    <cellStyle name="Normal 11 3 2 7" xfId="9825" xr:uid="{00000000-0005-0000-0000-000057260000}"/>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3" xfId="9830" xr:uid="{00000000-0005-0000-0000-00005C260000}"/>
    <cellStyle name="Normal 11 4 2 2 4" xfId="9831" xr:uid="{00000000-0005-0000-0000-00005D260000}"/>
    <cellStyle name="Normal 11 4 2 3" xfId="9832" xr:uid="{00000000-0005-0000-0000-00005E260000}"/>
    <cellStyle name="Normal 11 4 2 4" xfId="9833" xr:uid="{00000000-0005-0000-0000-00005F260000}"/>
    <cellStyle name="Normal 11 4 2 5" xfId="9834" xr:uid="{00000000-0005-0000-0000-000060260000}"/>
    <cellStyle name="Normal 11 4 3" xfId="9835" xr:uid="{00000000-0005-0000-0000-000061260000}"/>
    <cellStyle name="Normal 11 4 4" xfId="9836" xr:uid="{00000000-0005-0000-0000-000062260000}"/>
    <cellStyle name="Normal 11 4 4 2" xfId="9837" xr:uid="{00000000-0005-0000-0000-000063260000}"/>
    <cellStyle name="Normal 11 4 4 3" xfId="9838" xr:uid="{00000000-0005-0000-0000-000064260000}"/>
    <cellStyle name="Normal 11 4 4 4" xfId="9839" xr:uid="{00000000-0005-0000-0000-000065260000}"/>
    <cellStyle name="Normal 11 4 5" xfId="9840" xr:uid="{00000000-0005-0000-0000-000066260000}"/>
    <cellStyle name="Normal 11 4 6" xfId="9841" xr:uid="{00000000-0005-0000-0000-000067260000}"/>
    <cellStyle name="Normal 11 4 7" xfId="9842" xr:uid="{00000000-0005-0000-0000-000068260000}"/>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3" xfId="9847" xr:uid="{00000000-0005-0000-0000-00006D260000}"/>
    <cellStyle name="Normal 11 5 2 2 4" xfId="9848" xr:uid="{00000000-0005-0000-0000-00006E260000}"/>
    <cellStyle name="Normal 11 5 2 3" xfId="9849" xr:uid="{00000000-0005-0000-0000-00006F260000}"/>
    <cellStyle name="Normal 11 5 2 4" xfId="9850" xr:uid="{00000000-0005-0000-0000-000070260000}"/>
    <cellStyle name="Normal 11 5 2 5" xfId="9851" xr:uid="{00000000-0005-0000-0000-000071260000}"/>
    <cellStyle name="Normal 11 5 3" xfId="9852" xr:uid="{00000000-0005-0000-0000-000072260000}"/>
    <cellStyle name="Normal 11 5 3 2" xfId="9853" xr:uid="{00000000-0005-0000-0000-000073260000}"/>
    <cellStyle name="Normal 11 5 3 3" xfId="9854" xr:uid="{00000000-0005-0000-0000-000074260000}"/>
    <cellStyle name="Normal 11 5 3 4" xfId="9855" xr:uid="{00000000-0005-0000-0000-000075260000}"/>
    <cellStyle name="Normal 11 5 4" xfId="9856" xr:uid="{00000000-0005-0000-0000-000076260000}"/>
    <cellStyle name="Normal 11 5 5" xfId="9857" xr:uid="{00000000-0005-0000-0000-000077260000}"/>
    <cellStyle name="Normal 11 5 6" xfId="9858" xr:uid="{00000000-0005-0000-0000-000078260000}"/>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3" xfId="9863" xr:uid="{00000000-0005-0000-0000-00007D260000}"/>
    <cellStyle name="Normal 11 6 2 2 4" xfId="9864" xr:uid="{00000000-0005-0000-0000-00007E260000}"/>
    <cellStyle name="Normal 11 6 2 3" xfId="9865" xr:uid="{00000000-0005-0000-0000-00007F260000}"/>
    <cellStyle name="Normal 11 6 2 4" xfId="9866" xr:uid="{00000000-0005-0000-0000-000080260000}"/>
    <cellStyle name="Normal 11 6 2 5" xfId="9867" xr:uid="{00000000-0005-0000-0000-000081260000}"/>
    <cellStyle name="Normal 11 6 3" xfId="9868" xr:uid="{00000000-0005-0000-0000-000082260000}"/>
    <cellStyle name="Normal 11 6 3 2" xfId="9869" xr:uid="{00000000-0005-0000-0000-000083260000}"/>
    <cellStyle name="Normal 11 6 3 3" xfId="9870" xr:uid="{00000000-0005-0000-0000-000084260000}"/>
    <cellStyle name="Normal 11 6 3 4" xfId="9871" xr:uid="{00000000-0005-0000-0000-000085260000}"/>
    <cellStyle name="Normal 11 6 4" xfId="9872" xr:uid="{00000000-0005-0000-0000-000086260000}"/>
    <cellStyle name="Normal 11 6 5" xfId="9873" xr:uid="{00000000-0005-0000-0000-000087260000}"/>
    <cellStyle name="Normal 11 6 6" xfId="9874" xr:uid="{00000000-0005-0000-0000-000088260000}"/>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3" xfId="9879" xr:uid="{00000000-0005-0000-0000-00008D260000}"/>
    <cellStyle name="Normal 11 7 2 2 4" xfId="9880" xr:uid="{00000000-0005-0000-0000-00008E260000}"/>
    <cellStyle name="Normal 11 7 2 3" xfId="9881" xr:uid="{00000000-0005-0000-0000-00008F260000}"/>
    <cellStyle name="Normal 11 7 2 4" xfId="9882" xr:uid="{00000000-0005-0000-0000-000090260000}"/>
    <cellStyle name="Normal 11 7 2 5" xfId="9883" xr:uid="{00000000-0005-0000-0000-000091260000}"/>
    <cellStyle name="Normal 11 7 3" xfId="9884" xr:uid="{00000000-0005-0000-0000-000092260000}"/>
    <cellStyle name="Normal 11 7 3 2" xfId="9885" xr:uid="{00000000-0005-0000-0000-000093260000}"/>
    <cellStyle name="Normal 11 7 3 3" xfId="9886" xr:uid="{00000000-0005-0000-0000-000094260000}"/>
    <cellStyle name="Normal 11 7 3 4" xfId="9887" xr:uid="{00000000-0005-0000-0000-000095260000}"/>
    <cellStyle name="Normal 11 7 4" xfId="9888" xr:uid="{00000000-0005-0000-0000-000096260000}"/>
    <cellStyle name="Normal 11 7 5" xfId="9889" xr:uid="{00000000-0005-0000-0000-000097260000}"/>
    <cellStyle name="Normal 11 7 6" xfId="9890" xr:uid="{00000000-0005-0000-0000-000098260000}"/>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3" xfId="9895" xr:uid="{00000000-0005-0000-0000-00009D260000}"/>
    <cellStyle name="Normal 11 8 2 2 4" xfId="9896" xr:uid="{00000000-0005-0000-0000-00009E260000}"/>
    <cellStyle name="Normal 11 8 2 3" xfId="9897" xr:uid="{00000000-0005-0000-0000-00009F260000}"/>
    <cellStyle name="Normal 11 8 2 4" xfId="9898" xr:uid="{00000000-0005-0000-0000-0000A0260000}"/>
    <cellStyle name="Normal 11 8 2 5" xfId="9899" xr:uid="{00000000-0005-0000-0000-0000A1260000}"/>
    <cellStyle name="Normal 11 8 3" xfId="9900" xr:uid="{00000000-0005-0000-0000-0000A2260000}"/>
    <cellStyle name="Normal 11 8 3 2" xfId="9901" xr:uid="{00000000-0005-0000-0000-0000A3260000}"/>
    <cellStyle name="Normal 11 8 3 3" xfId="9902" xr:uid="{00000000-0005-0000-0000-0000A4260000}"/>
    <cellStyle name="Normal 11 8 3 4" xfId="9903" xr:uid="{00000000-0005-0000-0000-0000A5260000}"/>
    <cellStyle name="Normal 11 8 4" xfId="9904" xr:uid="{00000000-0005-0000-0000-0000A6260000}"/>
    <cellStyle name="Normal 11 8 5" xfId="9905" xr:uid="{00000000-0005-0000-0000-0000A7260000}"/>
    <cellStyle name="Normal 11 8 6" xfId="9906" xr:uid="{00000000-0005-0000-0000-0000A8260000}"/>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3" xfId="9911" xr:uid="{00000000-0005-0000-0000-0000AD260000}"/>
    <cellStyle name="Normal 11 9 2 2 4" xfId="9912" xr:uid="{00000000-0005-0000-0000-0000AE260000}"/>
    <cellStyle name="Normal 11 9 2 3" xfId="9913" xr:uid="{00000000-0005-0000-0000-0000AF260000}"/>
    <cellStyle name="Normal 11 9 2 4" xfId="9914" xr:uid="{00000000-0005-0000-0000-0000B0260000}"/>
    <cellStyle name="Normal 11 9 2 5" xfId="9915" xr:uid="{00000000-0005-0000-0000-0000B1260000}"/>
    <cellStyle name="Normal 11 9 3" xfId="9916" xr:uid="{00000000-0005-0000-0000-0000B2260000}"/>
    <cellStyle name="Normal 11 9 3 2" xfId="9917" xr:uid="{00000000-0005-0000-0000-0000B3260000}"/>
    <cellStyle name="Normal 11 9 3 3" xfId="9918" xr:uid="{00000000-0005-0000-0000-0000B4260000}"/>
    <cellStyle name="Normal 11 9 3 4" xfId="9919" xr:uid="{00000000-0005-0000-0000-0000B5260000}"/>
    <cellStyle name="Normal 11 9 4" xfId="9920" xr:uid="{00000000-0005-0000-0000-0000B6260000}"/>
    <cellStyle name="Normal 11 9 5" xfId="9921" xr:uid="{00000000-0005-0000-0000-0000B7260000}"/>
    <cellStyle name="Normal 11 9 6" xfId="9922" xr:uid="{00000000-0005-0000-0000-0000B8260000}"/>
    <cellStyle name="Normal 110" xfId="9923" xr:uid="{00000000-0005-0000-0000-0000B9260000}"/>
    <cellStyle name="Normal 110 2" xfId="9924" xr:uid="{00000000-0005-0000-0000-0000BA260000}"/>
    <cellStyle name="Normal 110 3" xfId="9925" xr:uid="{00000000-0005-0000-0000-0000BB260000}"/>
    <cellStyle name="Normal 110 4" xfId="9926" xr:uid="{00000000-0005-0000-0000-0000BC260000}"/>
    <cellStyle name="Normal 110 5" xfId="24042" xr:uid="{1BD27FEF-4CEB-4622-BE8D-440979A94EB4}"/>
    <cellStyle name="Normal 111" xfId="9927" xr:uid="{00000000-0005-0000-0000-0000BD260000}"/>
    <cellStyle name="Normal 111 2" xfId="9928" xr:uid="{00000000-0005-0000-0000-0000BE260000}"/>
    <cellStyle name="Normal 111 3" xfId="9929" xr:uid="{00000000-0005-0000-0000-0000BF260000}"/>
    <cellStyle name="Normal 111 4" xfId="9930" xr:uid="{00000000-0005-0000-0000-0000C0260000}"/>
    <cellStyle name="Normal 111 5" xfId="24043" xr:uid="{F7D55A49-4688-403B-BA9D-32E61E5106B4}"/>
    <cellStyle name="Normal 112" xfId="9931" xr:uid="{00000000-0005-0000-0000-0000C1260000}"/>
    <cellStyle name="Normal 112 2" xfId="9932" xr:uid="{00000000-0005-0000-0000-0000C2260000}"/>
    <cellStyle name="Normal 112 3" xfId="9933" xr:uid="{00000000-0005-0000-0000-0000C3260000}"/>
    <cellStyle name="Normal 112 4" xfId="9934" xr:uid="{00000000-0005-0000-0000-0000C4260000}"/>
    <cellStyle name="Normal 112 5" xfId="24044" xr:uid="{89A2907D-0FD0-4A29-9C86-A4A4BA7F181B}"/>
    <cellStyle name="Normal 113" xfId="9935" xr:uid="{00000000-0005-0000-0000-0000C5260000}"/>
    <cellStyle name="Normal 113 2" xfId="9936" xr:uid="{00000000-0005-0000-0000-0000C6260000}"/>
    <cellStyle name="Normal 113 3" xfId="9937" xr:uid="{00000000-0005-0000-0000-0000C7260000}"/>
    <cellStyle name="Normal 113 4" xfId="9938" xr:uid="{00000000-0005-0000-0000-0000C8260000}"/>
    <cellStyle name="Normal 113 5" xfId="24045" xr:uid="{2A5C9777-CDC4-41E6-9302-1675D2356EAF}"/>
    <cellStyle name="Normal 114" xfId="9939" xr:uid="{00000000-0005-0000-0000-0000C9260000}"/>
    <cellStyle name="Normal 114 2" xfId="9940" xr:uid="{00000000-0005-0000-0000-0000CA260000}"/>
    <cellStyle name="Normal 114 3" xfId="9941" xr:uid="{00000000-0005-0000-0000-0000CB260000}"/>
    <cellStyle name="Normal 114 4" xfId="9942" xr:uid="{00000000-0005-0000-0000-0000CC260000}"/>
    <cellStyle name="Normal 114 5" xfId="24046" xr:uid="{387E6D25-A5C0-4FC6-B2C4-84F10A5ADF57}"/>
    <cellStyle name="Normal 115" xfId="9943" xr:uid="{00000000-0005-0000-0000-0000CD260000}"/>
    <cellStyle name="Normal 115 2" xfId="9944" xr:uid="{00000000-0005-0000-0000-0000CE260000}"/>
    <cellStyle name="Normal 115 3" xfId="9945" xr:uid="{00000000-0005-0000-0000-0000CF260000}"/>
    <cellStyle name="Normal 115 4" xfId="9946" xr:uid="{00000000-0005-0000-0000-0000D0260000}"/>
    <cellStyle name="Normal 115 5" xfId="24047" xr:uid="{321C431B-1B36-4FB5-B37E-F4B80BDAE9AD}"/>
    <cellStyle name="Normal 116" xfId="9947" xr:uid="{00000000-0005-0000-0000-0000D1260000}"/>
    <cellStyle name="Normal 116 2" xfId="9948" xr:uid="{00000000-0005-0000-0000-0000D2260000}"/>
    <cellStyle name="Normal 116 3" xfId="9949" xr:uid="{00000000-0005-0000-0000-0000D3260000}"/>
    <cellStyle name="Normal 116 4" xfId="9950" xr:uid="{00000000-0005-0000-0000-0000D4260000}"/>
    <cellStyle name="Normal 116 5" xfId="24048" xr:uid="{79AF4278-169A-47F5-BA92-8463C63900BA}"/>
    <cellStyle name="Normal 117" xfId="9951" xr:uid="{00000000-0005-0000-0000-0000D5260000}"/>
    <cellStyle name="Normal 117 2" xfId="9952" xr:uid="{00000000-0005-0000-0000-0000D6260000}"/>
    <cellStyle name="Normal 117 3" xfId="9953" xr:uid="{00000000-0005-0000-0000-0000D7260000}"/>
    <cellStyle name="Normal 117 4" xfId="9954" xr:uid="{00000000-0005-0000-0000-0000D8260000}"/>
    <cellStyle name="Normal 117 5" xfId="24049" xr:uid="{E446FC78-A0CF-4C7C-8264-FB2EBD7E1EF6}"/>
    <cellStyle name="Normal 118" xfId="9955" xr:uid="{00000000-0005-0000-0000-0000D9260000}"/>
    <cellStyle name="Normal 118 2" xfId="9956" xr:uid="{00000000-0005-0000-0000-0000DA260000}"/>
    <cellStyle name="Normal 118 3" xfId="9957" xr:uid="{00000000-0005-0000-0000-0000DB260000}"/>
    <cellStyle name="Normal 118 4" xfId="9958" xr:uid="{00000000-0005-0000-0000-0000DC260000}"/>
    <cellStyle name="Normal 118 5" xfId="24050" xr:uid="{AB290FC1-F1C5-4702-8521-17FF92CFCA88}"/>
    <cellStyle name="Normal 119" xfId="9959" xr:uid="{00000000-0005-0000-0000-0000DD260000}"/>
    <cellStyle name="Normal 119 2" xfId="24051" xr:uid="{69AE4A0E-B18A-4735-8E03-51A54294FA66}"/>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3" xfId="9965" xr:uid="{00000000-0005-0000-0000-0000E3260000}"/>
    <cellStyle name="Normal 12 10 2 2 4" xfId="9966" xr:uid="{00000000-0005-0000-0000-0000E4260000}"/>
    <cellStyle name="Normal 12 10 2 3" xfId="9967" xr:uid="{00000000-0005-0000-0000-0000E5260000}"/>
    <cellStyle name="Normal 12 10 2 4" xfId="9968" xr:uid="{00000000-0005-0000-0000-0000E6260000}"/>
    <cellStyle name="Normal 12 10 2 5" xfId="9969" xr:uid="{00000000-0005-0000-0000-0000E7260000}"/>
    <cellStyle name="Normal 12 10 3" xfId="9970" xr:uid="{00000000-0005-0000-0000-0000E8260000}"/>
    <cellStyle name="Normal 12 10 3 2" xfId="9971" xr:uid="{00000000-0005-0000-0000-0000E9260000}"/>
    <cellStyle name="Normal 12 10 3 3" xfId="9972" xr:uid="{00000000-0005-0000-0000-0000EA260000}"/>
    <cellStyle name="Normal 12 10 3 4" xfId="9973" xr:uid="{00000000-0005-0000-0000-0000EB260000}"/>
    <cellStyle name="Normal 12 10 4" xfId="9974" xr:uid="{00000000-0005-0000-0000-0000EC260000}"/>
    <cellStyle name="Normal 12 10 5" xfId="9975" xr:uid="{00000000-0005-0000-0000-0000ED260000}"/>
    <cellStyle name="Normal 12 10 6" xfId="9976" xr:uid="{00000000-0005-0000-0000-0000EE260000}"/>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3" xfId="9981" xr:uid="{00000000-0005-0000-0000-0000F3260000}"/>
    <cellStyle name="Normal 12 11 2 2 4" xfId="9982" xr:uid="{00000000-0005-0000-0000-0000F4260000}"/>
    <cellStyle name="Normal 12 11 2 3" xfId="9983" xr:uid="{00000000-0005-0000-0000-0000F5260000}"/>
    <cellStyle name="Normal 12 11 2 4" xfId="9984" xr:uid="{00000000-0005-0000-0000-0000F6260000}"/>
    <cellStyle name="Normal 12 11 2 5" xfId="9985" xr:uid="{00000000-0005-0000-0000-0000F7260000}"/>
    <cellStyle name="Normal 12 11 3" xfId="9986" xr:uid="{00000000-0005-0000-0000-0000F8260000}"/>
    <cellStyle name="Normal 12 11 3 2" xfId="9987" xr:uid="{00000000-0005-0000-0000-0000F9260000}"/>
    <cellStyle name="Normal 12 11 3 3" xfId="9988" xr:uid="{00000000-0005-0000-0000-0000FA260000}"/>
    <cellStyle name="Normal 12 11 3 4" xfId="9989" xr:uid="{00000000-0005-0000-0000-0000FB260000}"/>
    <cellStyle name="Normal 12 11 4" xfId="9990" xr:uid="{00000000-0005-0000-0000-0000FC260000}"/>
    <cellStyle name="Normal 12 11 5" xfId="9991" xr:uid="{00000000-0005-0000-0000-0000FD260000}"/>
    <cellStyle name="Normal 12 11 6" xfId="9992" xr:uid="{00000000-0005-0000-0000-0000FE260000}"/>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3" xfId="9997" xr:uid="{00000000-0005-0000-0000-000003270000}"/>
    <cellStyle name="Normal 12 12 2 2 4" xfId="9998" xr:uid="{00000000-0005-0000-0000-000004270000}"/>
    <cellStyle name="Normal 12 12 2 3" xfId="9999" xr:uid="{00000000-0005-0000-0000-000005270000}"/>
    <cellStyle name="Normal 12 12 2 4" xfId="10000" xr:uid="{00000000-0005-0000-0000-000006270000}"/>
    <cellStyle name="Normal 12 12 2 5" xfId="10001" xr:uid="{00000000-0005-0000-0000-000007270000}"/>
    <cellStyle name="Normal 12 12 3" xfId="10002" xr:uid="{00000000-0005-0000-0000-000008270000}"/>
    <cellStyle name="Normal 12 12 3 2" xfId="10003" xr:uid="{00000000-0005-0000-0000-000009270000}"/>
    <cellStyle name="Normal 12 12 3 3" xfId="10004" xr:uid="{00000000-0005-0000-0000-00000A270000}"/>
    <cellStyle name="Normal 12 12 3 4" xfId="10005" xr:uid="{00000000-0005-0000-0000-00000B270000}"/>
    <cellStyle name="Normal 12 12 4" xfId="10006" xr:uid="{00000000-0005-0000-0000-00000C270000}"/>
    <cellStyle name="Normal 12 12 5" xfId="10007" xr:uid="{00000000-0005-0000-0000-00000D270000}"/>
    <cellStyle name="Normal 12 12 6" xfId="10008" xr:uid="{00000000-0005-0000-0000-00000E270000}"/>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3" xfId="10013" xr:uid="{00000000-0005-0000-0000-000013270000}"/>
    <cellStyle name="Normal 12 13 2 2 4" xfId="10014" xr:uid="{00000000-0005-0000-0000-000014270000}"/>
    <cellStyle name="Normal 12 13 2 3" xfId="10015" xr:uid="{00000000-0005-0000-0000-000015270000}"/>
    <cellStyle name="Normal 12 13 2 4" xfId="10016" xr:uid="{00000000-0005-0000-0000-000016270000}"/>
    <cellStyle name="Normal 12 13 2 5" xfId="10017" xr:uid="{00000000-0005-0000-0000-000017270000}"/>
    <cellStyle name="Normal 12 13 3" xfId="10018" xr:uid="{00000000-0005-0000-0000-000018270000}"/>
    <cellStyle name="Normal 12 13 3 2" xfId="10019" xr:uid="{00000000-0005-0000-0000-000019270000}"/>
    <cellStyle name="Normal 12 13 3 3" xfId="10020" xr:uid="{00000000-0005-0000-0000-00001A270000}"/>
    <cellStyle name="Normal 12 13 3 4" xfId="10021" xr:uid="{00000000-0005-0000-0000-00001B270000}"/>
    <cellStyle name="Normal 12 13 4" xfId="10022" xr:uid="{00000000-0005-0000-0000-00001C270000}"/>
    <cellStyle name="Normal 12 13 5" xfId="10023" xr:uid="{00000000-0005-0000-0000-00001D270000}"/>
    <cellStyle name="Normal 12 13 6" xfId="10024" xr:uid="{00000000-0005-0000-0000-00001E270000}"/>
    <cellStyle name="Normal 12 14" xfId="10025" xr:uid="{00000000-0005-0000-0000-00001F270000}"/>
    <cellStyle name="Normal 12 14 2" xfId="10026" xr:uid="{00000000-0005-0000-0000-000020270000}"/>
    <cellStyle name="Normal 12 14 3" xfId="10027" xr:uid="{00000000-0005-0000-0000-000021270000}"/>
    <cellStyle name="Normal 12 14 4" xfId="10028" xr:uid="{00000000-0005-0000-0000-000022270000}"/>
    <cellStyle name="Normal 12 15" xfId="23945" xr:uid="{C926388B-DE5B-46C0-ABA5-CD10962C5F3D}"/>
    <cellStyle name="Normal 12 2" xfId="10029" xr:uid="{00000000-0005-0000-0000-000023270000}"/>
    <cellStyle name="Normal 12 2 2" xfId="10030" xr:uid="{00000000-0005-0000-0000-000024270000}"/>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3" xfId="10035" xr:uid="{00000000-0005-0000-0000-000029270000}"/>
    <cellStyle name="Normal 12 2 3 2 2 4" xfId="10036" xr:uid="{00000000-0005-0000-0000-00002A270000}"/>
    <cellStyle name="Normal 12 2 3 2 3" xfId="10037" xr:uid="{00000000-0005-0000-0000-00002B270000}"/>
    <cellStyle name="Normal 12 2 3 2 4" xfId="10038" xr:uid="{00000000-0005-0000-0000-00002C270000}"/>
    <cellStyle name="Normal 12 2 3 2 5" xfId="10039" xr:uid="{00000000-0005-0000-0000-00002D270000}"/>
    <cellStyle name="Normal 12 2 3 3" xfId="10040" xr:uid="{00000000-0005-0000-0000-00002E270000}"/>
    <cellStyle name="Normal 12 2 3 3 2" xfId="10041" xr:uid="{00000000-0005-0000-0000-00002F270000}"/>
    <cellStyle name="Normal 12 2 3 3 3" xfId="10042" xr:uid="{00000000-0005-0000-0000-000030270000}"/>
    <cellStyle name="Normal 12 2 3 3 4" xfId="10043" xr:uid="{00000000-0005-0000-0000-000031270000}"/>
    <cellStyle name="Normal 12 2 3 4" xfId="10044" xr:uid="{00000000-0005-0000-0000-000032270000}"/>
    <cellStyle name="Normal 12 2 3 5" xfId="10045" xr:uid="{00000000-0005-0000-0000-000033270000}"/>
    <cellStyle name="Normal 12 2 3 6" xfId="10046" xr:uid="{00000000-0005-0000-0000-000034270000}"/>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3" xfId="10052" xr:uid="{00000000-0005-0000-0000-00003A270000}"/>
    <cellStyle name="Normal 12 3 2 2 2 4" xfId="10053" xr:uid="{00000000-0005-0000-0000-00003B270000}"/>
    <cellStyle name="Normal 12 3 2 2 3" xfId="10054" xr:uid="{00000000-0005-0000-0000-00003C270000}"/>
    <cellStyle name="Normal 12 3 2 2 4" xfId="10055" xr:uid="{00000000-0005-0000-0000-00003D270000}"/>
    <cellStyle name="Normal 12 3 2 2 5" xfId="10056" xr:uid="{00000000-0005-0000-0000-00003E270000}"/>
    <cellStyle name="Normal 12 3 2 3" xfId="10057" xr:uid="{00000000-0005-0000-0000-00003F270000}"/>
    <cellStyle name="Normal 12 3 2 4" xfId="10058" xr:uid="{00000000-0005-0000-0000-000040270000}"/>
    <cellStyle name="Normal 12 3 2 4 2" xfId="10059" xr:uid="{00000000-0005-0000-0000-000041270000}"/>
    <cellStyle name="Normal 12 3 2 4 3" xfId="10060" xr:uid="{00000000-0005-0000-0000-000042270000}"/>
    <cellStyle name="Normal 12 3 2 4 4" xfId="10061" xr:uid="{00000000-0005-0000-0000-000043270000}"/>
    <cellStyle name="Normal 12 3 2 5" xfId="10062" xr:uid="{00000000-0005-0000-0000-000044270000}"/>
    <cellStyle name="Normal 12 3 2 6" xfId="10063" xr:uid="{00000000-0005-0000-0000-000045270000}"/>
    <cellStyle name="Normal 12 3 2 7" xfId="10064" xr:uid="{00000000-0005-0000-0000-000046270000}"/>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3" xfId="10069" xr:uid="{00000000-0005-0000-0000-00004B270000}"/>
    <cellStyle name="Normal 12 4 2 2 4" xfId="10070" xr:uid="{00000000-0005-0000-0000-00004C270000}"/>
    <cellStyle name="Normal 12 4 2 3" xfId="10071" xr:uid="{00000000-0005-0000-0000-00004D270000}"/>
    <cellStyle name="Normal 12 4 2 4" xfId="10072" xr:uid="{00000000-0005-0000-0000-00004E270000}"/>
    <cellStyle name="Normal 12 4 2 5" xfId="10073" xr:uid="{00000000-0005-0000-0000-00004F270000}"/>
    <cellStyle name="Normal 12 4 3" xfId="10074" xr:uid="{00000000-0005-0000-0000-000050270000}"/>
    <cellStyle name="Normal 12 4 4" xfId="10075" xr:uid="{00000000-0005-0000-0000-000051270000}"/>
    <cellStyle name="Normal 12 4 4 2" xfId="10076" xr:uid="{00000000-0005-0000-0000-000052270000}"/>
    <cellStyle name="Normal 12 4 4 3" xfId="10077" xr:uid="{00000000-0005-0000-0000-000053270000}"/>
    <cellStyle name="Normal 12 4 4 4" xfId="10078" xr:uid="{00000000-0005-0000-0000-000054270000}"/>
    <cellStyle name="Normal 12 4 5" xfId="10079" xr:uid="{00000000-0005-0000-0000-000055270000}"/>
    <cellStyle name="Normal 12 4 6" xfId="10080" xr:uid="{00000000-0005-0000-0000-000056270000}"/>
    <cellStyle name="Normal 12 4 7" xfId="10081" xr:uid="{00000000-0005-0000-0000-000057270000}"/>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3" xfId="10086" xr:uid="{00000000-0005-0000-0000-00005C270000}"/>
    <cellStyle name="Normal 12 5 2 2 4" xfId="10087" xr:uid="{00000000-0005-0000-0000-00005D270000}"/>
    <cellStyle name="Normal 12 5 2 3" xfId="10088" xr:uid="{00000000-0005-0000-0000-00005E270000}"/>
    <cellStyle name="Normal 12 5 2 4" xfId="10089" xr:uid="{00000000-0005-0000-0000-00005F270000}"/>
    <cellStyle name="Normal 12 5 2 5" xfId="10090" xr:uid="{00000000-0005-0000-0000-000060270000}"/>
    <cellStyle name="Normal 12 5 3" xfId="10091" xr:uid="{00000000-0005-0000-0000-000061270000}"/>
    <cellStyle name="Normal 12 5 4" xfId="10092" xr:uid="{00000000-0005-0000-0000-000062270000}"/>
    <cellStyle name="Normal 12 5 4 2" xfId="10093" xr:uid="{00000000-0005-0000-0000-000063270000}"/>
    <cellStyle name="Normal 12 5 4 3" xfId="10094" xr:uid="{00000000-0005-0000-0000-000064270000}"/>
    <cellStyle name="Normal 12 5 4 4" xfId="10095" xr:uid="{00000000-0005-0000-0000-000065270000}"/>
    <cellStyle name="Normal 12 5 5" xfId="10096" xr:uid="{00000000-0005-0000-0000-000066270000}"/>
    <cellStyle name="Normal 12 5 6" xfId="10097" xr:uid="{00000000-0005-0000-0000-000067270000}"/>
    <cellStyle name="Normal 12 5 7" xfId="10098" xr:uid="{00000000-0005-0000-0000-000068270000}"/>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3" xfId="10103" xr:uid="{00000000-0005-0000-0000-00006D270000}"/>
    <cellStyle name="Normal 12 6 2 2 4" xfId="10104" xr:uid="{00000000-0005-0000-0000-00006E270000}"/>
    <cellStyle name="Normal 12 6 2 3" xfId="10105" xr:uid="{00000000-0005-0000-0000-00006F270000}"/>
    <cellStyle name="Normal 12 6 2 4" xfId="10106" xr:uid="{00000000-0005-0000-0000-000070270000}"/>
    <cellStyle name="Normal 12 6 2 5" xfId="10107" xr:uid="{00000000-0005-0000-0000-000071270000}"/>
    <cellStyle name="Normal 12 6 3" xfId="10108" xr:uid="{00000000-0005-0000-0000-000072270000}"/>
    <cellStyle name="Normal 12 6 4" xfId="10109" xr:uid="{00000000-0005-0000-0000-000073270000}"/>
    <cellStyle name="Normal 12 6 4 2" xfId="10110" xr:uid="{00000000-0005-0000-0000-000074270000}"/>
    <cellStyle name="Normal 12 6 4 3" xfId="10111" xr:uid="{00000000-0005-0000-0000-000075270000}"/>
    <cellStyle name="Normal 12 6 4 4" xfId="10112" xr:uid="{00000000-0005-0000-0000-000076270000}"/>
    <cellStyle name="Normal 12 6 5" xfId="10113" xr:uid="{00000000-0005-0000-0000-000077270000}"/>
    <cellStyle name="Normal 12 6 6" xfId="10114" xr:uid="{00000000-0005-0000-0000-000078270000}"/>
    <cellStyle name="Normal 12 6 7" xfId="10115" xr:uid="{00000000-0005-0000-0000-000079270000}"/>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3" xfId="10120" xr:uid="{00000000-0005-0000-0000-00007E270000}"/>
    <cellStyle name="Normal 12 7 2 2 4" xfId="10121" xr:uid="{00000000-0005-0000-0000-00007F270000}"/>
    <cellStyle name="Normal 12 7 2 3" xfId="10122" xr:uid="{00000000-0005-0000-0000-000080270000}"/>
    <cellStyle name="Normal 12 7 2 4" xfId="10123" xr:uid="{00000000-0005-0000-0000-000081270000}"/>
    <cellStyle name="Normal 12 7 2 5" xfId="10124" xr:uid="{00000000-0005-0000-0000-000082270000}"/>
    <cellStyle name="Normal 12 7 3" xfId="10125" xr:uid="{00000000-0005-0000-0000-000083270000}"/>
    <cellStyle name="Normal 12 7 4" xfId="10126" xr:uid="{00000000-0005-0000-0000-000084270000}"/>
    <cellStyle name="Normal 12 7 4 2" xfId="10127" xr:uid="{00000000-0005-0000-0000-000085270000}"/>
    <cellStyle name="Normal 12 7 4 3" xfId="10128" xr:uid="{00000000-0005-0000-0000-000086270000}"/>
    <cellStyle name="Normal 12 7 4 4" xfId="10129" xr:uid="{00000000-0005-0000-0000-000087270000}"/>
    <cellStyle name="Normal 12 7 5" xfId="10130" xr:uid="{00000000-0005-0000-0000-000088270000}"/>
    <cellStyle name="Normal 12 7 6" xfId="10131" xr:uid="{00000000-0005-0000-0000-000089270000}"/>
    <cellStyle name="Normal 12 7 7" xfId="10132" xr:uid="{00000000-0005-0000-0000-00008A270000}"/>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3" xfId="10137" xr:uid="{00000000-0005-0000-0000-00008F270000}"/>
    <cellStyle name="Normal 12 8 2 2 4" xfId="10138" xr:uid="{00000000-0005-0000-0000-000090270000}"/>
    <cellStyle name="Normal 12 8 2 3" xfId="10139" xr:uid="{00000000-0005-0000-0000-000091270000}"/>
    <cellStyle name="Normal 12 8 2 4" xfId="10140" xr:uid="{00000000-0005-0000-0000-000092270000}"/>
    <cellStyle name="Normal 12 8 2 5" xfId="10141" xr:uid="{00000000-0005-0000-0000-000093270000}"/>
    <cellStyle name="Normal 12 8 3" xfId="10142" xr:uid="{00000000-0005-0000-0000-000094270000}"/>
    <cellStyle name="Normal 12 8 3 2" xfId="10143" xr:uid="{00000000-0005-0000-0000-000095270000}"/>
    <cellStyle name="Normal 12 8 3 3" xfId="10144" xr:uid="{00000000-0005-0000-0000-000096270000}"/>
    <cellStyle name="Normal 12 8 3 4" xfId="10145" xr:uid="{00000000-0005-0000-0000-000097270000}"/>
    <cellStyle name="Normal 12 8 4" xfId="10146" xr:uid="{00000000-0005-0000-0000-000098270000}"/>
    <cellStyle name="Normal 12 8 5" xfId="10147" xr:uid="{00000000-0005-0000-0000-000099270000}"/>
    <cellStyle name="Normal 12 8 6" xfId="10148" xr:uid="{00000000-0005-0000-0000-00009A270000}"/>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3" xfId="10153" xr:uid="{00000000-0005-0000-0000-00009F270000}"/>
    <cellStyle name="Normal 12 9 2 2 4" xfId="10154" xr:uid="{00000000-0005-0000-0000-0000A0270000}"/>
    <cellStyle name="Normal 12 9 2 3" xfId="10155" xr:uid="{00000000-0005-0000-0000-0000A1270000}"/>
    <cellStyle name="Normal 12 9 2 4" xfId="10156" xr:uid="{00000000-0005-0000-0000-0000A2270000}"/>
    <cellStyle name="Normal 12 9 2 5" xfId="10157" xr:uid="{00000000-0005-0000-0000-0000A3270000}"/>
    <cellStyle name="Normal 12 9 3" xfId="10158" xr:uid="{00000000-0005-0000-0000-0000A4270000}"/>
    <cellStyle name="Normal 12 9 3 2" xfId="10159" xr:uid="{00000000-0005-0000-0000-0000A5270000}"/>
    <cellStyle name="Normal 12 9 3 3" xfId="10160" xr:uid="{00000000-0005-0000-0000-0000A6270000}"/>
    <cellStyle name="Normal 12 9 3 4" xfId="10161" xr:uid="{00000000-0005-0000-0000-0000A7270000}"/>
    <cellStyle name="Normal 12 9 4" xfId="10162" xr:uid="{00000000-0005-0000-0000-0000A8270000}"/>
    <cellStyle name="Normal 12 9 5" xfId="10163" xr:uid="{00000000-0005-0000-0000-0000A9270000}"/>
    <cellStyle name="Normal 12 9 6" xfId="10164" xr:uid="{00000000-0005-0000-0000-0000AA270000}"/>
    <cellStyle name="Normal 120" xfId="10165" xr:uid="{00000000-0005-0000-0000-0000AB270000}"/>
    <cellStyle name="Normal 120 2" xfId="24052" xr:uid="{8411E43C-BD29-48B0-81C6-FABCEC1E69E0}"/>
    <cellStyle name="Normal 121" xfId="3" xr:uid="{00000000-0005-0000-0000-0000AC270000}"/>
    <cellStyle name="Normal 121 2" xfId="20963" xr:uid="{00000000-0005-0000-0000-0000AD270000}"/>
    <cellStyle name="Normal 121 3" xfId="24053" xr:uid="{4B4C22E7-02DD-49B6-BA42-AA190E1BC6E7}"/>
    <cellStyle name="Normal 122" xfId="20960" xr:uid="{00000000-0005-0000-0000-0000AE270000}"/>
    <cellStyle name="Normal 122 2" xfId="24054" xr:uid="{BDC05E1C-E5BC-4B70-B274-A700F9441719}"/>
    <cellStyle name="Normal 123" xfId="23848" xr:uid="{F8C13CEC-A229-49A2-B78E-FB493D073F66}"/>
    <cellStyle name="Normal 124" xfId="24055" xr:uid="{BFACE42B-B29A-49F0-B176-F358F6B43CD7}"/>
    <cellStyle name="Normal 125" xfId="24056" xr:uid="{6AF26561-55DC-4C58-AFD4-6F5B478CD109}"/>
    <cellStyle name="Normal 126" xfId="24057" xr:uid="{2D9F6C68-5386-4411-8064-6DDE20C2EBD6}"/>
    <cellStyle name="Normal 127" xfId="24058" xr:uid="{FD57ACF3-8CA9-40A2-8F2C-AD196205FA82}"/>
    <cellStyle name="Normal 128" xfId="24059" xr:uid="{3B3E61D0-9B91-42B7-BF9E-01728365D3FF}"/>
    <cellStyle name="Normal 129" xfId="24060" xr:uid="{3672153C-1A7F-4D27-8250-5E421D13E48F}"/>
    <cellStyle name="Normal 13" xfId="10166" xr:uid="{00000000-0005-0000-0000-0000AF270000}"/>
    <cellStyle name="Normal 13 10" xfId="10167" xr:uid="{00000000-0005-0000-0000-0000B0270000}"/>
    <cellStyle name="Normal 13 11" xfId="10168" xr:uid="{00000000-0005-0000-0000-0000B1270000}"/>
    <cellStyle name="Normal 13 11 2" xfId="10169" xr:uid="{00000000-0005-0000-0000-0000B2270000}"/>
    <cellStyle name="Normal 13 11 2 2" xfId="10170" xr:uid="{00000000-0005-0000-0000-0000B3270000}"/>
    <cellStyle name="Normal 13 11 2 2 2" xfId="10171" xr:uid="{00000000-0005-0000-0000-0000B4270000}"/>
    <cellStyle name="Normal 13 11 2 2 3" xfId="10172" xr:uid="{00000000-0005-0000-0000-0000B5270000}"/>
    <cellStyle name="Normal 13 11 2 2 4" xfId="10173" xr:uid="{00000000-0005-0000-0000-0000B6270000}"/>
    <cellStyle name="Normal 13 11 2 3" xfId="10174" xr:uid="{00000000-0005-0000-0000-0000B7270000}"/>
    <cellStyle name="Normal 13 11 2 4" xfId="10175" xr:uid="{00000000-0005-0000-0000-0000B8270000}"/>
    <cellStyle name="Normal 13 11 2 5" xfId="10176" xr:uid="{00000000-0005-0000-0000-0000B9270000}"/>
    <cellStyle name="Normal 13 11 3" xfId="10177" xr:uid="{00000000-0005-0000-0000-0000BA270000}"/>
    <cellStyle name="Normal 13 11 3 2" xfId="10178" xr:uid="{00000000-0005-0000-0000-0000BB270000}"/>
    <cellStyle name="Normal 13 11 3 3" xfId="10179" xr:uid="{00000000-0005-0000-0000-0000BC270000}"/>
    <cellStyle name="Normal 13 11 3 4" xfId="10180" xr:uid="{00000000-0005-0000-0000-0000BD270000}"/>
    <cellStyle name="Normal 13 11 4" xfId="10181" xr:uid="{00000000-0005-0000-0000-0000BE270000}"/>
    <cellStyle name="Normal 13 11 5" xfId="10182" xr:uid="{00000000-0005-0000-0000-0000BF270000}"/>
    <cellStyle name="Normal 13 11 6" xfId="10183" xr:uid="{00000000-0005-0000-0000-0000C0270000}"/>
    <cellStyle name="Normal 13 12" xfId="10184" xr:uid="{00000000-0005-0000-0000-0000C1270000}"/>
    <cellStyle name="Normal 13 12 2" xfId="10185" xr:uid="{00000000-0005-0000-0000-0000C2270000}"/>
    <cellStyle name="Normal 13 12 2 2" xfId="10186" xr:uid="{00000000-0005-0000-0000-0000C3270000}"/>
    <cellStyle name="Normal 13 12 2 2 2" xfId="10187" xr:uid="{00000000-0005-0000-0000-0000C4270000}"/>
    <cellStyle name="Normal 13 12 2 2 3" xfId="10188" xr:uid="{00000000-0005-0000-0000-0000C5270000}"/>
    <cellStyle name="Normal 13 12 2 2 4" xfId="10189" xr:uid="{00000000-0005-0000-0000-0000C6270000}"/>
    <cellStyle name="Normal 13 12 2 3" xfId="10190" xr:uid="{00000000-0005-0000-0000-0000C7270000}"/>
    <cellStyle name="Normal 13 12 2 4" xfId="10191" xr:uid="{00000000-0005-0000-0000-0000C8270000}"/>
    <cellStyle name="Normal 13 12 2 5" xfId="10192" xr:uid="{00000000-0005-0000-0000-0000C9270000}"/>
    <cellStyle name="Normal 13 12 3" xfId="10193" xr:uid="{00000000-0005-0000-0000-0000CA270000}"/>
    <cellStyle name="Normal 13 12 3 2" xfId="10194" xr:uid="{00000000-0005-0000-0000-0000CB270000}"/>
    <cellStyle name="Normal 13 12 3 3" xfId="10195" xr:uid="{00000000-0005-0000-0000-0000CC270000}"/>
    <cellStyle name="Normal 13 12 3 4" xfId="10196" xr:uid="{00000000-0005-0000-0000-0000CD270000}"/>
    <cellStyle name="Normal 13 12 4" xfId="10197" xr:uid="{00000000-0005-0000-0000-0000CE270000}"/>
    <cellStyle name="Normal 13 12 5" xfId="10198" xr:uid="{00000000-0005-0000-0000-0000CF270000}"/>
    <cellStyle name="Normal 13 12 6" xfId="10199" xr:uid="{00000000-0005-0000-0000-0000D0270000}"/>
    <cellStyle name="Normal 13 13" xfId="10200" xr:uid="{00000000-0005-0000-0000-0000D1270000}"/>
    <cellStyle name="Normal 13 13 2" xfId="10201" xr:uid="{00000000-0005-0000-0000-0000D2270000}"/>
    <cellStyle name="Normal 13 13 3" xfId="10202" xr:uid="{00000000-0005-0000-0000-0000D3270000}"/>
    <cellStyle name="Normal 13 13 4" xfId="10203" xr:uid="{00000000-0005-0000-0000-0000D4270000}"/>
    <cellStyle name="Normal 13 14" xfId="23946" xr:uid="{B875F528-917E-4FEF-B011-CBDC71AC2543}"/>
    <cellStyle name="Normal 13 2" xfId="10204" xr:uid="{00000000-0005-0000-0000-0000D5270000}"/>
    <cellStyle name="Normal 13 2 2" xfId="10205" xr:uid="{00000000-0005-0000-0000-0000D6270000}"/>
    <cellStyle name="Normal 13 2 3" xfId="10206" xr:uid="{00000000-0005-0000-0000-0000D7270000}"/>
    <cellStyle name="Normal 13 2 3 2" xfId="10207" xr:uid="{00000000-0005-0000-0000-0000D8270000}"/>
    <cellStyle name="Normal 13 2 3 2 2" xfId="10208" xr:uid="{00000000-0005-0000-0000-0000D9270000}"/>
    <cellStyle name="Normal 13 2 3 2 2 2" xfId="10209" xr:uid="{00000000-0005-0000-0000-0000DA270000}"/>
    <cellStyle name="Normal 13 2 3 2 2 3" xfId="10210" xr:uid="{00000000-0005-0000-0000-0000DB270000}"/>
    <cellStyle name="Normal 13 2 3 2 2 4" xfId="10211" xr:uid="{00000000-0005-0000-0000-0000DC270000}"/>
    <cellStyle name="Normal 13 2 3 2 3" xfId="10212" xr:uid="{00000000-0005-0000-0000-0000DD270000}"/>
    <cellStyle name="Normal 13 2 3 2 4" xfId="10213" xr:uid="{00000000-0005-0000-0000-0000DE270000}"/>
    <cellStyle name="Normal 13 2 3 2 5" xfId="10214" xr:uid="{00000000-0005-0000-0000-0000DF270000}"/>
    <cellStyle name="Normal 13 2 3 3" xfId="10215" xr:uid="{00000000-0005-0000-0000-0000E0270000}"/>
    <cellStyle name="Normal 13 2 3 3 2" xfId="10216" xr:uid="{00000000-0005-0000-0000-0000E1270000}"/>
    <cellStyle name="Normal 13 2 3 3 3" xfId="10217" xr:uid="{00000000-0005-0000-0000-0000E2270000}"/>
    <cellStyle name="Normal 13 2 3 3 4" xfId="10218" xr:uid="{00000000-0005-0000-0000-0000E3270000}"/>
    <cellStyle name="Normal 13 2 3 4" xfId="10219" xr:uid="{00000000-0005-0000-0000-0000E4270000}"/>
    <cellStyle name="Normal 13 2 3 5" xfId="10220" xr:uid="{00000000-0005-0000-0000-0000E5270000}"/>
    <cellStyle name="Normal 13 2 3 6" xfId="10221" xr:uid="{00000000-0005-0000-0000-0000E6270000}"/>
    <cellStyle name="Normal 13 3" xfId="10222" xr:uid="{00000000-0005-0000-0000-0000E7270000}"/>
    <cellStyle name="Normal 13 3 2" xfId="10223" xr:uid="{00000000-0005-0000-0000-0000E8270000}"/>
    <cellStyle name="Normal 13 3 2 2" xfId="10224" xr:uid="{00000000-0005-0000-0000-0000E9270000}"/>
    <cellStyle name="Normal 13 4" xfId="10225" xr:uid="{00000000-0005-0000-0000-0000EA270000}"/>
    <cellStyle name="Normal 13 4 2" xfId="10226" xr:uid="{00000000-0005-0000-0000-0000EB270000}"/>
    <cellStyle name="Normal 13 5" xfId="10227" xr:uid="{00000000-0005-0000-0000-0000EC270000}"/>
    <cellStyle name="Normal 13 5 2" xfId="10228" xr:uid="{00000000-0005-0000-0000-0000ED270000}"/>
    <cellStyle name="Normal 13 6" xfId="10229" xr:uid="{00000000-0005-0000-0000-0000EE270000}"/>
    <cellStyle name="Normal 13 6 2" xfId="10230" xr:uid="{00000000-0005-0000-0000-0000EF270000}"/>
    <cellStyle name="Normal 13 7" xfId="10231" xr:uid="{00000000-0005-0000-0000-0000F0270000}"/>
    <cellStyle name="Normal 13 7 2" xfId="10232" xr:uid="{00000000-0005-0000-0000-0000F1270000}"/>
    <cellStyle name="Normal 13 8" xfId="10233" xr:uid="{00000000-0005-0000-0000-0000F2270000}"/>
    <cellStyle name="Normal 13 9" xfId="10234" xr:uid="{00000000-0005-0000-0000-0000F3270000}"/>
    <cellStyle name="Normal 130" xfId="24061" xr:uid="{37EE0F41-D24D-4265-8B29-0EEFFB58C2C8}"/>
    <cellStyle name="Normal 131" xfId="24062" xr:uid="{08BFDF36-7C1C-4F90-894C-FCAA8AF78EEB}"/>
    <cellStyle name="Normal 132" xfId="24063" xr:uid="{1B9F6F46-42B7-4B7C-BB00-5A70268347B4}"/>
    <cellStyle name="Normal 133" xfId="24064" xr:uid="{5CF810EB-577B-422C-BA2C-3DB18791FBC1}"/>
    <cellStyle name="Normal 134" xfId="24065" xr:uid="{D49BC239-4222-4010-B0CD-B4DDF67415CA}"/>
    <cellStyle name="Normal 135" xfId="24066" xr:uid="{1CDA5BFA-C250-4BA5-A674-CFE385BD02FF}"/>
    <cellStyle name="Normal 136" xfId="24067" xr:uid="{B6FC2F99-F816-4719-98A0-35BB148E1B16}"/>
    <cellStyle name="Normal 137" xfId="24068" xr:uid="{014BF62C-18E1-4E45-BF55-83BF9F1BBEC6}"/>
    <cellStyle name="Normal 138" xfId="24069" xr:uid="{3D369A1F-7890-424B-8ACB-F8FFC16D78BB}"/>
    <cellStyle name="Normal 139" xfId="24070" xr:uid="{6DAB54B1-D7AC-40B0-95CF-AE19F6258BA4}"/>
    <cellStyle name="Normal 14" xfId="10235" xr:uid="{00000000-0005-0000-0000-0000F4270000}"/>
    <cellStyle name="Normal 14 2" xfId="10236" xr:uid="{00000000-0005-0000-0000-0000F5270000}"/>
    <cellStyle name="Normal 14 2 2" xfId="10237" xr:uid="{00000000-0005-0000-0000-0000F6270000}"/>
    <cellStyle name="Normal 14 2 3" xfId="10238" xr:uid="{00000000-0005-0000-0000-0000F7270000}"/>
    <cellStyle name="Normal 14 2 3 2" xfId="10239" xr:uid="{00000000-0005-0000-0000-0000F8270000}"/>
    <cellStyle name="Normal 14 2 3 2 2" xfId="10240" xr:uid="{00000000-0005-0000-0000-0000F9270000}"/>
    <cellStyle name="Normal 14 2 3 2 2 2" xfId="10241" xr:uid="{00000000-0005-0000-0000-0000FA270000}"/>
    <cellStyle name="Normal 14 2 3 2 2 3" xfId="10242" xr:uid="{00000000-0005-0000-0000-0000FB270000}"/>
    <cellStyle name="Normal 14 2 3 2 2 4" xfId="10243" xr:uid="{00000000-0005-0000-0000-0000FC270000}"/>
    <cellStyle name="Normal 14 2 3 2 3" xfId="10244" xr:uid="{00000000-0005-0000-0000-0000FD270000}"/>
    <cellStyle name="Normal 14 2 3 2 4" xfId="10245" xr:uid="{00000000-0005-0000-0000-0000FE270000}"/>
    <cellStyle name="Normal 14 2 3 2 5" xfId="10246" xr:uid="{00000000-0005-0000-0000-0000FF270000}"/>
    <cellStyle name="Normal 14 2 3 3" xfId="10247" xr:uid="{00000000-0005-0000-0000-000000280000}"/>
    <cellStyle name="Normal 14 2 3 4" xfId="10248" xr:uid="{00000000-0005-0000-0000-000001280000}"/>
    <cellStyle name="Normal 14 2 3 4 2" xfId="10249" xr:uid="{00000000-0005-0000-0000-000002280000}"/>
    <cellStyle name="Normal 14 2 3 4 3" xfId="10250" xr:uid="{00000000-0005-0000-0000-000003280000}"/>
    <cellStyle name="Normal 14 2 3 4 4" xfId="10251" xr:uid="{00000000-0005-0000-0000-000004280000}"/>
    <cellStyle name="Normal 14 2 3 5" xfId="10252" xr:uid="{00000000-0005-0000-0000-000005280000}"/>
    <cellStyle name="Normal 14 2 3 6" xfId="10253" xr:uid="{00000000-0005-0000-0000-000006280000}"/>
    <cellStyle name="Normal 14 2 3 7" xfId="10254" xr:uid="{00000000-0005-0000-0000-000007280000}"/>
    <cellStyle name="Normal 14 2 4" xfId="10255" xr:uid="{00000000-0005-0000-0000-000008280000}"/>
    <cellStyle name="Normal 14 2 4 2" xfId="10256" xr:uid="{00000000-0005-0000-0000-000009280000}"/>
    <cellStyle name="Normal 14 2 4 3" xfId="10257" xr:uid="{00000000-0005-0000-0000-00000A280000}"/>
    <cellStyle name="Normal 14 2 4 4" xfId="10258" xr:uid="{00000000-0005-0000-0000-00000B280000}"/>
    <cellStyle name="Normal 14 3" xfId="10259" xr:uid="{00000000-0005-0000-0000-00000C280000}"/>
    <cellStyle name="Normal 14 3 2" xfId="10260" xr:uid="{00000000-0005-0000-0000-00000D280000}"/>
    <cellStyle name="Normal 14 3 2 2" xfId="10261" xr:uid="{00000000-0005-0000-0000-00000E280000}"/>
    <cellStyle name="Normal 14 3 2 2 2" xfId="10262" xr:uid="{00000000-0005-0000-0000-00000F280000}"/>
    <cellStyle name="Normal 14 3 2 2 2 2" xfId="10263" xr:uid="{00000000-0005-0000-0000-000010280000}"/>
    <cellStyle name="Normal 14 3 2 2 2 3" xfId="10264" xr:uid="{00000000-0005-0000-0000-000011280000}"/>
    <cellStyle name="Normal 14 3 2 2 2 4" xfId="10265" xr:uid="{00000000-0005-0000-0000-000012280000}"/>
    <cellStyle name="Normal 14 3 2 2 3" xfId="10266" xr:uid="{00000000-0005-0000-0000-000013280000}"/>
    <cellStyle name="Normal 14 3 2 2 4" xfId="10267" xr:uid="{00000000-0005-0000-0000-000014280000}"/>
    <cellStyle name="Normal 14 3 2 2 5" xfId="10268" xr:uid="{00000000-0005-0000-0000-000015280000}"/>
    <cellStyle name="Normal 14 3 2 3" xfId="10269" xr:uid="{00000000-0005-0000-0000-000016280000}"/>
    <cellStyle name="Normal 14 3 2 4" xfId="10270" xr:uid="{00000000-0005-0000-0000-000017280000}"/>
    <cellStyle name="Normal 14 3 2 4 2" xfId="10271" xr:uid="{00000000-0005-0000-0000-000018280000}"/>
    <cellStyle name="Normal 14 3 2 4 3" xfId="10272" xr:uid="{00000000-0005-0000-0000-000019280000}"/>
    <cellStyle name="Normal 14 3 2 4 4" xfId="10273" xr:uid="{00000000-0005-0000-0000-00001A280000}"/>
    <cellStyle name="Normal 14 3 2 5" xfId="10274" xr:uid="{00000000-0005-0000-0000-00001B280000}"/>
    <cellStyle name="Normal 14 3 2 6" xfId="10275" xr:uid="{00000000-0005-0000-0000-00001C280000}"/>
    <cellStyle name="Normal 14 3 2 7" xfId="10276" xr:uid="{00000000-0005-0000-0000-00001D280000}"/>
    <cellStyle name="Normal 14 4" xfId="10277" xr:uid="{00000000-0005-0000-0000-00001E280000}"/>
    <cellStyle name="Normal 14 4 2" xfId="10278" xr:uid="{00000000-0005-0000-0000-00001F280000}"/>
    <cellStyle name="Normal 14 4 2 2" xfId="10279" xr:uid="{00000000-0005-0000-0000-000020280000}"/>
    <cellStyle name="Normal 14 4 2 2 2" xfId="10280" xr:uid="{00000000-0005-0000-0000-000021280000}"/>
    <cellStyle name="Normal 14 4 2 2 3" xfId="10281" xr:uid="{00000000-0005-0000-0000-000022280000}"/>
    <cellStyle name="Normal 14 4 2 2 4" xfId="10282" xr:uid="{00000000-0005-0000-0000-000023280000}"/>
    <cellStyle name="Normal 14 4 2 3" xfId="10283" xr:uid="{00000000-0005-0000-0000-000024280000}"/>
    <cellStyle name="Normal 14 4 2 4" xfId="10284" xr:uid="{00000000-0005-0000-0000-000025280000}"/>
    <cellStyle name="Normal 14 4 2 5" xfId="10285" xr:uid="{00000000-0005-0000-0000-000026280000}"/>
    <cellStyle name="Normal 14 4 3" xfId="10286" xr:uid="{00000000-0005-0000-0000-000027280000}"/>
    <cellStyle name="Normal 14 4 4" xfId="10287" xr:uid="{00000000-0005-0000-0000-000028280000}"/>
    <cellStyle name="Normal 14 4 4 2" xfId="10288" xr:uid="{00000000-0005-0000-0000-000029280000}"/>
    <cellStyle name="Normal 14 4 4 3" xfId="10289" xr:uid="{00000000-0005-0000-0000-00002A280000}"/>
    <cellStyle name="Normal 14 4 4 4" xfId="10290" xr:uid="{00000000-0005-0000-0000-00002B280000}"/>
    <cellStyle name="Normal 14 4 5" xfId="10291" xr:uid="{00000000-0005-0000-0000-00002C280000}"/>
    <cellStyle name="Normal 14 4 6" xfId="10292" xr:uid="{00000000-0005-0000-0000-00002D280000}"/>
    <cellStyle name="Normal 14 4 7" xfId="10293" xr:uid="{00000000-0005-0000-0000-00002E280000}"/>
    <cellStyle name="Normal 14 5" xfId="10294" xr:uid="{00000000-0005-0000-0000-00002F280000}"/>
    <cellStyle name="Normal 14 5 2" xfId="10295" xr:uid="{00000000-0005-0000-0000-000030280000}"/>
    <cellStyle name="Normal 14 5 2 2" xfId="10296" xr:uid="{00000000-0005-0000-0000-000031280000}"/>
    <cellStyle name="Normal 14 5 2 2 2" xfId="10297" xr:uid="{00000000-0005-0000-0000-000032280000}"/>
    <cellStyle name="Normal 14 5 2 2 3" xfId="10298" xr:uid="{00000000-0005-0000-0000-000033280000}"/>
    <cellStyle name="Normal 14 5 2 2 4" xfId="10299" xr:uid="{00000000-0005-0000-0000-000034280000}"/>
    <cellStyle name="Normal 14 5 2 3" xfId="10300" xr:uid="{00000000-0005-0000-0000-000035280000}"/>
    <cellStyle name="Normal 14 5 2 4" xfId="10301" xr:uid="{00000000-0005-0000-0000-000036280000}"/>
    <cellStyle name="Normal 14 5 2 5" xfId="10302" xr:uid="{00000000-0005-0000-0000-000037280000}"/>
    <cellStyle name="Normal 14 5 3" xfId="10303" xr:uid="{00000000-0005-0000-0000-000038280000}"/>
    <cellStyle name="Normal 14 5 3 2" xfId="10304" xr:uid="{00000000-0005-0000-0000-000039280000}"/>
    <cellStyle name="Normal 14 5 3 3" xfId="10305" xr:uid="{00000000-0005-0000-0000-00003A280000}"/>
    <cellStyle name="Normal 14 5 3 4" xfId="10306" xr:uid="{00000000-0005-0000-0000-00003B280000}"/>
    <cellStyle name="Normal 14 5 4" xfId="10307" xr:uid="{00000000-0005-0000-0000-00003C280000}"/>
    <cellStyle name="Normal 14 5 5" xfId="10308" xr:uid="{00000000-0005-0000-0000-00003D280000}"/>
    <cellStyle name="Normal 14 5 6" xfId="10309" xr:uid="{00000000-0005-0000-0000-00003E280000}"/>
    <cellStyle name="Normal 14 6" xfId="10310" xr:uid="{00000000-0005-0000-0000-00003F280000}"/>
    <cellStyle name="Normal 14 6 2" xfId="10311" xr:uid="{00000000-0005-0000-0000-000040280000}"/>
    <cellStyle name="Normal 14 6 3" xfId="10312" xr:uid="{00000000-0005-0000-0000-000041280000}"/>
    <cellStyle name="Normal 14 6 4" xfId="10313" xr:uid="{00000000-0005-0000-0000-000042280000}"/>
    <cellStyle name="Normal 14 7" xfId="23889" xr:uid="{FF55F38A-62C1-417D-9051-965B1F671FF9}"/>
    <cellStyle name="Normal 14 8" xfId="23934" xr:uid="{B17D4C4D-7A9F-415D-B7BC-A75B8FCCDD71}"/>
    <cellStyle name="Normal 140" xfId="24071" xr:uid="{1FE18239-2DBF-469F-B5ED-0F1FD7C3082D}"/>
    <cellStyle name="Normal 141" xfId="24072" xr:uid="{40FCCD66-765F-4851-81A6-53142C4125B6}"/>
    <cellStyle name="Normal 142" xfId="24073" xr:uid="{D0E78EDF-9C2A-4023-81DA-1DA452A8CFA3}"/>
    <cellStyle name="Normal 143" xfId="24074" xr:uid="{1A6F6174-3701-407D-925D-12F5640574F5}"/>
    <cellStyle name="Normal 144" xfId="24076" xr:uid="{0C820430-CEB1-4D16-9706-CE7D31000D43}"/>
    <cellStyle name="Normal 145" xfId="24077" xr:uid="{3647CF1F-2C00-406D-8781-38712492F420}"/>
    <cellStyle name="Normal 146" xfId="24078" xr:uid="{B6E03B73-9809-4DC9-9489-F71A3B80922F}"/>
    <cellStyle name="Normal 147" xfId="24079" xr:uid="{35DDF8A4-686C-4972-841C-EFACAE0A88AC}"/>
    <cellStyle name="Normal 148" xfId="24080" xr:uid="{BB765E52-4786-41EB-9EBD-5FBEF628F500}"/>
    <cellStyle name="Normal 149" xfId="24081" xr:uid="{99DE65C0-1FDB-4449-AF15-F96BAB5BA19A}"/>
    <cellStyle name="Normal 15" xfId="10314" xr:uid="{00000000-0005-0000-0000-000043280000}"/>
    <cellStyle name="Normal 15 10" xfId="10315" xr:uid="{00000000-0005-0000-0000-000044280000}"/>
    <cellStyle name="Normal 15 11" xfId="10316" xr:uid="{00000000-0005-0000-0000-000045280000}"/>
    <cellStyle name="Normal 15 11 2" xfId="10317" xr:uid="{00000000-0005-0000-0000-000046280000}"/>
    <cellStyle name="Normal 15 11 2 2" xfId="10318" xr:uid="{00000000-0005-0000-0000-000047280000}"/>
    <cellStyle name="Normal 15 11 2 2 2" xfId="10319" xr:uid="{00000000-0005-0000-0000-000048280000}"/>
    <cellStyle name="Normal 15 11 2 2 3" xfId="10320" xr:uid="{00000000-0005-0000-0000-000049280000}"/>
    <cellStyle name="Normal 15 11 2 2 4" xfId="10321" xr:uid="{00000000-0005-0000-0000-00004A280000}"/>
    <cellStyle name="Normal 15 11 2 3" xfId="10322" xr:uid="{00000000-0005-0000-0000-00004B280000}"/>
    <cellStyle name="Normal 15 11 2 4" xfId="10323" xr:uid="{00000000-0005-0000-0000-00004C280000}"/>
    <cellStyle name="Normal 15 11 2 5" xfId="10324" xr:uid="{00000000-0005-0000-0000-00004D280000}"/>
    <cellStyle name="Normal 15 11 3" xfId="10325" xr:uid="{00000000-0005-0000-0000-00004E280000}"/>
    <cellStyle name="Normal 15 11 3 2" xfId="10326" xr:uid="{00000000-0005-0000-0000-00004F280000}"/>
    <cellStyle name="Normal 15 11 3 3" xfId="10327" xr:uid="{00000000-0005-0000-0000-000050280000}"/>
    <cellStyle name="Normal 15 11 3 4" xfId="10328" xr:uid="{00000000-0005-0000-0000-000051280000}"/>
    <cellStyle name="Normal 15 11 4" xfId="10329" xr:uid="{00000000-0005-0000-0000-000052280000}"/>
    <cellStyle name="Normal 15 11 5" xfId="10330" xr:uid="{00000000-0005-0000-0000-000053280000}"/>
    <cellStyle name="Normal 15 11 6" xfId="10331" xr:uid="{00000000-0005-0000-0000-000054280000}"/>
    <cellStyle name="Normal 15 12" xfId="10332" xr:uid="{00000000-0005-0000-0000-000055280000}"/>
    <cellStyle name="Normal 15 12 2" xfId="10333" xr:uid="{00000000-0005-0000-0000-000056280000}"/>
    <cellStyle name="Normal 15 12 2 2" xfId="10334" xr:uid="{00000000-0005-0000-0000-000057280000}"/>
    <cellStyle name="Normal 15 12 2 2 2" xfId="10335" xr:uid="{00000000-0005-0000-0000-000058280000}"/>
    <cellStyle name="Normal 15 12 2 2 3" xfId="10336" xr:uid="{00000000-0005-0000-0000-000059280000}"/>
    <cellStyle name="Normal 15 12 2 2 4" xfId="10337" xr:uid="{00000000-0005-0000-0000-00005A280000}"/>
    <cellStyle name="Normal 15 12 2 3" xfId="10338" xr:uid="{00000000-0005-0000-0000-00005B280000}"/>
    <cellStyle name="Normal 15 12 2 4" xfId="10339" xr:uid="{00000000-0005-0000-0000-00005C280000}"/>
    <cellStyle name="Normal 15 12 2 5" xfId="10340" xr:uid="{00000000-0005-0000-0000-00005D280000}"/>
    <cellStyle name="Normal 15 12 3" xfId="10341" xr:uid="{00000000-0005-0000-0000-00005E280000}"/>
    <cellStyle name="Normal 15 12 3 2" xfId="10342" xr:uid="{00000000-0005-0000-0000-00005F280000}"/>
    <cellStyle name="Normal 15 12 3 3" xfId="10343" xr:uid="{00000000-0005-0000-0000-000060280000}"/>
    <cellStyle name="Normal 15 12 3 4" xfId="10344" xr:uid="{00000000-0005-0000-0000-000061280000}"/>
    <cellStyle name="Normal 15 12 4" xfId="10345" xr:uid="{00000000-0005-0000-0000-000062280000}"/>
    <cellStyle name="Normal 15 12 5" xfId="10346" xr:uid="{00000000-0005-0000-0000-000063280000}"/>
    <cellStyle name="Normal 15 12 6" xfId="10347" xr:uid="{00000000-0005-0000-0000-000064280000}"/>
    <cellStyle name="Normal 15 13" xfId="10348" xr:uid="{00000000-0005-0000-0000-000065280000}"/>
    <cellStyle name="Normal 15 13 2" xfId="10349" xr:uid="{00000000-0005-0000-0000-000066280000}"/>
    <cellStyle name="Normal 15 13 3" xfId="10350" xr:uid="{00000000-0005-0000-0000-000067280000}"/>
    <cellStyle name="Normal 15 13 4" xfId="10351" xr:uid="{00000000-0005-0000-0000-000068280000}"/>
    <cellStyle name="Normal 15 14" xfId="23947" xr:uid="{E1EB363D-E473-488F-9EE5-50478F472EB1}"/>
    <cellStyle name="Normal 15 2" xfId="10352" xr:uid="{00000000-0005-0000-0000-000069280000}"/>
    <cellStyle name="Normal 15 2 2" xfId="10353" xr:uid="{00000000-0005-0000-0000-00006A280000}"/>
    <cellStyle name="Normal 15 2 3" xfId="10354" xr:uid="{00000000-0005-0000-0000-00006B280000}"/>
    <cellStyle name="Normal 15 2 3 2" xfId="10355" xr:uid="{00000000-0005-0000-0000-00006C280000}"/>
    <cellStyle name="Normal 15 2 3 2 2" xfId="10356" xr:uid="{00000000-0005-0000-0000-00006D280000}"/>
    <cellStyle name="Normal 15 2 3 2 2 2" xfId="10357" xr:uid="{00000000-0005-0000-0000-00006E280000}"/>
    <cellStyle name="Normal 15 2 3 2 2 3" xfId="10358" xr:uid="{00000000-0005-0000-0000-00006F280000}"/>
    <cellStyle name="Normal 15 2 3 2 2 4" xfId="10359" xr:uid="{00000000-0005-0000-0000-000070280000}"/>
    <cellStyle name="Normal 15 2 3 2 3" xfId="10360" xr:uid="{00000000-0005-0000-0000-000071280000}"/>
    <cellStyle name="Normal 15 2 3 2 4" xfId="10361" xr:uid="{00000000-0005-0000-0000-000072280000}"/>
    <cellStyle name="Normal 15 2 3 2 5" xfId="10362" xr:uid="{00000000-0005-0000-0000-000073280000}"/>
    <cellStyle name="Normal 15 2 3 3" xfId="10363" xr:uid="{00000000-0005-0000-0000-000074280000}"/>
    <cellStyle name="Normal 15 2 3 3 2" xfId="10364" xr:uid="{00000000-0005-0000-0000-000075280000}"/>
    <cellStyle name="Normal 15 2 3 3 3" xfId="10365" xr:uid="{00000000-0005-0000-0000-000076280000}"/>
    <cellStyle name="Normal 15 2 3 3 4" xfId="10366" xr:uid="{00000000-0005-0000-0000-000077280000}"/>
    <cellStyle name="Normal 15 2 3 4" xfId="10367" xr:uid="{00000000-0005-0000-0000-000078280000}"/>
    <cellStyle name="Normal 15 2 3 5" xfId="10368" xr:uid="{00000000-0005-0000-0000-000079280000}"/>
    <cellStyle name="Normal 15 2 3 6" xfId="10369" xr:uid="{00000000-0005-0000-0000-00007A280000}"/>
    <cellStyle name="Normal 15 3" xfId="10370" xr:uid="{00000000-0005-0000-0000-00007B280000}"/>
    <cellStyle name="Normal 15 3 2" xfId="10371" xr:uid="{00000000-0005-0000-0000-00007C280000}"/>
    <cellStyle name="Normal 15 3 2 2" xfId="10372" xr:uid="{00000000-0005-0000-0000-00007D280000}"/>
    <cellStyle name="Normal 15 4" xfId="10373" xr:uid="{00000000-0005-0000-0000-00007E280000}"/>
    <cellStyle name="Normal 15 4 2" xfId="10374" xr:uid="{00000000-0005-0000-0000-00007F280000}"/>
    <cellStyle name="Normal 15 5" xfId="10375" xr:uid="{00000000-0005-0000-0000-000080280000}"/>
    <cellStyle name="Normal 15 6" xfId="10376" xr:uid="{00000000-0005-0000-0000-000081280000}"/>
    <cellStyle name="Normal 15 7" xfId="10377" xr:uid="{00000000-0005-0000-0000-000082280000}"/>
    <cellStyle name="Normal 15 8" xfId="10378" xr:uid="{00000000-0005-0000-0000-000083280000}"/>
    <cellStyle name="Normal 15 9" xfId="10379" xr:uid="{00000000-0005-0000-0000-000084280000}"/>
    <cellStyle name="Normal 150" xfId="24082" xr:uid="{4BD6F6BA-877D-4DDE-8D0F-93AD6A4BB394}"/>
    <cellStyle name="Normal 151" xfId="24083" xr:uid="{201E6869-C16E-4A7A-8631-7534D2C34AE7}"/>
    <cellStyle name="Normal 152" xfId="24084" xr:uid="{9944DC18-A028-4063-93E7-840FF8ACE523}"/>
    <cellStyle name="Normal 153" xfId="24085" xr:uid="{B0BC006E-E0C5-4FB2-A455-DC726449515E}"/>
    <cellStyle name="Normal 154" xfId="24087" xr:uid="{0603B33C-7F73-409C-B289-9A71014965C1}"/>
    <cellStyle name="Normal 155" xfId="24088" xr:uid="{D1221D45-93C9-460A-B012-CF1CCCC540C0}"/>
    <cellStyle name="Normal 156" xfId="24089" xr:uid="{6547FE01-E4F6-4C3F-A34A-70D14463518E}"/>
    <cellStyle name="Normal 157" xfId="24086" xr:uid="{7F0EA72A-C9DB-4C86-849C-F4CB4C6493E4}"/>
    <cellStyle name="Normal 158" xfId="24090" xr:uid="{E5C3FCB1-CAE3-4A6F-AA8D-4EB4949677A4}"/>
    <cellStyle name="Normal 159" xfId="24091" xr:uid="{BFA0BB38-2B83-4B8D-9ED5-C942B6167927}"/>
    <cellStyle name="Normal 16" xfId="10380" xr:uid="{00000000-0005-0000-0000-000085280000}"/>
    <cellStyle name="Normal 16 10" xfId="10381" xr:uid="{00000000-0005-0000-0000-000086280000}"/>
    <cellStyle name="Normal 16 10 2" xfId="10382" xr:uid="{00000000-0005-0000-0000-000087280000}"/>
    <cellStyle name="Normal 16 10 2 2" xfId="10383" xr:uid="{00000000-0005-0000-0000-000088280000}"/>
    <cellStyle name="Normal 16 10 2 2 2" xfId="10384" xr:uid="{00000000-0005-0000-0000-000089280000}"/>
    <cellStyle name="Normal 16 10 2 2 2 2" xfId="10385" xr:uid="{00000000-0005-0000-0000-00008A280000}"/>
    <cellStyle name="Normal 16 10 2 2 2 3" xfId="10386" xr:uid="{00000000-0005-0000-0000-00008B280000}"/>
    <cellStyle name="Normal 16 10 2 2 2 4" xfId="10387" xr:uid="{00000000-0005-0000-0000-00008C280000}"/>
    <cellStyle name="Normal 16 10 2 2 3" xfId="10388" xr:uid="{00000000-0005-0000-0000-00008D280000}"/>
    <cellStyle name="Normal 16 10 2 2 4" xfId="10389" xr:uid="{00000000-0005-0000-0000-00008E280000}"/>
    <cellStyle name="Normal 16 10 2 2 5" xfId="10390" xr:uid="{00000000-0005-0000-0000-00008F280000}"/>
    <cellStyle name="Normal 16 10 2 3" xfId="10391" xr:uid="{00000000-0005-0000-0000-000090280000}"/>
    <cellStyle name="Normal 16 10 2 4" xfId="10392" xr:uid="{00000000-0005-0000-0000-000091280000}"/>
    <cellStyle name="Normal 16 10 2 4 2" xfId="10393" xr:uid="{00000000-0005-0000-0000-000092280000}"/>
    <cellStyle name="Normal 16 10 2 4 3" xfId="10394" xr:uid="{00000000-0005-0000-0000-000093280000}"/>
    <cellStyle name="Normal 16 10 2 4 4" xfId="10395" xr:uid="{00000000-0005-0000-0000-000094280000}"/>
    <cellStyle name="Normal 16 10 2 5" xfId="10396" xr:uid="{00000000-0005-0000-0000-000095280000}"/>
    <cellStyle name="Normal 16 10 2 6" xfId="10397" xr:uid="{00000000-0005-0000-0000-000096280000}"/>
    <cellStyle name="Normal 16 10 2 7" xfId="10398" xr:uid="{00000000-0005-0000-0000-000097280000}"/>
    <cellStyle name="Normal 16 11" xfId="10399" xr:uid="{00000000-0005-0000-0000-000098280000}"/>
    <cellStyle name="Normal 16 11 2" xfId="10400" xr:uid="{00000000-0005-0000-0000-000099280000}"/>
    <cellStyle name="Normal 16 11 2 2" xfId="10401" xr:uid="{00000000-0005-0000-0000-00009A280000}"/>
    <cellStyle name="Normal 16 11 2 2 2" xfId="10402" xr:uid="{00000000-0005-0000-0000-00009B280000}"/>
    <cellStyle name="Normal 16 11 2 2 2 2" xfId="10403" xr:uid="{00000000-0005-0000-0000-00009C280000}"/>
    <cellStyle name="Normal 16 11 2 2 2 3" xfId="10404" xr:uid="{00000000-0005-0000-0000-00009D280000}"/>
    <cellStyle name="Normal 16 11 2 2 2 4" xfId="10405" xr:uid="{00000000-0005-0000-0000-00009E280000}"/>
    <cellStyle name="Normal 16 11 2 2 3" xfId="10406" xr:uid="{00000000-0005-0000-0000-00009F280000}"/>
    <cellStyle name="Normal 16 11 2 2 4" xfId="10407" xr:uid="{00000000-0005-0000-0000-0000A0280000}"/>
    <cellStyle name="Normal 16 11 2 2 5" xfId="10408" xr:uid="{00000000-0005-0000-0000-0000A1280000}"/>
    <cellStyle name="Normal 16 11 2 3" xfId="10409" xr:uid="{00000000-0005-0000-0000-0000A2280000}"/>
    <cellStyle name="Normal 16 11 2 4" xfId="10410" xr:uid="{00000000-0005-0000-0000-0000A3280000}"/>
    <cellStyle name="Normal 16 11 2 4 2" xfId="10411" xr:uid="{00000000-0005-0000-0000-0000A4280000}"/>
    <cellStyle name="Normal 16 11 2 4 3" xfId="10412" xr:uid="{00000000-0005-0000-0000-0000A5280000}"/>
    <cellStyle name="Normal 16 11 2 4 4" xfId="10413" xr:uid="{00000000-0005-0000-0000-0000A6280000}"/>
    <cellStyle name="Normal 16 11 2 5" xfId="10414" xr:uid="{00000000-0005-0000-0000-0000A7280000}"/>
    <cellStyle name="Normal 16 11 2 6" xfId="10415" xr:uid="{00000000-0005-0000-0000-0000A8280000}"/>
    <cellStyle name="Normal 16 11 2 7" xfId="10416" xr:uid="{00000000-0005-0000-0000-0000A9280000}"/>
    <cellStyle name="Normal 16 12" xfId="10417" xr:uid="{00000000-0005-0000-0000-0000AA280000}"/>
    <cellStyle name="Normal 16 12 2" xfId="10418" xr:uid="{00000000-0005-0000-0000-0000AB280000}"/>
    <cellStyle name="Normal 16 13" xfId="10419" xr:uid="{00000000-0005-0000-0000-0000AC280000}"/>
    <cellStyle name="Normal 16 13 2" xfId="10420" xr:uid="{00000000-0005-0000-0000-0000AD280000}"/>
    <cellStyle name="Normal 16 14" xfId="10421" xr:uid="{00000000-0005-0000-0000-0000AE280000}"/>
    <cellStyle name="Normal 16 14 2" xfId="10422" xr:uid="{00000000-0005-0000-0000-0000AF280000}"/>
    <cellStyle name="Normal 16 15" xfId="10423" xr:uid="{00000000-0005-0000-0000-0000B0280000}"/>
    <cellStyle name="Normal 16 15 2" xfId="10424" xr:uid="{00000000-0005-0000-0000-0000B1280000}"/>
    <cellStyle name="Normal 16 16" xfId="10425" xr:uid="{00000000-0005-0000-0000-0000B2280000}"/>
    <cellStyle name="Normal 16 16 2" xfId="10426" xr:uid="{00000000-0005-0000-0000-0000B3280000}"/>
    <cellStyle name="Normal 16 17" xfId="10427" xr:uid="{00000000-0005-0000-0000-0000B4280000}"/>
    <cellStyle name="Normal 16 17 2" xfId="10428" xr:uid="{00000000-0005-0000-0000-0000B5280000}"/>
    <cellStyle name="Normal 16 18" xfId="10429" xr:uid="{00000000-0005-0000-0000-0000B6280000}"/>
    <cellStyle name="Normal 16 18 2" xfId="10430" xr:uid="{00000000-0005-0000-0000-0000B7280000}"/>
    <cellStyle name="Normal 16 19" xfId="10431" xr:uid="{00000000-0005-0000-0000-0000B8280000}"/>
    <cellStyle name="Normal 16 19 2" xfId="10432" xr:uid="{00000000-0005-0000-0000-0000B9280000}"/>
    <cellStyle name="Normal 16 2" xfId="10433" xr:uid="{00000000-0005-0000-0000-0000BA280000}"/>
    <cellStyle name="Normal 16 2 2" xfId="10434" xr:uid="{00000000-0005-0000-0000-0000BB280000}"/>
    <cellStyle name="Normal 16 2 3" xfId="10435" xr:uid="{00000000-0005-0000-0000-0000BC280000}"/>
    <cellStyle name="Normal 16 2 3 2" xfId="10436" xr:uid="{00000000-0005-0000-0000-0000BD280000}"/>
    <cellStyle name="Normal 16 2 3 2 2" xfId="10437" xr:uid="{00000000-0005-0000-0000-0000BE280000}"/>
    <cellStyle name="Normal 16 2 3 2 2 2" xfId="10438" xr:uid="{00000000-0005-0000-0000-0000BF280000}"/>
    <cellStyle name="Normal 16 2 3 2 2 3" xfId="10439" xr:uid="{00000000-0005-0000-0000-0000C0280000}"/>
    <cellStyle name="Normal 16 2 3 2 2 4" xfId="10440" xr:uid="{00000000-0005-0000-0000-0000C1280000}"/>
    <cellStyle name="Normal 16 2 3 2 3" xfId="10441" xr:uid="{00000000-0005-0000-0000-0000C2280000}"/>
    <cellStyle name="Normal 16 2 3 2 4" xfId="10442" xr:uid="{00000000-0005-0000-0000-0000C3280000}"/>
    <cellStyle name="Normal 16 2 3 2 5" xfId="10443" xr:uid="{00000000-0005-0000-0000-0000C4280000}"/>
    <cellStyle name="Normal 16 2 3 3" xfId="10444" xr:uid="{00000000-0005-0000-0000-0000C5280000}"/>
    <cellStyle name="Normal 16 2 3 3 2" xfId="10445" xr:uid="{00000000-0005-0000-0000-0000C6280000}"/>
    <cellStyle name="Normal 16 2 3 3 3" xfId="10446" xr:uid="{00000000-0005-0000-0000-0000C7280000}"/>
    <cellStyle name="Normal 16 2 3 3 4" xfId="10447" xr:uid="{00000000-0005-0000-0000-0000C8280000}"/>
    <cellStyle name="Normal 16 2 3 4" xfId="10448" xr:uid="{00000000-0005-0000-0000-0000C9280000}"/>
    <cellStyle name="Normal 16 2 3 5" xfId="10449" xr:uid="{00000000-0005-0000-0000-0000CA280000}"/>
    <cellStyle name="Normal 16 2 3 6" xfId="10450" xr:uid="{00000000-0005-0000-0000-0000CB280000}"/>
    <cellStyle name="Normal 16 2 4" xfId="10451" xr:uid="{00000000-0005-0000-0000-0000CC280000}"/>
    <cellStyle name="Normal 16 2 4 2" xfId="10452" xr:uid="{00000000-0005-0000-0000-0000CD280000}"/>
    <cellStyle name="Normal 16 2 4 3" xfId="10453" xr:uid="{00000000-0005-0000-0000-0000CE280000}"/>
    <cellStyle name="Normal 16 2 4 4" xfId="10454" xr:uid="{00000000-0005-0000-0000-0000CF280000}"/>
    <cellStyle name="Normal 16 20" xfId="10455" xr:uid="{00000000-0005-0000-0000-0000D0280000}"/>
    <cellStyle name="Normal 16 20 2" xfId="10456" xr:uid="{00000000-0005-0000-0000-0000D1280000}"/>
    <cellStyle name="Normal 16 20 2 2" xfId="10457" xr:uid="{00000000-0005-0000-0000-0000D2280000}"/>
    <cellStyle name="Normal 16 20 2 2 2" xfId="10458" xr:uid="{00000000-0005-0000-0000-0000D3280000}"/>
    <cellStyle name="Normal 16 20 2 2 3" xfId="10459" xr:uid="{00000000-0005-0000-0000-0000D4280000}"/>
    <cellStyle name="Normal 16 20 2 2 4" xfId="10460" xr:uid="{00000000-0005-0000-0000-0000D5280000}"/>
    <cellStyle name="Normal 16 20 2 3" xfId="10461" xr:uid="{00000000-0005-0000-0000-0000D6280000}"/>
    <cellStyle name="Normal 16 20 2 4" xfId="10462" xr:uid="{00000000-0005-0000-0000-0000D7280000}"/>
    <cellStyle name="Normal 16 20 2 5" xfId="10463" xr:uid="{00000000-0005-0000-0000-0000D8280000}"/>
    <cellStyle name="Normal 16 20 3" xfId="10464" xr:uid="{00000000-0005-0000-0000-0000D9280000}"/>
    <cellStyle name="Normal 16 20 3 2" xfId="10465" xr:uid="{00000000-0005-0000-0000-0000DA280000}"/>
    <cellStyle name="Normal 16 20 3 3" xfId="10466" xr:uid="{00000000-0005-0000-0000-0000DB280000}"/>
    <cellStyle name="Normal 16 20 3 4" xfId="10467" xr:uid="{00000000-0005-0000-0000-0000DC280000}"/>
    <cellStyle name="Normal 16 20 4" xfId="10468" xr:uid="{00000000-0005-0000-0000-0000DD280000}"/>
    <cellStyle name="Normal 16 20 5" xfId="10469" xr:uid="{00000000-0005-0000-0000-0000DE280000}"/>
    <cellStyle name="Normal 16 20 6" xfId="10470" xr:uid="{00000000-0005-0000-0000-0000DF280000}"/>
    <cellStyle name="Normal 16 21" xfId="10471" xr:uid="{00000000-0005-0000-0000-0000E0280000}"/>
    <cellStyle name="Normal 16 21 2" xfId="10472" xr:uid="{00000000-0005-0000-0000-0000E1280000}"/>
    <cellStyle name="Normal 16 21 3" xfId="10473" xr:uid="{00000000-0005-0000-0000-0000E2280000}"/>
    <cellStyle name="Normal 16 21 4" xfId="10474" xr:uid="{00000000-0005-0000-0000-0000E3280000}"/>
    <cellStyle name="Normal 16 22" xfId="23948" xr:uid="{6716B8E3-299C-4198-B3B3-53B64D32E9CA}"/>
    <cellStyle name="Normal 16 3" xfId="10475" xr:uid="{00000000-0005-0000-0000-0000E4280000}"/>
    <cellStyle name="Normal 16 3 2" xfId="10476" xr:uid="{00000000-0005-0000-0000-0000E5280000}"/>
    <cellStyle name="Normal 16 3 2 2" xfId="10477" xr:uid="{00000000-0005-0000-0000-0000E6280000}"/>
    <cellStyle name="Normal 16 3 2 2 2" xfId="10478" xr:uid="{00000000-0005-0000-0000-0000E7280000}"/>
    <cellStyle name="Normal 16 3 2 2 2 2" xfId="10479" xr:uid="{00000000-0005-0000-0000-0000E8280000}"/>
    <cellStyle name="Normal 16 3 2 2 2 3" xfId="10480" xr:uid="{00000000-0005-0000-0000-0000E9280000}"/>
    <cellStyle name="Normal 16 3 2 2 2 4" xfId="10481" xr:uid="{00000000-0005-0000-0000-0000EA280000}"/>
    <cellStyle name="Normal 16 3 2 2 3" xfId="10482" xr:uid="{00000000-0005-0000-0000-0000EB280000}"/>
    <cellStyle name="Normal 16 3 2 2 4" xfId="10483" xr:uid="{00000000-0005-0000-0000-0000EC280000}"/>
    <cellStyle name="Normal 16 3 2 2 5" xfId="10484" xr:uid="{00000000-0005-0000-0000-0000ED280000}"/>
    <cellStyle name="Normal 16 3 2 3" xfId="10485" xr:uid="{00000000-0005-0000-0000-0000EE280000}"/>
    <cellStyle name="Normal 16 3 2 4" xfId="10486" xr:uid="{00000000-0005-0000-0000-0000EF280000}"/>
    <cellStyle name="Normal 16 3 2 4 2" xfId="10487" xr:uid="{00000000-0005-0000-0000-0000F0280000}"/>
    <cellStyle name="Normal 16 3 2 4 3" xfId="10488" xr:uid="{00000000-0005-0000-0000-0000F1280000}"/>
    <cellStyle name="Normal 16 3 2 4 4" xfId="10489" xr:uid="{00000000-0005-0000-0000-0000F2280000}"/>
    <cellStyle name="Normal 16 3 2 5" xfId="10490" xr:uid="{00000000-0005-0000-0000-0000F3280000}"/>
    <cellStyle name="Normal 16 3 2 6" xfId="10491" xr:uid="{00000000-0005-0000-0000-0000F4280000}"/>
    <cellStyle name="Normal 16 3 2 7" xfId="10492" xr:uid="{00000000-0005-0000-0000-0000F5280000}"/>
    <cellStyle name="Normal 16 4" xfId="10493" xr:uid="{00000000-0005-0000-0000-0000F6280000}"/>
    <cellStyle name="Normal 16 4 2" xfId="10494" xr:uid="{00000000-0005-0000-0000-0000F7280000}"/>
    <cellStyle name="Normal 16 4 2 2" xfId="10495" xr:uid="{00000000-0005-0000-0000-0000F8280000}"/>
    <cellStyle name="Normal 16 4 2 2 2" xfId="10496" xr:uid="{00000000-0005-0000-0000-0000F9280000}"/>
    <cellStyle name="Normal 16 4 2 2 2 2" xfId="10497" xr:uid="{00000000-0005-0000-0000-0000FA280000}"/>
    <cellStyle name="Normal 16 4 2 2 2 3" xfId="10498" xr:uid="{00000000-0005-0000-0000-0000FB280000}"/>
    <cellStyle name="Normal 16 4 2 2 2 4" xfId="10499" xr:uid="{00000000-0005-0000-0000-0000FC280000}"/>
    <cellStyle name="Normal 16 4 2 2 3" xfId="10500" xr:uid="{00000000-0005-0000-0000-0000FD280000}"/>
    <cellStyle name="Normal 16 4 2 2 4" xfId="10501" xr:uid="{00000000-0005-0000-0000-0000FE280000}"/>
    <cellStyle name="Normal 16 4 2 2 5" xfId="10502" xr:uid="{00000000-0005-0000-0000-0000FF280000}"/>
    <cellStyle name="Normal 16 4 2 3" xfId="10503" xr:uid="{00000000-0005-0000-0000-000000290000}"/>
    <cellStyle name="Normal 16 4 2 4" xfId="10504" xr:uid="{00000000-0005-0000-0000-000001290000}"/>
    <cellStyle name="Normal 16 4 2 4 2" xfId="10505" xr:uid="{00000000-0005-0000-0000-000002290000}"/>
    <cellStyle name="Normal 16 4 2 4 3" xfId="10506" xr:uid="{00000000-0005-0000-0000-000003290000}"/>
    <cellStyle name="Normal 16 4 2 4 4" xfId="10507" xr:uid="{00000000-0005-0000-0000-000004290000}"/>
    <cellStyle name="Normal 16 4 2 5" xfId="10508" xr:uid="{00000000-0005-0000-0000-000005290000}"/>
    <cellStyle name="Normal 16 4 2 6" xfId="10509" xr:uid="{00000000-0005-0000-0000-000006290000}"/>
    <cellStyle name="Normal 16 4 2 7" xfId="10510" xr:uid="{00000000-0005-0000-0000-000007290000}"/>
    <cellStyle name="Normal 16 5" xfId="10511" xr:uid="{00000000-0005-0000-0000-000008290000}"/>
    <cellStyle name="Normal 16 5 2" xfId="10512" xr:uid="{00000000-0005-0000-0000-000009290000}"/>
    <cellStyle name="Normal 16 5 2 2" xfId="10513" xr:uid="{00000000-0005-0000-0000-00000A290000}"/>
    <cellStyle name="Normal 16 5 2 2 2" xfId="10514" xr:uid="{00000000-0005-0000-0000-00000B290000}"/>
    <cellStyle name="Normal 16 5 2 2 2 2" xfId="10515" xr:uid="{00000000-0005-0000-0000-00000C290000}"/>
    <cellStyle name="Normal 16 5 2 2 2 3" xfId="10516" xr:uid="{00000000-0005-0000-0000-00000D290000}"/>
    <cellStyle name="Normal 16 5 2 2 2 4" xfId="10517" xr:uid="{00000000-0005-0000-0000-00000E290000}"/>
    <cellStyle name="Normal 16 5 2 2 3" xfId="10518" xr:uid="{00000000-0005-0000-0000-00000F290000}"/>
    <cellStyle name="Normal 16 5 2 2 4" xfId="10519" xr:uid="{00000000-0005-0000-0000-000010290000}"/>
    <cellStyle name="Normal 16 5 2 2 5" xfId="10520" xr:uid="{00000000-0005-0000-0000-000011290000}"/>
    <cellStyle name="Normal 16 5 2 3" xfId="10521" xr:uid="{00000000-0005-0000-0000-000012290000}"/>
    <cellStyle name="Normal 16 5 2 4" xfId="10522" xr:uid="{00000000-0005-0000-0000-000013290000}"/>
    <cellStyle name="Normal 16 5 2 4 2" xfId="10523" xr:uid="{00000000-0005-0000-0000-000014290000}"/>
    <cellStyle name="Normal 16 5 2 4 3" xfId="10524" xr:uid="{00000000-0005-0000-0000-000015290000}"/>
    <cellStyle name="Normal 16 5 2 4 4" xfId="10525" xr:uid="{00000000-0005-0000-0000-000016290000}"/>
    <cellStyle name="Normal 16 5 2 5" xfId="10526" xr:uid="{00000000-0005-0000-0000-000017290000}"/>
    <cellStyle name="Normal 16 5 2 6" xfId="10527" xr:uid="{00000000-0005-0000-0000-000018290000}"/>
    <cellStyle name="Normal 16 5 2 7" xfId="10528" xr:uid="{00000000-0005-0000-0000-000019290000}"/>
    <cellStyle name="Normal 16 6" xfId="10529" xr:uid="{00000000-0005-0000-0000-00001A290000}"/>
    <cellStyle name="Normal 16 6 2" xfId="10530" xr:uid="{00000000-0005-0000-0000-00001B290000}"/>
    <cellStyle name="Normal 16 6 2 2" xfId="10531" xr:uid="{00000000-0005-0000-0000-00001C290000}"/>
    <cellStyle name="Normal 16 6 2 2 2" xfId="10532" xr:uid="{00000000-0005-0000-0000-00001D290000}"/>
    <cellStyle name="Normal 16 6 2 2 2 2" xfId="10533" xr:uid="{00000000-0005-0000-0000-00001E290000}"/>
    <cellStyle name="Normal 16 6 2 2 2 3" xfId="10534" xr:uid="{00000000-0005-0000-0000-00001F290000}"/>
    <cellStyle name="Normal 16 6 2 2 2 4" xfId="10535" xr:uid="{00000000-0005-0000-0000-000020290000}"/>
    <cellStyle name="Normal 16 6 2 2 3" xfId="10536" xr:uid="{00000000-0005-0000-0000-000021290000}"/>
    <cellStyle name="Normal 16 6 2 2 4" xfId="10537" xr:uid="{00000000-0005-0000-0000-000022290000}"/>
    <cellStyle name="Normal 16 6 2 2 5" xfId="10538" xr:uid="{00000000-0005-0000-0000-000023290000}"/>
    <cellStyle name="Normal 16 6 2 3" xfId="10539" xr:uid="{00000000-0005-0000-0000-000024290000}"/>
    <cellStyle name="Normal 16 6 2 4" xfId="10540" xr:uid="{00000000-0005-0000-0000-000025290000}"/>
    <cellStyle name="Normal 16 6 2 4 2" xfId="10541" xr:uid="{00000000-0005-0000-0000-000026290000}"/>
    <cellStyle name="Normal 16 6 2 4 3" xfId="10542" xr:uid="{00000000-0005-0000-0000-000027290000}"/>
    <cellStyle name="Normal 16 6 2 4 4" xfId="10543" xr:uid="{00000000-0005-0000-0000-000028290000}"/>
    <cellStyle name="Normal 16 6 2 5" xfId="10544" xr:uid="{00000000-0005-0000-0000-000029290000}"/>
    <cellStyle name="Normal 16 6 2 6" xfId="10545" xr:uid="{00000000-0005-0000-0000-00002A290000}"/>
    <cellStyle name="Normal 16 6 2 7" xfId="10546" xr:uid="{00000000-0005-0000-0000-00002B290000}"/>
    <cellStyle name="Normal 16 7" xfId="10547" xr:uid="{00000000-0005-0000-0000-00002C290000}"/>
    <cellStyle name="Normal 16 7 2" xfId="10548" xr:uid="{00000000-0005-0000-0000-00002D290000}"/>
    <cellStyle name="Normal 16 7 2 2" xfId="10549" xr:uid="{00000000-0005-0000-0000-00002E290000}"/>
    <cellStyle name="Normal 16 7 2 2 2" xfId="10550" xr:uid="{00000000-0005-0000-0000-00002F290000}"/>
    <cellStyle name="Normal 16 7 2 2 2 2" xfId="10551" xr:uid="{00000000-0005-0000-0000-000030290000}"/>
    <cellStyle name="Normal 16 7 2 2 2 3" xfId="10552" xr:uid="{00000000-0005-0000-0000-000031290000}"/>
    <cellStyle name="Normal 16 7 2 2 2 4" xfId="10553" xr:uid="{00000000-0005-0000-0000-000032290000}"/>
    <cellStyle name="Normal 16 7 2 2 3" xfId="10554" xr:uid="{00000000-0005-0000-0000-000033290000}"/>
    <cellStyle name="Normal 16 7 2 2 4" xfId="10555" xr:uid="{00000000-0005-0000-0000-000034290000}"/>
    <cellStyle name="Normal 16 7 2 2 5" xfId="10556" xr:uid="{00000000-0005-0000-0000-000035290000}"/>
    <cellStyle name="Normal 16 7 2 3" xfId="10557" xr:uid="{00000000-0005-0000-0000-000036290000}"/>
    <cellStyle name="Normal 16 7 2 4" xfId="10558" xr:uid="{00000000-0005-0000-0000-000037290000}"/>
    <cellStyle name="Normal 16 7 2 4 2" xfId="10559" xr:uid="{00000000-0005-0000-0000-000038290000}"/>
    <cellStyle name="Normal 16 7 2 4 3" xfId="10560" xr:uid="{00000000-0005-0000-0000-000039290000}"/>
    <cellStyle name="Normal 16 7 2 4 4" xfId="10561" xr:uid="{00000000-0005-0000-0000-00003A290000}"/>
    <cellStyle name="Normal 16 7 2 5" xfId="10562" xr:uid="{00000000-0005-0000-0000-00003B290000}"/>
    <cellStyle name="Normal 16 7 2 6" xfId="10563" xr:uid="{00000000-0005-0000-0000-00003C290000}"/>
    <cellStyle name="Normal 16 7 2 7" xfId="10564" xr:uid="{00000000-0005-0000-0000-00003D290000}"/>
    <cellStyle name="Normal 16 8" xfId="10565" xr:uid="{00000000-0005-0000-0000-00003E290000}"/>
    <cellStyle name="Normal 16 8 2" xfId="10566" xr:uid="{00000000-0005-0000-0000-00003F290000}"/>
    <cellStyle name="Normal 16 8 2 2" xfId="10567" xr:uid="{00000000-0005-0000-0000-000040290000}"/>
    <cellStyle name="Normal 16 8 2 2 2" xfId="10568" xr:uid="{00000000-0005-0000-0000-000041290000}"/>
    <cellStyle name="Normal 16 8 2 2 2 2" xfId="10569" xr:uid="{00000000-0005-0000-0000-000042290000}"/>
    <cellStyle name="Normal 16 8 2 2 2 3" xfId="10570" xr:uid="{00000000-0005-0000-0000-000043290000}"/>
    <cellStyle name="Normal 16 8 2 2 2 4" xfId="10571" xr:uid="{00000000-0005-0000-0000-000044290000}"/>
    <cellStyle name="Normal 16 8 2 2 3" xfId="10572" xr:uid="{00000000-0005-0000-0000-000045290000}"/>
    <cellStyle name="Normal 16 8 2 2 4" xfId="10573" xr:uid="{00000000-0005-0000-0000-000046290000}"/>
    <cellStyle name="Normal 16 8 2 2 5" xfId="10574" xr:uid="{00000000-0005-0000-0000-000047290000}"/>
    <cellStyle name="Normal 16 8 2 3" xfId="10575" xr:uid="{00000000-0005-0000-0000-000048290000}"/>
    <cellStyle name="Normal 16 8 2 4" xfId="10576" xr:uid="{00000000-0005-0000-0000-000049290000}"/>
    <cellStyle name="Normal 16 8 2 4 2" xfId="10577" xr:uid="{00000000-0005-0000-0000-00004A290000}"/>
    <cellStyle name="Normal 16 8 2 4 3" xfId="10578" xr:uid="{00000000-0005-0000-0000-00004B290000}"/>
    <cellStyle name="Normal 16 8 2 4 4" xfId="10579" xr:uid="{00000000-0005-0000-0000-00004C290000}"/>
    <cellStyle name="Normal 16 8 2 5" xfId="10580" xr:uid="{00000000-0005-0000-0000-00004D290000}"/>
    <cellStyle name="Normal 16 8 2 6" xfId="10581" xr:uid="{00000000-0005-0000-0000-00004E290000}"/>
    <cellStyle name="Normal 16 8 2 7" xfId="10582" xr:uid="{00000000-0005-0000-0000-00004F290000}"/>
    <cellStyle name="Normal 16 9" xfId="10583" xr:uid="{00000000-0005-0000-0000-000050290000}"/>
    <cellStyle name="Normal 16 9 2" xfId="10584" xr:uid="{00000000-0005-0000-0000-000051290000}"/>
    <cellStyle name="Normal 16 9 2 2" xfId="10585" xr:uid="{00000000-0005-0000-0000-000052290000}"/>
    <cellStyle name="Normal 16 9 2 2 2" xfId="10586" xr:uid="{00000000-0005-0000-0000-000053290000}"/>
    <cellStyle name="Normal 16 9 2 2 2 2" xfId="10587" xr:uid="{00000000-0005-0000-0000-000054290000}"/>
    <cellStyle name="Normal 16 9 2 2 2 3" xfId="10588" xr:uid="{00000000-0005-0000-0000-000055290000}"/>
    <cellStyle name="Normal 16 9 2 2 2 4" xfId="10589" xr:uid="{00000000-0005-0000-0000-000056290000}"/>
    <cellStyle name="Normal 16 9 2 2 3" xfId="10590" xr:uid="{00000000-0005-0000-0000-000057290000}"/>
    <cellStyle name="Normal 16 9 2 2 4" xfId="10591" xr:uid="{00000000-0005-0000-0000-000058290000}"/>
    <cellStyle name="Normal 16 9 2 2 5" xfId="10592" xr:uid="{00000000-0005-0000-0000-000059290000}"/>
    <cellStyle name="Normal 16 9 2 3" xfId="10593" xr:uid="{00000000-0005-0000-0000-00005A290000}"/>
    <cellStyle name="Normal 16 9 2 4" xfId="10594" xr:uid="{00000000-0005-0000-0000-00005B290000}"/>
    <cellStyle name="Normal 16 9 2 4 2" xfId="10595" xr:uid="{00000000-0005-0000-0000-00005C290000}"/>
    <cellStyle name="Normal 16 9 2 4 3" xfId="10596" xr:uid="{00000000-0005-0000-0000-00005D290000}"/>
    <cellStyle name="Normal 16 9 2 4 4" xfId="10597" xr:uid="{00000000-0005-0000-0000-00005E290000}"/>
    <cellStyle name="Normal 16 9 2 5" xfId="10598" xr:uid="{00000000-0005-0000-0000-00005F290000}"/>
    <cellStyle name="Normal 16 9 2 6" xfId="10599" xr:uid="{00000000-0005-0000-0000-000060290000}"/>
    <cellStyle name="Normal 16 9 2 7" xfId="10600" xr:uid="{00000000-0005-0000-0000-000061290000}"/>
    <cellStyle name="Normal 160" xfId="24092" xr:uid="{AD7BE1A3-B254-4A8F-B7BE-9E9677A79EDF}"/>
    <cellStyle name="Normal 161" xfId="24093" xr:uid="{47A91ECC-5F05-4BAF-AD7F-1061F42BC9C1}"/>
    <cellStyle name="Normal 162" xfId="24094" xr:uid="{37BCE5D8-383E-4F78-AB60-B6A42C7CDF11}"/>
    <cellStyle name="Normal 163" xfId="24095" xr:uid="{4EFA15FD-BF0F-4DCE-A27A-C3D4C9C86BDD}"/>
    <cellStyle name="Normal 164" xfId="24096" xr:uid="{E9999C0F-0EAD-4BE7-B5D0-855BA9D2CC0A}"/>
    <cellStyle name="Normal 165" xfId="24097" xr:uid="{1FCBA8EE-96C3-408C-AC24-70F3436AE9D4}"/>
    <cellStyle name="Normal 166" xfId="24075" xr:uid="{DD130832-C19D-489C-B0F6-E73E82DCB9FE}"/>
    <cellStyle name="Normal 167" xfId="24098" xr:uid="{8269C891-B61C-44C7-95EB-3CAF7C921F84}"/>
    <cellStyle name="Normal 168" xfId="24099" xr:uid="{3645551E-1861-470F-AF57-6923007AEFD0}"/>
    <cellStyle name="Normal 169" xfId="24100" xr:uid="{683F82CB-CC1C-46A2-9FEF-6E8890DAD5C2}"/>
    <cellStyle name="Normal 17" xfId="10601" xr:uid="{00000000-0005-0000-0000-000062290000}"/>
    <cellStyle name="Normal 17 10" xfId="10602" xr:uid="{00000000-0005-0000-0000-000063290000}"/>
    <cellStyle name="Normal 17 10 2" xfId="10603" xr:uid="{00000000-0005-0000-0000-000064290000}"/>
    <cellStyle name="Normal 17 11" xfId="10604" xr:uid="{00000000-0005-0000-0000-000065290000}"/>
    <cellStyle name="Normal 17 11 2" xfId="10605" xr:uid="{00000000-0005-0000-0000-000066290000}"/>
    <cellStyle name="Normal 17 11 2 2" xfId="10606" xr:uid="{00000000-0005-0000-0000-000067290000}"/>
    <cellStyle name="Normal 17 11 2 2 2" xfId="10607" xr:uid="{00000000-0005-0000-0000-000068290000}"/>
    <cellStyle name="Normal 17 11 2 2 2 2" xfId="10608" xr:uid="{00000000-0005-0000-0000-000069290000}"/>
    <cellStyle name="Normal 17 11 2 2 2 3" xfId="10609" xr:uid="{00000000-0005-0000-0000-00006A290000}"/>
    <cellStyle name="Normal 17 11 2 2 2 4" xfId="10610" xr:uid="{00000000-0005-0000-0000-00006B290000}"/>
    <cellStyle name="Normal 17 11 2 2 3" xfId="10611" xr:uid="{00000000-0005-0000-0000-00006C290000}"/>
    <cellStyle name="Normal 17 11 2 2 4" xfId="10612" xr:uid="{00000000-0005-0000-0000-00006D290000}"/>
    <cellStyle name="Normal 17 11 2 2 5" xfId="10613" xr:uid="{00000000-0005-0000-0000-00006E290000}"/>
    <cellStyle name="Normal 17 11 2 3" xfId="10614" xr:uid="{00000000-0005-0000-0000-00006F290000}"/>
    <cellStyle name="Normal 17 11 2 4" xfId="10615" xr:uid="{00000000-0005-0000-0000-000070290000}"/>
    <cellStyle name="Normal 17 11 2 4 2" xfId="10616" xr:uid="{00000000-0005-0000-0000-000071290000}"/>
    <cellStyle name="Normal 17 11 2 4 3" xfId="10617" xr:uid="{00000000-0005-0000-0000-000072290000}"/>
    <cellStyle name="Normal 17 11 2 4 4" xfId="10618" xr:uid="{00000000-0005-0000-0000-000073290000}"/>
    <cellStyle name="Normal 17 11 2 5" xfId="10619" xr:uid="{00000000-0005-0000-0000-000074290000}"/>
    <cellStyle name="Normal 17 11 2 6" xfId="10620" xr:uid="{00000000-0005-0000-0000-000075290000}"/>
    <cellStyle name="Normal 17 11 2 7" xfId="10621" xr:uid="{00000000-0005-0000-0000-000076290000}"/>
    <cellStyle name="Normal 17 12" xfId="10622" xr:uid="{00000000-0005-0000-0000-000077290000}"/>
    <cellStyle name="Normal 17 12 2" xfId="10623" xr:uid="{00000000-0005-0000-0000-000078290000}"/>
    <cellStyle name="Normal 17 13" xfId="10624" xr:uid="{00000000-0005-0000-0000-000079290000}"/>
    <cellStyle name="Normal 17 14" xfId="10625" xr:uid="{00000000-0005-0000-0000-00007A290000}"/>
    <cellStyle name="Normal 17 14 2" xfId="10626" xr:uid="{00000000-0005-0000-0000-00007B290000}"/>
    <cellStyle name="Normal 17 14 2 2" xfId="10627" xr:uid="{00000000-0005-0000-0000-00007C290000}"/>
    <cellStyle name="Normal 17 14 2 2 2" xfId="10628" xr:uid="{00000000-0005-0000-0000-00007D290000}"/>
    <cellStyle name="Normal 17 14 2 2 3" xfId="10629" xr:uid="{00000000-0005-0000-0000-00007E290000}"/>
    <cellStyle name="Normal 17 14 2 2 4" xfId="10630" xr:uid="{00000000-0005-0000-0000-00007F290000}"/>
    <cellStyle name="Normal 17 14 2 3" xfId="10631" xr:uid="{00000000-0005-0000-0000-000080290000}"/>
    <cellStyle name="Normal 17 14 2 4" xfId="10632" xr:uid="{00000000-0005-0000-0000-000081290000}"/>
    <cellStyle name="Normal 17 14 2 5" xfId="10633" xr:uid="{00000000-0005-0000-0000-000082290000}"/>
    <cellStyle name="Normal 17 14 3" xfId="10634" xr:uid="{00000000-0005-0000-0000-000083290000}"/>
    <cellStyle name="Normal 17 14 3 2" xfId="10635" xr:uid="{00000000-0005-0000-0000-000084290000}"/>
    <cellStyle name="Normal 17 14 3 3" xfId="10636" xr:uid="{00000000-0005-0000-0000-000085290000}"/>
    <cellStyle name="Normal 17 14 3 4" xfId="10637" xr:uid="{00000000-0005-0000-0000-000086290000}"/>
    <cellStyle name="Normal 17 14 4" xfId="10638" xr:uid="{00000000-0005-0000-0000-000087290000}"/>
    <cellStyle name="Normal 17 14 5" xfId="10639" xr:uid="{00000000-0005-0000-0000-000088290000}"/>
    <cellStyle name="Normal 17 14 6" xfId="10640" xr:uid="{00000000-0005-0000-0000-000089290000}"/>
    <cellStyle name="Normal 17 15" xfId="10641" xr:uid="{00000000-0005-0000-0000-00008A290000}"/>
    <cellStyle name="Normal 17 15 2" xfId="10642" xr:uid="{00000000-0005-0000-0000-00008B290000}"/>
    <cellStyle name="Normal 17 15 3" xfId="10643" xr:uid="{00000000-0005-0000-0000-00008C290000}"/>
    <cellStyle name="Normal 17 15 4" xfId="10644" xr:uid="{00000000-0005-0000-0000-00008D290000}"/>
    <cellStyle name="Normal 17 16" xfId="23949" xr:uid="{2F84FFD9-0312-47DE-9CA4-6EFADAC08312}"/>
    <cellStyle name="Normal 17 2" xfId="10645" xr:uid="{00000000-0005-0000-0000-00008E290000}"/>
    <cellStyle name="Normal 17 2 2" xfId="10646" xr:uid="{00000000-0005-0000-0000-00008F290000}"/>
    <cellStyle name="Normal 17 2 3" xfId="10647" xr:uid="{00000000-0005-0000-0000-000090290000}"/>
    <cellStyle name="Normal 17 2 3 2" xfId="10648" xr:uid="{00000000-0005-0000-0000-000091290000}"/>
    <cellStyle name="Normal 17 2 3 2 2" xfId="10649" xr:uid="{00000000-0005-0000-0000-000092290000}"/>
    <cellStyle name="Normal 17 2 3 2 2 2" xfId="10650" xr:uid="{00000000-0005-0000-0000-000093290000}"/>
    <cellStyle name="Normal 17 2 3 2 2 3" xfId="10651" xr:uid="{00000000-0005-0000-0000-000094290000}"/>
    <cellStyle name="Normal 17 2 3 2 2 4" xfId="10652" xr:uid="{00000000-0005-0000-0000-000095290000}"/>
    <cellStyle name="Normal 17 2 3 2 3" xfId="10653" xr:uid="{00000000-0005-0000-0000-000096290000}"/>
    <cellStyle name="Normal 17 2 3 2 4" xfId="10654" xr:uid="{00000000-0005-0000-0000-000097290000}"/>
    <cellStyle name="Normal 17 2 3 2 5" xfId="10655" xr:uid="{00000000-0005-0000-0000-000098290000}"/>
    <cellStyle name="Normal 17 2 3 3" xfId="10656" xr:uid="{00000000-0005-0000-0000-000099290000}"/>
    <cellStyle name="Normal 17 2 3 3 2" xfId="10657" xr:uid="{00000000-0005-0000-0000-00009A290000}"/>
    <cellStyle name="Normal 17 2 3 3 3" xfId="10658" xr:uid="{00000000-0005-0000-0000-00009B290000}"/>
    <cellStyle name="Normal 17 2 3 3 4" xfId="10659" xr:uid="{00000000-0005-0000-0000-00009C290000}"/>
    <cellStyle name="Normal 17 2 3 4" xfId="10660" xr:uid="{00000000-0005-0000-0000-00009D290000}"/>
    <cellStyle name="Normal 17 2 3 5" xfId="10661" xr:uid="{00000000-0005-0000-0000-00009E290000}"/>
    <cellStyle name="Normal 17 2 3 6" xfId="10662" xr:uid="{00000000-0005-0000-0000-00009F290000}"/>
    <cellStyle name="Normal 17 3" xfId="10663" xr:uid="{00000000-0005-0000-0000-0000A0290000}"/>
    <cellStyle name="Normal 17 3 2" xfId="10664" xr:uid="{00000000-0005-0000-0000-0000A1290000}"/>
    <cellStyle name="Normal 17 3 2 2" xfId="10665" xr:uid="{00000000-0005-0000-0000-0000A2290000}"/>
    <cellStyle name="Normal 17 3 2 2 2" xfId="10666" xr:uid="{00000000-0005-0000-0000-0000A3290000}"/>
    <cellStyle name="Normal 17 3 2 2 2 2" xfId="10667" xr:uid="{00000000-0005-0000-0000-0000A4290000}"/>
    <cellStyle name="Normal 17 3 2 2 2 3" xfId="10668" xr:uid="{00000000-0005-0000-0000-0000A5290000}"/>
    <cellStyle name="Normal 17 3 2 2 2 4" xfId="10669" xr:uid="{00000000-0005-0000-0000-0000A6290000}"/>
    <cellStyle name="Normal 17 3 2 2 3" xfId="10670" xr:uid="{00000000-0005-0000-0000-0000A7290000}"/>
    <cellStyle name="Normal 17 3 2 2 4" xfId="10671" xr:uid="{00000000-0005-0000-0000-0000A8290000}"/>
    <cellStyle name="Normal 17 3 2 2 5" xfId="10672" xr:uid="{00000000-0005-0000-0000-0000A9290000}"/>
    <cellStyle name="Normal 17 3 2 3" xfId="10673" xr:uid="{00000000-0005-0000-0000-0000AA290000}"/>
    <cellStyle name="Normal 17 3 2 4" xfId="10674" xr:uid="{00000000-0005-0000-0000-0000AB290000}"/>
    <cellStyle name="Normal 17 3 2 4 2" xfId="10675" xr:uid="{00000000-0005-0000-0000-0000AC290000}"/>
    <cellStyle name="Normal 17 3 2 4 3" xfId="10676" xr:uid="{00000000-0005-0000-0000-0000AD290000}"/>
    <cellStyle name="Normal 17 3 2 4 4" xfId="10677" xr:uid="{00000000-0005-0000-0000-0000AE290000}"/>
    <cellStyle name="Normal 17 3 2 5" xfId="10678" xr:uid="{00000000-0005-0000-0000-0000AF290000}"/>
    <cellStyle name="Normal 17 3 2 6" xfId="10679" xr:uid="{00000000-0005-0000-0000-0000B0290000}"/>
    <cellStyle name="Normal 17 3 2 7" xfId="10680" xr:uid="{00000000-0005-0000-0000-0000B1290000}"/>
    <cellStyle name="Normal 17 4" xfId="10681" xr:uid="{00000000-0005-0000-0000-0000B2290000}"/>
    <cellStyle name="Normal 17 4 2" xfId="10682" xr:uid="{00000000-0005-0000-0000-0000B3290000}"/>
    <cellStyle name="Normal 17 4 2 2" xfId="10683" xr:uid="{00000000-0005-0000-0000-0000B4290000}"/>
    <cellStyle name="Normal 17 4 2 2 2" xfId="10684" xr:uid="{00000000-0005-0000-0000-0000B5290000}"/>
    <cellStyle name="Normal 17 4 2 2 2 2" xfId="10685" xr:uid="{00000000-0005-0000-0000-0000B6290000}"/>
    <cellStyle name="Normal 17 4 2 2 2 3" xfId="10686" xr:uid="{00000000-0005-0000-0000-0000B7290000}"/>
    <cellStyle name="Normal 17 4 2 2 2 4" xfId="10687" xr:uid="{00000000-0005-0000-0000-0000B8290000}"/>
    <cellStyle name="Normal 17 4 2 2 3" xfId="10688" xr:uid="{00000000-0005-0000-0000-0000B9290000}"/>
    <cellStyle name="Normal 17 4 2 2 4" xfId="10689" xr:uid="{00000000-0005-0000-0000-0000BA290000}"/>
    <cellStyle name="Normal 17 4 2 2 5" xfId="10690" xr:uid="{00000000-0005-0000-0000-0000BB290000}"/>
    <cellStyle name="Normal 17 4 2 3" xfId="10691" xr:uid="{00000000-0005-0000-0000-0000BC290000}"/>
    <cellStyle name="Normal 17 4 2 4" xfId="10692" xr:uid="{00000000-0005-0000-0000-0000BD290000}"/>
    <cellStyle name="Normal 17 4 2 4 2" xfId="10693" xr:uid="{00000000-0005-0000-0000-0000BE290000}"/>
    <cellStyle name="Normal 17 4 2 4 3" xfId="10694" xr:uid="{00000000-0005-0000-0000-0000BF290000}"/>
    <cellStyle name="Normal 17 4 2 4 4" xfId="10695" xr:uid="{00000000-0005-0000-0000-0000C0290000}"/>
    <cellStyle name="Normal 17 4 2 5" xfId="10696" xr:uid="{00000000-0005-0000-0000-0000C1290000}"/>
    <cellStyle name="Normal 17 4 2 6" xfId="10697" xr:uid="{00000000-0005-0000-0000-0000C2290000}"/>
    <cellStyle name="Normal 17 4 2 7" xfId="10698" xr:uid="{00000000-0005-0000-0000-0000C3290000}"/>
    <cellStyle name="Normal 17 5" xfId="10699" xr:uid="{00000000-0005-0000-0000-0000C4290000}"/>
    <cellStyle name="Normal 17 5 2" xfId="10700" xr:uid="{00000000-0005-0000-0000-0000C5290000}"/>
    <cellStyle name="Normal 17 5 2 2" xfId="10701" xr:uid="{00000000-0005-0000-0000-0000C6290000}"/>
    <cellStyle name="Normal 17 5 2 2 2" xfId="10702" xr:uid="{00000000-0005-0000-0000-0000C7290000}"/>
    <cellStyle name="Normal 17 5 2 2 2 2" xfId="10703" xr:uid="{00000000-0005-0000-0000-0000C8290000}"/>
    <cellStyle name="Normal 17 5 2 2 2 3" xfId="10704" xr:uid="{00000000-0005-0000-0000-0000C9290000}"/>
    <cellStyle name="Normal 17 5 2 2 2 4" xfId="10705" xr:uid="{00000000-0005-0000-0000-0000CA290000}"/>
    <cellStyle name="Normal 17 5 2 2 3" xfId="10706" xr:uid="{00000000-0005-0000-0000-0000CB290000}"/>
    <cellStyle name="Normal 17 5 2 2 4" xfId="10707" xr:uid="{00000000-0005-0000-0000-0000CC290000}"/>
    <cellStyle name="Normal 17 5 2 2 5" xfId="10708" xr:uid="{00000000-0005-0000-0000-0000CD290000}"/>
    <cellStyle name="Normal 17 5 2 3" xfId="10709" xr:uid="{00000000-0005-0000-0000-0000CE290000}"/>
    <cellStyle name="Normal 17 5 2 4" xfId="10710" xr:uid="{00000000-0005-0000-0000-0000CF290000}"/>
    <cellStyle name="Normal 17 5 2 4 2" xfId="10711" xr:uid="{00000000-0005-0000-0000-0000D0290000}"/>
    <cellStyle name="Normal 17 5 2 4 3" xfId="10712" xr:uid="{00000000-0005-0000-0000-0000D1290000}"/>
    <cellStyle name="Normal 17 5 2 4 4" xfId="10713" xr:uid="{00000000-0005-0000-0000-0000D2290000}"/>
    <cellStyle name="Normal 17 5 2 5" xfId="10714" xr:uid="{00000000-0005-0000-0000-0000D3290000}"/>
    <cellStyle name="Normal 17 5 2 6" xfId="10715" xr:uid="{00000000-0005-0000-0000-0000D4290000}"/>
    <cellStyle name="Normal 17 5 2 7" xfId="10716" xr:uid="{00000000-0005-0000-0000-0000D5290000}"/>
    <cellStyle name="Normal 17 6" xfId="10717" xr:uid="{00000000-0005-0000-0000-0000D6290000}"/>
    <cellStyle name="Normal 17 6 2" xfId="10718" xr:uid="{00000000-0005-0000-0000-0000D7290000}"/>
    <cellStyle name="Normal 17 7" xfId="10719" xr:uid="{00000000-0005-0000-0000-0000D8290000}"/>
    <cellStyle name="Normal 17 7 2" xfId="10720" xr:uid="{00000000-0005-0000-0000-0000D9290000}"/>
    <cellStyle name="Normal 17 8" xfId="10721" xr:uid="{00000000-0005-0000-0000-0000DA290000}"/>
    <cellStyle name="Normal 17 8 2" xfId="10722" xr:uid="{00000000-0005-0000-0000-0000DB290000}"/>
    <cellStyle name="Normal 17 9" xfId="10723" xr:uid="{00000000-0005-0000-0000-0000DC290000}"/>
    <cellStyle name="Normal 17 9 2" xfId="10724" xr:uid="{00000000-0005-0000-0000-0000DD290000}"/>
    <cellStyle name="Normal 170" xfId="24101" xr:uid="{B9485F49-F9AA-4A5D-A173-00E81B6B909D}"/>
    <cellStyle name="Normal 171" xfId="24102" xr:uid="{36EDCF4D-48FE-4E49-B73E-9567031C6550}"/>
    <cellStyle name="Normal 172" xfId="24103" xr:uid="{78C7C8AE-F128-43F5-889A-F11D834E16C1}"/>
    <cellStyle name="Normal 173" xfId="24104" xr:uid="{B47AF7D6-DF7D-41A9-A075-0CD4E0E5F37B}"/>
    <cellStyle name="Normal 174" xfId="24105" xr:uid="{F0FFA9A3-F920-4868-A2DB-2EEF03AC7052}"/>
    <cellStyle name="Normal 175" xfId="24106" xr:uid="{AA02DF31-A9EF-4549-91D1-017E9811F1B5}"/>
    <cellStyle name="Normal 176" xfId="24107" xr:uid="{CC3BB746-73DA-4CBD-9779-176AFF9938BC}"/>
    <cellStyle name="Normal 177" xfId="24108" xr:uid="{E8C9A16C-C072-4640-81ED-A5E1F9A27B12}"/>
    <cellStyle name="Normal 178" xfId="24109" xr:uid="{0A6D0D35-EA03-4773-B260-99A0F8D1CD19}"/>
    <cellStyle name="Normal 179" xfId="24110" xr:uid="{311B4DF1-E790-4CB5-A1D7-57DD260962D6}"/>
    <cellStyle name="Normal 18" xfId="10725" xr:uid="{00000000-0005-0000-0000-0000DE290000}"/>
    <cellStyle name="Normal 18 10" xfId="10726" xr:uid="{00000000-0005-0000-0000-0000DF290000}"/>
    <cellStyle name="Normal 18 2" xfId="10727" xr:uid="{00000000-0005-0000-0000-0000E0290000}"/>
    <cellStyle name="Normal 18 2 2" xfId="10728" xr:uid="{00000000-0005-0000-0000-0000E1290000}"/>
    <cellStyle name="Normal 18 2 2 2" xfId="10729" xr:uid="{00000000-0005-0000-0000-0000E2290000}"/>
    <cellStyle name="Normal 18 2 2 2 2" xfId="10730" xr:uid="{00000000-0005-0000-0000-0000E3290000}"/>
    <cellStyle name="Normal 18 2 2 2 3" xfId="10731" xr:uid="{00000000-0005-0000-0000-0000E4290000}"/>
    <cellStyle name="Normal 18 2 2 2 4" xfId="10732" xr:uid="{00000000-0005-0000-0000-0000E5290000}"/>
    <cellStyle name="Normal 18 2 2 3" xfId="10733" xr:uid="{00000000-0005-0000-0000-0000E6290000}"/>
    <cellStyle name="Normal 18 2 2 4" xfId="10734" xr:uid="{00000000-0005-0000-0000-0000E7290000}"/>
    <cellStyle name="Normal 18 2 2 5" xfId="10735" xr:uid="{00000000-0005-0000-0000-0000E8290000}"/>
    <cellStyle name="Normal 18 2 3" xfId="10736" xr:uid="{00000000-0005-0000-0000-0000E9290000}"/>
    <cellStyle name="Normal 18 2 4" xfId="10737" xr:uid="{00000000-0005-0000-0000-0000EA290000}"/>
    <cellStyle name="Normal 18 2 4 2" xfId="10738" xr:uid="{00000000-0005-0000-0000-0000EB290000}"/>
    <cellStyle name="Normal 18 2 4 3" xfId="10739" xr:uid="{00000000-0005-0000-0000-0000EC290000}"/>
    <cellStyle name="Normal 18 2 4 4" xfId="10740" xr:uid="{00000000-0005-0000-0000-0000ED290000}"/>
    <cellStyle name="Normal 18 2 5" xfId="10741" xr:uid="{00000000-0005-0000-0000-0000EE290000}"/>
    <cellStyle name="Normal 18 2 6" xfId="10742" xr:uid="{00000000-0005-0000-0000-0000EF290000}"/>
    <cellStyle name="Normal 18 2 7" xfId="10743" xr:uid="{00000000-0005-0000-0000-0000F0290000}"/>
    <cellStyle name="Normal 18 3" xfId="10744" xr:uid="{00000000-0005-0000-0000-0000F1290000}"/>
    <cellStyle name="Normal 18 3 2" xfId="10745" xr:uid="{00000000-0005-0000-0000-0000F2290000}"/>
    <cellStyle name="Normal 18 3 2 2" xfId="10746" xr:uid="{00000000-0005-0000-0000-0000F3290000}"/>
    <cellStyle name="Normal 18 3 2 2 2" xfId="10747" xr:uid="{00000000-0005-0000-0000-0000F4290000}"/>
    <cellStyle name="Normal 18 3 2 2 3" xfId="10748" xr:uid="{00000000-0005-0000-0000-0000F5290000}"/>
    <cellStyle name="Normal 18 3 2 2 4" xfId="10749" xr:uid="{00000000-0005-0000-0000-0000F6290000}"/>
    <cellStyle name="Normal 18 3 2 3" xfId="10750" xr:uid="{00000000-0005-0000-0000-0000F7290000}"/>
    <cellStyle name="Normal 18 3 2 4" xfId="10751" xr:uid="{00000000-0005-0000-0000-0000F8290000}"/>
    <cellStyle name="Normal 18 3 2 5" xfId="10752" xr:uid="{00000000-0005-0000-0000-0000F9290000}"/>
    <cellStyle name="Normal 18 3 3" xfId="10753" xr:uid="{00000000-0005-0000-0000-0000FA290000}"/>
    <cellStyle name="Normal 18 3 4" xfId="10754" xr:uid="{00000000-0005-0000-0000-0000FB290000}"/>
    <cellStyle name="Normal 18 3 4 2" xfId="10755" xr:uid="{00000000-0005-0000-0000-0000FC290000}"/>
    <cellStyle name="Normal 18 3 4 3" xfId="10756" xr:uid="{00000000-0005-0000-0000-0000FD290000}"/>
    <cellStyle name="Normal 18 3 4 4" xfId="10757" xr:uid="{00000000-0005-0000-0000-0000FE290000}"/>
    <cellStyle name="Normal 18 3 5" xfId="10758" xr:uid="{00000000-0005-0000-0000-0000FF290000}"/>
    <cellStyle name="Normal 18 3 6" xfId="10759" xr:uid="{00000000-0005-0000-0000-0000002A0000}"/>
    <cellStyle name="Normal 18 3 7" xfId="10760" xr:uid="{00000000-0005-0000-0000-0000012A0000}"/>
    <cellStyle name="Normal 18 4" xfId="10761" xr:uid="{00000000-0005-0000-0000-0000022A0000}"/>
    <cellStyle name="Normal 18 4 2" xfId="10762" xr:uid="{00000000-0005-0000-0000-0000032A0000}"/>
    <cellStyle name="Normal 18 4 2 2" xfId="10763" xr:uid="{00000000-0005-0000-0000-0000042A0000}"/>
    <cellStyle name="Normal 18 4 2 2 2" xfId="10764" xr:uid="{00000000-0005-0000-0000-0000052A0000}"/>
    <cellStyle name="Normal 18 4 2 2 3" xfId="10765" xr:uid="{00000000-0005-0000-0000-0000062A0000}"/>
    <cellStyle name="Normal 18 4 2 2 4" xfId="10766" xr:uid="{00000000-0005-0000-0000-0000072A0000}"/>
    <cellStyle name="Normal 18 4 2 3" xfId="10767" xr:uid="{00000000-0005-0000-0000-0000082A0000}"/>
    <cellStyle name="Normal 18 4 2 4" xfId="10768" xr:uid="{00000000-0005-0000-0000-0000092A0000}"/>
    <cellStyle name="Normal 18 4 2 5" xfId="10769" xr:uid="{00000000-0005-0000-0000-00000A2A0000}"/>
    <cellStyle name="Normal 18 4 3" xfId="10770" xr:uid="{00000000-0005-0000-0000-00000B2A0000}"/>
    <cellStyle name="Normal 18 4 4" xfId="10771" xr:uid="{00000000-0005-0000-0000-00000C2A0000}"/>
    <cellStyle name="Normal 18 4 4 2" xfId="10772" xr:uid="{00000000-0005-0000-0000-00000D2A0000}"/>
    <cellStyle name="Normal 18 4 4 3" xfId="10773" xr:uid="{00000000-0005-0000-0000-00000E2A0000}"/>
    <cellStyle name="Normal 18 4 4 4" xfId="10774" xr:uid="{00000000-0005-0000-0000-00000F2A0000}"/>
    <cellStyle name="Normal 18 4 5" xfId="10775" xr:uid="{00000000-0005-0000-0000-0000102A0000}"/>
    <cellStyle name="Normal 18 4 6" xfId="10776" xr:uid="{00000000-0005-0000-0000-0000112A0000}"/>
    <cellStyle name="Normal 18 4 7" xfId="10777" xr:uid="{00000000-0005-0000-0000-0000122A0000}"/>
    <cellStyle name="Normal 18 5" xfId="10778" xr:uid="{00000000-0005-0000-0000-0000132A0000}"/>
    <cellStyle name="Normal 18 6" xfId="10779" xr:uid="{00000000-0005-0000-0000-0000142A0000}"/>
    <cellStyle name="Normal 18 7" xfId="10780" xr:uid="{00000000-0005-0000-0000-0000152A0000}"/>
    <cellStyle name="Normal 18 8" xfId="10781" xr:uid="{00000000-0005-0000-0000-0000162A0000}"/>
    <cellStyle name="Normal 18 8 2" xfId="10782" xr:uid="{00000000-0005-0000-0000-0000172A0000}"/>
    <cellStyle name="Normal 18 8 3" xfId="10783" xr:uid="{00000000-0005-0000-0000-0000182A0000}"/>
    <cellStyle name="Normal 18 8 4" xfId="10784" xr:uid="{00000000-0005-0000-0000-0000192A0000}"/>
    <cellStyle name="Normal 18 9" xfId="23950" xr:uid="{8FE01ACA-ACF4-4B26-A7DB-AE8E2C8F477A}"/>
    <cellStyle name="Normal 180" xfId="24111" xr:uid="{15EBEB69-9BC8-4B15-82F4-1293E3735ADF}"/>
    <cellStyle name="Normal 181" xfId="24112" xr:uid="{1666BDD1-070C-40A5-9E6A-168879ABFEEE}"/>
    <cellStyle name="Normal 182" xfId="24113" xr:uid="{C50DE82A-AD29-4E35-AD57-324C695E7CC7}"/>
    <cellStyle name="Normal 183" xfId="24114" xr:uid="{EA38E5C1-8E84-4DBE-8C47-46A1A220830B}"/>
    <cellStyle name="Normal 184" xfId="24115" xr:uid="{FF6123CD-B200-4F3A-B400-8AC50C227E96}"/>
    <cellStyle name="Normal 185" xfId="24116" xr:uid="{DC13D4DF-8F1F-43DA-ACB2-02D40B4EF928}"/>
    <cellStyle name="Normal 186" xfId="24117" xr:uid="{E19D6C46-C48A-43CB-9CD8-05650243AFDF}"/>
    <cellStyle name="Normal 187" xfId="24118" xr:uid="{2F736D4E-F412-4EC2-AD2F-584B637976C6}"/>
    <cellStyle name="Normal 188" xfId="24119" xr:uid="{463FD99C-EAD6-4C79-B455-BBE1538DA6AA}"/>
    <cellStyle name="Normal 189" xfId="24120" xr:uid="{6503D3C8-3705-4FE0-AD83-6B2667DF1C4B}"/>
    <cellStyle name="Normal 19" xfId="10785" xr:uid="{00000000-0005-0000-0000-00001A2A0000}"/>
    <cellStyle name="Normal 19 10" xfId="10786" xr:uid="{00000000-0005-0000-0000-00001B2A0000}"/>
    <cellStyle name="Normal 19 10 2" xfId="10787" xr:uid="{00000000-0005-0000-0000-00001C2A0000}"/>
    <cellStyle name="Normal 19 11" xfId="10788" xr:uid="{00000000-0005-0000-0000-00001D2A0000}"/>
    <cellStyle name="Normal 19 11 2" xfId="10789" xr:uid="{00000000-0005-0000-0000-00001E2A0000}"/>
    <cellStyle name="Normal 19 12" xfId="10790" xr:uid="{00000000-0005-0000-0000-00001F2A0000}"/>
    <cellStyle name="Normal 19 12 2" xfId="10791" xr:uid="{00000000-0005-0000-0000-0000202A0000}"/>
    <cellStyle name="Normal 19 13" xfId="10792" xr:uid="{00000000-0005-0000-0000-0000212A0000}"/>
    <cellStyle name="Normal 19 14" xfId="10793" xr:uid="{00000000-0005-0000-0000-0000222A0000}"/>
    <cellStyle name="Normal 19 14 2" xfId="10794" xr:uid="{00000000-0005-0000-0000-0000232A0000}"/>
    <cellStyle name="Normal 19 14 2 2" xfId="10795" xr:uid="{00000000-0005-0000-0000-0000242A0000}"/>
    <cellStyle name="Normal 19 14 2 2 2" xfId="10796" xr:uid="{00000000-0005-0000-0000-0000252A0000}"/>
    <cellStyle name="Normal 19 14 2 2 3" xfId="10797" xr:uid="{00000000-0005-0000-0000-0000262A0000}"/>
    <cellStyle name="Normal 19 14 2 2 4" xfId="10798" xr:uid="{00000000-0005-0000-0000-0000272A0000}"/>
    <cellStyle name="Normal 19 14 2 3" xfId="10799" xr:uid="{00000000-0005-0000-0000-0000282A0000}"/>
    <cellStyle name="Normal 19 14 2 4" xfId="10800" xr:uid="{00000000-0005-0000-0000-0000292A0000}"/>
    <cellStyle name="Normal 19 14 2 5" xfId="10801" xr:uid="{00000000-0005-0000-0000-00002A2A0000}"/>
    <cellStyle name="Normal 19 14 3" xfId="10802" xr:uid="{00000000-0005-0000-0000-00002B2A0000}"/>
    <cellStyle name="Normal 19 14 3 2" xfId="10803" xr:uid="{00000000-0005-0000-0000-00002C2A0000}"/>
    <cellStyle name="Normal 19 14 3 3" xfId="10804" xr:uid="{00000000-0005-0000-0000-00002D2A0000}"/>
    <cellStyle name="Normal 19 14 3 4" xfId="10805" xr:uid="{00000000-0005-0000-0000-00002E2A0000}"/>
    <cellStyle name="Normal 19 14 4" xfId="10806" xr:uid="{00000000-0005-0000-0000-00002F2A0000}"/>
    <cellStyle name="Normal 19 14 5" xfId="10807" xr:uid="{00000000-0005-0000-0000-0000302A0000}"/>
    <cellStyle name="Normal 19 14 6" xfId="10808" xr:uid="{00000000-0005-0000-0000-0000312A0000}"/>
    <cellStyle name="Normal 19 15" xfId="10809" xr:uid="{00000000-0005-0000-0000-0000322A0000}"/>
    <cellStyle name="Normal 19 15 2" xfId="10810" xr:uid="{00000000-0005-0000-0000-0000332A0000}"/>
    <cellStyle name="Normal 19 15 3" xfId="10811" xr:uid="{00000000-0005-0000-0000-0000342A0000}"/>
    <cellStyle name="Normal 19 15 4" xfId="10812" xr:uid="{00000000-0005-0000-0000-0000352A0000}"/>
    <cellStyle name="Normal 19 16" xfId="23951" xr:uid="{B754DB6C-50BB-4CDB-8AAD-37DDDA10692F}"/>
    <cellStyle name="Normal 19 2" xfId="10813" xr:uid="{00000000-0005-0000-0000-0000362A0000}"/>
    <cellStyle name="Normal 19 2 2" xfId="10814" xr:uid="{00000000-0005-0000-0000-0000372A0000}"/>
    <cellStyle name="Normal 19 2 3" xfId="10815" xr:uid="{00000000-0005-0000-0000-0000382A0000}"/>
    <cellStyle name="Normal 19 2 3 2" xfId="10816" xr:uid="{00000000-0005-0000-0000-0000392A0000}"/>
    <cellStyle name="Normal 19 2 3 2 2" xfId="10817" xr:uid="{00000000-0005-0000-0000-00003A2A0000}"/>
    <cellStyle name="Normal 19 2 3 2 2 2" xfId="10818" xr:uid="{00000000-0005-0000-0000-00003B2A0000}"/>
    <cellStyle name="Normal 19 2 3 2 2 3" xfId="10819" xr:uid="{00000000-0005-0000-0000-00003C2A0000}"/>
    <cellStyle name="Normal 19 2 3 2 2 4" xfId="10820" xr:uid="{00000000-0005-0000-0000-00003D2A0000}"/>
    <cellStyle name="Normal 19 2 3 2 3" xfId="10821" xr:uid="{00000000-0005-0000-0000-00003E2A0000}"/>
    <cellStyle name="Normal 19 2 3 2 4" xfId="10822" xr:uid="{00000000-0005-0000-0000-00003F2A0000}"/>
    <cellStyle name="Normal 19 2 3 2 5" xfId="10823" xr:uid="{00000000-0005-0000-0000-0000402A0000}"/>
    <cellStyle name="Normal 19 2 3 3" xfId="10824" xr:uid="{00000000-0005-0000-0000-0000412A0000}"/>
    <cellStyle name="Normal 19 2 3 3 2" xfId="10825" xr:uid="{00000000-0005-0000-0000-0000422A0000}"/>
    <cellStyle name="Normal 19 2 3 3 3" xfId="10826" xr:uid="{00000000-0005-0000-0000-0000432A0000}"/>
    <cellStyle name="Normal 19 2 3 3 4" xfId="10827" xr:uid="{00000000-0005-0000-0000-0000442A0000}"/>
    <cellStyle name="Normal 19 2 3 4" xfId="10828" xr:uid="{00000000-0005-0000-0000-0000452A0000}"/>
    <cellStyle name="Normal 19 2 3 5" xfId="10829" xr:uid="{00000000-0005-0000-0000-0000462A0000}"/>
    <cellStyle name="Normal 19 2 3 6" xfId="10830" xr:uid="{00000000-0005-0000-0000-0000472A0000}"/>
    <cellStyle name="Normal 19 3" xfId="10831" xr:uid="{00000000-0005-0000-0000-0000482A0000}"/>
    <cellStyle name="Normal 19 3 2" xfId="10832" xr:uid="{00000000-0005-0000-0000-0000492A0000}"/>
    <cellStyle name="Normal 19 4" xfId="10833" xr:uid="{00000000-0005-0000-0000-00004A2A0000}"/>
    <cellStyle name="Normal 19 4 2" xfId="10834" xr:uid="{00000000-0005-0000-0000-00004B2A0000}"/>
    <cellStyle name="Normal 19 5" xfId="10835" xr:uid="{00000000-0005-0000-0000-00004C2A0000}"/>
    <cellStyle name="Normal 19 5 2" xfId="10836" xr:uid="{00000000-0005-0000-0000-00004D2A0000}"/>
    <cellStyle name="Normal 19 6" xfId="10837" xr:uid="{00000000-0005-0000-0000-00004E2A0000}"/>
    <cellStyle name="Normal 19 6 2" xfId="10838" xr:uid="{00000000-0005-0000-0000-00004F2A0000}"/>
    <cellStyle name="Normal 19 7" xfId="10839" xr:uid="{00000000-0005-0000-0000-0000502A0000}"/>
    <cellStyle name="Normal 19 7 2" xfId="10840" xr:uid="{00000000-0005-0000-0000-0000512A0000}"/>
    <cellStyle name="Normal 19 7 2 2" xfId="10841" xr:uid="{00000000-0005-0000-0000-0000522A0000}"/>
    <cellStyle name="Normal 19 7 2 2 2" xfId="10842" xr:uid="{00000000-0005-0000-0000-0000532A0000}"/>
    <cellStyle name="Normal 19 7 2 2 2 2" xfId="10843" xr:uid="{00000000-0005-0000-0000-0000542A0000}"/>
    <cellStyle name="Normal 19 7 2 2 2 3" xfId="10844" xr:uid="{00000000-0005-0000-0000-0000552A0000}"/>
    <cellStyle name="Normal 19 7 2 2 2 4" xfId="10845" xr:uid="{00000000-0005-0000-0000-0000562A0000}"/>
    <cellStyle name="Normal 19 7 2 2 3" xfId="10846" xr:uid="{00000000-0005-0000-0000-0000572A0000}"/>
    <cellStyle name="Normal 19 7 2 2 4" xfId="10847" xr:uid="{00000000-0005-0000-0000-0000582A0000}"/>
    <cellStyle name="Normal 19 7 2 2 5" xfId="10848" xr:uid="{00000000-0005-0000-0000-0000592A0000}"/>
    <cellStyle name="Normal 19 7 2 3" xfId="10849" xr:uid="{00000000-0005-0000-0000-00005A2A0000}"/>
    <cellStyle name="Normal 19 7 2 4" xfId="10850" xr:uid="{00000000-0005-0000-0000-00005B2A0000}"/>
    <cellStyle name="Normal 19 7 2 4 2" xfId="10851" xr:uid="{00000000-0005-0000-0000-00005C2A0000}"/>
    <cellStyle name="Normal 19 7 2 4 3" xfId="10852" xr:uid="{00000000-0005-0000-0000-00005D2A0000}"/>
    <cellStyle name="Normal 19 7 2 4 4" xfId="10853" xr:uid="{00000000-0005-0000-0000-00005E2A0000}"/>
    <cellStyle name="Normal 19 7 2 5" xfId="10854" xr:uid="{00000000-0005-0000-0000-00005F2A0000}"/>
    <cellStyle name="Normal 19 7 2 6" xfId="10855" xr:uid="{00000000-0005-0000-0000-0000602A0000}"/>
    <cellStyle name="Normal 19 7 2 7" xfId="10856" xr:uid="{00000000-0005-0000-0000-0000612A0000}"/>
    <cellStyle name="Normal 19 8" xfId="10857" xr:uid="{00000000-0005-0000-0000-0000622A0000}"/>
    <cellStyle name="Normal 19 8 2" xfId="10858" xr:uid="{00000000-0005-0000-0000-0000632A0000}"/>
    <cellStyle name="Normal 19 9" xfId="10859" xr:uid="{00000000-0005-0000-0000-0000642A0000}"/>
    <cellStyle name="Normal 19 9 2" xfId="10860" xr:uid="{00000000-0005-0000-0000-0000652A0000}"/>
    <cellStyle name="Normal 190" xfId="24121" xr:uid="{C3282F93-7133-4370-972D-D1CE24CDD6BD}"/>
    <cellStyle name="Normal 191" xfId="24122" xr:uid="{5BA12EAF-D067-4E77-9567-C4D9F09BA3F4}"/>
    <cellStyle name="Normal 192" xfId="24123" xr:uid="{FE68BD66-11D5-46FA-9F9A-469F044A4232}"/>
    <cellStyle name="Normal 193" xfId="24124" xr:uid="{BA72F01E-5EB7-4882-A5FE-29E53E8E85BA}"/>
    <cellStyle name="Normal 194" xfId="24125" xr:uid="{304B7BE8-5E01-458A-8628-764C7F89FCA2}"/>
    <cellStyle name="Normal 195" xfId="24126" xr:uid="{2B28DB7D-4D42-46D6-8580-6EBAAEC7AD31}"/>
    <cellStyle name="Normal 196" xfId="24127" xr:uid="{C35BB6D6-CAF0-480B-9886-65F739DFB2DE}"/>
    <cellStyle name="Normal 197" xfId="24128" xr:uid="{9FB5100A-6B86-45F2-AFC0-268566204400}"/>
    <cellStyle name="Normal 198" xfId="24129" xr:uid="{9304CBC4-972A-45EA-BCD9-F48161FC4361}"/>
    <cellStyle name="Normal 199" xfId="24130" xr:uid="{4C02A105-EF45-4185-826A-EAF5B9C73298}"/>
    <cellStyle name="Normal 2" xfId="11" xr:uid="{00000000-0005-0000-0000-0000662A0000}"/>
    <cellStyle name="Normal 2 10" xfId="10861" xr:uid="{00000000-0005-0000-0000-0000672A0000}"/>
    <cellStyle name="Normal 2 10 10" xfId="10862" xr:uid="{00000000-0005-0000-0000-0000682A0000}"/>
    <cellStyle name="Normal 2 10 2" xfId="10863" xr:uid="{00000000-0005-0000-0000-0000692A0000}"/>
    <cellStyle name="Normal 2 10 2 2" xfId="4" xr:uid="{00000000-0005-0000-0000-00006A2A0000}"/>
    <cellStyle name="Normal 2 10 2 3" xfId="10864" xr:uid="{00000000-0005-0000-0000-00006B2A0000}"/>
    <cellStyle name="Normal 2 10 3" xfId="10865" xr:uid="{00000000-0005-0000-0000-00006C2A0000}"/>
    <cellStyle name="Normal 2 10 3 2" xfId="10866" xr:uid="{00000000-0005-0000-0000-00006D2A0000}"/>
    <cellStyle name="Normal 2 10 3 2 2" xfId="10867" xr:uid="{00000000-0005-0000-0000-00006E2A0000}"/>
    <cellStyle name="Normal 2 10 3 2 2 2" xfId="10868" xr:uid="{00000000-0005-0000-0000-00006F2A0000}"/>
    <cellStyle name="Normal 2 10 3 2 2 3" xfId="10869" xr:uid="{00000000-0005-0000-0000-0000702A0000}"/>
    <cellStyle name="Normal 2 10 3 2 2 4" xfId="10870" xr:uid="{00000000-0005-0000-0000-0000712A0000}"/>
    <cellStyle name="Normal 2 10 3 2 3" xfId="10871" xr:uid="{00000000-0005-0000-0000-0000722A0000}"/>
    <cellStyle name="Normal 2 10 3 2 4" xfId="10872" xr:uid="{00000000-0005-0000-0000-0000732A0000}"/>
    <cellStyle name="Normal 2 10 3 2 5" xfId="10873" xr:uid="{00000000-0005-0000-0000-0000742A0000}"/>
    <cellStyle name="Normal 2 10 3 3" xfId="10874" xr:uid="{00000000-0005-0000-0000-0000752A0000}"/>
    <cellStyle name="Normal 2 10 3 4" xfId="10875" xr:uid="{00000000-0005-0000-0000-0000762A0000}"/>
    <cellStyle name="Normal 2 10 3 4 2" xfId="10876" xr:uid="{00000000-0005-0000-0000-0000772A0000}"/>
    <cellStyle name="Normal 2 10 3 4 3" xfId="10877" xr:uid="{00000000-0005-0000-0000-0000782A0000}"/>
    <cellStyle name="Normal 2 10 3 4 4" xfId="10878" xr:uid="{00000000-0005-0000-0000-0000792A0000}"/>
    <cellStyle name="Normal 2 10 3 5" xfId="10879" xr:uid="{00000000-0005-0000-0000-00007A2A0000}"/>
    <cellStyle name="Normal 2 10 3 6" xfId="10880" xr:uid="{00000000-0005-0000-0000-00007B2A0000}"/>
    <cellStyle name="Normal 2 10 3 7" xfId="10881" xr:uid="{00000000-0005-0000-0000-00007C2A0000}"/>
    <cellStyle name="Normal 2 10 4" xfId="10882" xr:uid="{00000000-0005-0000-0000-00007D2A0000}"/>
    <cellStyle name="Normal 2 10 4 2" xfId="10883" xr:uid="{00000000-0005-0000-0000-00007E2A0000}"/>
    <cellStyle name="Normal 2 10 4 2 2" xfId="10884" xr:uid="{00000000-0005-0000-0000-00007F2A0000}"/>
    <cellStyle name="Normal 2 10 4 2 2 2" xfId="10885" xr:uid="{00000000-0005-0000-0000-0000802A0000}"/>
    <cellStyle name="Normal 2 10 4 2 2 3" xfId="10886" xr:uid="{00000000-0005-0000-0000-0000812A0000}"/>
    <cellStyle name="Normal 2 10 4 2 2 4" xfId="10887" xr:uid="{00000000-0005-0000-0000-0000822A0000}"/>
    <cellStyle name="Normal 2 10 4 2 3" xfId="10888" xr:uid="{00000000-0005-0000-0000-0000832A0000}"/>
    <cellStyle name="Normal 2 10 4 2 4" xfId="10889" xr:uid="{00000000-0005-0000-0000-0000842A0000}"/>
    <cellStyle name="Normal 2 10 4 2 5" xfId="10890" xr:uid="{00000000-0005-0000-0000-0000852A0000}"/>
    <cellStyle name="Normal 2 10 4 3" xfId="10891" xr:uid="{00000000-0005-0000-0000-0000862A0000}"/>
    <cellStyle name="Normal 2 10 4 3 2" xfId="10892" xr:uid="{00000000-0005-0000-0000-0000872A0000}"/>
    <cellStyle name="Normal 2 10 4 3 3" xfId="10893" xr:uid="{00000000-0005-0000-0000-0000882A0000}"/>
    <cellStyle name="Normal 2 10 4 3 4" xfId="10894" xr:uid="{00000000-0005-0000-0000-0000892A0000}"/>
    <cellStyle name="Normal 2 10 4 4" xfId="10895" xr:uid="{00000000-0005-0000-0000-00008A2A0000}"/>
    <cellStyle name="Normal 2 10 4 5" xfId="10896" xr:uid="{00000000-0005-0000-0000-00008B2A0000}"/>
    <cellStyle name="Normal 2 10 4 6" xfId="10897" xr:uid="{00000000-0005-0000-0000-00008C2A0000}"/>
    <cellStyle name="Normal 2 11" xfId="10898" xr:uid="{00000000-0005-0000-0000-00008D2A0000}"/>
    <cellStyle name="Normal 2 11 2" xfId="10899" xr:uid="{00000000-0005-0000-0000-00008E2A0000}"/>
    <cellStyle name="Normal 2 11 2 2" xfId="10900" xr:uid="{00000000-0005-0000-0000-00008F2A0000}"/>
    <cellStyle name="Normal 2 11 3" xfId="10901" xr:uid="{00000000-0005-0000-0000-0000902A0000}"/>
    <cellStyle name="Normal 2 12" xfId="10902" xr:uid="{00000000-0005-0000-0000-0000912A0000}"/>
    <cellStyle name="Normal 2 12 2" xfId="10903" xr:uid="{00000000-0005-0000-0000-0000922A0000}"/>
    <cellStyle name="Normal 2 12 2 2" xfId="10904" xr:uid="{00000000-0005-0000-0000-0000932A0000}"/>
    <cellStyle name="Normal 2 12 3" xfId="10905" xr:uid="{00000000-0005-0000-0000-0000942A0000}"/>
    <cellStyle name="Normal 2 13" xfId="10906" xr:uid="{00000000-0005-0000-0000-0000952A0000}"/>
    <cellStyle name="Normal 2 13 2" xfId="10907" xr:uid="{00000000-0005-0000-0000-0000962A0000}"/>
    <cellStyle name="Normal 2 13 2 2" xfId="10908" xr:uid="{00000000-0005-0000-0000-0000972A0000}"/>
    <cellStyle name="Normal 2 13 2 2 2" xfId="10909" xr:uid="{00000000-0005-0000-0000-0000982A0000}"/>
    <cellStyle name="Normal 2 13 2 2 2 2" xfId="10910" xr:uid="{00000000-0005-0000-0000-0000992A0000}"/>
    <cellStyle name="Normal 2 13 2 2 2 3" xfId="10911" xr:uid="{00000000-0005-0000-0000-00009A2A0000}"/>
    <cellStyle name="Normal 2 13 2 2 2 4" xfId="10912" xr:uid="{00000000-0005-0000-0000-00009B2A0000}"/>
    <cellStyle name="Normal 2 13 2 2 3" xfId="10913" xr:uid="{00000000-0005-0000-0000-00009C2A0000}"/>
    <cellStyle name="Normal 2 13 2 2 4" xfId="10914" xr:uid="{00000000-0005-0000-0000-00009D2A0000}"/>
    <cellStyle name="Normal 2 13 2 2 5" xfId="10915" xr:uid="{00000000-0005-0000-0000-00009E2A0000}"/>
    <cellStyle name="Normal 2 13 2 3" xfId="10916" xr:uid="{00000000-0005-0000-0000-00009F2A0000}"/>
    <cellStyle name="Normal 2 13 2 4" xfId="10917" xr:uid="{00000000-0005-0000-0000-0000A02A0000}"/>
    <cellStyle name="Normal 2 13 2 4 2" xfId="10918" xr:uid="{00000000-0005-0000-0000-0000A12A0000}"/>
    <cellStyle name="Normal 2 13 2 4 3" xfId="10919" xr:uid="{00000000-0005-0000-0000-0000A22A0000}"/>
    <cellStyle name="Normal 2 13 2 4 4" xfId="10920" xr:uid="{00000000-0005-0000-0000-0000A32A0000}"/>
    <cellStyle name="Normal 2 13 2 5" xfId="10921" xr:uid="{00000000-0005-0000-0000-0000A42A0000}"/>
    <cellStyle name="Normal 2 13 2 6" xfId="10922" xr:uid="{00000000-0005-0000-0000-0000A52A0000}"/>
    <cellStyle name="Normal 2 13 2 7" xfId="10923" xr:uid="{00000000-0005-0000-0000-0000A62A0000}"/>
    <cellStyle name="Normal 2 14" xfId="10924" xr:uid="{00000000-0005-0000-0000-0000A72A0000}"/>
    <cellStyle name="Normal 2 14 2" xfId="10925" xr:uid="{00000000-0005-0000-0000-0000A82A0000}"/>
    <cellStyle name="Normal 2 15" xfId="10926" xr:uid="{00000000-0005-0000-0000-0000A92A0000}"/>
    <cellStyle name="Normal 2 15 2" xfId="10927" xr:uid="{00000000-0005-0000-0000-0000AA2A0000}"/>
    <cellStyle name="Normal 2 16" xfId="10928" xr:uid="{00000000-0005-0000-0000-0000AB2A0000}"/>
    <cellStyle name="Normal 2 16 2" xfId="10929" xr:uid="{00000000-0005-0000-0000-0000AC2A0000}"/>
    <cellStyle name="Normal 2 17" xfId="10930" xr:uid="{00000000-0005-0000-0000-0000AD2A0000}"/>
    <cellStyle name="Normal 2 17 2" xfId="10931" xr:uid="{00000000-0005-0000-0000-0000AE2A0000}"/>
    <cellStyle name="Normal 2 18" xfId="10932" xr:uid="{00000000-0005-0000-0000-0000AF2A0000}"/>
    <cellStyle name="Normal 2 18 2" xfId="10933" xr:uid="{00000000-0005-0000-0000-0000B02A0000}"/>
    <cellStyle name="Normal 2 19" xfId="10934" xr:uid="{00000000-0005-0000-0000-0000B12A0000}"/>
    <cellStyle name="Normal 2 19 2" xfId="10935" xr:uid="{00000000-0005-0000-0000-0000B22A0000}"/>
    <cellStyle name="Normal 2 2" xfId="5" xr:uid="{00000000-0005-0000-0000-0000B32A0000}"/>
    <cellStyle name="Normal 2 2 10" xfId="10936" xr:uid="{00000000-0005-0000-0000-0000B42A0000}"/>
    <cellStyle name="Normal 2 2 10 2" xfId="10937" xr:uid="{00000000-0005-0000-0000-0000B52A0000}"/>
    <cellStyle name="Normal 2 2 10 2 2" xfId="10938" xr:uid="{00000000-0005-0000-0000-0000B62A0000}"/>
    <cellStyle name="Normal 2 2 10 2 3" xfId="10939" xr:uid="{00000000-0005-0000-0000-0000B72A0000}"/>
    <cellStyle name="Normal 2 2 10 2 3 2" xfId="10940" xr:uid="{00000000-0005-0000-0000-0000B82A0000}"/>
    <cellStyle name="Normal 2 2 10 2 3 3" xfId="10941" xr:uid="{00000000-0005-0000-0000-0000B92A0000}"/>
    <cellStyle name="Normal 2 2 10 2 3 4" xfId="10942" xr:uid="{00000000-0005-0000-0000-0000BA2A0000}"/>
    <cellStyle name="Normal 2 2 10 2 4" xfId="10943" xr:uid="{00000000-0005-0000-0000-0000BB2A0000}"/>
    <cellStyle name="Normal 2 2 10 2 5" xfId="10944" xr:uid="{00000000-0005-0000-0000-0000BC2A0000}"/>
    <cellStyle name="Normal 2 2 10 2 6" xfId="10945" xr:uid="{00000000-0005-0000-0000-0000BD2A0000}"/>
    <cellStyle name="Normal 2 2 10 3" xfId="10946" xr:uid="{00000000-0005-0000-0000-0000BE2A0000}"/>
    <cellStyle name="Normal 2 2 10 3 2" xfId="10947" xr:uid="{00000000-0005-0000-0000-0000BF2A0000}"/>
    <cellStyle name="Normal 2 2 10 3 3" xfId="10948" xr:uid="{00000000-0005-0000-0000-0000C02A0000}"/>
    <cellStyle name="Normal 2 2 10 3 4" xfId="10949" xr:uid="{00000000-0005-0000-0000-0000C12A0000}"/>
    <cellStyle name="Normal 2 2 10 4" xfId="10950" xr:uid="{00000000-0005-0000-0000-0000C22A0000}"/>
    <cellStyle name="Normal 2 2 10 5" xfId="10951" xr:uid="{00000000-0005-0000-0000-0000C32A0000}"/>
    <cellStyle name="Normal 2 2 10 6" xfId="10952" xr:uid="{00000000-0005-0000-0000-0000C42A0000}"/>
    <cellStyle name="Normal 2 2 100" xfId="10953" xr:uid="{00000000-0005-0000-0000-0000C52A0000}"/>
    <cellStyle name="Normal 2 2 101" xfId="10954" xr:uid="{00000000-0005-0000-0000-0000C62A0000}"/>
    <cellStyle name="Normal 2 2 102" xfId="10955" xr:uid="{00000000-0005-0000-0000-0000C72A0000}"/>
    <cellStyle name="Normal 2 2 103" xfId="10956" xr:uid="{00000000-0005-0000-0000-0000C82A0000}"/>
    <cellStyle name="Normal 2 2 104" xfId="10957" xr:uid="{00000000-0005-0000-0000-0000C92A0000}"/>
    <cellStyle name="Normal 2 2 105" xfId="10958" xr:uid="{00000000-0005-0000-0000-0000CA2A0000}"/>
    <cellStyle name="Normal 2 2 106" xfId="10959" xr:uid="{00000000-0005-0000-0000-0000CB2A0000}"/>
    <cellStyle name="Normal 2 2 107" xfId="10960" xr:uid="{00000000-0005-0000-0000-0000CC2A0000}"/>
    <cellStyle name="Normal 2 2 108" xfId="23890" xr:uid="{555CCA32-402D-478F-88B1-D634B7D35091}"/>
    <cellStyle name="Normal 2 2 109" xfId="23935" xr:uid="{C9292A0D-894D-48E4-9422-389F3241970D}"/>
    <cellStyle name="Normal 2 2 11" xfId="10961" xr:uid="{00000000-0005-0000-0000-0000CD2A0000}"/>
    <cellStyle name="Normal 2 2 11 2" xfId="10962" xr:uid="{00000000-0005-0000-0000-0000CE2A0000}"/>
    <cellStyle name="Normal 2 2 11 2 2" xfId="10963" xr:uid="{00000000-0005-0000-0000-0000CF2A0000}"/>
    <cellStyle name="Normal 2 2 11 2 3" xfId="10964" xr:uid="{00000000-0005-0000-0000-0000D02A0000}"/>
    <cellStyle name="Normal 2 2 11 2 3 2" xfId="10965" xr:uid="{00000000-0005-0000-0000-0000D12A0000}"/>
    <cellStyle name="Normal 2 2 11 2 3 3" xfId="10966" xr:uid="{00000000-0005-0000-0000-0000D22A0000}"/>
    <cellStyle name="Normal 2 2 11 2 3 4" xfId="10967" xr:uid="{00000000-0005-0000-0000-0000D32A0000}"/>
    <cellStyle name="Normal 2 2 11 2 4" xfId="10968" xr:uid="{00000000-0005-0000-0000-0000D42A0000}"/>
    <cellStyle name="Normal 2 2 11 2 5" xfId="10969" xr:uid="{00000000-0005-0000-0000-0000D52A0000}"/>
    <cellStyle name="Normal 2 2 11 2 6" xfId="10970" xr:uid="{00000000-0005-0000-0000-0000D62A0000}"/>
    <cellStyle name="Normal 2 2 11 3" xfId="10971" xr:uid="{00000000-0005-0000-0000-0000D72A0000}"/>
    <cellStyle name="Normal 2 2 11 3 2" xfId="10972" xr:uid="{00000000-0005-0000-0000-0000D82A0000}"/>
    <cellStyle name="Normal 2 2 11 3 3" xfId="10973" xr:uid="{00000000-0005-0000-0000-0000D92A0000}"/>
    <cellStyle name="Normal 2 2 11 3 4" xfId="10974" xr:uid="{00000000-0005-0000-0000-0000DA2A0000}"/>
    <cellStyle name="Normal 2 2 11 4" xfId="10975" xr:uid="{00000000-0005-0000-0000-0000DB2A0000}"/>
    <cellStyle name="Normal 2 2 11 5" xfId="10976" xr:uid="{00000000-0005-0000-0000-0000DC2A0000}"/>
    <cellStyle name="Normal 2 2 11 6" xfId="10977" xr:uid="{00000000-0005-0000-0000-0000DD2A0000}"/>
    <cellStyle name="Normal 2 2 12" xfId="10978" xr:uid="{00000000-0005-0000-0000-0000DE2A0000}"/>
    <cellStyle name="Normal 2 2 12 2" xfId="10979" xr:uid="{00000000-0005-0000-0000-0000DF2A0000}"/>
    <cellStyle name="Normal 2 2 13" xfId="10980" xr:uid="{00000000-0005-0000-0000-0000E02A0000}"/>
    <cellStyle name="Normal 2 2 13 2" xfId="10981" xr:uid="{00000000-0005-0000-0000-0000E12A0000}"/>
    <cellStyle name="Normal 2 2 13 2 2" xfId="10982" xr:uid="{00000000-0005-0000-0000-0000E22A0000}"/>
    <cellStyle name="Normal 2 2 13 2 3" xfId="10983" xr:uid="{00000000-0005-0000-0000-0000E32A0000}"/>
    <cellStyle name="Normal 2 2 13 2 3 2" xfId="10984" xr:uid="{00000000-0005-0000-0000-0000E42A0000}"/>
    <cellStyle name="Normal 2 2 13 2 3 3" xfId="10985" xr:uid="{00000000-0005-0000-0000-0000E52A0000}"/>
    <cellStyle name="Normal 2 2 13 2 3 4" xfId="10986" xr:uid="{00000000-0005-0000-0000-0000E62A0000}"/>
    <cellStyle name="Normal 2 2 13 2 4" xfId="10987" xr:uid="{00000000-0005-0000-0000-0000E72A0000}"/>
    <cellStyle name="Normal 2 2 13 2 5" xfId="10988" xr:uid="{00000000-0005-0000-0000-0000E82A0000}"/>
    <cellStyle name="Normal 2 2 13 2 6" xfId="10989" xr:uid="{00000000-0005-0000-0000-0000E92A0000}"/>
    <cellStyle name="Normal 2 2 13 3" xfId="10990" xr:uid="{00000000-0005-0000-0000-0000EA2A0000}"/>
    <cellStyle name="Normal 2 2 13 3 2" xfId="10991" xr:uid="{00000000-0005-0000-0000-0000EB2A0000}"/>
    <cellStyle name="Normal 2 2 13 3 3" xfId="10992" xr:uid="{00000000-0005-0000-0000-0000EC2A0000}"/>
    <cellStyle name="Normal 2 2 13 3 4" xfId="10993" xr:uid="{00000000-0005-0000-0000-0000ED2A0000}"/>
    <cellStyle name="Normal 2 2 13 4" xfId="10994" xr:uid="{00000000-0005-0000-0000-0000EE2A0000}"/>
    <cellStyle name="Normal 2 2 13 5" xfId="10995" xr:uid="{00000000-0005-0000-0000-0000EF2A0000}"/>
    <cellStyle name="Normal 2 2 13 6" xfId="10996" xr:uid="{00000000-0005-0000-0000-0000F02A0000}"/>
    <cellStyle name="Normal 2 2 14" xfId="10997" xr:uid="{00000000-0005-0000-0000-0000F12A0000}"/>
    <cellStyle name="Normal 2 2 14 2" xfId="10998" xr:uid="{00000000-0005-0000-0000-0000F22A0000}"/>
    <cellStyle name="Normal 2 2 14 2 2" xfId="10999" xr:uid="{00000000-0005-0000-0000-0000F32A0000}"/>
    <cellStyle name="Normal 2 2 14 2 3" xfId="11000" xr:uid="{00000000-0005-0000-0000-0000F42A0000}"/>
    <cellStyle name="Normal 2 2 14 2 3 2" xfId="11001" xr:uid="{00000000-0005-0000-0000-0000F52A0000}"/>
    <cellStyle name="Normal 2 2 14 2 3 3" xfId="11002" xr:uid="{00000000-0005-0000-0000-0000F62A0000}"/>
    <cellStyle name="Normal 2 2 14 2 3 4" xfId="11003" xr:uid="{00000000-0005-0000-0000-0000F72A0000}"/>
    <cellStyle name="Normal 2 2 14 2 4" xfId="11004" xr:uid="{00000000-0005-0000-0000-0000F82A0000}"/>
    <cellStyle name="Normal 2 2 14 2 5" xfId="11005" xr:uid="{00000000-0005-0000-0000-0000F92A0000}"/>
    <cellStyle name="Normal 2 2 14 2 6" xfId="11006" xr:uid="{00000000-0005-0000-0000-0000FA2A0000}"/>
    <cellStyle name="Normal 2 2 14 3" xfId="11007" xr:uid="{00000000-0005-0000-0000-0000FB2A0000}"/>
    <cellStyle name="Normal 2 2 14 3 2" xfId="11008" xr:uid="{00000000-0005-0000-0000-0000FC2A0000}"/>
    <cellStyle name="Normal 2 2 14 3 3" xfId="11009" xr:uid="{00000000-0005-0000-0000-0000FD2A0000}"/>
    <cellStyle name="Normal 2 2 14 3 4" xfId="11010" xr:uid="{00000000-0005-0000-0000-0000FE2A0000}"/>
    <cellStyle name="Normal 2 2 14 4" xfId="11011" xr:uid="{00000000-0005-0000-0000-0000FF2A0000}"/>
    <cellStyle name="Normal 2 2 14 5" xfId="11012" xr:uid="{00000000-0005-0000-0000-0000002B0000}"/>
    <cellStyle name="Normal 2 2 14 6" xfId="11013" xr:uid="{00000000-0005-0000-0000-0000012B0000}"/>
    <cellStyle name="Normal 2 2 15" xfId="11014" xr:uid="{00000000-0005-0000-0000-0000022B0000}"/>
    <cellStyle name="Normal 2 2 15 2" xfId="11015" xr:uid="{00000000-0005-0000-0000-0000032B0000}"/>
    <cellStyle name="Normal 2 2 15 2 2" xfId="11016" xr:uid="{00000000-0005-0000-0000-0000042B0000}"/>
    <cellStyle name="Normal 2 2 15 2 3" xfId="11017" xr:uid="{00000000-0005-0000-0000-0000052B0000}"/>
    <cellStyle name="Normal 2 2 15 2 3 2" xfId="11018" xr:uid="{00000000-0005-0000-0000-0000062B0000}"/>
    <cellStyle name="Normal 2 2 15 2 3 3" xfId="11019" xr:uid="{00000000-0005-0000-0000-0000072B0000}"/>
    <cellStyle name="Normal 2 2 15 2 3 4" xfId="11020" xr:uid="{00000000-0005-0000-0000-0000082B0000}"/>
    <cellStyle name="Normal 2 2 15 2 4" xfId="11021" xr:uid="{00000000-0005-0000-0000-0000092B0000}"/>
    <cellStyle name="Normal 2 2 15 2 5" xfId="11022" xr:uid="{00000000-0005-0000-0000-00000A2B0000}"/>
    <cellStyle name="Normal 2 2 15 2 6" xfId="11023" xr:uid="{00000000-0005-0000-0000-00000B2B0000}"/>
    <cellStyle name="Normal 2 2 15 3" xfId="11024" xr:uid="{00000000-0005-0000-0000-00000C2B0000}"/>
    <cellStyle name="Normal 2 2 15 3 2" xfId="11025" xr:uid="{00000000-0005-0000-0000-00000D2B0000}"/>
    <cellStyle name="Normal 2 2 15 3 3" xfId="11026" xr:uid="{00000000-0005-0000-0000-00000E2B0000}"/>
    <cellStyle name="Normal 2 2 15 3 4" xfId="11027" xr:uid="{00000000-0005-0000-0000-00000F2B0000}"/>
    <cellStyle name="Normal 2 2 15 4" xfId="11028" xr:uid="{00000000-0005-0000-0000-0000102B0000}"/>
    <cellStyle name="Normal 2 2 15 5" xfId="11029" xr:uid="{00000000-0005-0000-0000-0000112B0000}"/>
    <cellStyle name="Normal 2 2 15 6" xfId="11030" xr:uid="{00000000-0005-0000-0000-0000122B0000}"/>
    <cellStyle name="Normal 2 2 16" xfId="11031" xr:uid="{00000000-0005-0000-0000-0000132B0000}"/>
    <cellStyle name="Normal 2 2 16 2" xfId="11032" xr:uid="{00000000-0005-0000-0000-0000142B0000}"/>
    <cellStyle name="Normal 2 2 17" xfId="11033" xr:uid="{00000000-0005-0000-0000-0000152B0000}"/>
    <cellStyle name="Normal 2 2 17 2" xfId="11034" xr:uid="{00000000-0005-0000-0000-0000162B0000}"/>
    <cellStyle name="Normal 2 2 17 2 2" xfId="11035" xr:uid="{00000000-0005-0000-0000-0000172B0000}"/>
    <cellStyle name="Normal 2 2 17 2 3" xfId="11036" xr:uid="{00000000-0005-0000-0000-0000182B0000}"/>
    <cellStyle name="Normal 2 2 17 2 3 2" xfId="11037" xr:uid="{00000000-0005-0000-0000-0000192B0000}"/>
    <cellStyle name="Normal 2 2 17 2 3 3" xfId="11038" xr:uid="{00000000-0005-0000-0000-00001A2B0000}"/>
    <cellStyle name="Normal 2 2 17 2 3 4" xfId="11039" xr:uid="{00000000-0005-0000-0000-00001B2B0000}"/>
    <cellStyle name="Normal 2 2 17 2 4" xfId="11040" xr:uid="{00000000-0005-0000-0000-00001C2B0000}"/>
    <cellStyle name="Normal 2 2 17 2 5" xfId="11041" xr:uid="{00000000-0005-0000-0000-00001D2B0000}"/>
    <cellStyle name="Normal 2 2 17 2 6" xfId="11042" xr:uid="{00000000-0005-0000-0000-00001E2B0000}"/>
    <cellStyle name="Normal 2 2 17 3" xfId="11043" xr:uid="{00000000-0005-0000-0000-00001F2B0000}"/>
    <cellStyle name="Normal 2 2 17 3 2" xfId="11044" xr:uid="{00000000-0005-0000-0000-0000202B0000}"/>
    <cellStyle name="Normal 2 2 17 3 3" xfId="11045" xr:uid="{00000000-0005-0000-0000-0000212B0000}"/>
    <cellStyle name="Normal 2 2 17 3 4" xfId="11046" xr:uid="{00000000-0005-0000-0000-0000222B0000}"/>
    <cellStyle name="Normal 2 2 17 4" xfId="11047" xr:uid="{00000000-0005-0000-0000-0000232B0000}"/>
    <cellStyle name="Normal 2 2 17 5" xfId="11048" xr:uid="{00000000-0005-0000-0000-0000242B0000}"/>
    <cellStyle name="Normal 2 2 17 6" xfId="11049" xr:uid="{00000000-0005-0000-0000-0000252B0000}"/>
    <cellStyle name="Normal 2 2 18" xfId="11050" xr:uid="{00000000-0005-0000-0000-0000262B0000}"/>
    <cellStyle name="Normal 2 2 18 2" xfId="11051" xr:uid="{00000000-0005-0000-0000-0000272B0000}"/>
    <cellStyle name="Normal 2 2 18 2 2" xfId="11052" xr:uid="{00000000-0005-0000-0000-0000282B0000}"/>
    <cellStyle name="Normal 2 2 18 2 3" xfId="11053" xr:uid="{00000000-0005-0000-0000-0000292B0000}"/>
    <cellStyle name="Normal 2 2 18 2 3 2" xfId="11054" xr:uid="{00000000-0005-0000-0000-00002A2B0000}"/>
    <cellStyle name="Normal 2 2 18 2 3 3" xfId="11055" xr:uid="{00000000-0005-0000-0000-00002B2B0000}"/>
    <cellStyle name="Normal 2 2 18 2 3 4" xfId="11056" xr:uid="{00000000-0005-0000-0000-00002C2B0000}"/>
    <cellStyle name="Normal 2 2 18 2 4" xfId="11057" xr:uid="{00000000-0005-0000-0000-00002D2B0000}"/>
    <cellStyle name="Normal 2 2 18 2 5" xfId="11058" xr:uid="{00000000-0005-0000-0000-00002E2B0000}"/>
    <cellStyle name="Normal 2 2 18 2 6" xfId="11059" xr:uid="{00000000-0005-0000-0000-00002F2B0000}"/>
    <cellStyle name="Normal 2 2 18 3" xfId="11060" xr:uid="{00000000-0005-0000-0000-0000302B0000}"/>
    <cellStyle name="Normal 2 2 18 3 2" xfId="11061" xr:uid="{00000000-0005-0000-0000-0000312B0000}"/>
    <cellStyle name="Normal 2 2 18 3 3" xfId="11062" xr:uid="{00000000-0005-0000-0000-0000322B0000}"/>
    <cellStyle name="Normal 2 2 18 3 4" xfId="11063" xr:uid="{00000000-0005-0000-0000-0000332B0000}"/>
    <cellStyle name="Normal 2 2 18 4" xfId="11064" xr:uid="{00000000-0005-0000-0000-0000342B0000}"/>
    <cellStyle name="Normal 2 2 18 5" xfId="11065" xr:uid="{00000000-0005-0000-0000-0000352B0000}"/>
    <cellStyle name="Normal 2 2 18 6" xfId="11066" xr:uid="{00000000-0005-0000-0000-0000362B0000}"/>
    <cellStyle name="Normal 2 2 19" xfId="11067" xr:uid="{00000000-0005-0000-0000-0000372B0000}"/>
    <cellStyle name="Normal 2 2 19 2" xfId="11068" xr:uid="{00000000-0005-0000-0000-0000382B0000}"/>
    <cellStyle name="Normal 2 2 19 2 2" xfId="11069" xr:uid="{00000000-0005-0000-0000-0000392B0000}"/>
    <cellStyle name="Normal 2 2 19 2 3" xfId="11070" xr:uid="{00000000-0005-0000-0000-00003A2B0000}"/>
    <cellStyle name="Normal 2 2 19 2 3 2" xfId="11071" xr:uid="{00000000-0005-0000-0000-00003B2B0000}"/>
    <cellStyle name="Normal 2 2 19 2 3 3" xfId="11072" xr:uid="{00000000-0005-0000-0000-00003C2B0000}"/>
    <cellStyle name="Normal 2 2 19 2 3 4" xfId="11073" xr:uid="{00000000-0005-0000-0000-00003D2B0000}"/>
    <cellStyle name="Normal 2 2 19 2 4" xfId="11074" xr:uid="{00000000-0005-0000-0000-00003E2B0000}"/>
    <cellStyle name="Normal 2 2 19 2 5" xfId="11075" xr:uid="{00000000-0005-0000-0000-00003F2B0000}"/>
    <cellStyle name="Normal 2 2 19 2 6" xfId="11076" xr:uid="{00000000-0005-0000-0000-0000402B0000}"/>
    <cellStyle name="Normal 2 2 19 3" xfId="11077" xr:uid="{00000000-0005-0000-0000-0000412B0000}"/>
    <cellStyle name="Normal 2 2 19 3 2" xfId="11078" xr:uid="{00000000-0005-0000-0000-0000422B0000}"/>
    <cellStyle name="Normal 2 2 19 3 3" xfId="11079" xr:uid="{00000000-0005-0000-0000-0000432B0000}"/>
    <cellStyle name="Normal 2 2 19 3 4" xfId="11080" xr:uid="{00000000-0005-0000-0000-0000442B0000}"/>
    <cellStyle name="Normal 2 2 19 4" xfId="11081" xr:uid="{00000000-0005-0000-0000-0000452B0000}"/>
    <cellStyle name="Normal 2 2 19 5" xfId="11082" xr:uid="{00000000-0005-0000-0000-0000462B0000}"/>
    <cellStyle name="Normal 2 2 19 6" xfId="11083" xr:uid="{00000000-0005-0000-0000-0000472B0000}"/>
    <cellStyle name="Normal 2 2 2" xfId="11084" xr:uid="{00000000-0005-0000-0000-0000482B0000}"/>
    <cellStyle name="Normal 2 2 2 10" xfId="11085" xr:uid="{00000000-0005-0000-0000-0000492B0000}"/>
    <cellStyle name="Normal 2 2 2 11" xfId="11086" xr:uid="{00000000-0005-0000-0000-00004A2B0000}"/>
    <cellStyle name="Normal 2 2 2 12" xfId="11087" xr:uid="{00000000-0005-0000-0000-00004B2B0000}"/>
    <cellStyle name="Normal 2 2 2 13" xfId="11088" xr:uid="{00000000-0005-0000-0000-00004C2B0000}"/>
    <cellStyle name="Normal 2 2 2 14" xfId="11089" xr:uid="{00000000-0005-0000-0000-00004D2B0000}"/>
    <cellStyle name="Normal 2 2 2 15" xfId="11090" xr:uid="{00000000-0005-0000-0000-00004E2B0000}"/>
    <cellStyle name="Normal 2 2 2 16" xfId="11091" xr:uid="{00000000-0005-0000-0000-00004F2B0000}"/>
    <cellStyle name="Normal 2 2 2 17" xfId="11092" xr:uid="{00000000-0005-0000-0000-0000502B0000}"/>
    <cellStyle name="Normal 2 2 2 18" xfId="11093" xr:uid="{00000000-0005-0000-0000-0000512B0000}"/>
    <cellStyle name="Normal 2 2 2 18 2" xfId="11094" xr:uid="{00000000-0005-0000-0000-0000522B0000}"/>
    <cellStyle name="Normal 2 2 2 18 2 2" xfId="11095" xr:uid="{00000000-0005-0000-0000-0000532B0000}"/>
    <cellStyle name="Normal 2 2 2 18 2 2 2" xfId="11096" xr:uid="{00000000-0005-0000-0000-0000542B0000}"/>
    <cellStyle name="Normal 2 2 2 18 2 2 3" xfId="11097" xr:uid="{00000000-0005-0000-0000-0000552B0000}"/>
    <cellStyle name="Normal 2 2 2 18 2 2 4" xfId="11098" xr:uid="{00000000-0005-0000-0000-0000562B0000}"/>
    <cellStyle name="Normal 2 2 2 18 2 3" xfId="11099" xr:uid="{00000000-0005-0000-0000-0000572B0000}"/>
    <cellStyle name="Normal 2 2 2 18 2 4" xfId="11100" xr:uid="{00000000-0005-0000-0000-0000582B0000}"/>
    <cellStyle name="Normal 2 2 2 18 2 5" xfId="11101" xr:uid="{00000000-0005-0000-0000-0000592B0000}"/>
    <cellStyle name="Normal 2 2 2 18 3" xfId="11102" xr:uid="{00000000-0005-0000-0000-00005A2B0000}"/>
    <cellStyle name="Normal 2 2 2 18 4" xfId="11103" xr:uid="{00000000-0005-0000-0000-00005B2B0000}"/>
    <cellStyle name="Normal 2 2 2 18 4 2" xfId="11104" xr:uid="{00000000-0005-0000-0000-00005C2B0000}"/>
    <cellStyle name="Normal 2 2 2 18 4 3" xfId="11105" xr:uid="{00000000-0005-0000-0000-00005D2B0000}"/>
    <cellStyle name="Normal 2 2 2 18 4 4" xfId="11106" xr:uid="{00000000-0005-0000-0000-00005E2B0000}"/>
    <cellStyle name="Normal 2 2 2 18 5" xfId="11107" xr:uid="{00000000-0005-0000-0000-00005F2B0000}"/>
    <cellStyle name="Normal 2 2 2 18 6" xfId="11108" xr:uid="{00000000-0005-0000-0000-0000602B0000}"/>
    <cellStyle name="Normal 2 2 2 18 7" xfId="11109" xr:uid="{00000000-0005-0000-0000-0000612B0000}"/>
    <cellStyle name="Normal 2 2 2 19" xfId="11110" xr:uid="{00000000-0005-0000-0000-0000622B0000}"/>
    <cellStyle name="Normal 2 2 2 19 2" xfId="11111" xr:uid="{00000000-0005-0000-0000-0000632B0000}"/>
    <cellStyle name="Normal 2 2 2 2" xfId="11112" xr:uid="{00000000-0005-0000-0000-0000642B0000}"/>
    <cellStyle name="Normal 2 2 2 2 2" xfId="11113" xr:uid="{00000000-0005-0000-0000-0000652B0000}"/>
    <cellStyle name="Normal 2 2 2 2 3" xfId="11114" xr:uid="{00000000-0005-0000-0000-0000662B0000}"/>
    <cellStyle name="Normal 2 2 2 2 3 2" xfId="11115" xr:uid="{00000000-0005-0000-0000-0000672B0000}"/>
    <cellStyle name="Normal 2 2 2 2 3 2 2" xfId="11116" xr:uid="{00000000-0005-0000-0000-0000682B0000}"/>
    <cellStyle name="Normal 2 2 2 2 3 2 2 2" xfId="11117" xr:uid="{00000000-0005-0000-0000-0000692B0000}"/>
    <cellStyle name="Normal 2 2 2 2 3 2 2 3" xfId="11118" xr:uid="{00000000-0005-0000-0000-00006A2B0000}"/>
    <cellStyle name="Normal 2 2 2 2 3 2 2 4" xfId="11119" xr:uid="{00000000-0005-0000-0000-00006B2B0000}"/>
    <cellStyle name="Normal 2 2 2 2 3 2 3" xfId="11120" xr:uid="{00000000-0005-0000-0000-00006C2B0000}"/>
    <cellStyle name="Normal 2 2 2 2 3 2 4" xfId="11121" xr:uid="{00000000-0005-0000-0000-00006D2B0000}"/>
    <cellStyle name="Normal 2 2 2 2 3 2 5" xfId="11122" xr:uid="{00000000-0005-0000-0000-00006E2B0000}"/>
    <cellStyle name="Normal 2 2 2 2 3 3" xfId="11123" xr:uid="{00000000-0005-0000-0000-00006F2B0000}"/>
    <cellStyle name="Normal 2 2 2 2 3 3 2" xfId="11124" xr:uid="{00000000-0005-0000-0000-0000702B0000}"/>
    <cellStyle name="Normal 2 2 2 2 3 3 3" xfId="11125" xr:uid="{00000000-0005-0000-0000-0000712B0000}"/>
    <cellStyle name="Normal 2 2 2 2 3 3 4" xfId="11126" xr:uid="{00000000-0005-0000-0000-0000722B0000}"/>
    <cellStyle name="Normal 2 2 2 2 3 4" xfId="11127" xr:uid="{00000000-0005-0000-0000-0000732B0000}"/>
    <cellStyle name="Normal 2 2 2 2 3 5" xfId="11128" xr:uid="{00000000-0005-0000-0000-0000742B0000}"/>
    <cellStyle name="Normal 2 2 2 2 3 6" xfId="11129" xr:uid="{00000000-0005-0000-0000-0000752B0000}"/>
    <cellStyle name="Normal 2 2 2 2 4" xfId="11130" xr:uid="{00000000-0005-0000-0000-0000762B0000}"/>
    <cellStyle name="Normal 2 2 2 2 4 2" xfId="11131" xr:uid="{00000000-0005-0000-0000-0000772B0000}"/>
    <cellStyle name="Normal 2 2 2 2 4 2 2" xfId="11132" xr:uid="{00000000-0005-0000-0000-0000782B0000}"/>
    <cellStyle name="Normal 2 2 2 2 4 2 3" xfId="11133" xr:uid="{00000000-0005-0000-0000-0000792B0000}"/>
    <cellStyle name="Normal 2 2 2 2 4 2 4" xfId="11134" xr:uid="{00000000-0005-0000-0000-00007A2B0000}"/>
    <cellStyle name="Normal 2 2 2 2 5" xfId="11135" xr:uid="{00000000-0005-0000-0000-00007B2B0000}"/>
    <cellStyle name="Normal 2 2 2 2 5 2" xfId="11136" xr:uid="{00000000-0005-0000-0000-00007C2B0000}"/>
    <cellStyle name="Normal 2 2 2 2 5 2 2" xfId="11137" xr:uid="{00000000-0005-0000-0000-00007D2B0000}"/>
    <cellStyle name="Normal 2 2 2 2 5 2 2 2" xfId="11138" xr:uid="{00000000-0005-0000-0000-00007E2B0000}"/>
    <cellStyle name="Normal 2 2 2 2 5 2 2 3" xfId="11139" xr:uid="{00000000-0005-0000-0000-00007F2B0000}"/>
    <cellStyle name="Normal 2 2 2 2 5 2 2 4" xfId="11140" xr:uid="{00000000-0005-0000-0000-0000802B0000}"/>
    <cellStyle name="Normal 2 2 2 2 5 2 3" xfId="11141" xr:uid="{00000000-0005-0000-0000-0000812B0000}"/>
    <cellStyle name="Normal 2 2 2 2 5 2 4" xfId="11142" xr:uid="{00000000-0005-0000-0000-0000822B0000}"/>
    <cellStyle name="Normal 2 2 2 2 5 2 5" xfId="11143" xr:uid="{00000000-0005-0000-0000-0000832B0000}"/>
    <cellStyle name="Normal 2 2 2 2 5 3" xfId="11144" xr:uid="{00000000-0005-0000-0000-0000842B0000}"/>
    <cellStyle name="Normal 2 2 2 2 5 3 2" xfId="11145" xr:uid="{00000000-0005-0000-0000-0000852B0000}"/>
    <cellStyle name="Normal 2 2 2 2 5 3 3" xfId="11146" xr:uid="{00000000-0005-0000-0000-0000862B0000}"/>
    <cellStyle name="Normal 2 2 2 2 5 3 4" xfId="11147" xr:uid="{00000000-0005-0000-0000-0000872B0000}"/>
    <cellStyle name="Normal 2 2 2 2 5 4" xfId="11148" xr:uid="{00000000-0005-0000-0000-0000882B0000}"/>
    <cellStyle name="Normal 2 2 2 2 5 5" xfId="11149" xr:uid="{00000000-0005-0000-0000-0000892B0000}"/>
    <cellStyle name="Normal 2 2 2 2 5 6" xfId="11150" xr:uid="{00000000-0005-0000-0000-00008A2B0000}"/>
    <cellStyle name="Normal 2 2 2 2 6" xfId="11151" xr:uid="{00000000-0005-0000-0000-00008B2B0000}"/>
    <cellStyle name="Normal 2 2 2 2 6 2" xfId="11152" xr:uid="{00000000-0005-0000-0000-00008C2B0000}"/>
    <cellStyle name="Normal 2 2 2 2 6 2 2" xfId="11153" xr:uid="{00000000-0005-0000-0000-00008D2B0000}"/>
    <cellStyle name="Normal 2 2 2 2 6 2 3" xfId="11154" xr:uid="{00000000-0005-0000-0000-00008E2B0000}"/>
    <cellStyle name="Normal 2 2 2 2 6 2 4" xfId="11155" xr:uid="{00000000-0005-0000-0000-00008F2B0000}"/>
    <cellStyle name="Normal 2 2 2 2 7" xfId="11156" xr:uid="{00000000-0005-0000-0000-0000902B0000}"/>
    <cellStyle name="Normal 2 2 2 20" xfId="11157" xr:uid="{00000000-0005-0000-0000-0000912B0000}"/>
    <cellStyle name="Normal 2 2 2 20 2" xfId="11158" xr:uid="{00000000-0005-0000-0000-0000922B0000}"/>
    <cellStyle name="Normal 2 2 2 20 2 2" xfId="11159" xr:uid="{00000000-0005-0000-0000-0000932B0000}"/>
    <cellStyle name="Normal 2 2 2 20 2 2 2" xfId="11160" xr:uid="{00000000-0005-0000-0000-0000942B0000}"/>
    <cellStyle name="Normal 2 2 2 20 2 2 3" xfId="11161" xr:uid="{00000000-0005-0000-0000-0000952B0000}"/>
    <cellStyle name="Normal 2 2 2 20 2 2 4" xfId="11162" xr:uid="{00000000-0005-0000-0000-0000962B0000}"/>
    <cellStyle name="Normal 2 2 2 20 2 3" xfId="11163" xr:uid="{00000000-0005-0000-0000-0000972B0000}"/>
    <cellStyle name="Normal 2 2 2 20 2 4" xfId="11164" xr:uid="{00000000-0005-0000-0000-0000982B0000}"/>
    <cellStyle name="Normal 2 2 2 20 2 5" xfId="11165" xr:uid="{00000000-0005-0000-0000-0000992B0000}"/>
    <cellStyle name="Normal 2 2 2 20 3" xfId="11166" xr:uid="{00000000-0005-0000-0000-00009A2B0000}"/>
    <cellStyle name="Normal 2 2 2 20 4" xfId="11167" xr:uid="{00000000-0005-0000-0000-00009B2B0000}"/>
    <cellStyle name="Normal 2 2 2 20 4 2" xfId="11168" xr:uid="{00000000-0005-0000-0000-00009C2B0000}"/>
    <cellStyle name="Normal 2 2 2 20 4 3" xfId="11169" xr:uid="{00000000-0005-0000-0000-00009D2B0000}"/>
    <cellStyle name="Normal 2 2 2 20 4 4" xfId="11170" xr:uid="{00000000-0005-0000-0000-00009E2B0000}"/>
    <cellStyle name="Normal 2 2 2 20 5" xfId="11171" xr:uid="{00000000-0005-0000-0000-00009F2B0000}"/>
    <cellStyle name="Normal 2 2 2 20 6" xfId="11172" xr:uid="{00000000-0005-0000-0000-0000A02B0000}"/>
    <cellStyle name="Normal 2 2 2 20 7" xfId="11173" xr:uid="{00000000-0005-0000-0000-0000A12B0000}"/>
    <cellStyle name="Normal 2 2 2 21" xfId="11174" xr:uid="{00000000-0005-0000-0000-0000A22B0000}"/>
    <cellStyle name="Normal 2 2 2 21 2" xfId="11175" xr:uid="{00000000-0005-0000-0000-0000A32B0000}"/>
    <cellStyle name="Normal 2 2 2 21 2 2" xfId="11176" xr:uid="{00000000-0005-0000-0000-0000A42B0000}"/>
    <cellStyle name="Normal 2 2 2 21 2 2 2" xfId="11177" xr:uid="{00000000-0005-0000-0000-0000A52B0000}"/>
    <cellStyle name="Normal 2 2 2 21 2 2 3" xfId="11178" xr:uid="{00000000-0005-0000-0000-0000A62B0000}"/>
    <cellStyle name="Normal 2 2 2 21 2 2 4" xfId="11179" xr:uid="{00000000-0005-0000-0000-0000A72B0000}"/>
    <cellStyle name="Normal 2 2 2 21 2 3" xfId="11180" xr:uid="{00000000-0005-0000-0000-0000A82B0000}"/>
    <cellStyle name="Normal 2 2 2 21 2 4" xfId="11181" xr:uid="{00000000-0005-0000-0000-0000A92B0000}"/>
    <cellStyle name="Normal 2 2 2 21 2 5" xfId="11182" xr:uid="{00000000-0005-0000-0000-0000AA2B0000}"/>
    <cellStyle name="Normal 2 2 2 21 3" xfId="11183" xr:uid="{00000000-0005-0000-0000-0000AB2B0000}"/>
    <cellStyle name="Normal 2 2 2 21 4" xfId="11184" xr:uid="{00000000-0005-0000-0000-0000AC2B0000}"/>
    <cellStyle name="Normal 2 2 2 21 4 2" xfId="11185" xr:uid="{00000000-0005-0000-0000-0000AD2B0000}"/>
    <cellStyle name="Normal 2 2 2 21 4 3" xfId="11186" xr:uid="{00000000-0005-0000-0000-0000AE2B0000}"/>
    <cellStyle name="Normal 2 2 2 21 4 4" xfId="11187" xr:uid="{00000000-0005-0000-0000-0000AF2B0000}"/>
    <cellStyle name="Normal 2 2 2 21 5" xfId="11188" xr:uid="{00000000-0005-0000-0000-0000B02B0000}"/>
    <cellStyle name="Normal 2 2 2 21 6" xfId="11189" xr:uid="{00000000-0005-0000-0000-0000B12B0000}"/>
    <cellStyle name="Normal 2 2 2 21 7" xfId="11190" xr:uid="{00000000-0005-0000-0000-0000B22B0000}"/>
    <cellStyle name="Normal 2 2 2 22" xfId="11191" xr:uid="{00000000-0005-0000-0000-0000B32B0000}"/>
    <cellStyle name="Normal 2 2 2 22 2" xfId="11192" xr:uid="{00000000-0005-0000-0000-0000B42B0000}"/>
    <cellStyle name="Normal 2 2 2 22 3" xfId="11193" xr:uid="{00000000-0005-0000-0000-0000B52B0000}"/>
    <cellStyle name="Normal 2 2 2 22 4" xfId="11194" xr:uid="{00000000-0005-0000-0000-0000B62B0000}"/>
    <cellStyle name="Normal 2 2 2 3" xfId="11195" xr:uid="{00000000-0005-0000-0000-0000B72B0000}"/>
    <cellStyle name="Normal 2 2 2 3 2" xfId="11196" xr:uid="{00000000-0005-0000-0000-0000B82B0000}"/>
    <cellStyle name="Normal 2 2 2 3 3" xfId="11197" xr:uid="{00000000-0005-0000-0000-0000B92B0000}"/>
    <cellStyle name="Normal 2 2 2 3 4" xfId="11198" xr:uid="{00000000-0005-0000-0000-0000BA2B0000}"/>
    <cellStyle name="Normal 2 2 2 4" xfId="11199" xr:uid="{00000000-0005-0000-0000-0000BB2B0000}"/>
    <cellStyle name="Normal 2 2 2 4 2" xfId="11200" xr:uid="{00000000-0005-0000-0000-0000BC2B0000}"/>
    <cellStyle name="Normal 2 2 2 5" xfId="11201" xr:uid="{00000000-0005-0000-0000-0000BD2B0000}"/>
    <cellStyle name="Normal 2 2 2 5 2" xfId="11202" xr:uid="{00000000-0005-0000-0000-0000BE2B0000}"/>
    <cellStyle name="Normal 2 2 2 6" xfId="11203" xr:uid="{00000000-0005-0000-0000-0000BF2B0000}"/>
    <cellStyle name="Normal 2 2 2 6 10" xfId="11204" xr:uid="{00000000-0005-0000-0000-0000C02B0000}"/>
    <cellStyle name="Normal 2 2 2 6 10 2" xfId="11205" xr:uid="{00000000-0005-0000-0000-0000C12B0000}"/>
    <cellStyle name="Normal 2 2 2 6 10 3" xfId="11206" xr:uid="{00000000-0005-0000-0000-0000C22B0000}"/>
    <cellStyle name="Normal 2 2 2 6 10 4" xfId="11207" xr:uid="{00000000-0005-0000-0000-0000C32B0000}"/>
    <cellStyle name="Normal 2 2 2 6 11" xfId="11208" xr:uid="{00000000-0005-0000-0000-0000C42B0000}"/>
    <cellStyle name="Normal 2 2 2 6 12" xfId="11209" xr:uid="{00000000-0005-0000-0000-0000C52B0000}"/>
    <cellStyle name="Normal 2 2 2 6 13" xfId="11210" xr:uid="{00000000-0005-0000-0000-0000C62B0000}"/>
    <cellStyle name="Normal 2 2 2 6 2" xfId="11211" xr:uid="{00000000-0005-0000-0000-0000C72B0000}"/>
    <cellStyle name="Normal 2 2 2 6 2 2" xfId="11212" xr:uid="{00000000-0005-0000-0000-0000C82B0000}"/>
    <cellStyle name="Normal 2 2 2 6 2 2 2" xfId="11213" xr:uid="{00000000-0005-0000-0000-0000C92B0000}"/>
    <cellStyle name="Normal 2 2 2 6 2 2 3" xfId="11214" xr:uid="{00000000-0005-0000-0000-0000CA2B0000}"/>
    <cellStyle name="Normal 2 2 2 6 2 2 3 2" xfId="11215" xr:uid="{00000000-0005-0000-0000-0000CB2B0000}"/>
    <cellStyle name="Normal 2 2 2 6 2 2 3 2 2" xfId="11216" xr:uid="{00000000-0005-0000-0000-0000CC2B0000}"/>
    <cellStyle name="Normal 2 2 2 6 2 2 3 2 3" xfId="11217" xr:uid="{00000000-0005-0000-0000-0000CD2B0000}"/>
    <cellStyle name="Normal 2 2 2 6 2 2 3 2 4" xfId="11218" xr:uid="{00000000-0005-0000-0000-0000CE2B0000}"/>
    <cellStyle name="Normal 2 2 2 6 2 2 3 3" xfId="11219" xr:uid="{00000000-0005-0000-0000-0000CF2B0000}"/>
    <cellStyle name="Normal 2 2 2 6 2 2 3 4" xfId="11220" xr:uid="{00000000-0005-0000-0000-0000D02B0000}"/>
    <cellStyle name="Normal 2 2 2 6 2 2 3 5" xfId="11221" xr:uid="{00000000-0005-0000-0000-0000D12B0000}"/>
    <cellStyle name="Normal 2 2 2 6 2 2 4" xfId="11222" xr:uid="{00000000-0005-0000-0000-0000D22B0000}"/>
    <cellStyle name="Normal 2 2 2 6 2 2 4 2" xfId="11223" xr:uid="{00000000-0005-0000-0000-0000D32B0000}"/>
    <cellStyle name="Normal 2 2 2 6 2 2 4 3" xfId="11224" xr:uid="{00000000-0005-0000-0000-0000D42B0000}"/>
    <cellStyle name="Normal 2 2 2 6 2 2 4 4" xfId="11225" xr:uid="{00000000-0005-0000-0000-0000D52B0000}"/>
    <cellStyle name="Normal 2 2 2 6 2 2 5" xfId="11226" xr:uid="{00000000-0005-0000-0000-0000D62B0000}"/>
    <cellStyle name="Normal 2 2 2 6 2 2 6" xfId="11227" xr:uid="{00000000-0005-0000-0000-0000D72B0000}"/>
    <cellStyle name="Normal 2 2 2 6 2 2 7" xfId="11228" xr:uid="{00000000-0005-0000-0000-0000D82B0000}"/>
    <cellStyle name="Normal 2 2 2 6 2 3" xfId="11229" xr:uid="{00000000-0005-0000-0000-0000D92B0000}"/>
    <cellStyle name="Normal 2 2 2 6 2 4" xfId="11230" xr:uid="{00000000-0005-0000-0000-0000DA2B0000}"/>
    <cellStyle name="Normal 2 2 2 6 2 5" xfId="11231" xr:uid="{00000000-0005-0000-0000-0000DB2B0000}"/>
    <cellStyle name="Normal 2 2 2 6 2 6" xfId="11232" xr:uid="{00000000-0005-0000-0000-0000DC2B0000}"/>
    <cellStyle name="Normal 2 2 2 6 2 7" xfId="11233" xr:uid="{00000000-0005-0000-0000-0000DD2B0000}"/>
    <cellStyle name="Normal 2 2 2 6 2 8" xfId="11234" xr:uid="{00000000-0005-0000-0000-0000DE2B0000}"/>
    <cellStyle name="Normal 2 2 2 6 3" xfId="11235" xr:uid="{00000000-0005-0000-0000-0000DF2B0000}"/>
    <cellStyle name="Normal 2 2 2 6 3 2" xfId="11236" xr:uid="{00000000-0005-0000-0000-0000E02B0000}"/>
    <cellStyle name="Normal 2 2 2 6 3 2 2" xfId="11237" xr:uid="{00000000-0005-0000-0000-0000E12B0000}"/>
    <cellStyle name="Normal 2 2 2 6 3 2 2 2" xfId="11238" xr:uid="{00000000-0005-0000-0000-0000E22B0000}"/>
    <cellStyle name="Normal 2 2 2 6 3 2 2 2 2" xfId="11239" xr:uid="{00000000-0005-0000-0000-0000E32B0000}"/>
    <cellStyle name="Normal 2 2 2 6 3 2 2 2 3" xfId="11240" xr:uid="{00000000-0005-0000-0000-0000E42B0000}"/>
    <cellStyle name="Normal 2 2 2 6 3 2 2 2 4" xfId="11241" xr:uid="{00000000-0005-0000-0000-0000E52B0000}"/>
    <cellStyle name="Normal 2 2 2 6 3 2 2 3" xfId="11242" xr:uid="{00000000-0005-0000-0000-0000E62B0000}"/>
    <cellStyle name="Normal 2 2 2 6 3 2 2 4" xfId="11243" xr:uid="{00000000-0005-0000-0000-0000E72B0000}"/>
    <cellStyle name="Normal 2 2 2 6 3 2 2 5" xfId="11244" xr:uid="{00000000-0005-0000-0000-0000E82B0000}"/>
    <cellStyle name="Normal 2 2 2 6 3 2 3" xfId="11245" xr:uid="{00000000-0005-0000-0000-0000E92B0000}"/>
    <cellStyle name="Normal 2 2 2 6 3 2 3 2" xfId="11246" xr:uid="{00000000-0005-0000-0000-0000EA2B0000}"/>
    <cellStyle name="Normal 2 2 2 6 3 2 3 3" xfId="11247" xr:uid="{00000000-0005-0000-0000-0000EB2B0000}"/>
    <cellStyle name="Normal 2 2 2 6 3 2 3 4" xfId="11248" xr:uid="{00000000-0005-0000-0000-0000EC2B0000}"/>
    <cellStyle name="Normal 2 2 2 6 3 2 4" xfId="11249" xr:uid="{00000000-0005-0000-0000-0000ED2B0000}"/>
    <cellStyle name="Normal 2 2 2 6 3 2 5" xfId="11250" xr:uid="{00000000-0005-0000-0000-0000EE2B0000}"/>
    <cellStyle name="Normal 2 2 2 6 3 2 6" xfId="11251" xr:uid="{00000000-0005-0000-0000-0000EF2B0000}"/>
    <cellStyle name="Normal 2 2 2 6 4" xfId="11252" xr:uid="{00000000-0005-0000-0000-0000F02B0000}"/>
    <cellStyle name="Normal 2 2 2 6 4 2" xfId="11253" xr:uid="{00000000-0005-0000-0000-0000F12B0000}"/>
    <cellStyle name="Normal 2 2 2 6 4 2 2" xfId="11254" xr:uid="{00000000-0005-0000-0000-0000F22B0000}"/>
    <cellStyle name="Normal 2 2 2 6 4 2 2 2" xfId="11255" xr:uid="{00000000-0005-0000-0000-0000F32B0000}"/>
    <cellStyle name="Normal 2 2 2 6 4 2 2 3" xfId="11256" xr:uid="{00000000-0005-0000-0000-0000F42B0000}"/>
    <cellStyle name="Normal 2 2 2 6 4 2 2 4" xfId="11257" xr:uid="{00000000-0005-0000-0000-0000F52B0000}"/>
    <cellStyle name="Normal 2 2 2 6 4 2 3" xfId="11258" xr:uid="{00000000-0005-0000-0000-0000F62B0000}"/>
    <cellStyle name="Normal 2 2 2 6 4 2 4" xfId="11259" xr:uid="{00000000-0005-0000-0000-0000F72B0000}"/>
    <cellStyle name="Normal 2 2 2 6 4 2 5" xfId="11260" xr:uid="{00000000-0005-0000-0000-0000F82B0000}"/>
    <cellStyle name="Normal 2 2 2 6 4 3" xfId="11261" xr:uid="{00000000-0005-0000-0000-0000F92B0000}"/>
    <cellStyle name="Normal 2 2 2 6 4 3 2" xfId="11262" xr:uid="{00000000-0005-0000-0000-0000FA2B0000}"/>
    <cellStyle name="Normal 2 2 2 6 4 3 3" xfId="11263" xr:uid="{00000000-0005-0000-0000-0000FB2B0000}"/>
    <cellStyle name="Normal 2 2 2 6 4 3 4" xfId="11264" xr:uid="{00000000-0005-0000-0000-0000FC2B0000}"/>
    <cellStyle name="Normal 2 2 2 6 4 4" xfId="11265" xr:uid="{00000000-0005-0000-0000-0000FD2B0000}"/>
    <cellStyle name="Normal 2 2 2 6 4 5" xfId="11266" xr:uid="{00000000-0005-0000-0000-0000FE2B0000}"/>
    <cellStyle name="Normal 2 2 2 6 4 6" xfId="11267" xr:uid="{00000000-0005-0000-0000-0000FF2B0000}"/>
    <cellStyle name="Normal 2 2 2 6 5" xfId="11268" xr:uid="{00000000-0005-0000-0000-0000002C0000}"/>
    <cellStyle name="Normal 2 2 2 6 5 2" xfId="11269" xr:uid="{00000000-0005-0000-0000-0000012C0000}"/>
    <cellStyle name="Normal 2 2 2 6 5 2 2" xfId="11270" xr:uid="{00000000-0005-0000-0000-0000022C0000}"/>
    <cellStyle name="Normal 2 2 2 6 5 2 2 2" xfId="11271" xr:uid="{00000000-0005-0000-0000-0000032C0000}"/>
    <cellStyle name="Normal 2 2 2 6 5 2 2 3" xfId="11272" xr:uid="{00000000-0005-0000-0000-0000042C0000}"/>
    <cellStyle name="Normal 2 2 2 6 5 2 2 4" xfId="11273" xr:uid="{00000000-0005-0000-0000-0000052C0000}"/>
    <cellStyle name="Normal 2 2 2 6 5 2 3" xfId="11274" xr:uid="{00000000-0005-0000-0000-0000062C0000}"/>
    <cellStyle name="Normal 2 2 2 6 5 2 4" xfId="11275" xr:uid="{00000000-0005-0000-0000-0000072C0000}"/>
    <cellStyle name="Normal 2 2 2 6 5 2 5" xfId="11276" xr:uid="{00000000-0005-0000-0000-0000082C0000}"/>
    <cellStyle name="Normal 2 2 2 6 5 3" xfId="11277" xr:uid="{00000000-0005-0000-0000-0000092C0000}"/>
    <cellStyle name="Normal 2 2 2 6 5 3 2" xfId="11278" xr:uid="{00000000-0005-0000-0000-00000A2C0000}"/>
    <cellStyle name="Normal 2 2 2 6 5 3 3" xfId="11279" xr:uid="{00000000-0005-0000-0000-00000B2C0000}"/>
    <cellStyle name="Normal 2 2 2 6 5 3 4" xfId="11280" xr:uid="{00000000-0005-0000-0000-00000C2C0000}"/>
    <cellStyle name="Normal 2 2 2 6 5 4" xfId="11281" xr:uid="{00000000-0005-0000-0000-00000D2C0000}"/>
    <cellStyle name="Normal 2 2 2 6 5 5" xfId="11282" xr:uid="{00000000-0005-0000-0000-00000E2C0000}"/>
    <cellStyle name="Normal 2 2 2 6 5 6" xfId="11283" xr:uid="{00000000-0005-0000-0000-00000F2C0000}"/>
    <cellStyle name="Normal 2 2 2 6 6" xfId="11284" xr:uid="{00000000-0005-0000-0000-0000102C0000}"/>
    <cellStyle name="Normal 2 2 2 6 6 2" xfId="11285" xr:uid="{00000000-0005-0000-0000-0000112C0000}"/>
    <cellStyle name="Normal 2 2 2 6 6 2 2" xfId="11286" xr:uid="{00000000-0005-0000-0000-0000122C0000}"/>
    <cellStyle name="Normal 2 2 2 6 6 2 2 2" xfId="11287" xr:uid="{00000000-0005-0000-0000-0000132C0000}"/>
    <cellStyle name="Normal 2 2 2 6 6 2 2 3" xfId="11288" xr:uid="{00000000-0005-0000-0000-0000142C0000}"/>
    <cellStyle name="Normal 2 2 2 6 6 2 2 4" xfId="11289" xr:uid="{00000000-0005-0000-0000-0000152C0000}"/>
    <cellStyle name="Normal 2 2 2 6 6 2 3" xfId="11290" xr:uid="{00000000-0005-0000-0000-0000162C0000}"/>
    <cellStyle name="Normal 2 2 2 6 6 2 4" xfId="11291" xr:uid="{00000000-0005-0000-0000-0000172C0000}"/>
    <cellStyle name="Normal 2 2 2 6 6 2 5" xfId="11292" xr:uid="{00000000-0005-0000-0000-0000182C0000}"/>
    <cellStyle name="Normal 2 2 2 6 6 3" xfId="11293" xr:uid="{00000000-0005-0000-0000-0000192C0000}"/>
    <cellStyle name="Normal 2 2 2 6 6 3 2" xfId="11294" xr:uid="{00000000-0005-0000-0000-00001A2C0000}"/>
    <cellStyle name="Normal 2 2 2 6 6 3 3" xfId="11295" xr:uid="{00000000-0005-0000-0000-00001B2C0000}"/>
    <cellStyle name="Normal 2 2 2 6 6 3 4" xfId="11296" xr:uid="{00000000-0005-0000-0000-00001C2C0000}"/>
    <cellStyle name="Normal 2 2 2 6 6 4" xfId="11297" xr:uid="{00000000-0005-0000-0000-00001D2C0000}"/>
    <cellStyle name="Normal 2 2 2 6 6 5" xfId="11298" xr:uid="{00000000-0005-0000-0000-00001E2C0000}"/>
    <cellStyle name="Normal 2 2 2 6 6 6" xfId="11299" xr:uid="{00000000-0005-0000-0000-00001F2C0000}"/>
    <cellStyle name="Normal 2 2 2 6 7" xfId="11300" xr:uid="{00000000-0005-0000-0000-0000202C0000}"/>
    <cellStyle name="Normal 2 2 2 6 7 2" xfId="11301" xr:uid="{00000000-0005-0000-0000-0000212C0000}"/>
    <cellStyle name="Normal 2 2 2 6 7 2 2" xfId="11302" xr:uid="{00000000-0005-0000-0000-0000222C0000}"/>
    <cellStyle name="Normal 2 2 2 6 7 2 2 2" xfId="11303" xr:uid="{00000000-0005-0000-0000-0000232C0000}"/>
    <cellStyle name="Normal 2 2 2 6 7 2 2 3" xfId="11304" xr:uid="{00000000-0005-0000-0000-0000242C0000}"/>
    <cellStyle name="Normal 2 2 2 6 7 2 2 4" xfId="11305" xr:uid="{00000000-0005-0000-0000-0000252C0000}"/>
    <cellStyle name="Normal 2 2 2 6 7 2 3" xfId="11306" xr:uid="{00000000-0005-0000-0000-0000262C0000}"/>
    <cellStyle name="Normal 2 2 2 6 7 2 4" xfId="11307" xr:uid="{00000000-0005-0000-0000-0000272C0000}"/>
    <cellStyle name="Normal 2 2 2 6 7 2 5" xfId="11308" xr:uid="{00000000-0005-0000-0000-0000282C0000}"/>
    <cellStyle name="Normal 2 2 2 6 7 3" xfId="11309" xr:uid="{00000000-0005-0000-0000-0000292C0000}"/>
    <cellStyle name="Normal 2 2 2 6 7 3 2" xfId="11310" xr:uid="{00000000-0005-0000-0000-00002A2C0000}"/>
    <cellStyle name="Normal 2 2 2 6 7 3 3" xfId="11311" xr:uid="{00000000-0005-0000-0000-00002B2C0000}"/>
    <cellStyle name="Normal 2 2 2 6 7 3 4" xfId="11312" xr:uid="{00000000-0005-0000-0000-00002C2C0000}"/>
    <cellStyle name="Normal 2 2 2 6 7 4" xfId="11313" xr:uid="{00000000-0005-0000-0000-00002D2C0000}"/>
    <cellStyle name="Normal 2 2 2 6 7 5" xfId="11314" xr:uid="{00000000-0005-0000-0000-00002E2C0000}"/>
    <cellStyle name="Normal 2 2 2 6 7 6" xfId="11315" xr:uid="{00000000-0005-0000-0000-00002F2C0000}"/>
    <cellStyle name="Normal 2 2 2 6 8" xfId="11316" xr:uid="{00000000-0005-0000-0000-0000302C0000}"/>
    <cellStyle name="Normal 2 2 2 6 8 2" xfId="11317" xr:uid="{00000000-0005-0000-0000-0000312C0000}"/>
    <cellStyle name="Normal 2 2 2 6 8 2 2" xfId="11318" xr:uid="{00000000-0005-0000-0000-0000322C0000}"/>
    <cellStyle name="Normal 2 2 2 6 8 2 2 2" xfId="11319" xr:uid="{00000000-0005-0000-0000-0000332C0000}"/>
    <cellStyle name="Normal 2 2 2 6 8 2 2 3" xfId="11320" xr:uid="{00000000-0005-0000-0000-0000342C0000}"/>
    <cellStyle name="Normal 2 2 2 6 8 2 2 4" xfId="11321" xr:uid="{00000000-0005-0000-0000-0000352C0000}"/>
    <cellStyle name="Normal 2 2 2 6 8 2 3" xfId="11322" xr:uid="{00000000-0005-0000-0000-0000362C0000}"/>
    <cellStyle name="Normal 2 2 2 6 8 2 4" xfId="11323" xr:uid="{00000000-0005-0000-0000-0000372C0000}"/>
    <cellStyle name="Normal 2 2 2 6 8 2 5" xfId="11324" xr:uid="{00000000-0005-0000-0000-0000382C0000}"/>
    <cellStyle name="Normal 2 2 2 6 8 3" xfId="11325" xr:uid="{00000000-0005-0000-0000-0000392C0000}"/>
    <cellStyle name="Normal 2 2 2 6 8 3 2" xfId="11326" xr:uid="{00000000-0005-0000-0000-00003A2C0000}"/>
    <cellStyle name="Normal 2 2 2 6 8 3 3" xfId="11327" xr:uid="{00000000-0005-0000-0000-00003B2C0000}"/>
    <cellStyle name="Normal 2 2 2 6 8 3 4" xfId="11328" xr:uid="{00000000-0005-0000-0000-00003C2C0000}"/>
    <cellStyle name="Normal 2 2 2 6 8 4" xfId="11329" xr:uid="{00000000-0005-0000-0000-00003D2C0000}"/>
    <cellStyle name="Normal 2 2 2 6 8 5" xfId="11330" xr:uid="{00000000-0005-0000-0000-00003E2C0000}"/>
    <cellStyle name="Normal 2 2 2 6 8 6" xfId="11331" xr:uid="{00000000-0005-0000-0000-00003F2C0000}"/>
    <cellStyle name="Normal 2 2 2 6 9" xfId="11332" xr:uid="{00000000-0005-0000-0000-0000402C0000}"/>
    <cellStyle name="Normal 2 2 2 6 9 2" xfId="11333" xr:uid="{00000000-0005-0000-0000-0000412C0000}"/>
    <cellStyle name="Normal 2 2 2 6 9 2 2" xfId="11334" xr:uid="{00000000-0005-0000-0000-0000422C0000}"/>
    <cellStyle name="Normal 2 2 2 6 9 2 3" xfId="11335" xr:uid="{00000000-0005-0000-0000-0000432C0000}"/>
    <cellStyle name="Normal 2 2 2 6 9 2 4" xfId="11336" xr:uid="{00000000-0005-0000-0000-0000442C0000}"/>
    <cellStyle name="Normal 2 2 2 6 9 3" xfId="11337" xr:uid="{00000000-0005-0000-0000-0000452C0000}"/>
    <cellStyle name="Normal 2 2 2 6 9 4" xfId="11338" xr:uid="{00000000-0005-0000-0000-0000462C0000}"/>
    <cellStyle name="Normal 2 2 2 6 9 5" xfId="11339" xr:uid="{00000000-0005-0000-0000-0000472C0000}"/>
    <cellStyle name="Normal 2 2 2 7" xfId="11340" xr:uid="{00000000-0005-0000-0000-0000482C0000}"/>
    <cellStyle name="Normal 2 2 2 8" xfId="11341" xr:uid="{00000000-0005-0000-0000-0000492C0000}"/>
    <cellStyle name="Normal 2 2 2 9" xfId="11342" xr:uid="{00000000-0005-0000-0000-00004A2C0000}"/>
    <cellStyle name="Normal 2 2 2 9 2" xfId="11343" xr:uid="{00000000-0005-0000-0000-00004B2C0000}"/>
    <cellStyle name="Normal 2 2 2 9 2 2" xfId="11344" xr:uid="{00000000-0005-0000-0000-00004C2C0000}"/>
    <cellStyle name="Normal 2 2 2 9 2 2 2" xfId="11345" xr:uid="{00000000-0005-0000-0000-00004D2C0000}"/>
    <cellStyle name="Normal 2 2 2 9 2 2 3" xfId="11346" xr:uid="{00000000-0005-0000-0000-00004E2C0000}"/>
    <cellStyle name="Normal 2 2 2 9 2 2 4" xfId="11347" xr:uid="{00000000-0005-0000-0000-00004F2C0000}"/>
    <cellStyle name="Normal 2 2 2 9 2 3" xfId="11348" xr:uid="{00000000-0005-0000-0000-0000502C0000}"/>
    <cellStyle name="Normal 2 2 2 9 2 4" xfId="11349" xr:uid="{00000000-0005-0000-0000-0000512C0000}"/>
    <cellStyle name="Normal 2 2 2 9 2 5" xfId="11350" xr:uid="{00000000-0005-0000-0000-0000522C0000}"/>
    <cellStyle name="Normal 2 2 2 9 3" xfId="11351" xr:uid="{00000000-0005-0000-0000-0000532C0000}"/>
    <cellStyle name="Normal 2 2 2 9 3 2" xfId="11352" xr:uid="{00000000-0005-0000-0000-0000542C0000}"/>
    <cellStyle name="Normal 2 2 2 9 3 3" xfId="11353" xr:uid="{00000000-0005-0000-0000-0000552C0000}"/>
    <cellStyle name="Normal 2 2 2 9 3 4" xfId="11354" xr:uid="{00000000-0005-0000-0000-0000562C0000}"/>
    <cellStyle name="Normal 2 2 2 9 4" xfId="11355" xr:uid="{00000000-0005-0000-0000-0000572C0000}"/>
    <cellStyle name="Normal 2 2 2 9 5" xfId="11356" xr:uid="{00000000-0005-0000-0000-0000582C0000}"/>
    <cellStyle name="Normal 2 2 2 9 6" xfId="11357" xr:uid="{00000000-0005-0000-0000-0000592C0000}"/>
    <cellStyle name="Normal 2 2 2_Guarantees" xfId="11358" xr:uid="{00000000-0005-0000-0000-00005A2C0000}"/>
    <cellStyle name="Normal 2 2 20" xfId="11359" xr:uid="{00000000-0005-0000-0000-00005B2C0000}"/>
    <cellStyle name="Normal 2 2 20 2" xfId="11360" xr:uid="{00000000-0005-0000-0000-00005C2C0000}"/>
    <cellStyle name="Normal 2 2 20 2 2" xfId="11361" xr:uid="{00000000-0005-0000-0000-00005D2C0000}"/>
    <cellStyle name="Normal 2 2 20 2 3" xfId="11362" xr:uid="{00000000-0005-0000-0000-00005E2C0000}"/>
    <cellStyle name="Normal 2 2 20 2 3 2" xfId="11363" xr:uid="{00000000-0005-0000-0000-00005F2C0000}"/>
    <cellStyle name="Normal 2 2 20 2 3 3" xfId="11364" xr:uid="{00000000-0005-0000-0000-0000602C0000}"/>
    <cellStyle name="Normal 2 2 20 2 3 4" xfId="11365" xr:uid="{00000000-0005-0000-0000-0000612C0000}"/>
    <cellStyle name="Normal 2 2 20 2 4" xfId="11366" xr:uid="{00000000-0005-0000-0000-0000622C0000}"/>
    <cellStyle name="Normal 2 2 20 2 5" xfId="11367" xr:uid="{00000000-0005-0000-0000-0000632C0000}"/>
    <cellStyle name="Normal 2 2 20 2 6" xfId="11368" xr:uid="{00000000-0005-0000-0000-0000642C0000}"/>
    <cellStyle name="Normal 2 2 20 3" xfId="11369" xr:uid="{00000000-0005-0000-0000-0000652C0000}"/>
    <cellStyle name="Normal 2 2 20 3 2" xfId="11370" xr:uid="{00000000-0005-0000-0000-0000662C0000}"/>
    <cellStyle name="Normal 2 2 20 3 3" xfId="11371" xr:uid="{00000000-0005-0000-0000-0000672C0000}"/>
    <cellStyle name="Normal 2 2 20 3 4" xfId="11372" xr:uid="{00000000-0005-0000-0000-0000682C0000}"/>
    <cellStyle name="Normal 2 2 20 4" xfId="11373" xr:uid="{00000000-0005-0000-0000-0000692C0000}"/>
    <cellStyle name="Normal 2 2 20 5" xfId="11374" xr:uid="{00000000-0005-0000-0000-00006A2C0000}"/>
    <cellStyle name="Normal 2 2 20 6" xfId="11375" xr:uid="{00000000-0005-0000-0000-00006B2C0000}"/>
    <cellStyle name="Normal 2 2 21" xfId="11376" xr:uid="{00000000-0005-0000-0000-00006C2C0000}"/>
    <cellStyle name="Normal 2 2 21 2" xfId="11377" xr:uid="{00000000-0005-0000-0000-00006D2C0000}"/>
    <cellStyle name="Normal 2 2 21 3" xfId="11378" xr:uid="{00000000-0005-0000-0000-00006E2C0000}"/>
    <cellStyle name="Normal 2 2 21 3 2" xfId="11379" xr:uid="{00000000-0005-0000-0000-00006F2C0000}"/>
    <cellStyle name="Normal 2 2 21 3 3" xfId="11380" xr:uid="{00000000-0005-0000-0000-0000702C0000}"/>
    <cellStyle name="Normal 2 2 21 3 4" xfId="11381" xr:uid="{00000000-0005-0000-0000-0000712C0000}"/>
    <cellStyle name="Normal 2 2 22" xfId="11382" xr:uid="{00000000-0005-0000-0000-0000722C0000}"/>
    <cellStyle name="Normal 2 2 22 2" xfId="11383" xr:uid="{00000000-0005-0000-0000-0000732C0000}"/>
    <cellStyle name="Normal 2 2 22 2 2" xfId="11384" xr:uid="{00000000-0005-0000-0000-0000742C0000}"/>
    <cellStyle name="Normal 2 2 22 2 3" xfId="11385" xr:uid="{00000000-0005-0000-0000-0000752C0000}"/>
    <cellStyle name="Normal 2 2 22 2 3 2" xfId="11386" xr:uid="{00000000-0005-0000-0000-0000762C0000}"/>
    <cellStyle name="Normal 2 2 22 2 3 3" xfId="11387" xr:uid="{00000000-0005-0000-0000-0000772C0000}"/>
    <cellStyle name="Normal 2 2 22 2 3 4" xfId="11388" xr:uid="{00000000-0005-0000-0000-0000782C0000}"/>
    <cellStyle name="Normal 2 2 22 2 4" xfId="11389" xr:uid="{00000000-0005-0000-0000-0000792C0000}"/>
    <cellStyle name="Normal 2 2 22 2 5" xfId="11390" xr:uid="{00000000-0005-0000-0000-00007A2C0000}"/>
    <cellStyle name="Normal 2 2 22 2 6" xfId="11391" xr:uid="{00000000-0005-0000-0000-00007B2C0000}"/>
    <cellStyle name="Normal 2 2 22 3" xfId="11392" xr:uid="{00000000-0005-0000-0000-00007C2C0000}"/>
    <cellStyle name="Normal 2 2 22 3 2" xfId="11393" xr:uid="{00000000-0005-0000-0000-00007D2C0000}"/>
    <cellStyle name="Normal 2 2 22 3 3" xfId="11394" xr:uid="{00000000-0005-0000-0000-00007E2C0000}"/>
    <cellStyle name="Normal 2 2 22 3 4" xfId="11395" xr:uid="{00000000-0005-0000-0000-00007F2C0000}"/>
    <cellStyle name="Normal 2 2 22 4" xfId="11396" xr:uid="{00000000-0005-0000-0000-0000802C0000}"/>
    <cellStyle name="Normal 2 2 22 5" xfId="11397" xr:uid="{00000000-0005-0000-0000-0000812C0000}"/>
    <cellStyle name="Normal 2 2 22 6" xfId="11398" xr:uid="{00000000-0005-0000-0000-0000822C0000}"/>
    <cellStyle name="Normal 2 2 23" xfId="11399" xr:uid="{00000000-0005-0000-0000-0000832C0000}"/>
    <cellStyle name="Normal 2 2 23 2" xfId="11400" xr:uid="{00000000-0005-0000-0000-0000842C0000}"/>
    <cellStyle name="Normal 2 2 23 3" xfId="11401" xr:uid="{00000000-0005-0000-0000-0000852C0000}"/>
    <cellStyle name="Normal 2 2 23 3 2" xfId="11402" xr:uid="{00000000-0005-0000-0000-0000862C0000}"/>
    <cellStyle name="Normal 2 2 23 3 3" xfId="11403" xr:uid="{00000000-0005-0000-0000-0000872C0000}"/>
    <cellStyle name="Normal 2 2 23 3 4" xfId="11404" xr:uid="{00000000-0005-0000-0000-0000882C0000}"/>
    <cellStyle name="Normal 2 2 24" xfId="11405" xr:uid="{00000000-0005-0000-0000-0000892C0000}"/>
    <cellStyle name="Normal 2 2 24 2" xfId="11406" xr:uid="{00000000-0005-0000-0000-00008A2C0000}"/>
    <cellStyle name="Normal 2 2 25" xfId="11407" xr:uid="{00000000-0005-0000-0000-00008B2C0000}"/>
    <cellStyle name="Normal 2 2 26" xfId="11408" xr:uid="{00000000-0005-0000-0000-00008C2C0000}"/>
    <cellStyle name="Normal 2 2 27" xfId="11409" xr:uid="{00000000-0005-0000-0000-00008D2C0000}"/>
    <cellStyle name="Normal 2 2 28" xfId="11410" xr:uid="{00000000-0005-0000-0000-00008E2C0000}"/>
    <cellStyle name="Normal 2 2 29" xfId="11411" xr:uid="{00000000-0005-0000-0000-00008F2C0000}"/>
    <cellStyle name="Normal 2 2 3" xfId="11412" xr:uid="{00000000-0005-0000-0000-0000902C0000}"/>
    <cellStyle name="Normal 2 2 3 10" xfId="11413" xr:uid="{00000000-0005-0000-0000-0000912C0000}"/>
    <cellStyle name="Normal 2 2 3 10 2" xfId="11414" xr:uid="{00000000-0005-0000-0000-0000922C0000}"/>
    <cellStyle name="Normal 2 2 3 10 2 2" xfId="11415" xr:uid="{00000000-0005-0000-0000-0000932C0000}"/>
    <cellStyle name="Normal 2 2 3 10 2 2 2" xfId="11416" xr:uid="{00000000-0005-0000-0000-0000942C0000}"/>
    <cellStyle name="Normal 2 2 3 10 2 2 3" xfId="11417" xr:uid="{00000000-0005-0000-0000-0000952C0000}"/>
    <cellStyle name="Normal 2 2 3 10 2 2 4" xfId="11418" xr:uid="{00000000-0005-0000-0000-0000962C0000}"/>
    <cellStyle name="Normal 2 2 3 10 2 3" xfId="11419" xr:uid="{00000000-0005-0000-0000-0000972C0000}"/>
    <cellStyle name="Normal 2 2 3 10 2 4" xfId="11420" xr:uid="{00000000-0005-0000-0000-0000982C0000}"/>
    <cellStyle name="Normal 2 2 3 10 2 5" xfId="11421" xr:uid="{00000000-0005-0000-0000-0000992C0000}"/>
    <cellStyle name="Normal 2 2 3 10 3" xfId="11422" xr:uid="{00000000-0005-0000-0000-00009A2C0000}"/>
    <cellStyle name="Normal 2 2 3 10 4" xfId="11423" xr:uid="{00000000-0005-0000-0000-00009B2C0000}"/>
    <cellStyle name="Normal 2 2 3 10 4 2" xfId="11424" xr:uid="{00000000-0005-0000-0000-00009C2C0000}"/>
    <cellStyle name="Normal 2 2 3 10 4 3" xfId="11425" xr:uid="{00000000-0005-0000-0000-00009D2C0000}"/>
    <cellStyle name="Normal 2 2 3 10 4 4" xfId="11426" xr:uid="{00000000-0005-0000-0000-00009E2C0000}"/>
    <cellStyle name="Normal 2 2 3 10 5" xfId="11427" xr:uid="{00000000-0005-0000-0000-00009F2C0000}"/>
    <cellStyle name="Normal 2 2 3 10 6" xfId="11428" xr:uid="{00000000-0005-0000-0000-0000A02C0000}"/>
    <cellStyle name="Normal 2 2 3 10 7" xfId="11429" xr:uid="{00000000-0005-0000-0000-0000A12C0000}"/>
    <cellStyle name="Normal 2 2 3 11" xfId="11430" xr:uid="{00000000-0005-0000-0000-0000A22C0000}"/>
    <cellStyle name="Normal 2 2 3 11 2" xfId="11431" xr:uid="{00000000-0005-0000-0000-0000A32C0000}"/>
    <cellStyle name="Normal 2 2 3 11 2 2" xfId="11432" xr:uid="{00000000-0005-0000-0000-0000A42C0000}"/>
    <cellStyle name="Normal 2 2 3 11 2 2 2" xfId="11433" xr:uid="{00000000-0005-0000-0000-0000A52C0000}"/>
    <cellStyle name="Normal 2 2 3 11 2 2 3" xfId="11434" xr:uid="{00000000-0005-0000-0000-0000A62C0000}"/>
    <cellStyle name="Normal 2 2 3 11 2 2 4" xfId="11435" xr:uid="{00000000-0005-0000-0000-0000A72C0000}"/>
    <cellStyle name="Normal 2 2 3 11 2 3" xfId="11436" xr:uid="{00000000-0005-0000-0000-0000A82C0000}"/>
    <cellStyle name="Normal 2 2 3 11 2 4" xfId="11437" xr:uid="{00000000-0005-0000-0000-0000A92C0000}"/>
    <cellStyle name="Normal 2 2 3 11 2 5" xfId="11438" xr:uid="{00000000-0005-0000-0000-0000AA2C0000}"/>
    <cellStyle name="Normal 2 2 3 11 3" xfId="11439" xr:uid="{00000000-0005-0000-0000-0000AB2C0000}"/>
    <cellStyle name="Normal 2 2 3 11 4" xfId="11440" xr:uid="{00000000-0005-0000-0000-0000AC2C0000}"/>
    <cellStyle name="Normal 2 2 3 11 4 2" xfId="11441" xr:uid="{00000000-0005-0000-0000-0000AD2C0000}"/>
    <cellStyle name="Normal 2 2 3 11 4 3" xfId="11442" xr:uid="{00000000-0005-0000-0000-0000AE2C0000}"/>
    <cellStyle name="Normal 2 2 3 11 4 4" xfId="11443" xr:uid="{00000000-0005-0000-0000-0000AF2C0000}"/>
    <cellStyle name="Normal 2 2 3 11 5" xfId="11444" xr:uid="{00000000-0005-0000-0000-0000B02C0000}"/>
    <cellStyle name="Normal 2 2 3 11 6" xfId="11445" xr:uid="{00000000-0005-0000-0000-0000B12C0000}"/>
    <cellStyle name="Normal 2 2 3 11 7" xfId="11446" xr:uid="{00000000-0005-0000-0000-0000B22C0000}"/>
    <cellStyle name="Normal 2 2 3 12" xfId="11447" xr:uid="{00000000-0005-0000-0000-0000B32C0000}"/>
    <cellStyle name="Normal 2 2 3 2" xfId="11448" xr:uid="{00000000-0005-0000-0000-0000B42C0000}"/>
    <cellStyle name="Normal 2 2 3 3" xfId="11449" xr:uid="{00000000-0005-0000-0000-0000B52C0000}"/>
    <cellStyle name="Normal 2 2 3 4" xfId="11450" xr:uid="{00000000-0005-0000-0000-0000B62C0000}"/>
    <cellStyle name="Normal 2 2 3 5" xfId="11451" xr:uid="{00000000-0005-0000-0000-0000B72C0000}"/>
    <cellStyle name="Normal 2 2 3 6" xfId="11452" xr:uid="{00000000-0005-0000-0000-0000B82C0000}"/>
    <cellStyle name="Normal 2 2 3 7" xfId="11453" xr:uid="{00000000-0005-0000-0000-0000B92C0000}"/>
    <cellStyle name="Normal 2 2 3 8" xfId="11454" xr:uid="{00000000-0005-0000-0000-0000BA2C0000}"/>
    <cellStyle name="Normal 2 2 3 9" xfId="11455" xr:uid="{00000000-0005-0000-0000-0000BB2C0000}"/>
    <cellStyle name="Normal 2 2 3 9 2" xfId="11456" xr:uid="{00000000-0005-0000-0000-0000BC2C0000}"/>
    <cellStyle name="Normal 2 2 30" xfId="11457" xr:uid="{00000000-0005-0000-0000-0000BD2C0000}"/>
    <cellStyle name="Normal 2 2 31" xfId="11458" xr:uid="{00000000-0005-0000-0000-0000BE2C0000}"/>
    <cellStyle name="Normal 2 2 32" xfId="11459" xr:uid="{00000000-0005-0000-0000-0000BF2C0000}"/>
    <cellStyle name="Normal 2 2 33" xfId="11460" xr:uid="{00000000-0005-0000-0000-0000C02C0000}"/>
    <cellStyle name="Normal 2 2 34" xfId="11461" xr:uid="{00000000-0005-0000-0000-0000C12C0000}"/>
    <cellStyle name="Normal 2 2 35" xfId="11462" xr:uid="{00000000-0005-0000-0000-0000C22C0000}"/>
    <cellStyle name="Normal 2 2 36" xfId="11463" xr:uid="{00000000-0005-0000-0000-0000C32C0000}"/>
    <cellStyle name="Normal 2 2 37" xfId="11464" xr:uid="{00000000-0005-0000-0000-0000C42C0000}"/>
    <cellStyle name="Normal 2 2 38" xfId="11465" xr:uid="{00000000-0005-0000-0000-0000C52C0000}"/>
    <cellStyle name="Normal 2 2 39" xfId="11466" xr:uid="{00000000-0005-0000-0000-0000C62C0000}"/>
    <cellStyle name="Normal 2 2 4" xfId="11467" xr:uid="{00000000-0005-0000-0000-0000C72C0000}"/>
    <cellStyle name="Normal 2 2 4 10" xfId="11468" xr:uid="{00000000-0005-0000-0000-0000C82C0000}"/>
    <cellStyle name="Normal 2 2 4 10 2" xfId="11469" xr:uid="{00000000-0005-0000-0000-0000C92C0000}"/>
    <cellStyle name="Normal 2 2 4 11" xfId="11470" xr:uid="{00000000-0005-0000-0000-0000CA2C0000}"/>
    <cellStyle name="Normal 2 2 4 11 2" xfId="11471" xr:uid="{00000000-0005-0000-0000-0000CB2C0000}"/>
    <cellStyle name="Normal 2 2 4 12" xfId="11472" xr:uid="{00000000-0005-0000-0000-0000CC2C0000}"/>
    <cellStyle name="Normal 2 2 4 12 2" xfId="11473" xr:uid="{00000000-0005-0000-0000-0000CD2C0000}"/>
    <cellStyle name="Normal 2 2 4 12 3" xfId="11474" xr:uid="{00000000-0005-0000-0000-0000CE2C0000}"/>
    <cellStyle name="Normal 2 2 4 12 3 2" xfId="11475" xr:uid="{00000000-0005-0000-0000-0000CF2C0000}"/>
    <cellStyle name="Normal 2 2 4 12 3 3" xfId="11476" xr:uid="{00000000-0005-0000-0000-0000D02C0000}"/>
    <cellStyle name="Normal 2 2 4 12 3 4" xfId="11477" xr:uid="{00000000-0005-0000-0000-0000D12C0000}"/>
    <cellStyle name="Normal 2 2 4 12 4" xfId="11478" xr:uid="{00000000-0005-0000-0000-0000D22C0000}"/>
    <cellStyle name="Normal 2 2 4 12 5" xfId="11479" xr:uid="{00000000-0005-0000-0000-0000D32C0000}"/>
    <cellStyle name="Normal 2 2 4 12 6" xfId="11480" xr:uid="{00000000-0005-0000-0000-0000D42C0000}"/>
    <cellStyle name="Normal 2 2 4 13" xfId="11481" xr:uid="{00000000-0005-0000-0000-0000D52C0000}"/>
    <cellStyle name="Normal 2 2 4 13 2" xfId="11482" xr:uid="{00000000-0005-0000-0000-0000D62C0000}"/>
    <cellStyle name="Normal 2 2 4 13 3" xfId="11483" xr:uid="{00000000-0005-0000-0000-0000D72C0000}"/>
    <cellStyle name="Normal 2 2 4 13 4" xfId="11484" xr:uid="{00000000-0005-0000-0000-0000D82C0000}"/>
    <cellStyle name="Normal 2 2 4 14" xfId="11485" xr:uid="{00000000-0005-0000-0000-0000D92C0000}"/>
    <cellStyle name="Normal 2 2 4 15" xfId="11486" xr:uid="{00000000-0005-0000-0000-0000DA2C0000}"/>
    <cellStyle name="Normal 2 2 4 16" xfId="11487" xr:uid="{00000000-0005-0000-0000-0000DB2C0000}"/>
    <cellStyle name="Normal 2 2 4 2" xfId="11488" xr:uid="{00000000-0005-0000-0000-0000DC2C0000}"/>
    <cellStyle name="Normal 2 2 4 2 2" xfId="11489" xr:uid="{00000000-0005-0000-0000-0000DD2C0000}"/>
    <cellStyle name="Normal 2 2 4 2 3" xfId="11490" xr:uid="{00000000-0005-0000-0000-0000DE2C0000}"/>
    <cellStyle name="Normal 2 2 4 2 3 2" xfId="11491" xr:uid="{00000000-0005-0000-0000-0000DF2C0000}"/>
    <cellStyle name="Normal 2 2 4 2 3 2 2" xfId="11492" xr:uid="{00000000-0005-0000-0000-0000E02C0000}"/>
    <cellStyle name="Normal 2 2 4 2 3 2 3" xfId="11493" xr:uid="{00000000-0005-0000-0000-0000E12C0000}"/>
    <cellStyle name="Normal 2 2 4 2 3 2 4" xfId="11494" xr:uid="{00000000-0005-0000-0000-0000E22C0000}"/>
    <cellStyle name="Normal 2 2 4 2 3 3" xfId="11495" xr:uid="{00000000-0005-0000-0000-0000E32C0000}"/>
    <cellStyle name="Normal 2 2 4 2 3 4" xfId="11496" xr:uid="{00000000-0005-0000-0000-0000E42C0000}"/>
    <cellStyle name="Normal 2 2 4 2 3 5" xfId="11497" xr:uid="{00000000-0005-0000-0000-0000E52C0000}"/>
    <cellStyle name="Normal 2 2 4 2 4" xfId="11498" xr:uid="{00000000-0005-0000-0000-0000E62C0000}"/>
    <cellStyle name="Normal 2 2 4 2 4 2" xfId="11499" xr:uid="{00000000-0005-0000-0000-0000E72C0000}"/>
    <cellStyle name="Normal 2 2 4 2 4 3" xfId="11500" xr:uid="{00000000-0005-0000-0000-0000E82C0000}"/>
    <cellStyle name="Normal 2 2 4 2 4 4" xfId="11501" xr:uid="{00000000-0005-0000-0000-0000E92C0000}"/>
    <cellStyle name="Normal 2 2 4 2 5" xfId="11502" xr:uid="{00000000-0005-0000-0000-0000EA2C0000}"/>
    <cellStyle name="Normal 2 2 4 2 6" xfId="11503" xr:uid="{00000000-0005-0000-0000-0000EB2C0000}"/>
    <cellStyle name="Normal 2 2 4 2 7" xfId="11504" xr:uid="{00000000-0005-0000-0000-0000EC2C0000}"/>
    <cellStyle name="Normal 2 2 4 3" xfId="11505" xr:uid="{00000000-0005-0000-0000-0000ED2C0000}"/>
    <cellStyle name="Normal 2 2 4 4" xfId="11506" xr:uid="{00000000-0005-0000-0000-0000EE2C0000}"/>
    <cellStyle name="Normal 2 2 4 5" xfId="11507" xr:uid="{00000000-0005-0000-0000-0000EF2C0000}"/>
    <cellStyle name="Normal 2 2 4 6" xfId="11508" xr:uid="{00000000-0005-0000-0000-0000F02C0000}"/>
    <cellStyle name="Normal 2 2 4 7" xfId="11509" xr:uid="{00000000-0005-0000-0000-0000F12C0000}"/>
    <cellStyle name="Normal 2 2 4 8" xfId="11510" xr:uid="{00000000-0005-0000-0000-0000F22C0000}"/>
    <cellStyle name="Normal 2 2 4 9" xfId="11511" xr:uid="{00000000-0005-0000-0000-0000F32C0000}"/>
    <cellStyle name="Normal 2 2 4 9 2" xfId="11512" xr:uid="{00000000-0005-0000-0000-0000F42C0000}"/>
    <cellStyle name="Normal 2 2 40" xfId="11513" xr:uid="{00000000-0005-0000-0000-0000F52C0000}"/>
    <cellStyle name="Normal 2 2 41" xfId="11514" xr:uid="{00000000-0005-0000-0000-0000F62C0000}"/>
    <cellStyle name="Normal 2 2 42" xfId="11515" xr:uid="{00000000-0005-0000-0000-0000F72C0000}"/>
    <cellStyle name="Normal 2 2 43" xfId="11516" xr:uid="{00000000-0005-0000-0000-0000F82C0000}"/>
    <cellStyle name="Normal 2 2 44" xfId="11517" xr:uid="{00000000-0005-0000-0000-0000F92C0000}"/>
    <cellStyle name="Normal 2 2 45" xfId="11518" xr:uid="{00000000-0005-0000-0000-0000FA2C0000}"/>
    <cellStyle name="Normal 2 2 46" xfId="11519" xr:uid="{00000000-0005-0000-0000-0000FB2C0000}"/>
    <cellStyle name="Normal 2 2 47" xfId="11520" xr:uid="{00000000-0005-0000-0000-0000FC2C0000}"/>
    <cellStyle name="Normal 2 2 48" xfId="11521" xr:uid="{00000000-0005-0000-0000-0000FD2C0000}"/>
    <cellStyle name="Normal 2 2 49" xfId="11522" xr:uid="{00000000-0005-0000-0000-0000FE2C0000}"/>
    <cellStyle name="Normal 2 2 5" xfId="11523" xr:uid="{00000000-0005-0000-0000-0000FF2C0000}"/>
    <cellStyle name="Normal 2 2 5 10" xfId="11524" xr:uid="{00000000-0005-0000-0000-0000002D0000}"/>
    <cellStyle name="Normal 2 2 5 10 2" xfId="11525" xr:uid="{00000000-0005-0000-0000-0000012D0000}"/>
    <cellStyle name="Normal 2 2 5 11" xfId="11526" xr:uid="{00000000-0005-0000-0000-0000022D0000}"/>
    <cellStyle name="Normal 2 2 5 12" xfId="11527" xr:uid="{00000000-0005-0000-0000-0000032D0000}"/>
    <cellStyle name="Normal 2 2 5 2" xfId="11528" xr:uid="{00000000-0005-0000-0000-0000042D0000}"/>
    <cellStyle name="Normal 2 2 5 3" xfId="11529" xr:uid="{00000000-0005-0000-0000-0000052D0000}"/>
    <cellStyle name="Normal 2 2 5 4" xfId="11530" xr:uid="{00000000-0005-0000-0000-0000062D0000}"/>
    <cellStyle name="Normal 2 2 5 5" xfId="11531" xr:uid="{00000000-0005-0000-0000-0000072D0000}"/>
    <cellStyle name="Normal 2 2 5 6" xfId="11532" xr:uid="{00000000-0005-0000-0000-0000082D0000}"/>
    <cellStyle name="Normal 2 2 5 7" xfId="11533" xr:uid="{00000000-0005-0000-0000-0000092D0000}"/>
    <cellStyle name="Normal 2 2 5 8" xfId="11534" xr:uid="{00000000-0005-0000-0000-00000A2D0000}"/>
    <cellStyle name="Normal 2 2 5 9" xfId="11535" xr:uid="{00000000-0005-0000-0000-00000B2D0000}"/>
    <cellStyle name="Normal 2 2 5 9 2" xfId="11536" xr:uid="{00000000-0005-0000-0000-00000C2D0000}"/>
    <cellStyle name="Normal 2 2 50" xfId="11537" xr:uid="{00000000-0005-0000-0000-00000D2D0000}"/>
    <cellStyle name="Normal 2 2 51" xfId="11538" xr:uid="{00000000-0005-0000-0000-00000E2D0000}"/>
    <cellStyle name="Normal 2 2 52" xfId="11539" xr:uid="{00000000-0005-0000-0000-00000F2D0000}"/>
    <cellStyle name="Normal 2 2 53" xfId="11540" xr:uid="{00000000-0005-0000-0000-0000102D0000}"/>
    <cellStyle name="Normal 2 2 54" xfId="11541" xr:uid="{00000000-0005-0000-0000-0000112D0000}"/>
    <cellStyle name="Normal 2 2 55" xfId="11542" xr:uid="{00000000-0005-0000-0000-0000122D0000}"/>
    <cellStyle name="Normal 2 2 56" xfId="11543" xr:uid="{00000000-0005-0000-0000-0000132D0000}"/>
    <cellStyle name="Normal 2 2 57" xfId="11544" xr:uid="{00000000-0005-0000-0000-0000142D0000}"/>
    <cellStyle name="Normal 2 2 58" xfId="11545" xr:uid="{00000000-0005-0000-0000-0000152D0000}"/>
    <cellStyle name="Normal 2 2 59" xfId="11546" xr:uid="{00000000-0005-0000-0000-0000162D0000}"/>
    <cellStyle name="Normal 2 2 6" xfId="11547" xr:uid="{00000000-0005-0000-0000-0000172D0000}"/>
    <cellStyle name="Normal 2 2 6 2" xfId="11548" xr:uid="{00000000-0005-0000-0000-0000182D0000}"/>
    <cellStyle name="Normal 2 2 6 2 2" xfId="11549" xr:uid="{00000000-0005-0000-0000-0000192D0000}"/>
    <cellStyle name="Normal 2 2 6 2 2 2" xfId="11550" xr:uid="{00000000-0005-0000-0000-00001A2D0000}"/>
    <cellStyle name="Normal 2 2 6 2 2 2 2" xfId="11551" xr:uid="{00000000-0005-0000-0000-00001B2D0000}"/>
    <cellStyle name="Normal 2 2 6 2 2 2 3" xfId="11552" xr:uid="{00000000-0005-0000-0000-00001C2D0000}"/>
    <cellStyle name="Normal 2 2 6 2 2 2 4" xfId="11553" xr:uid="{00000000-0005-0000-0000-00001D2D0000}"/>
    <cellStyle name="Normal 2 2 6 2 2 3" xfId="11554" xr:uid="{00000000-0005-0000-0000-00001E2D0000}"/>
    <cellStyle name="Normal 2 2 6 2 2 4" xfId="11555" xr:uid="{00000000-0005-0000-0000-00001F2D0000}"/>
    <cellStyle name="Normal 2 2 6 2 2 5" xfId="11556" xr:uid="{00000000-0005-0000-0000-0000202D0000}"/>
    <cellStyle name="Normal 2 2 6 2 3" xfId="11557" xr:uid="{00000000-0005-0000-0000-0000212D0000}"/>
    <cellStyle name="Normal 2 2 6 2 3 2" xfId="11558" xr:uid="{00000000-0005-0000-0000-0000222D0000}"/>
    <cellStyle name="Normal 2 2 6 2 3 3" xfId="11559" xr:uid="{00000000-0005-0000-0000-0000232D0000}"/>
    <cellStyle name="Normal 2 2 6 2 3 4" xfId="11560" xr:uid="{00000000-0005-0000-0000-0000242D0000}"/>
    <cellStyle name="Normal 2 2 6 2 4" xfId="11561" xr:uid="{00000000-0005-0000-0000-0000252D0000}"/>
    <cellStyle name="Normal 2 2 6 2 5" xfId="11562" xr:uid="{00000000-0005-0000-0000-0000262D0000}"/>
    <cellStyle name="Normal 2 2 6 2 6" xfId="11563" xr:uid="{00000000-0005-0000-0000-0000272D0000}"/>
    <cellStyle name="Normal 2 2 6 3" xfId="11564" xr:uid="{00000000-0005-0000-0000-0000282D0000}"/>
    <cellStyle name="Normal 2 2 6 3 2" xfId="11565" xr:uid="{00000000-0005-0000-0000-0000292D0000}"/>
    <cellStyle name="Normal 2 2 6 3 2 2" xfId="11566" xr:uid="{00000000-0005-0000-0000-00002A2D0000}"/>
    <cellStyle name="Normal 2 2 6 3 2 2 2" xfId="11567" xr:uid="{00000000-0005-0000-0000-00002B2D0000}"/>
    <cellStyle name="Normal 2 2 6 3 2 2 3" xfId="11568" xr:uid="{00000000-0005-0000-0000-00002C2D0000}"/>
    <cellStyle name="Normal 2 2 6 3 2 2 4" xfId="11569" xr:uid="{00000000-0005-0000-0000-00002D2D0000}"/>
    <cellStyle name="Normal 2 2 6 3 2 3" xfId="11570" xr:uid="{00000000-0005-0000-0000-00002E2D0000}"/>
    <cellStyle name="Normal 2 2 6 3 2 4" xfId="11571" xr:uid="{00000000-0005-0000-0000-00002F2D0000}"/>
    <cellStyle name="Normal 2 2 6 3 2 5" xfId="11572" xr:uid="{00000000-0005-0000-0000-0000302D0000}"/>
    <cellStyle name="Normal 2 2 6 3 3" xfId="11573" xr:uid="{00000000-0005-0000-0000-0000312D0000}"/>
    <cellStyle name="Normal 2 2 6 3 4" xfId="11574" xr:uid="{00000000-0005-0000-0000-0000322D0000}"/>
    <cellStyle name="Normal 2 2 6 3 4 2" xfId="11575" xr:uid="{00000000-0005-0000-0000-0000332D0000}"/>
    <cellStyle name="Normal 2 2 6 3 4 3" xfId="11576" xr:uid="{00000000-0005-0000-0000-0000342D0000}"/>
    <cellStyle name="Normal 2 2 6 3 4 4" xfId="11577" xr:uid="{00000000-0005-0000-0000-0000352D0000}"/>
    <cellStyle name="Normal 2 2 6 3 5" xfId="11578" xr:uid="{00000000-0005-0000-0000-0000362D0000}"/>
    <cellStyle name="Normal 2 2 6 3 6" xfId="11579" xr:uid="{00000000-0005-0000-0000-0000372D0000}"/>
    <cellStyle name="Normal 2 2 6 3 7" xfId="11580" xr:uid="{00000000-0005-0000-0000-0000382D0000}"/>
    <cellStyle name="Normal 2 2 6 4" xfId="11581" xr:uid="{00000000-0005-0000-0000-0000392D0000}"/>
    <cellStyle name="Normal 2 2 6 4 2" xfId="11582" xr:uid="{00000000-0005-0000-0000-00003A2D0000}"/>
    <cellStyle name="Normal 2 2 6 5" xfId="11583" xr:uid="{00000000-0005-0000-0000-00003B2D0000}"/>
    <cellStyle name="Normal 2 2 6 6" xfId="11584" xr:uid="{00000000-0005-0000-0000-00003C2D0000}"/>
    <cellStyle name="Normal 2 2 6 7" xfId="11585" xr:uid="{00000000-0005-0000-0000-00003D2D0000}"/>
    <cellStyle name="Normal 2 2 6 7 2" xfId="11586" xr:uid="{00000000-0005-0000-0000-00003E2D0000}"/>
    <cellStyle name="Normal 2 2 6 7 3" xfId="11587" xr:uid="{00000000-0005-0000-0000-00003F2D0000}"/>
    <cellStyle name="Normal 2 2 6 7 4" xfId="11588" xr:uid="{00000000-0005-0000-0000-0000402D0000}"/>
    <cellStyle name="Normal 2 2 60" xfId="11589" xr:uid="{00000000-0005-0000-0000-0000412D0000}"/>
    <cellStyle name="Normal 2 2 61" xfId="11590" xr:uid="{00000000-0005-0000-0000-0000422D0000}"/>
    <cellStyle name="Normal 2 2 62" xfId="11591" xr:uid="{00000000-0005-0000-0000-0000432D0000}"/>
    <cellStyle name="Normal 2 2 63" xfId="11592" xr:uid="{00000000-0005-0000-0000-0000442D0000}"/>
    <cellStyle name="Normal 2 2 64" xfId="11593" xr:uid="{00000000-0005-0000-0000-0000452D0000}"/>
    <cellStyle name="Normal 2 2 65" xfId="11594" xr:uid="{00000000-0005-0000-0000-0000462D0000}"/>
    <cellStyle name="Normal 2 2 66" xfId="11595" xr:uid="{00000000-0005-0000-0000-0000472D0000}"/>
    <cellStyle name="Normal 2 2 67" xfId="11596" xr:uid="{00000000-0005-0000-0000-0000482D0000}"/>
    <cellStyle name="Normal 2 2 68" xfId="11597" xr:uid="{00000000-0005-0000-0000-0000492D0000}"/>
    <cellStyle name="Normal 2 2 69" xfId="11598" xr:uid="{00000000-0005-0000-0000-00004A2D0000}"/>
    <cellStyle name="Normal 2 2 7" xfId="11599" xr:uid="{00000000-0005-0000-0000-00004B2D0000}"/>
    <cellStyle name="Normal 2 2 7 2" xfId="11600" xr:uid="{00000000-0005-0000-0000-00004C2D0000}"/>
    <cellStyle name="Normal 2 2 7 2 2" xfId="11601" xr:uid="{00000000-0005-0000-0000-00004D2D0000}"/>
    <cellStyle name="Normal 2 2 7 2 2 2" xfId="11602" xr:uid="{00000000-0005-0000-0000-00004E2D0000}"/>
    <cellStyle name="Normal 2 2 7 2 2 2 2" xfId="11603" xr:uid="{00000000-0005-0000-0000-00004F2D0000}"/>
    <cellStyle name="Normal 2 2 7 2 2 2 3" xfId="11604" xr:uid="{00000000-0005-0000-0000-0000502D0000}"/>
    <cellStyle name="Normal 2 2 7 2 2 2 4" xfId="11605" xr:uid="{00000000-0005-0000-0000-0000512D0000}"/>
    <cellStyle name="Normal 2 2 7 2 2 3" xfId="11606" xr:uid="{00000000-0005-0000-0000-0000522D0000}"/>
    <cellStyle name="Normal 2 2 7 2 2 4" xfId="11607" xr:uid="{00000000-0005-0000-0000-0000532D0000}"/>
    <cellStyle name="Normal 2 2 7 2 2 5" xfId="11608" xr:uid="{00000000-0005-0000-0000-0000542D0000}"/>
    <cellStyle name="Normal 2 2 7 2 3" xfId="11609" xr:uid="{00000000-0005-0000-0000-0000552D0000}"/>
    <cellStyle name="Normal 2 2 7 2 3 2" xfId="11610" xr:uid="{00000000-0005-0000-0000-0000562D0000}"/>
    <cellStyle name="Normal 2 2 7 2 3 3" xfId="11611" xr:uid="{00000000-0005-0000-0000-0000572D0000}"/>
    <cellStyle name="Normal 2 2 7 2 3 4" xfId="11612" xr:uid="{00000000-0005-0000-0000-0000582D0000}"/>
    <cellStyle name="Normal 2 2 7 2 4" xfId="11613" xr:uid="{00000000-0005-0000-0000-0000592D0000}"/>
    <cellStyle name="Normal 2 2 7 2 5" xfId="11614" xr:uid="{00000000-0005-0000-0000-00005A2D0000}"/>
    <cellStyle name="Normal 2 2 7 2 6" xfId="11615" xr:uid="{00000000-0005-0000-0000-00005B2D0000}"/>
    <cellStyle name="Normal 2 2 7 3" xfId="11616" xr:uid="{00000000-0005-0000-0000-00005C2D0000}"/>
    <cellStyle name="Normal 2 2 7 3 2" xfId="11617" xr:uid="{00000000-0005-0000-0000-00005D2D0000}"/>
    <cellStyle name="Normal 2 2 7 3 3" xfId="11618" xr:uid="{00000000-0005-0000-0000-00005E2D0000}"/>
    <cellStyle name="Normal 2 2 7 3 3 2" xfId="11619" xr:uid="{00000000-0005-0000-0000-00005F2D0000}"/>
    <cellStyle name="Normal 2 2 7 3 3 3" xfId="11620" xr:uid="{00000000-0005-0000-0000-0000602D0000}"/>
    <cellStyle name="Normal 2 2 7 3 3 4" xfId="11621" xr:uid="{00000000-0005-0000-0000-0000612D0000}"/>
    <cellStyle name="Normal 2 2 7 3 4" xfId="11622" xr:uid="{00000000-0005-0000-0000-0000622D0000}"/>
    <cellStyle name="Normal 2 2 7 3 5" xfId="11623" xr:uid="{00000000-0005-0000-0000-0000632D0000}"/>
    <cellStyle name="Normal 2 2 7 3 6" xfId="11624" xr:uid="{00000000-0005-0000-0000-0000642D0000}"/>
    <cellStyle name="Normal 2 2 7 4" xfId="11625" xr:uid="{00000000-0005-0000-0000-0000652D0000}"/>
    <cellStyle name="Normal 2 2 7 4 2" xfId="11626" xr:uid="{00000000-0005-0000-0000-0000662D0000}"/>
    <cellStyle name="Normal 2 2 7 4 3" xfId="11627" xr:uid="{00000000-0005-0000-0000-0000672D0000}"/>
    <cellStyle name="Normal 2 2 7 4 4" xfId="11628" xr:uid="{00000000-0005-0000-0000-0000682D0000}"/>
    <cellStyle name="Normal 2 2 7 5" xfId="11629" xr:uid="{00000000-0005-0000-0000-0000692D0000}"/>
    <cellStyle name="Normal 2 2 7 6" xfId="11630" xr:uid="{00000000-0005-0000-0000-00006A2D0000}"/>
    <cellStyle name="Normal 2 2 7 7" xfId="11631" xr:uid="{00000000-0005-0000-0000-00006B2D0000}"/>
    <cellStyle name="Normal 2 2 70" xfId="11632" xr:uid="{00000000-0005-0000-0000-00006C2D0000}"/>
    <cellStyle name="Normal 2 2 71" xfId="11633" xr:uid="{00000000-0005-0000-0000-00006D2D0000}"/>
    <cellStyle name="Normal 2 2 72" xfId="11634" xr:uid="{00000000-0005-0000-0000-00006E2D0000}"/>
    <cellStyle name="Normal 2 2 73" xfId="11635" xr:uid="{00000000-0005-0000-0000-00006F2D0000}"/>
    <cellStyle name="Normal 2 2 74" xfId="11636" xr:uid="{00000000-0005-0000-0000-0000702D0000}"/>
    <cellStyle name="Normal 2 2 75" xfId="11637" xr:uid="{00000000-0005-0000-0000-0000712D0000}"/>
    <cellStyle name="Normal 2 2 76" xfId="11638" xr:uid="{00000000-0005-0000-0000-0000722D0000}"/>
    <cellStyle name="Normal 2 2 77" xfId="11639" xr:uid="{00000000-0005-0000-0000-0000732D0000}"/>
    <cellStyle name="Normal 2 2 78" xfId="11640" xr:uid="{00000000-0005-0000-0000-0000742D0000}"/>
    <cellStyle name="Normal 2 2 79" xfId="11641" xr:uid="{00000000-0005-0000-0000-0000752D0000}"/>
    <cellStyle name="Normal 2 2 8" xfId="11642" xr:uid="{00000000-0005-0000-0000-0000762D0000}"/>
    <cellStyle name="Normal 2 2 8 2" xfId="11643" xr:uid="{00000000-0005-0000-0000-0000772D0000}"/>
    <cellStyle name="Normal 2 2 8 2 2" xfId="11644" xr:uid="{00000000-0005-0000-0000-0000782D0000}"/>
    <cellStyle name="Normal 2 2 8 2 2 2" xfId="11645" xr:uid="{00000000-0005-0000-0000-0000792D0000}"/>
    <cellStyle name="Normal 2 2 8 2 2 2 2" xfId="11646" xr:uid="{00000000-0005-0000-0000-00007A2D0000}"/>
    <cellStyle name="Normal 2 2 8 2 2 2 3" xfId="11647" xr:uid="{00000000-0005-0000-0000-00007B2D0000}"/>
    <cellStyle name="Normal 2 2 8 2 2 2 4" xfId="11648" xr:uid="{00000000-0005-0000-0000-00007C2D0000}"/>
    <cellStyle name="Normal 2 2 8 2 2 3" xfId="11649" xr:uid="{00000000-0005-0000-0000-00007D2D0000}"/>
    <cellStyle name="Normal 2 2 8 2 2 4" xfId="11650" xr:uid="{00000000-0005-0000-0000-00007E2D0000}"/>
    <cellStyle name="Normal 2 2 8 2 2 5" xfId="11651" xr:uid="{00000000-0005-0000-0000-00007F2D0000}"/>
    <cellStyle name="Normal 2 2 8 2 3" xfId="11652" xr:uid="{00000000-0005-0000-0000-0000802D0000}"/>
    <cellStyle name="Normal 2 2 8 2 3 2" xfId="11653" xr:uid="{00000000-0005-0000-0000-0000812D0000}"/>
    <cellStyle name="Normal 2 2 8 2 3 3" xfId="11654" xr:uid="{00000000-0005-0000-0000-0000822D0000}"/>
    <cellStyle name="Normal 2 2 8 2 3 4" xfId="11655" xr:uid="{00000000-0005-0000-0000-0000832D0000}"/>
    <cellStyle name="Normal 2 2 8 2 4" xfId="11656" xr:uid="{00000000-0005-0000-0000-0000842D0000}"/>
    <cellStyle name="Normal 2 2 8 2 5" xfId="11657" xr:uid="{00000000-0005-0000-0000-0000852D0000}"/>
    <cellStyle name="Normal 2 2 8 2 6" xfId="11658" xr:uid="{00000000-0005-0000-0000-0000862D0000}"/>
    <cellStyle name="Normal 2 2 8 3" xfId="11659" xr:uid="{00000000-0005-0000-0000-0000872D0000}"/>
    <cellStyle name="Normal 2 2 8 3 2" xfId="11660" xr:uid="{00000000-0005-0000-0000-0000882D0000}"/>
    <cellStyle name="Normal 2 2 8 3 3" xfId="11661" xr:uid="{00000000-0005-0000-0000-0000892D0000}"/>
    <cellStyle name="Normal 2 2 8 3 3 2" xfId="11662" xr:uid="{00000000-0005-0000-0000-00008A2D0000}"/>
    <cellStyle name="Normal 2 2 8 3 3 3" xfId="11663" xr:uid="{00000000-0005-0000-0000-00008B2D0000}"/>
    <cellStyle name="Normal 2 2 8 3 3 4" xfId="11664" xr:uid="{00000000-0005-0000-0000-00008C2D0000}"/>
    <cellStyle name="Normal 2 2 8 3 4" xfId="11665" xr:uid="{00000000-0005-0000-0000-00008D2D0000}"/>
    <cellStyle name="Normal 2 2 8 3 5" xfId="11666" xr:uid="{00000000-0005-0000-0000-00008E2D0000}"/>
    <cellStyle name="Normal 2 2 8 3 6" xfId="11667" xr:uid="{00000000-0005-0000-0000-00008F2D0000}"/>
    <cellStyle name="Normal 2 2 8 4" xfId="11668" xr:uid="{00000000-0005-0000-0000-0000902D0000}"/>
    <cellStyle name="Normal 2 2 8 4 2" xfId="11669" xr:uid="{00000000-0005-0000-0000-0000912D0000}"/>
    <cellStyle name="Normal 2 2 8 4 3" xfId="11670" xr:uid="{00000000-0005-0000-0000-0000922D0000}"/>
    <cellStyle name="Normal 2 2 8 4 4" xfId="11671" xr:uid="{00000000-0005-0000-0000-0000932D0000}"/>
    <cellStyle name="Normal 2 2 8 5" xfId="11672" xr:uid="{00000000-0005-0000-0000-0000942D0000}"/>
    <cellStyle name="Normal 2 2 8 6" xfId="11673" xr:uid="{00000000-0005-0000-0000-0000952D0000}"/>
    <cellStyle name="Normal 2 2 8 7" xfId="11674" xr:uid="{00000000-0005-0000-0000-0000962D0000}"/>
    <cellStyle name="Normal 2 2 80" xfId="11675" xr:uid="{00000000-0005-0000-0000-0000972D0000}"/>
    <cellStyle name="Normal 2 2 81" xfId="11676" xr:uid="{00000000-0005-0000-0000-0000982D0000}"/>
    <cellStyle name="Normal 2 2 82" xfId="11677" xr:uid="{00000000-0005-0000-0000-0000992D0000}"/>
    <cellStyle name="Normal 2 2 83" xfId="11678" xr:uid="{00000000-0005-0000-0000-00009A2D0000}"/>
    <cellStyle name="Normal 2 2 84" xfId="11679" xr:uid="{00000000-0005-0000-0000-00009B2D0000}"/>
    <cellStyle name="Normal 2 2 85" xfId="11680" xr:uid="{00000000-0005-0000-0000-00009C2D0000}"/>
    <cellStyle name="Normal 2 2 86" xfId="11681" xr:uid="{00000000-0005-0000-0000-00009D2D0000}"/>
    <cellStyle name="Normal 2 2 87" xfId="11682" xr:uid="{00000000-0005-0000-0000-00009E2D0000}"/>
    <cellStyle name="Normal 2 2 88" xfId="11683" xr:uid="{00000000-0005-0000-0000-00009F2D0000}"/>
    <cellStyle name="Normal 2 2 89" xfId="11684" xr:uid="{00000000-0005-0000-0000-0000A02D0000}"/>
    <cellStyle name="Normal 2 2 9" xfId="11685" xr:uid="{00000000-0005-0000-0000-0000A12D0000}"/>
    <cellStyle name="Normal 2 2 9 2" xfId="11686" xr:uid="{00000000-0005-0000-0000-0000A22D0000}"/>
    <cellStyle name="Normal 2 2 9 2 10" xfId="11687" xr:uid="{00000000-0005-0000-0000-0000A32D0000}"/>
    <cellStyle name="Normal 2 2 9 2 10 2" xfId="11688" xr:uid="{00000000-0005-0000-0000-0000A42D0000}"/>
    <cellStyle name="Normal 2 2 9 2 10 3" xfId="11689" xr:uid="{00000000-0005-0000-0000-0000A52D0000}"/>
    <cellStyle name="Normal 2 2 9 2 10 4" xfId="11690" xr:uid="{00000000-0005-0000-0000-0000A62D0000}"/>
    <cellStyle name="Normal 2 2 9 2 11" xfId="11691" xr:uid="{00000000-0005-0000-0000-0000A72D0000}"/>
    <cellStyle name="Normal 2 2 9 2 12" xfId="11692" xr:uid="{00000000-0005-0000-0000-0000A82D0000}"/>
    <cellStyle name="Normal 2 2 9 2 13" xfId="11693" xr:uid="{00000000-0005-0000-0000-0000A92D0000}"/>
    <cellStyle name="Normal 2 2 9 2 2" xfId="11694" xr:uid="{00000000-0005-0000-0000-0000AA2D0000}"/>
    <cellStyle name="Normal 2 2 9 2 2 2" xfId="11695" xr:uid="{00000000-0005-0000-0000-0000AB2D0000}"/>
    <cellStyle name="Normal 2 2 9 2 2 2 2" xfId="11696" xr:uid="{00000000-0005-0000-0000-0000AC2D0000}"/>
    <cellStyle name="Normal 2 2 9 2 2 2 2 2" xfId="11697" xr:uid="{00000000-0005-0000-0000-0000AD2D0000}"/>
    <cellStyle name="Normal 2 2 9 2 2 2 2 2 2" xfId="11698" xr:uid="{00000000-0005-0000-0000-0000AE2D0000}"/>
    <cellStyle name="Normal 2 2 9 2 2 2 2 2 3" xfId="11699" xr:uid="{00000000-0005-0000-0000-0000AF2D0000}"/>
    <cellStyle name="Normal 2 2 9 2 2 2 2 2 4" xfId="11700" xr:uid="{00000000-0005-0000-0000-0000B02D0000}"/>
    <cellStyle name="Normal 2 2 9 2 2 2 2 3" xfId="11701" xr:uid="{00000000-0005-0000-0000-0000B12D0000}"/>
    <cellStyle name="Normal 2 2 9 2 2 2 2 4" xfId="11702" xr:uid="{00000000-0005-0000-0000-0000B22D0000}"/>
    <cellStyle name="Normal 2 2 9 2 2 2 2 5" xfId="11703" xr:uid="{00000000-0005-0000-0000-0000B32D0000}"/>
    <cellStyle name="Normal 2 2 9 2 2 2 3" xfId="11704" xr:uid="{00000000-0005-0000-0000-0000B42D0000}"/>
    <cellStyle name="Normal 2 2 9 2 2 2 3 2" xfId="11705" xr:uid="{00000000-0005-0000-0000-0000B52D0000}"/>
    <cellStyle name="Normal 2 2 9 2 2 2 3 3" xfId="11706" xr:uid="{00000000-0005-0000-0000-0000B62D0000}"/>
    <cellStyle name="Normal 2 2 9 2 2 2 3 4" xfId="11707" xr:uid="{00000000-0005-0000-0000-0000B72D0000}"/>
    <cellStyle name="Normal 2 2 9 2 2 2 4" xfId="11708" xr:uid="{00000000-0005-0000-0000-0000B82D0000}"/>
    <cellStyle name="Normal 2 2 9 2 2 2 5" xfId="11709" xr:uid="{00000000-0005-0000-0000-0000B92D0000}"/>
    <cellStyle name="Normal 2 2 9 2 2 2 6" xfId="11710" xr:uid="{00000000-0005-0000-0000-0000BA2D0000}"/>
    <cellStyle name="Normal 2 2 9 2 3" xfId="11711" xr:uid="{00000000-0005-0000-0000-0000BB2D0000}"/>
    <cellStyle name="Normal 2 2 9 2 3 2" xfId="11712" xr:uid="{00000000-0005-0000-0000-0000BC2D0000}"/>
    <cellStyle name="Normal 2 2 9 2 3 2 2" xfId="11713" xr:uid="{00000000-0005-0000-0000-0000BD2D0000}"/>
    <cellStyle name="Normal 2 2 9 2 3 2 2 2" xfId="11714" xr:uid="{00000000-0005-0000-0000-0000BE2D0000}"/>
    <cellStyle name="Normal 2 2 9 2 3 2 2 3" xfId="11715" xr:uid="{00000000-0005-0000-0000-0000BF2D0000}"/>
    <cellStyle name="Normal 2 2 9 2 3 2 2 4" xfId="11716" xr:uid="{00000000-0005-0000-0000-0000C02D0000}"/>
    <cellStyle name="Normal 2 2 9 2 3 2 3" xfId="11717" xr:uid="{00000000-0005-0000-0000-0000C12D0000}"/>
    <cellStyle name="Normal 2 2 9 2 3 2 4" xfId="11718" xr:uid="{00000000-0005-0000-0000-0000C22D0000}"/>
    <cellStyle name="Normal 2 2 9 2 3 2 5" xfId="11719" xr:uid="{00000000-0005-0000-0000-0000C32D0000}"/>
    <cellStyle name="Normal 2 2 9 2 3 3" xfId="11720" xr:uid="{00000000-0005-0000-0000-0000C42D0000}"/>
    <cellStyle name="Normal 2 2 9 2 3 3 2" xfId="11721" xr:uid="{00000000-0005-0000-0000-0000C52D0000}"/>
    <cellStyle name="Normal 2 2 9 2 3 3 3" xfId="11722" xr:uid="{00000000-0005-0000-0000-0000C62D0000}"/>
    <cellStyle name="Normal 2 2 9 2 3 3 4" xfId="11723" xr:uid="{00000000-0005-0000-0000-0000C72D0000}"/>
    <cellStyle name="Normal 2 2 9 2 3 4" xfId="11724" xr:uid="{00000000-0005-0000-0000-0000C82D0000}"/>
    <cellStyle name="Normal 2 2 9 2 3 5" xfId="11725" xr:uid="{00000000-0005-0000-0000-0000C92D0000}"/>
    <cellStyle name="Normal 2 2 9 2 3 6" xfId="11726" xr:uid="{00000000-0005-0000-0000-0000CA2D0000}"/>
    <cellStyle name="Normal 2 2 9 2 4" xfId="11727" xr:uid="{00000000-0005-0000-0000-0000CB2D0000}"/>
    <cellStyle name="Normal 2 2 9 2 4 2" xfId="11728" xr:uid="{00000000-0005-0000-0000-0000CC2D0000}"/>
    <cellStyle name="Normal 2 2 9 2 4 2 2" xfId="11729" xr:uid="{00000000-0005-0000-0000-0000CD2D0000}"/>
    <cellStyle name="Normal 2 2 9 2 4 2 2 2" xfId="11730" xr:uid="{00000000-0005-0000-0000-0000CE2D0000}"/>
    <cellStyle name="Normal 2 2 9 2 4 2 2 3" xfId="11731" xr:uid="{00000000-0005-0000-0000-0000CF2D0000}"/>
    <cellStyle name="Normal 2 2 9 2 4 2 2 4" xfId="11732" xr:uid="{00000000-0005-0000-0000-0000D02D0000}"/>
    <cellStyle name="Normal 2 2 9 2 4 2 3" xfId="11733" xr:uid="{00000000-0005-0000-0000-0000D12D0000}"/>
    <cellStyle name="Normal 2 2 9 2 4 2 4" xfId="11734" xr:uid="{00000000-0005-0000-0000-0000D22D0000}"/>
    <cellStyle name="Normal 2 2 9 2 4 2 5" xfId="11735" xr:uid="{00000000-0005-0000-0000-0000D32D0000}"/>
    <cellStyle name="Normal 2 2 9 2 4 3" xfId="11736" xr:uid="{00000000-0005-0000-0000-0000D42D0000}"/>
    <cellStyle name="Normal 2 2 9 2 4 3 2" xfId="11737" xr:uid="{00000000-0005-0000-0000-0000D52D0000}"/>
    <cellStyle name="Normal 2 2 9 2 4 3 3" xfId="11738" xr:uid="{00000000-0005-0000-0000-0000D62D0000}"/>
    <cellStyle name="Normal 2 2 9 2 4 3 4" xfId="11739" xr:uid="{00000000-0005-0000-0000-0000D72D0000}"/>
    <cellStyle name="Normal 2 2 9 2 4 4" xfId="11740" xr:uid="{00000000-0005-0000-0000-0000D82D0000}"/>
    <cellStyle name="Normal 2 2 9 2 4 5" xfId="11741" xr:uid="{00000000-0005-0000-0000-0000D92D0000}"/>
    <cellStyle name="Normal 2 2 9 2 4 6" xfId="11742" xr:uid="{00000000-0005-0000-0000-0000DA2D0000}"/>
    <cellStyle name="Normal 2 2 9 2 5" xfId="11743" xr:uid="{00000000-0005-0000-0000-0000DB2D0000}"/>
    <cellStyle name="Normal 2 2 9 2 5 2" xfId="11744" xr:uid="{00000000-0005-0000-0000-0000DC2D0000}"/>
    <cellStyle name="Normal 2 2 9 2 5 2 2" xfId="11745" xr:uid="{00000000-0005-0000-0000-0000DD2D0000}"/>
    <cellStyle name="Normal 2 2 9 2 5 2 2 2" xfId="11746" xr:uid="{00000000-0005-0000-0000-0000DE2D0000}"/>
    <cellStyle name="Normal 2 2 9 2 5 2 2 3" xfId="11747" xr:uid="{00000000-0005-0000-0000-0000DF2D0000}"/>
    <cellStyle name="Normal 2 2 9 2 5 2 2 4" xfId="11748" xr:uid="{00000000-0005-0000-0000-0000E02D0000}"/>
    <cellStyle name="Normal 2 2 9 2 5 2 3" xfId="11749" xr:uid="{00000000-0005-0000-0000-0000E12D0000}"/>
    <cellStyle name="Normal 2 2 9 2 5 2 4" xfId="11750" xr:uid="{00000000-0005-0000-0000-0000E22D0000}"/>
    <cellStyle name="Normal 2 2 9 2 5 2 5" xfId="11751" xr:uid="{00000000-0005-0000-0000-0000E32D0000}"/>
    <cellStyle name="Normal 2 2 9 2 5 3" xfId="11752" xr:uid="{00000000-0005-0000-0000-0000E42D0000}"/>
    <cellStyle name="Normal 2 2 9 2 5 3 2" xfId="11753" xr:uid="{00000000-0005-0000-0000-0000E52D0000}"/>
    <cellStyle name="Normal 2 2 9 2 5 3 3" xfId="11754" xr:uid="{00000000-0005-0000-0000-0000E62D0000}"/>
    <cellStyle name="Normal 2 2 9 2 5 3 4" xfId="11755" xr:uid="{00000000-0005-0000-0000-0000E72D0000}"/>
    <cellStyle name="Normal 2 2 9 2 5 4" xfId="11756" xr:uid="{00000000-0005-0000-0000-0000E82D0000}"/>
    <cellStyle name="Normal 2 2 9 2 5 5" xfId="11757" xr:uid="{00000000-0005-0000-0000-0000E92D0000}"/>
    <cellStyle name="Normal 2 2 9 2 5 6" xfId="11758" xr:uid="{00000000-0005-0000-0000-0000EA2D0000}"/>
    <cellStyle name="Normal 2 2 9 2 6" xfId="11759" xr:uid="{00000000-0005-0000-0000-0000EB2D0000}"/>
    <cellStyle name="Normal 2 2 9 2 6 2" xfId="11760" xr:uid="{00000000-0005-0000-0000-0000EC2D0000}"/>
    <cellStyle name="Normal 2 2 9 2 6 2 2" xfId="11761" xr:uid="{00000000-0005-0000-0000-0000ED2D0000}"/>
    <cellStyle name="Normal 2 2 9 2 6 2 2 2" xfId="11762" xr:uid="{00000000-0005-0000-0000-0000EE2D0000}"/>
    <cellStyle name="Normal 2 2 9 2 6 2 2 3" xfId="11763" xr:uid="{00000000-0005-0000-0000-0000EF2D0000}"/>
    <cellStyle name="Normal 2 2 9 2 6 2 2 4" xfId="11764" xr:uid="{00000000-0005-0000-0000-0000F02D0000}"/>
    <cellStyle name="Normal 2 2 9 2 6 2 3" xfId="11765" xr:uid="{00000000-0005-0000-0000-0000F12D0000}"/>
    <cellStyle name="Normal 2 2 9 2 6 2 4" xfId="11766" xr:uid="{00000000-0005-0000-0000-0000F22D0000}"/>
    <cellStyle name="Normal 2 2 9 2 6 2 5" xfId="11767" xr:uid="{00000000-0005-0000-0000-0000F32D0000}"/>
    <cellStyle name="Normal 2 2 9 2 6 3" xfId="11768" xr:uid="{00000000-0005-0000-0000-0000F42D0000}"/>
    <cellStyle name="Normal 2 2 9 2 6 3 2" xfId="11769" xr:uid="{00000000-0005-0000-0000-0000F52D0000}"/>
    <cellStyle name="Normal 2 2 9 2 6 3 3" xfId="11770" xr:uid="{00000000-0005-0000-0000-0000F62D0000}"/>
    <cellStyle name="Normal 2 2 9 2 6 3 4" xfId="11771" xr:uid="{00000000-0005-0000-0000-0000F72D0000}"/>
    <cellStyle name="Normal 2 2 9 2 6 4" xfId="11772" xr:uid="{00000000-0005-0000-0000-0000F82D0000}"/>
    <cellStyle name="Normal 2 2 9 2 6 5" xfId="11773" xr:uid="{00000000-0005-0000-0000-0000F92D0000}"/>
    <cellStyle name="Normal 2 2 9 2 6 6" xfId="11774" xr:uid="{00000000-0005-0000-0000-0000FA2D0000}"/>
    <cellStyle name="Normal 2 2 9 2 7" xfId="11775" xr:uid="{00000000-0005-0000-0000-0000FB2D0000}"/>
    <cellStyle name="Normal 2 2 9 2 7 2" xfId="11776" xr:uid="{00000000-0005-0000-0000-0000FC2D0000}"/>
    <cellStyle name="Normal 2 2 9 2 7 2 2" xfId="11777" xr:uid="{00000000-0005-0000-0000-0000FD2D0000}"/>
    <cellStyle name="Normal 2 2 9 2 7 2 2 2" xfId="11778" xr:uid="{00000000-0005-0000-0000-0000FE2D0000}"/>
    <cellStyle name="Normal 2 2 9 2 7 2 2 3" xfId="11779" xr:uid="{00000000-0005-0000-0000-0000FF2D0000}"/>
    <cellStyle name="Normal 2 2 9 2 7 2 2 4" xfId="11780" xr:uid="{00000000-0005-0000-0000-0000002E0000}"/>
    <cellStyle name="Normal 2 2 9 2 7 2 3" xfId="11781" xr:uid="{00000000-0005-0000-0000-0000012E0000}"/>
    <cellStyle name="Normal 2 2 9 2 7 2 4" xfId="11782" xr:uid="{00000000-0005-0000-0000-0000022E0000}"/>
    <cellStyle name="Normal 2 2 9 2 7 2 5" xfId="11783" xr:uid="{00000000-0005-0000-0000-0000032E0000}"/>
    <cellStyle name="Normal 2 2 9 2 7 3" xfId="11784" xr:uid="{00000000-0005-0000-0000-0000042E0000}"/>
    <cellStyle name="Normal 2 2 9 2 7 3 2" xfId="11785" xr:uid="{00000000-0005-0000-0000-0000052E0000}"/>
    <cellStyle name="Normal 2 2 9 2 7 3 3" xfId="11786" xr:uid="{00000000-0005-0000-0000-0000062E0000}"/>
    <cellStyle name="Normal 2 2 9 2 7 3 4" xfId="11787" xr:uid="{00000000-0005-0000-0000-0000072E0000}"/>
    <cellStyle name="Normal 2 2 9 2 7 4" xfId="11788" xr:uid="{00000000-0005-0000-0000-0000082E0000}"/>
    <cellStyle name="Normal 2 2 9 2 7 5" xfId="11789" xr:uid="{00000000-0005-0000-0000-0000092E0000}"/>
    <cellStyle name="Normal 2 2 9 2 7 6" xfId="11790" xr:uid="{00000000-0005-0000-0000-00000A2E0000}"/>
    <cellStyle name="Normal 2 2 9 2 8" xfId="11791" xr:uid="{00000000-0005-0000-0000-00000B2E0000}"/>
    <cellStyle name="Normal 2 2 9 2 8 2" xfId="11792" xr:uid="{00000000-0005-0000-0000-00000C2E0000}"/>
    <cellStyle name="Normal 2 2 9 2 8 2 2" xfId="11793" xr:uid="{00000000-0005-0000-0000-00000D2E0000}"/>
    <cellStyle name="Normal 2 2 9 2 8 2 2 2" xfId="11794" xr:uid="{00000000-0005-0000-0000-00000E2E0000}"/>
    <cellStyle name="Normal 2 2 9 2 8 2 2 3" xfId="11795" xr:uid="{00000000-0005-0000-0000-00000F2E0000}"/>
    <cellStyle name="Normal 2 2 9 2 8 2 2 4" xfId="11796" xr:uid="{00000000-0005-0000-0000-0000102E0000}"/>
    <cellStyle name="Normal 2 2 9 2 8 2 3" xfId="11797" xr:uid="{00000000-0005-0000-0000-0000112E0000}"/>
    <cellStyle name="Normal 2 2 9 2 8 2 4" xfId="11798" xr:uid="{00000000-0005-0000-0000-0000122E0000}"/>
    <cellStyle name="Normal 2 2 9 2 8 2 5" xfId="11799" xr:uid="{00000000-0005-0000-0000-0000132E0000}"/>
    <cellStyle name="Normal 2 2 9 2 8 3" xfId="11800" xr:uid="{00000000-0005-0000-0000-0000142E0000}"/>
    <cellStyle name="Normal 2 2 9 2 8 3 2" xfId="11801" xr:uid="{00000000-0005-0000-0000-0000152E0000}"/>
    <cellStyle name="Normal 2 2 9 2 8 3 3" xfId="11802" xr:uid="{00000000-0005-0000-0000-0000162E0000}"/>
    <cellStyle name="Normal 2 2 9 2 8 3 4" xfId="11803" xr:uid="{00000000-0005-0000-0000-0000172E0000}"/>
    <cellStyle name="Normal 2 2 9 2 8 4" xfId="11804" xr:uid="{00000000-0005-0000-0000-0000182E0000}"/>
    <cellStyle name="Normal 2 2 9 2 8 5" xfId="11805" xr:uid="{00000000-0005-0000-0000-0000192E0000}"/>
    <cellStyle name="Normal 2 2 9 2 8 6" xfId="11806" xr:uid="{00000000-0005-0000-0000-00001A2E0000}"/>
    <cellStyle name="Normal 2 2 9 2 9" xfId="11807" xr:uid="{00000000-0005-0000-0000-00001B2E0000}"/>
    <cellStyle name="Normal 2 2 9 2 9 2" xfId="11808" xr:uid="{00000000-0005-0000-0000-00001C2E0000}"/>
    <cellStyle name="Normal 2 2 9 2 9 2 2" xfId="11809" xr:uid="{00000000-0005-0000-0000-00001D2E0000}"/>
    <cellStyle name="Normal 2 2 9 2 9 2 3" xfId="11810" xr:uid="{00000000-0005-0000-0000-00001E2E0000}"/>
    <cellStyle name="Normal 2 2 9 2 9 2 4" xfId="11811" xr:uid="{00000000-0005-0000-0000-00001F2E0000}"/>
    <cellStyle name="Normal 2 2 9 2 9 3" xfId="11812" xr:uid="{00000000-0005-0000-0000-0000202E0000}"/>
    <cellStyle name="Normal 2 2 9 2 9 4" xfId="11813" xr:uid="{00000000-0005-0000-0000-0000212E0000}"/>
    <cellStyle name="Normal 2 2 9 2 9 5" xfId="11814" xr:uid="{00000000-0005-0000-0000-0000222E0000}"/>
    <cellStyle name="Normal 2 2 9 3" xfId="11815" xr:uid="{00000000-0005-0000-0000-0000232E0000}"/>
    <cellStyle name="Normal 2 2 9 3 2" xfId="11816" xr:uid="{00000000-0005-0000-0000-0000242E0000}"/>
    <cellStyle name="Normal 2 2 9 3 3" xfId="11817" xr:uid="{00000000-0005-0000-0000-0000252E0000}"/>
    <cellStyle name="Normal 2 2 9 3 3 2" xfId="11818" xr:uid="{00000000-0005-0000-0000-0000262E0000}"/>
    <cellStyle name="Normal 2 2 9 3 3 2 2" xfId="11819" xr:uid="{00000000-0005-0000-0000-0000272E0000}"/>
    <cellStyle name="Normal 2 2 9 3 3 2 3" xfId="11820" xr:uid="{00000000-0005-0000-0000-0000282E0000}"/>
    <cellStyle name="Normal 2 2 9 3 3 2 4" xfId="11821" xr:uid="{00000000-0005-0000-0000-0000292E0000}"/>
    <cellStyle name="Normal 2 2 9 3 3 3" xfId="11822" xr:uid="{00000000-0005-0000-0000-00002A2E0000}"/>
    <cellStyle name="Normal 2 2 9 3 3 4" xfId="11823" xr:uid="{00000000-0005-0000-0000-00002B2E0000}"/>
    <cellStyle name="Normal 2 2 9 3 3 5" xfId="11824" xr:uid="{00000000-0005-0000-0000-00002C2E0000}"/>
    <cellStyle name="Normal 2 2 9 3 4" xfId="11825" xr:uid="{00000000-0005-0000-0000-00002D2E0000}"/>
    <cellStyle name="Normal 2 2 9 3 4 2" xfId="11826" xr:uid="{00000000-0005-0000-0000-00002E2E0000}"/>
    <cellStyle name="Normal 2 2 9 3 4 3" xfId="11827" xr:uid="{00000000-0005-0000-0000-00002F2E0000}"/>
    <cellStyle name="Normal 2 2 9 3 4 4" xfId="11828" xr:uid="{00000000-0005-0000-0000-0000302E0000}"/>
    <cellStyle name="Normal 2 2 9 3 5" xfId="11829" xr:uid="{00000000-0005-0000-0000-0000312E0000}"/>
    <cellStyle name="Normal 2 2 9 3 6" xfId="11830" xr:uid="{00000000-0005-0000-0000-0000322E0000}"/>
    <cellStyle name="Normal 2 2 9 3 7" xfId="11831" xr:uid="{00000000-0005-0000-0000-0000332E0000}"/>
    <cellStyle name="Normal 2 2 9 4" xfId="11832" xr:uid="{00000000-0005-0000-0000-0000342E0000}"/>
    <cellStyle name="Normal 2 2 9 5" xfId="11833" xr:uid="{00000000-0005-0000-0000-0000352E0000}"/>
    <cellStyle name="Normal 2 2 9 6" xfId="11834" xr:uid="{00000000-0005-0000-0000-0000362E0000}"/>
    <cellStyle name="Normal 2 2 9 7" xfId="11835" xr:uid="{00000000-0005-0000-0000-0000372E0000}"/>
    <cellStyle name="Normal 2 2 9 8" xfId="11836" xr:uid="{00000000-0005-0000-0000-0000382E0000}"/>
    <cellStyle name="Normal 2 2 9 9" xfId="11837" xr:uid="{00000000-0005-0000-0000-0000392E0000}"/>
    <cellStyle name="Normal 2 2 90" xfId="11838" xr:uid="{00000000-0005-0000-0000-00003A2E0000}"/>
    <cellStyle name="Normal 2 2 91" xfId="11839" xr:uid="{00000000-0005-0000-0000-00003B2E0000}"/>
    <cellStyle name="Normal 2 2 92" xfId="11840" xr:uid="{00000000-0005-0000-0000-00003C2E0000}"/>
    <cellStyle name="Normal 2 2 93" xfId="11841" xr:uid="{00000000-0005-0000-0000-00003D2E0000}"/>
    <cellStyle name="Normal 2 2 94" xfId="11842" xr:uid="{00000000-0005-0000-0000-00003E2E0000}"/>
    <cellStyle name="Normal 2 2 95" xfId="11843" xr:uid="{00000000-0005-0000-0000-00003F2E0000}"/>
    <cellStyle name="Normal 2 2 96" xfId="11844" xr:uid="{00000000-0005-0000-0000-0000402E0000}"/>
    <cellStyle name="Normal 2 2 97" xfId="11845" xr:uid="{00000000-0005-0000-0000-0000412E0000}"/>
    <cellStyle name="Normal 2 2 98" xfId="11846" xr:uid="{00000000-0005-0000-0000-0000422E0000}"/>
    <cellStyle name="Normal 2 2 99" xfId="11847" xr:uid="{00000000-0005-0000-0000-0000432E0000}"/>
    <cellStyle name="Normal 2 2_Guarantees" xfId="11848" xr:uid="{00000000-0005-0000-0000-0000442E0000}"/>
    <cellStyle name="Normal 2 20" xfId="11849" xr:uid="{00000000-0005-0000-0000-0000452E0000}"/>
    <cellStyle name="Normal 2 20 2" xfId="11850" xr:uid="{00000000-0005-0000-0000-0000462E0000}"/>
    <cellStyle name="Normal 2 21" xfId="11851" xr:uid="{00000000-0005-0000-0000-0000472E0000}"/>
    <cellStyle name="Normal 2 21 2" xfId="11852" xr:uid="{00000000-0005-0000-0000-0000482E0000}"/>
    <cellStyle name="Normal 2 21 2 2" xfId="11853" xr:uid="{00000000-0005-0000-0000-0000492E0000}"/>
    <cellStyle name="Normal 2 21 2 2 2" xfId="11854" xr:uid="{00000000-0005-0000-0000-00004A2E0000}"/>
    <cellStyle name="Normal 2 21 2 2 3" xfId="11855" xr:uid="{00000000-0005-0000-0000-00004B2E0000}"/>
    <cellStyle name="Normal 2 21 2 2 4" xfId="11856" xr:uid="{00000000-0005-0000-0000-00004C2E0000}"/>
    <cellStyle name="Normal 2 21 2 3" xfId="11857" xr:uid="{00000000-0005-0000-0000-00004D2E0000}"/>
    <cellStyle name="Normal 2 21 2 4" xfId="11858" xr:uid="{00000000-0005-0000-0000-00004E2E0000}"/>
    <cellStyle name="Normal 2 21 2 5" xfId="11859" xr:uid="{00000000-0005-0000-0000-00004F2E0000}"/>
    <cellStyle name="Normal 2 21 3" xfId="11860" xr:uid="{00000000-0005-0000-0000-0000502E0000}"/>
    <cellStyle name="Normal 2 21 4" xfId="11861" xr:uid="{00000000-0005-0000-0000-0000512E0000}"/>
    <cellStyle name="Normal 2 21 4 2" xfId="11862" xr:uid="{00000000-0005-0000-0000-0000522E0000}"/>
    <cellStyle name="Normal 2 21 4 3" xfId="11863" xr:uid="{00000000-0005-0000-0000-0000532E0000}"/>
    <cellStyle name="Normal 2 21 4 4" xfId="11864" xr:uid="{00000000-0005-0000-0000-0000542E0000}"/>
    <cellStyle name="Normal 2 21 5" xfId="11865" xr:uid="{00000000-0005-0000-0000-0000552E0000}"/>
    <cellStyle name="Normal 2 21 6" xfId="11866" xr:uid="{00000000-0005-0000-0000-0000562E0000}"/>
    <cellStyle name="Normal 2 21 7" xfId="11867" xr:uid="{00000000-0005-0000-0000-0000572E0000}"/>
    <cellStyle name="Normal 2 22" xfId="11868" xr:uid="{00000000-0005-0000-0000-0000582E0000}"/>
    <cellStyle name="Normal 2 22 2" xfId="11869" xr:uid="{00000000-0005-0000-0000-0000592E0000}"/>
    <cellStyle name="Normal 2 22 2 2" xfId="11870" xr:uid="{00000000-0005-0000-0000-00005A2E0000}"/>
    <cellStyle name="Normal 2 22 2 2 2" xfId="11871" xr:uid="{00000000-0005-0000-0000-00005B2E0000}"/>
    <cellStyle name="Normal 2 22 2 2 3" xfId="11872" xr:uid="{00000000-0005-0000-0000-00005C2E0000}"/>
    <cellStyle name="Normal 2 22 2 2 4" xfId="11873" xr:uid="{00000000-0005-0000-0000-00005D2E0000}"/>
    <cellStyle name="Normal 2 22 2 3" xfId="11874" xr:uid="{00000000-0005-0000-0000-00005E2E0000}"/>
    <cellStyle name="Normal 2 22 2 4" xfId="11875" xr:uid="{00000000-0005-0000-0000-00005F2E0000}"/>
    <cellStyle name="Normal 2 22 2 5" xfId="11876" xr:uid="{00000000-0005-0000-0000-0000602E0000}"/>
    <cellStyle name="Normal 2 22 3" xfId="11877" xr:uid="{00000000-0005-0000-0000-0000612E0000}"/>
    <cellStyle name="Normal 2 22 4" xfId="11878" xr:uid="{00000000-0005-0000-0000-0000622E0000}"/>
    <cellStyle name="Normal 2 22 4 2" xfId="11879" xr:uid="{00000000-0005-0000-0000-0000632E0000}"/>
    <cellStyle name="Normal 2 22 4 3" xfId="11880" xr:uid="{00000000-0005-0000-0000-0000642E0000}"/>
    <cellStyle name="Normal 2 22 4 4" xfId="11881" xr:uid="{00000000-0005-0000-0000-0000652E0000}"/>
    <cellStyle name="Normal 2 22 5" xfId="11882" xr:uid="{00000000-0005-0000-0000-0000662E0000}"/>
    <cellStyle name="Normal 2 22 6" xfId="11883" xr:uid="{00000000-0005-0000-0000-0000672E0000}"/>
    <cellStyle name="Normal 2 22 7" xfId="11884" xr:uid="{00000000-0005-0000-0000-0000682E0000}"/>
    <cellStyle name="Normal 2 23" xfId="11885" xr:uid="{00000000-0005-0000-0000-0000692E0000}"/>
    <cellStyle name="Normal 2 23 2" xfId="11886" xr:uid="{00000000-0005-0000-0000-00006A2E0000}"/>
    <cellStyle name="Normal 2 24" xfId="11887" xr:uid="{00000000-0005-0000-0000-00006B2E0000}"/>
    <cellStyle name="Normal 2 24 2" xfId="11888" xr:uid="{00000000-0005-0000-0000-00006C2E0000}"/>
    <cellStyle name="Normal 2 24 3" xfId="11889" xr:uid="{00000000-0005-0000-0000-00006D2E0000}"/>
    <cellStyle name="Normal 2 24 4" xfId="11890" xr:uid="{00000000-0005-0000-0000-00006E2E0000}"/>
    <cellStyle name="Normal 2 25" xfId="11891" xr:uid="{00000000-0005-0000-0000-00006F2E0000}"/>
    <cellStyle name="Normal 2 25 2" xfId="11892" xr:uid="{00000000-0005-0000-0000-0000702E0000}"/>
    <cellStyle name="Normal 2 25 3" xfId="11893" xr:uid="{00000000-0005-0000-0000-0000712E0000}"/>
    <cellStyle name="Normal 2 25 4" xfId="11894" xr:uid="{00000000-0005-0000-0000-0000722E0000}"/>
    <cellStyle name="Normal 2 26" xfId="11895" xr:uid="{00000000-0005-0000-0000-0000732E0000}"/>
    <cellStyle name="Normal 2 26 2" xfId="11896" xr:uid="{00000000-0005-0000-0000-0000742E0000}"/>
    <cellStyle name="Normal 2 27" xfId="11897" xr:uid="{00000000-0005-0000-0000-0000752E0000}"/>
    <cellStyle name="Normal 2 27 2" xfId="11898" xr:uid="{00000000-0005-0000-0000-0000762E0000}"/>
    <cellStyle name="Normal 2 28" xfId="11899" xr:uid="{00000000-0005-0000-0000-0000772E0000}"/>
    <cellStyle name="Normal 2 28 2" xfId="11900" xr:uid="{00000000-0005-0000-0000-0000782E0000}"/>
    <cellStyle name="Normal 2 29" xfId="11901" xr:uid="{00000000-0005-0000-0000-0000792E0000}"/>
    <cellStyle name="Normal 2 29 2" xfId="11902" xr:uid="{00000000-0005-0000-0000-00007A2E0000}"/>
    <cellStyle name="Normal 2 3" xfId="11903" xr:uid="{00000000-0005-0000-0000-00007B2E0000}"/>
    <cellStyle name="Normal 2 3 10" xfId="11904" xr:uid="{00000000-0005-0000-0000-00007C2E0000}"/>
    <cellStyle name="Normal 2 3 10 2" xfId="11905" xr:uid="{00000000-0005-0000-0000-00007D2E0000}"/>
    <cellStyle name="Normal 2 3 10 2 2" xfId="11906" xr:uid="{00000000-0005-0000-0000-00007E2E0000}"/>
    <cellStyle name="Normal 2 3 10 2 2 2" xfId="11907" xr:uid="{00000000-0005-0000-0000-00007F2E0000}"/>
    <cellStyle name="Normal 2 3 10 2 2 3" xfId="11908" xr:uid="{00000000-0005-0000-0000-0000802E0000}"/>
    <cellStyle name="Normal 2 3 10 2 2 4" xfId="11909" xr:uid="{00000000-0005-0000-0000-0000812E0000}"/>
    <cellStyle name="Normal 2 3 10 2 3" xfId="11910" xr:uid="{00000000-0005-0000-0000-0000822E0000}"/>
    <cellStyle name="Normal 2 3 10 2 4" xfId="11911" xr:uid="{00000000-0005-0000-0000-0000832E0000}"/>
    <cellStyle name="Normal 2 3 10 2 5" xfId="11912" xr:uid="{00000000-0005-0000-0000-0000842E0000}"/>
    <cellStyle name="Normal 2 3 10 3" xfId="11913" xr:uid="{00000000-0005-0000-0000-0000852E0000}"/>
    <cellStyle name="Normal 2 3 10 4" xfId="11914" xr:uid="{00000000-0005-0000-0000-0000862E0000}"/>
    <cellStyle name="Normal 2 3 10 4 2" xfId="11915" xr:uid="{00000000-0005-0000-0000-0000872E0000}"/>
    <cellStyle name="Normal 2 3 10 4 3" xfId="11916" xr:uid="{00000000-0005-0000-0000-0000882E0000}"/>
    <cellStyle name="Normal 2 3 10 4 4" xfId="11917" xr:uid="{00000000-0005-0000-0000-0000892E0000}"/>
    <cellStyle name="Normal 2 3 10 5" xfId="11918" xr:uid="{00000000-0005-0000-0000-00008A2E0000}"/>
    <cellStyle name="Normal 2 3 10 6" xfId="11919" xr:uid="{00000000-0005-0000-0000-00008B2E0000}"/>
    <cellStyle name="Normal 2 3 10 7" xfId="11920" xr:uid="{00000000-0005-0000-0000-00008C2E0000}"/>
    <cellStyle name="Normal 2 3 11" xfId="11921" xr:uid="{00000000-0005-0000-0000-00008D2E0000}"/>
    <cellStyle name="Normal 2 3 11 2" xfId="11922" xr:uid="{00000000-0005-0000-0000-00008E2E0000}"/>
    <cellStyle name="Normal 2 3 12" xfId="11923" xr:uid="{00000000-0005-0000-0000-00008F2E0000}"/>
    <cellStyle name="Normal 2 3 12 2" xfId="11924" xr:uid="{00000000-0005-0000-0000-0000902E0000}"/>
    <cellStyle name="Normal 2 3 13" xfId="11925" xr:uid="{00000000-0005-0000-0000-0000912E0000}"/>
    <cellStyle name="Normal 2 3 13 2" xfId="11926" xr:uid="{00000000-0005-0000-0000-0000922E0000}"/>
    <cellStyle name="Normal 2 3 2" xfId="11927" xr:uid="{00000000-0005-0000-0000-0000932E0000}"/>
    <cellStyle name="Normal 2 3 2 2" xfId="11928" xr:uid="{00000000-0005-0000-0000-0000942E0000}"/>
    <cellStyle name="Normal 2 3 2 2 2" xfId="11929" xr:uid="{00000000-0005-0000-0000-0000952E0000}"/>
    <cellStyle name="Normal 2 3 2 2 3" xfId="11930" xr:uid="{00000000-0005-0000-0000-0000962E0000}"/>
    <cellStyle name="Normal 2 3 2 2 3 2" xfId="11931" xr:uid="{00000000-0005-0000-0000-0000972E0000}"/>
    <cellStyle name="Normal 2 3 2 2 3 2 2" xfId="11932" xr:uid="{00000000-0005-0000-0000-0000982E0000}"/>
    <cellStyle name="Normal 2 3 2 2 3 2 3" xfId="11933" xr:uid="{00000000-0005-0000-0000-0000992E0000}"/>
    <cellStyle name="Normal 2 3 2 2 3 2 4" xfId="11934" xr:uid="{00000000-0005-0000-0000-00009A2E0000}"/>
    <cellStyle name="Normal 2 3 2 2 3 3" xfId="11935" xr:uid="{00000000-0005-0000-0000-00009B2E0000}"/>
    <cellStyle name="Normal 2 3 2 2 3 4" xfId="11936" xr:uid="{00000000-0005-0000-0000-00009C2E0000}"/>
    <cellStyle name="Normal 2 3 2 2 3 5" xfId="11937" xr:uid="{00000000-0005-0000-0000-00009D2E0000}"/>
    <cellStyle name="Normal 2 3 2 2 4" xfId="11938" xr:uid="{00000000-0005-0000-0000-00009E2E0000}"/>
    <cellStyle name="Normal 2 3 2 2 5" xfId="11939" xr:uid="{00000000-0005-0000-0000-00009F2E0000}"/>
    <cellStyle name="Normal 2 3 2 2 5 2" xfId="11940" xr:uid="{00000000-0005-0000-0000-0000A02E0000}"/>
    <cellStyle name="Normal 2 3 2 2 5 3" xfId="11941" xr:uid="{00000000-0005-0000-0000-0000A12E0000}"/>
    <cellStyle name="Normal 2 3 2 2 5 4" xfId="11942" xr:uid="{00000000-0005-0000-0000-0000A22E0000}"/>
    <cellStyle name="Normal 2 3 2 2 6" xfId="11943" xr:uid="{00000000-0005-0000-0000-0000A32E0000}"/>
    <cellStyle name="Normal 2 3 2 2 7" xfId="11944" xr:uid="{00000000-0005-0000-0000-0000A42E0000}"/>
    <cellStyle name="Normal 2 3 2 2 8" xfId="11945" xr:uid="{00000000-0005-0000-0000-0000A52E0000}"/>
    <cellStyle name="Normal 2 3 2 3" xfId="11946" xr:uid="{00000000-0005-0000-0000-0000A62E0000}"/>
    <cellStyle name="Normal 2 3 2 4" xfId="11947" xr:uid="{00000000-0005-0000-0000-0000A72E0000}"/>
    <cellStyle name="Normal 2 3 2 4 2" xfId="11948" xr:uid="{00000000-0005-0000-0000-0000A82E0000}"/>
    <cellStyle name="Normal 2 3 2 4 2 2" xfId="11949" xr:uid="{00000000-0005-0000-0000-0000A92E0000}"/>
    <cellStyle name="Normal 2 3 2 4 2 3" xfId="11950" xr:uid="{00000000-0005-0000-0000-0000AA2E0000}"/>
    <cellStyle name="Normal 2 3 2 4 2 4" xfId="11951" xr:uid="{00000000-0005-0000-0000-0000AB2E0000}"/>
    <cellStyle name="Normal 2 3 2 4 3" xfId="11952" xr:uid="{00000000-0005-0000-0000-0000AC2E0000}"/>
    <cellStyle name="Normal 2 3 2 4 4" xfId="11953" xr:uid="{00000000-0005-0000-0000-0000AD2E0000}"/>
    <cellStyle name="Normal 2 3 2 4 5" xfId="11954" xr:uid="{00000000-0005-0000-0000-0000AE2E0000}"/>
    <cellStyle name="Normal 2 3 2 5" xfId="11955" xr:uid="{00000000-0005-0000-0000-0000AF2E0000}"/>
    <cellStyle name="Normal 2 3 2 5 2" xfId="11956" xr:uid="{00000000-0005-0000-0000-0000B02E0000}"/>
    <cellStyle name="Normal 2 3 2 5 3" xfId="11957" xr:uid="{00000000-0005-0000-0000-0000B12E0000}"/>
    <cellStyle name="Normal 2 3 2 5 4" xfId="11958" xr:uid="{00000000-0005-0000-0000-0000B22E0000}"/>
    <cellStyle name="Normal 2 3 2 6" xfId="11959" xr:uid="{00000000-0005-0000-0000-0000B32E0000}"/>
    <cellStyle name="Normal 2 3 2 7" xfId="11960" xr:uid="{00000000-0005-0000-0000-0000B42E0000}"/>
    <cellStyle name="Normal 2 3 2 8" xfId="11961" xr:uid="{00000000-0005-0000-0000-0000B52E0000}"/>
    <cellStyle name="Normal 2 3 3" xfId="11962" xr:uid="{00000000-0005-0000-0000-0000B62E0000}"/>
    <cellStyle name="Normal 2 3 4" xfId="11963" xr:uid="{00000000-0005-0000-0000-0000B72E0000}"/>
    <cellStyle name="Normal 2 3 5" xfId="11964" xr:uid="{00000000-0005-0000-0000-0000B82E0000}"/>
    <cellStyle name="Normal 2 3 6" xfId="11965" xr:uid="{00000000-0005-0000-0000-0000B92E0000}"/>
    <cellStyle name="Normal 2 3 7" xfId="11966" xr:uid="{00000000-0005-0000-0000-0000BA2E0000}"/>
    <cellStyle name="Normal 2 3 8" xfId="11967" xr:uid="{00000000-0005-0000-0000-0000BB2E0000}"/>
    <cellStyle name="Normal 2 3 9" xfId="11968" xr:uid="{00000000-0005-0000-0000-0000BC2E0000}"/>
    <cellStyle name="Normal 2 3 9 2" xfId="11969" xr:uid="{00000000-0005-0000-0000-0000BD2E0000}"/>
    <cellStyle name="Normal 2 30" xfId="11970" xr:uid="{00000000-0005-0000-0000-0000BE2E0000}"/>
    <cellStyle name="Normal 2 30 2" xfId="11971" xr:uid="{00000000-0005-0000-0000-0000BF2E0000}"/>
    <cellStyle name="Normal 2 31" xfId="11972" xr:uid="{00000000-0005-0000-0000-0000C02E0000}"/>
    <cellStyle name="Normal 2 31 2" xfId="11973" xr:uid="{00000000-0005-0000-0000-0000C12E0000}"/>
    <cellStyle name="Normal 2 32" xfId="11974" xr:uid="{00000000-0005-0000-0000-0000C22E0000}"/>
    <cellStyle name="Normal 2 32 2" xfId="11975" xr:uid="{00000000-0005-0000-0000-0000C32E0000}"/>
    <cellStyle name="Normal 2 33" xfId="11976" xr:uid="{00000000-0005-0000-0000-0000C42E0000}"/>
    <cellStyle name="Normal 2 33 2" xfId="11977" xr:uid="{00000000-0005-0000-0000-0000C52E0000}"/>
    <cellStyle name="Normal 2 34" xfId="11978" xr:uid="{00000000-0005-0000-0000-0000C62E0000}"/>
    <cellStyle name="Normal 2 34 2" xfId="11979" xr:uid="{00000000-0005-0000-0000-0000C72E0000}"/>
    <cellStyle name="Normal 2 35" xfId="11980" xr:uid="{00000000-0005-0000-0000-0000C82E0000}"/>
    <cellStyle name="Normal 2 35 2" xfId="11981" xr:uid="{00000000-0005-0000-0000-0000C92E0000}"/>
    <cellStyle name="Normal 2 36" xfId="11982" xr:uid="{00000000-0005-0000-0000-0000CA2E0000}"/>
    <cellStyle name="Normal 2 36 2" xfId="11983" xr:uid="{00000000-0005-0000-0000-0000CB2E0000}"/>
    <cellStyle name="Normal 2 37" xfId="11984" xr:uid="{00000000-0005-0000-0000-0000CC2E0000}"/>
    <cellStyle name="Normal 2 37 2" xfId="11985" xr:uid="{00000000-0005-0000-0000-0000CD2E0000}"/>
    <cellStyle name="Normal 2 38" xfId="11986" xr:uid="{00000000-0005-0000-0000-0000CE2E0000}"/>
    <cellStyle name="Normal 2 38 2" xfId="11987" xr:uid="{00000000-0005-0000-0000-0000CF2E0000}"/>
    <cellStyle name="Normal 2 39" xfId="11988" xr:uid="{00000000-0005-0000-0000-0000D02E0000}"/>
    <cellStyle name="Normal 2 39 2" xfId="11989" xr:uid="{00000000-0005-0000-0000-0000D12E0000}"/>
    <cellStyle name="Normal 2 4" xfId="11990" xr:uid="{00000000-0005-0000-0000-0000D22E0000}"/>
    <cellStyle name="Normal 2 4 10" xfId="11991" xr:uid="{00000000-0005-0000-0000-0000D32E0000}"/>
    <cellStyle name="Normal 2 4 10 2" xfId="11992" xr:uid="{00000000-0005-0000-0000-0000D42E0000}"/>
    <cellStyle name="Normal 2 4 11" xfId="11993" xr:uid="{00000000-0005-0000-0000-0000D52E0000}"/>
    <cellStyle name="Normal 2 4 12" xfId="11994" xr:uid="{00000000-0005-0000-0000-0000D62E0000}"/>
    <cellStyle name="Normal 2 4 12 2" xfId="11995" xr:uid="{00000000-0005-0000-0000-0000D72E0000}"/>
    <cellStyle name="Normal 2 4 13" xfId="11996" xr:uid="{00000000-0005-0000-0000-0000D82E0000}"/>
    <cellStyle name="Normal 2 4 14" xfId="11997" xr:uid="{00000000-0005-0000-0000-0000D92E0000}"/>
    <cellStyle name="Normal 2 4 2" xfId="11998" xr:uid="{00000000-0005-0000-0000-0000DA2E0000}"/>
    <cellStyle name="Normal 2 4 2 2" xfId="11999" xr:uid="{00000000-0005-0000-0000-0000DB2E0000}"/>
    <cellStyle name="Normal 2 4 3" xfId="12000" xr:uid="{00000000-0005-0000-0000-0000DC2E0000}"/>
    <cellStyle name="Normal 2 4 4" xfId="12001" xr:uid="{00000000-0005-0000-0000-0000DD2E0000}"/>
    <cellStyle name="Normal 2 4 5" xfId="12002" xr:uid="{00000000-0005-0000-0000-0000DE2E0000}"/>
    <cellStyle name="Normal 2 4 6" xfId="12003" xr:uid="{00000000-0005-0000-0000-0000DF2E0000}"/>
    <cellStyle name="Normal 2 4 7" xfId="12004" xr:uid="{00000000-0005-0000-0000-0000E02E0000}"/>
    <cellStyle name="Normal 2 4 8" xfId="12005" xr:uid="{00000000-0005-0000-0000-0000E12E0000}"/>
    <cellStyle name="Normal 2 4 9" xfId="12006" xr:uid="{00000000-0005-0000-0000-0000E22E0000}"/>
    <cellStyle name="Normal 2 4 9 2" xfId="12007" xr:uid="{00000000-0005-0000-0000-0000E32E0000}"/>
    <cellStyle name="Normal 2 40" xfId="12008" xr:uid="{00000000-0005-0000-0000-0000E42E0000}"/>
    <cellStyle name="Normal 2 40 2" xfId="12009" xr:uid="{00000000-0005-0000-0000-0000E52E0000}"/>
    <cellStyle name="Normal 2 41" xfId="12010" xr:uid="{00000000-0005-0000-0000-0000E62E0000}"/>
    <cellStyle name="Normal 2 41 2" xfId="12011" xr:uid="{00000000-0005-0000-0000-0000E72E0000}"/>
    <cellStyle name="Normal 2 42" xfId="12012" xr:uid="{00000000-0005-0000-0000-0000E82E0000}"/>
    <cellStyle name="Normal 2 42 2" xfId="12013" xr:uid="{00000000-0005-0000-0000-0000E92E0000}"/>
    <cellStyle name="Normal 2 43" xfId="12014" xr:uid="{00000000-0005-0000-0000-0000EA2E0000}"/>
    <cellStyle name="Normal 2 43 2" xfId="12015" xr:uid="{00000000-0005-0000-0000-0000EB2E0000}"/>
    <cellStyle name="Normal 2 44" xfId="12016" xr:uid="{00000000-0005-0000-0000-0000EC2E0000}"/>
    <cellStyle name="Normal 2 44 2" xfId="12017" xr:uid="{00000000-0005-0000-0000-0000ED2E0000}"/>
    <cellStyle name="Normal 2 45" xfId="12018" xr:uid="{00000000-0005-0000-0000-0000EE2E0000}"/>
    <cellStyle name="Normal 2 45 2" xfId="12019" xr:uid="{00000000-0005-0000-0000-0000EF2E0000}"/>
    <cellStyle name="Normal 2 46" xfId="12020" xr:uid="{00000000-0005-0000-0000-0000F02E0000}"/>
    <cellStyle name="Normal 2 46 2" xfId="12021" xr:uid="{00000000-0005-0000-0000-0000F12E0000}"/>
    <cellStyle name="Normal 2 47" xfId="12022" xr:uid="{00000000-0005-0000-0000-0000F22E0000}"/>
    <cellStyle name="Normal 2 47 2" xfId="12023" xr:uid="{00000000-0005-0000-0000-0000F32E0000}"/>
    <cellStyle name="Normal 2 48" xfId="12024" xr:uid="{00000000-0005-0000-0000-0000F42E0000}"/>
    <cellStyle name="Normal 2 48 2" xfId="12025" xr:uid="{00000000-0005-0000-0000-0000F52E0000}"/>
    <cellStyle name="Normal 2 49" xfId="12026" xr:uid="{00000000-0005-0000-0000-0000F62E0000}"/>
    <cellStyle name="Normal 2 49 2" xfId="12027" xr:uid="{00000000-0005-0000-0000-0000F72E0000}"/>
    <cellStyle name="Normal 2 5" xfId="12028" xr:uid="{00000000-0005-0000-0000-0000F82E0000}"/>
    <cellStyle name="Normal 2 5 10" xfId="12029" xr:uid="{00000000-0005-0000-0000-0000F92E0000}"/>
    <cellStyle name="Normal 2 5 11" xfId="12030" xr:uid="{00000000-0005-0000-0000-0000FA2E0000}"/>
    <cellStyle name="Normal 2 5 12" xfId="12031" xr:uid="{00000000-0005-0000-0000-0000FB2E0000}"/>
    <cellStyle name="Normal 2 5 13" xfId="12032" xr:uid="{00000000-0005-0000-0000-0000FC2E0000}"/>
    <cellStyle name="Normal 2 5 2" xfId="12033" xr:uid="{00000000-0005-0000-0000-0000FD2E0000}"/>
    <cellStyle name="Normal 2 5 2 2" xfId="12034" xr:uid="{00000000-0005-0000-0000-0000FE2E0000}"/>
    <cellStyle name="Normal 2 5 3" xfId="12035" xr:uid="{00000000-0005-0000-0000-0000FF2E0000}"/>
    <cellStyle name="Normal 2 5 3 2" xfId="12036" xr:uid="{00000000-0005-0000-0000-0000002F0000}"/>
    <cellStyle name="Normal 2 5 4" xfId="12037" xr:uid="{00000000-0005-0000-0000-0000012F0000}"/>
    <cellStyle name="Normal 2 5 4 2" xfId="12038" xr:uid="{00000000-0005-0000-0000-0000022F0000}"/>
    <cellStyle name="Normal 2 5 5" xfId="12039" xr:uid="{00000000-0005-0000-0000-0000032F0000}"/>
    <cellStyle name="Normal 2 5 5 2" xfId="12040" xr:uid="{00000000-0005-0000-0000-0000042F0000}"/>
    <cellStyle name="Normal 2 5 6" xfId="12041" xr:uid="{00000000-0005-0000-0000-0000052F0000}"/>
    <cellStyle name="Normal 2 5 6 2" xfId="12042" xr:uid="{00000000-0005-0000-0000-0000062F0000}"/>
    <cellStyle name="Normal 2 5 7" xfId="12043" xr:uid="{00000000-0005-0000-0000-0000072F0000}"/>
    <cellStyle name="Normal 2 5 8" xfId="12044" xr:uid="{00000000-0005-0000-0000-0000082F0000}"/>
    <cellStyle name="Normal 2 5 9" xfId="12045" xr:uid="{00000000-0005-0000-0000-0000092F0000}"/>
    <cellStyle name="Normal 2 50" xfId="12046" xr:uid="{00000000-0005-0000-0000-00000A2F0000}"/>
    <cellStyle name="Normal 2 50 2" xfId="12047" xr:uid="{00000000-0005-0000-0000-00000B2F0000}"/>
    <cellStyle name="Normal 2 51" xfId="12048" xr:uid="{00000000-0005-0000-0000-00000C2F0000}"/>
    <cellStyle name="Normal 2 51 2" xfId="12049" xr:uid="{00000000-0005-0000-0000-00000D2F0000}"/>
    <cellStyle name="Normal 2 52" xfId="12050" xr:uid="{00000000-0005-0000-0000-00000E2F0000}"/>
    <cellStyle name="Normal 2 52 2" xfId="12051" xr:uid="{00000000-0005-0000-0000-00000F2F0000}"/>
    <cellStyle name="Normal 2 53" xfId="12052" xr:uid="{00000000-0005-0000-0000-0000102F0000}"/>
    <cellStyle name="Normal 2 53 2" xfId="12053" xr:uid="{00000000-0005-0000-0000-0000112F0000}"/>
    <cellStyle name="Normal 2 54" xfId="12054" xr:uid="{00000000-0005-0000-0000-0000122F0000}"/>
    <cellStyle name="Normal 2 54 2" xfId="12055" xr:uid="{00000000-0005-0000-0000-0000132F0000}"/>
    <cellStyle name="Normal 2 55" xfId="12056" xr:uid="{00000000-0005-0000-0000-0000142F0000}"/>
    <cellStyle name="Normal 2 55 2" xfId="12057" xr:uid="{00000000-0005-0000-0000-0000152F0000}"/>
    <cellStyle name="Normal 2 56" xfId="12058" xr:uid="{00000000-0005-0000-0000-0000162F0000}"/>
    <cellStyle name="Normal 2 56 2" xfId="12059" xr:uid="{00000000-0005-0000-0000-0000172F0000}"/>
    <cellStyle name="Normal 2 57" xfId="12060" xr:uid="{00000000-0005-0000-0000-0000182F0000}"/>
    <cellStyle name="Normal 2 6" xfId="12061" xr:uid="{00000000-0005-0000-0000-0000192F0000}"/>
    <cellStyle name="Normal 2 6 10" xfId="12062" xr:uid="{00000000-0005-0000-0000-00001A2F0000}"/>
    <cellStyle name="Normal 2 6 11" xfId="12063" xr:uid="{00000000-0005-0000-0000-00001B2F0000}"/>
    <cellStyle name="Normal 2 6 12" xfId="12064" xr:uid="{00000000-0005-0000-0000-00001C2F0000}"/>
    <cellStyle name="Normal 2 6 13" xfId="12065" xr:uid="{00000000-0005-0000-0000-00001D2F0000}"/>
    <cellStyle name="Normal 2 6 2" xfId="12066" xr:uid="{00000000-0005-0000-0000-00001E2F0000}"/>
    <cellStyle name="Normal 2 6 2 2" xfId="12067" xr:uid="{00000000-0005-0000-0000-00001F2F0000}"/>
    <cellStyle name="Normal 2 6 3" xfId="12068" xr:uid="{00000000-0005-0000-0000-0000202F0000}"/>
    <cellStyle name="Normal 2 6 3 2" xfId="12069" xr:uid="{00000000-0005-0000-0000-0000212F0000}"/>
    <cellStyle name="Normal 2 6 4" xfId="12070" xr:uid="{00000000-0005-0000-0000-0000222F0000}"/>
    <cellStyle name="Normal 2 6 5" xfId="12071" xr:uid="{00000000-0005-0000-0000-0000232F0000}"/>
    <cellStyle name="Normal 2 6 6" xfId="12072" xr:uid="{00000000-0005-0000-0000-0000242F0000}"/>
    <cellStyle name="Normal 2 6 7" xfId="12073" xr:uid="{00000000-0005-0000-0000-0000252F0000}"/>
    <cellStyle name="Normal 2 6 8" xfId="12074" xr:uid="{00000000-0005-0000-0000-0000262F0000}"/>
    <cellStyle name="Normal 2 6 9" xfId="12075" xr:uid="{00000000-0005-0000-0000-0000272F0000}"/>
    <cellStyle name="Normal 2 7" xfId="12076" xr:uid="{00000000-0005-0000-0000-0000282F0000}"/>
    <cellStyle name="Normal 2 7 10" xfId="12077" xr:uid="{00000000-0005-0000-0000-0000292F0000}"/>
    <cellStyle name="Normal 2 7 11" xfId="12078" xr:uid="{00000000-0005-0000-0000-00002A2F0000}"/>
    <cellStyle name="Normal 2 7 12" xfId="12079" xr:uid="{00000000-0005-0000-0000-00002B2F0000}"/>
    <cellStyle name="Normal 2 7 13" xfId="12080" xr:uid="{00000000-0005-0000-0000-00002C2F0000}"/>
    <cellStyle name="Normal 2 7 13 2" xfId="12081" xr:uid="{00000000-0005-0000-0000-00002D2F0000}"/>
    <cellStyle name="Normal 2 7 13 2 2" xfId="12082" xr:uid="{00000000-0005-0000-0000-00002E2F0000}"/>
    <cellStyle name="Normal 2 7 13 2 3" xfId="12083" xr:uid="{00000000-0005-0000-0000-00002F2F0000}"/>
    <cellStyle name="Normal 2 7 13 2 4" xfId="12084" xr:uid="{00000000-0005-0000-0000-0000302F0000}"/>
    <cellStyle name="Normal 2 7 13 3" xfId="12085" xr:uid="{00000000-0005-0000-0000-0000312F0000}"/>
    <cellStyle name="Normal 2 7 13 4" xfId="12086" xr:uid="{00000000-0005-0000-0000-0000322F0000}"/>
    <cellStyle name="Normal 2 7 13 5" xfId="12087" xr:uid="{00000000-0005-0000-0000-0000332F0000}"/>
    <cellStyle name="Normal 2 7 14" xfId="12088" xr:uid="{00000000-0005-0000-0000-0000342F0000}"/>
    <cellStyle name="Normal 2 7 14 2" xfId="12089" xr:uid="{00000000-0005-0000-0000-0000352F0000}"/>
    <cellStyle name="Normal 2 7 14 3" xfId="12090" xr:uid="{00000000-0005-0000-0000-0000362F0000}"/>
    <cellStyle name="Normal 2 7 14 4" xfId="12091" xr:uid="{00000000-0005-0000-0000-0000372F0000}"/>
    <cellStyle name="Normal 2 7 15" xfId="12092" xr:uid="{00000000-0005-0000-0000-0000382F0000}"/>
    <cellStyle name="Normal 2 7 16" xfId="12093" xr:uid="{00000000-0005-0000-0000-0000392F0000}"/>
    <cellStyle name="Normal 2 7 17" xfId="12094" xr:uid="{00000000-0005-0000-0000-00003A2F0000}"/>
    <cellStyle name="Normal 2 7 2" xfId="12095" xr:uid="{00000000-0005-0000-0000-00003B2F0000}"/>
    <cellStyle name="Normal 2 7 2 2" xfId="12096" xr:uid="{00000000-0005-0000-0000-00003C2F0000}"/>
    <cellStyle name="Normal 2 7 3" xfId="12097" xr:uid="{00000000-0005-0000-0000-00003D2F0000}"/>
    <cellStyle name="Normal 2 7 3 2" xfId="12098" xr:uid="{00000000-0005-0000-0000-00003E2F0000}"/>
    <cellStyle name="Normal 2 7 4" xfId="12099" xr:uid="{00000000-0005-0000-0000-00003F2F0000}"/>
    <cellStyle name="Normal 2 7 5" xfId="12100" xr:uid="{00000000-0005-0000-0000-0000402F0000}"/>
    <cellStyle name="Normal 2 7 6" xfId="12101" xr:uid="{00000000-0005-0000-0000-0000412F0000}"/>
    <cellStyle name="Normal 2 7 7" xfId="12102" xr:uid="{00000000-0005-0000-0000-0000422F0000}"/>
    <cellStyle name="Normal 2 7 8" xfId="12103" xr:uid="{00000000-0005-0000-0000-0000432F0000}"/>
    <cellStyle name="Normal 2 7 9" xfId="12104" xr:uid="{00000000-0005-0000-0000-0000442F0000}"/>
    <cellStyle name="Normal 2 8" xfId="12105" xr:uid="{00000000-0005-0000-0000-0000452F0000}"/>
    <cellStyle name="Normal 2 8 2" xfId="12106" xr:uid="{00000000-0005-0000-0000-0000462F0000}"/>
    <cellStyle name="Normal 2 8 3" xfId="12107" xr:uid="{00000000-0005-0000-0000-0000472F0000}"/>
    <cellStyle name="Normal 2 8 3 2" xfId="12108" xr:uid="{00000000-0005-0000-0000-0000482F0000}"/>
    <cellStyle name="Normal 2 8 4" xfId="12109" xr:uid="{00000000-0005-0000-0000-0000492F0000}"/>
    <cellStyle name="Normal 2 8 4 2" xfId="12110" xr:uid="{00000000-0005-0000-0000-00004A2F0000}"/>
    <cellStyle name="Normal 2 8 4 2 2" xfId="12111" xr:uid="{00000000-0005-0000-0000-00004B2F0000}"/>
    <cellStyle name="Normal 2 8 4 2 2 2" xfId="12112" xr:uid="{00000000-0005-0000-0000-00004C2F0000}"/>
    <cellStyle name="Normal 2 8 4 2 2 3" xfId="12113" xr:uid="{00000000-0005-0000-0000-00004D2F0000}"/>
    <cellStyle name="Normal 2 8 4 2 2 4" xfId="12114" xr:uid="{00000000-0005-0000-0000-00004E2F0000}"/>
    <cellStyle name="Normal 2 8 4 2 3" xfId="12115" xr:uid="{00000000-0005-0000-0000-00004F2F0000}"/>
    <cellStyle name="Normal 2 8 4 2 4" xfId="12116" xr:uid="{00000000-0005-0000-0000-0000502F0000}"/>
    <cellStyle name="Normal 2 8 4 2 5" xfId="12117" xr:uid="{00000000-0005-0000-0000-0000512F0000}"/>
    <cellStyle name="Normal 2 8 4 3" xfId="12118" xr:uid="{00000000-0005-0000-0000-0000522F0000}"/>
    <cellStyle name="Normal 2 8 4 4" xfId="12119" xr:uid="{00000000-0005-0000-0000-0000532F0000}"/>
    <cellStyle name="Normal 2 8 4 4 2" xfId="12120" xr:uid="{00000000-0005-0000-0000-0000542F0000}"/>
    <cellStyle name="Normal 2 8 4 4 3" xfId="12121" xr:uid="{00000000-0005-0000-0000-0000552F0000}"/>
    <cellStyle name="Normal 2 8 4 4 4" xfId="12122" xr:uid="{00000000-0005-0000-0000-0000562F0000}"/>
    <cellStyle name="Normal 2 8 4 5" xfId="12123" xr:uid="{00000000-0005-0000-0000-0000572F0000}"/>
    <cellStyle name="Normal 2 8 4 6" xfId="12124" xr:uid="{00000000-0005-0000-0000-0000582F0000}"/>
    <cellStyle name="Normal 2 8 4 7" xfId="12125" xr:uid="{00000000-0005-0000-0000-0000592F0000}"/>
    <cellStyle name="Normal 2 8 5" xfId="12126" xr:uid="{00000000-0005-0000-0000-00005A2F0000}"/>
    <cellStyle name="Normal 2 8 5 2" xfId="12127" xr:uid="{00000000-0005-0000-0000-00005B2F0000}"/>
    <cellStyle name="Normal 2 8 5 2 2" xfId="12128" xr:uid="{00000000-0005-0000-0000-00005C2F0000}"/>
    <cellStyle name="Normal 2 8 5 2 3" xfId="12129" xr:uid="{00000000-0005-0000-0000-00005D2F0000}"/>
    <cellStyle name="Normal 2 8 5 2 4" xfId="12130" xr:uid="{00000000-0005-0000-0000-00005E2F0000}"/>
    <cellStyle name="Normal 2 8 5 3" xfId="12131" xr:uid="{00000000-0005-0000-0000-00005F2F0000}"/>
    <cellStyle name="Normal 2 8 5 4" xfId="12132" xr:uid="{00000000-0005-0000-0000-0000602F0000}"/>
    <cellStyle name="Normal 2 8 5 5" xfId="12133" xr:uid="{00000000-0005-0000-0000-0000612F0000}"/>
    <cellStyle name="Normal 2 8 6" xfId="12134" xr:uid="{00000000-0005-0000-0000-0000622F0000}"/>
    <cellStyle name="Normal 2 8 6 2" xfId="12135" xr:uid="{00000000-0005-0000-0000-0000632F0000}"/>
    <cellStyle name="Normal 2 8 6 3" xfId="12136" xr:uid="{00000000-0005-0000-0000-0000642F0000}"/>
    <cellStyle name="Normal 2 8 6 4" xfId="12137" xr:uid="{00000000-0005-0000-0000-0000652F0000}"/>
    <cellStyle name="Normal 2 8 7" xfId="12138" xr:uid="{00000000-0005-0000-0000-0000662F0000}"/>
    <cellStyle name="Normal 2 8 8" xfId="12139" xr:uid="{00000000-0005-0000-0000-0000672F0000}"/>
    <cellStyle name="Normal 2 8 9" xfId="12140" xr:uid="{00000000-0005-0000-0000-0000682F0000}"/>
    <cellStyle name="Normal 2 9" xfId="12141" xr:uid="{00000000-0005-0000-0000-0000692F0000}"/>
    <cellStyle name="Normal 2 9 10" xfId="12142" xr:uid="{00000000-0005-0000-0000-00006A2F0000}"/>
    <cellStyle name="Normal 2 9 10 2" xfId="12143" xr:uid="{00000000-0005-0000-0000-00006B2F0000}"/>
    <cellStyle name="Normal 2 9 10 2 2" xfId="12144" xr:uid="{00000000-0005-0000-0000-00006C2F0000}"/>
    <cellStyle name="Normal 2 9 10 2 2 2" xfId="12145" xr:uid="{00000000-0005-0000-0000-00006D2F0000}"/>
    <cellStyle name="Normal 2 9 10 2 2 3" xfId="12146" xr:uid="{00000000-0005-0000-0000-00006E2F0000}"/>
    <cellStyle name="Normal 2 9 10 2 2 4" xfId="12147" xr:uid="{00000000-0005-0000-0000-00006F2F0000}"/>
    <cellStyle name="Normal 2 9 10 2 3" xfId="12148" xr:uid="{00000000-0005-0000-0000-0000702F0000}"/>
    <cellStyle name="Normal 2 9 10 2 4" xfId="12149" xr:uid="{00000000-0005-0000-0000-0000712F0000}"/>
    <cellStyle name="Normal 2 9 10 2 5" xfId="12150" xr:uid="{00000000-0005-0000-0000-0000722F0000}"/>
    <cellStyle name="Normal 2 9 10 3" xfId="12151" xr:uid="{00000000-0005-0000-0000-0000732F0000}"/>
    <cellStyle name="Normal 2 9 10 3 2" xfId="12152" xr:uid="{00000000-0005-0000-0000-0000742F0000}"/>
    <cellStyle name="Normal 2 9 10 3 3" xfId="12153" xr:uid="{00000000-0005-0000-0000-0000752F0000}"/>
    <cellStyle name="Normal 2 9 10 3 4" xfId="12154" xr:uid="{00000000-0005-0000-0000-0000762F0000}"/>
    <cellStyle name="Normal 2 9 10 4" xfId="12155" xr:uid="{00000000-0005-0000-0000-0000772F0000}"/>
    <cellStyle name="Normal 2 9 10 5" xfId="12156" xr:uid="{00000000-0005-0000-0000-0000782F0000}"/>
    <cellStyle name="Normal 2 9 10 6" xfId="12157" xr:uid="{00000000-0005-0000-0000-0000792F0000}"/>
    <cellStyle name="Normal 2 9 11" xfId="12158" xr:uid="{00000000-0005-0000-0000-00007A2F0000}"/>
    <cellStyle name="Normal 2 9 11 2" xfId="12159" xr:uid="{00000000-0005-0000-0000-00007B2F0000}"/>
    <cellStyle name="Normal 2 9 11 2 2" xfId="12160" xr:uid="{00000000-0005-0000-0000-00007C2F0000}"/>
    <cellStyle name="Normal 2 9 11 2 3" xfId="12161" xr:uid="{00000000-0005-0000-0000-00007D2F0000}"/>
    <cellStyle name="Normal 2 9 11 2 4" xfId="12162" xr:uid="{00000000-0005-0000-0000-00007E2F0000}"/>
    <cellStyle name="Normal 2 9 11 3" xfId="12163" xr:uid="{00000000-0005-0000-0000-00007F2F0000}"/>
    <cellStyle name="Normal 2 9 11 4" xfId="12164" xr:uid="{00000000-0005-0000-0000-0000802F0000}"/>
    <cellStyle name="Normal 2 9 11 5" xfId="12165" xr:uid="{00000000-0005-0000-0000-0000812F0000}"/>
    <cellStyle name="Normal 2 9 12" xfId="12166" xr:uid="{00000000-0005-0000-0000-0000822F0000}"/>
    <cellStyle name="Normal 2 9 12 2" xfId="12167" xr:uid="{00000000-0005-0000-0000-0000832F0000}"/>
    <cellStyle name="Normal 2 9 12 3" xfId="12168" xr:uid="{00000000-0005-0000-0000-0000842F0000}"/>
    <cellStyle name="Normal 2 9 12 4" xfId="12169" xr:uid="{00000000-0005-0000-0000-0000852F0000}"/>
    <cellStyle name="Normal 2 9 13" xfId="12170" xr:uid="{00000000-0005-0000-0000-0000862F0000}"/>
    <cellStyle name="Normal 2 9 14" xfId="12171" xr:uid="{00000000-0005-0000-0000-0000872F0000}"/>
    <cellStyle name="Normal 2 9 15" xfId="12172" xr:uid="{00000000-0005-0000-0000-0000882F0000}"/>
    <cellStyle name="Normal 2 9 2" xfId="12173" xr:uid="{00000000-0005-0000-0000-0000892F0000}"/>
    <cellStyle name="Normal 2 9 2 2" xfId="12174" xr:uid="{00000000-0005-0000-0000-00008A2F0000}"/>
    <cellStyle name="Normal 2 9 2 2 2" xfId="12175" xr:uid="{00000000-0005-0000-0000-00008B2F0000}"/>
    <cellStyle name="Normal 2 9 2 3" xfId="12176" xr:uid="{00000000-0005-0000-0000-00008C2F0000}"/>
    <cellStyle name="Normal 2 9 2 4" xfId="12177" xr:uid="{00000000-0005-0000-0000-00008D2F0000}"/>
    <cellStyle name="Normal 2 9 2 5" xfId="12178" xr:uid="{00000000-0005-0000-0000-00008E2F0000}"/>
    <cellStyle name="Normal 2 9 2 6" xfId="12179" xr:uid="{00000000-0005-0000-0000-00008F2F0000}"/>
    <cellStyle name="Normal 2 9 2 7" xfId="12180" xr:uid="{00000000-0005-0000-0000-0000902F0000}"/>
    <cellStyle name="Normal 2 9 2 8" xfId="12181" xr:uid="{00000000-0005-0000-0000-0000912F0000}"/>
    <cellStyle name="Normal 2 9 3" xfId="12182" xr:uid="{00000000-0005-0000-0000-0000922F0000}"/>
    <cellStyle name="Normal 2 9 3 2" xfId="12183" xr:uid="{00000000-0005-0000-0000-0000932F0000}"/>
    <cellStyle name="Normal 2 9 4" xfId="12184" xr:uid="{00000000-0005-0000-0000-0000942F0000}"/>
    <cellStyle name="Normal 2 9 5" xfId="12185" xr:uid="{00000000-0005-0000-0000-0000952F0000}"/>
    <cellStyle name="Normal 2 9 6" xfId="12186" xr:uid="{00000000-0005-0000-0000-0000962F0000}"/>
    <cellStyle name="Normal 2 9 7" xfId="12187" xr:uid="{00000000-0005-0000-0000-0000972F0000}"/>
    <cellStyle name="Normal 2 9 8" xfId="12188" xr:uid="{00000000-0005-0000-0000-0000982F0000}"/>
    <cellStyle name="Normal 2 9 9" xfId="12189" xr:uid="{00000000-0005-0000-0000-0000992F0000}"/>
    <cellStyle name="Normal 2 9 9 2" xfId="12190" xr:uid="{00000000-0005-0000-0000-00009A2F0000}"/>
    <cellStyle name="Normal 2_6 tvemde gareb" xfId="23891" xr:uid="{B7E02A53-EFA2-4536-8BC1-B2115FD47A54}"/>
    <cellStyle name="Normal 20" xfId="12191" xr:uid="{00000000-0005-0000-0000-00009B2F0000}"/>
    <cellStyle name="Normal 20 10" xfId="12192" xr:uid="{00000000-0005-0000-0000-00009C2F0000}"/>
    <cellStyle name="Normal 20 10 2" xfId="12193" xr:uid="{00000000-0005-0000-0000-00009D2F0000}"/>
    <cellStyle name="Normal 20 11" xfId="12194" xr:uid="{00000000-0005-0000-0000-00009E2F0000}"/>
    <cellStyle name="Normal 20 11 2" xfId="12195" xr:uid="{00000000-0005-0000-0000-00009F2F0000}"/>
    <cellStyle name="Normal 20 12" xfId="12196" xr:uid="{00000000-0005-0000-0000-0000A02F0000}"/>
    <cellStyle name="Normal 20 12 2" xfId="12197" xr:uid="{00000000-0005-0000-0000-0000A12F0000}"/>
    <cellStyle name="Normal 20 13" xfId="12198" xr:uid="{00000000-0005-0000-0000-0000A22F0000}"/>
    <cellStyle name="Normal 20 13 2" xfId="12199" xr:uid="{00000000-0005-0000-0000-0000A32F0000}"/>
    <cellStyle name="Normal 20 13 2 2" xfId="12200" xr:uid="{00000000-0005-0000-0000-0000A42F0000}"/>
    <cellStyle name="Normal 20 13 2 3" xfId="12201" xr:uid="{00000000-0005-0000-0000-0000A52F0000}"/>
    <cellStyle name="Normal 20 13 2 3 2" xfId="12202" xr:uid="{00000000-0005-0000-0000-0000A62F0000}"/>
    <cellStyle name="Normal 20 13 2 3 3" xfId="12203" xr:uid="{00000000-0005-0000-0000-0000A72F0000}"/>
    <cellStyle name="Normal 20 13 2 3 4" xfId="12204" xr:uid="{00000000-0005-0000-0000-0000A82F0000}"/>
    <cellStyle name="Normal 20 13 2 4" xfId="12205" xr:uid="{00000000-0005-0000-0000-0000A92F0000}"/>
    <cellStyle name="Normal 20 13 2 5" xfId="12206" xr:uid="{00000000-0005-0000-0000-0000AA2F0000}"/>
    <cellStyle name="Normal 20 13 2 6" xfId="12207" xr:uid="{00000000-0005-0000-0000-0000AB2F0000}"/>
    <cellStyle name="Normal 20 13 3" xfId="12208" xr:uid="{00000000-0005-0000-0000-0000AC2F0000}"/>
    <cellStyle name="Normal 20 13 4" xfId="12209" xr:uid="{00000000-0005-0000-0000-0000AD2F0000}"/>
    <cellStyle name="Normal 20 13 4 2" xfId="12210" xr:uid="{00000000-0005-0000-0000-0000AE2F0000}"/>
    <cellStyle name="Normal 20 13 4 3" xfId="12211" xr:uid="{00000000-0005-0000-0000-0000AF2F0000}"/>
    <cellStyle name="Normal 20 13 4 4" xfId="12212" xr:uid="{00000000-0005-0000-0000-0000B02F0000}"/>
    <cellStyle name="Normal 20 13 5" xfId="12213" xr:uid="{00000000-0005-0000-0000-0000B12F0000}"/>
    <cellStyle name="Normal 20 13 6" xfId="12214" xr:uid="{00000000-0005-0000-0000-0000B22F0000}"/>
    <cellStyle name="Normal 20 13 7" xfId="12215" xr:uid="{00000000-0005-0000-0000-0000B32F0000}"/>
    <cellStyle name="Normal 20 14" xfId="12216" xr:uid="{00000000-0005-0000-0000-0000B42F0000}"/>
    <cellStyle name="Normal 20 15" xfId="12217" xr:uid="{00000000-0005-0000-0000-0000B52F0000}"/>
    <cellStyle name="Normal 20 15 2" xfId="12218" xr:uid="{00000000-0005-0000-0000-0000B62F0000}"/>
    <cellStyle name="Normal 20 15 2 2" xfId="12219" xr:uid="{00000000-0005-0000-0000-0000B72F0000}"/>
    <cellStyle name="Normal 20 15 2 3" xfId="12220" xr:uid="{00000000-0005-0000-0000-0000B82F0000}"/>
    <cellStyle name="Normal 20 15 2 4" xfId="12221" xr:uid="{00000000-0005-0000-0000-0000B92F0000}"/>
    <cellStyle name="Normal 20 15 3" xfId="12222" xr:uid="{00000000-0005-0000-0000-0000BA2F0000}"/>
    <cellStyle name="Normal 20 15 4" xfId="12223" xr:uid="{00000000-0005-0000-0000-0000BB2F0000}"/>
    <cellStyle name="Normal 20 15 5" xfId="12224" xr:uid="{00000000-0005-0000-0000-0000BC2F0000}"/>
    <cellStyle name="Normal 20 16" xfId="12225" xr:uid="{00000000-0005-0000-0000-0000BD2F0000}"/>
    <cellStyle name="Normal 20 16 2" xfId="12226" xr:uid="{00000000-0005-0000-0000-0000BE2F0000}"/>
    <cellStyle name="Normal 20 16 3" xfId="12227" xr:uid="{00000000-0005-0000-0000-0000BF2F0000}"/>
    <cellStyle name="Normal 20 16 4" xfId="12228" xr:uid="{00000000-0005-0000-0000-0000C02F0000}"/>
    <cellStyle name="Normal 20 17" xfId="12229" xr:uid="{00000000-0005-0000-0000-0000C12F0000}"/>
    <cellStyle name="Normal 20 18" xfId="12230" xr:uid="{00000000-0005-0000-0000-0000C22F0000}"/>
    <cellStyle name="Normal 20 19" xfId="12231" xr:uid="{00000000-0005-0000-0000-0000C32F0000}"/>
    <cellStyle name="Normal 20 2" xfId="12232" xr:uid="{00000000-0005-0000-0000-0000C42F0000}"/>
    <cellStyle name="Normal 20 2 2" xfId="12233" xr:uid="{00000000-0005-0000-0000-0000C52F0000}"/>
    <cellStyle name="Normal 20 2 2 2" xfId="12234" xr:uid="{00000000-0005-0000-0000-0000C62F0000}"/>
    <cellStyle name="Normal 20 2 2 2 2" xfId="12235" xr:uid="{00000000-0005-0000-0000-0000C72F0000}"/>
    <cellStyle name="Normal 20 2 2 2 2 2" xfId="12236" xr:uid="{00000000-0005-0000-0000-0000C82F0000}"/>
    <cellStyle name="Normal 20 2 2 2 2 3" xfId="12237" xr:uid="{00000000-0005-0000-0000-0000C92F0000}"/>
    <cellStyle name="Normal 20 2 2 2 2 4" xfId="12238" xr:uid="{00000000-0005-0000-0000-0000CA2F0000}"/>
    <cellStyle name="Normal 20 2 2 2 3" xfId="12239" xr:uid="{00000000-0005-0000-0000-0000CB2F0000}"/>
    <cellStyle name="Normal 20 2 2 2 4" xfId="12240" xr:uid="{00000000-0005-0000-0000-0000CC2F0000}"/>
    <cellStyle name="Normal 20 2 2 2 5" xfId="12241" xr:uid="{00000000-0005-0000-0000-0000CD2F0000}"/>
    <cellStyle name="Normal 20 2 2 3" xfId="12242" xr:uid="{00000000-0005-0000-0000-0000CE2F0000}"/>
    <cellStyle name="Normal 20 2 2 4" xfId="12243" xr:uid="{00000000-0005-0000-0000-0000CF2F0000}"/>
    <cellStyle name="Normal 20 2 2 4 2" xfId="12244" xr:uid="{00000000-0005-0000-0000-0000D02F0000}"/>
    <cellStyle name="Normal 20 2 2 4 3" xfId="12245" xr:uid="{00000000-0005-0000-0000-0000D12F0000}"/>
    <cellStyle name="Normal 20 2 2 4 4" xfId="12246" xr:uid="{00000000-0005-0000-0000-0000D22F0000}"/>
    <cellStyle name="Normal 20 2 2 5" xfId="12247" xr:uid="{00000000-0005-0000-0000-0000D32F0000}"/>
    <cellStyle name="Normal 20 2 2 6" xfId="12248" xr:uid="{00000000-0005-0000-0000-0000D42F0000}"/>
    <cellStyle name="Normal 20 2 2 7" xfId="12249" xr:uid="{00000000-0005-0000-0000-0000D52F0000}"/>
    <cellStyle name="Normal 20 20" xfId="23952" xr:uid="{0F4310DF-1C46-463D-B138-8E61F6213CE9}"/>
    <cellStyle name="Normal 20 3" xfId="12250" xr:uid="{00000000-0005-0000-0000-0000D62F0000}"/>
    <cellStyle name="Normal 20 3 2" xfId="12251" xr:uid="{00000000-0005-0000-0000-0000D72F0000}"/>
    <cellStyle name="Normal 20 3 2 2" xfId="12252" xr:uid="{00000000-0005-0000-0000-0000D82F0000}"/>
    <cellStyle name="Normal 20 4" xfId="12253" xr:uid="{00000000-0005-0000-0000-0000D92F0000}"/>
    <cellStyle name="Normal 20 4 2" xfId="12254" xr:uid="{00000000-0005-0000-0000-0000DA2F0000}"/>
    <cellStyle name="Normal 20 5" xfId="12255" xr:uid="{00000000-0005-0000-0000-0000DB2F0000}"/>
    <cellStyle name="Normal 20 5 2" xfId="12256" xr:uid="{00000000-0005-0000-0000-0000DC2F0000}"/>
    <cellStyle name="Normal 20 6" xfId="12257" xr:uid="{00000000-0005-0000-0000-0000DD2F0000}"/>
    <cellStyle name="Normal 20 6 2" xfId="12258" xr:uid="{00000000-0005-0000-0000-0000DE2F0000}"/>
    <cellStyle name="Normal 20 7" xfId="12259" xr:uid="{00000000-0005-0000-0000-0000DF2F0000}"/>
    <cellStyle name="Normal 20 7 2" xfId="12260" xr:uid="{00000000-0005-0000-0000-0000E02F0000}"/>
    <cellStyle name="Normal 20 8" xfId="12261" xr:uid="{00000000-0005-0000-0000-0000E12F0000}"/>
    <cellStyle name="Normal 20 8 2" xfId="12262" xr:uid="{00000000-0005-0000-0000-0000E22F0000}"/>
    <cellStyle name="Normal 20 9" xfId="12263" xr:uid="{00000000-0005-0000-0000-0000E32F0000}"/>
    <cellStyle name="Normal 20 9 2" xfId="12264" xr:uid="{00000000-0005-0000-0000-0000E42F0000}"/>
    <cellStyle name="Normal 200" xfId="24131" xr:uid="{87EADB25-BDFB-4036-875C-28D0A373ECDE}"/>
    <cellStyle name="Normal 201" xfId="24132" xr:uid="{E92C0BF7-802E-4474-A26C-2F489A9F0EBC}"/>
    <cellStyle name="Normal 202" xfId="24133" xr:uid="{F5E58D8A-38DC-468F-AE49-ADC7B7C81628}"/>
    <cellStyle name="Normal 203" xfId="24134" xr:uid="{32311F2D-306B-42FC-A328-7097118F214E}"/>
    <cellStyle name="Normal 204" xfId="24135" xr:uid="{13B37AAD-62FE-4BAD-B520-54FECBBFAC16}"/>
    <cellStyle name="Normal 205" xfId="24136" xr:uid="{DFFAE4D3-5C57-427C-BD0A-64B84D69CBC2}"/>
    <cellStyle name="Normal 206" xfId="24137" xr:uid="{F202D16C-866F-40C9-939C-85AF3291191E}"/>
    <cellStyle name="Normal 207" xfId="24138" xr:uid="{BDC4F30C-69BA-44F9-A6CF-040A3ECE3441}"/>
    <cellStyle name="Normal 208" xfId="24139" xr:uid="{F5C6C618-4205-4E40-83A0-67D2AB6453F9}"/>
    <cellStyle name="Normal 209" xfId="24140" xr:uid="{6B8DC7CD-97A1-4B38-AD55-843EB2ACFFF6}"/>
    <cellStyle name="Normal 21" xfId="12265" xr:uid="{00000000-0005-0000-0000-0000E52F0000}"/>
    <cellStyle name="Normal 21 10" xfId="12266" xr:uid="{00000000-0005-0000-0000-0000E62F0000}"/>
    <cellStyle name="Normal 21 10 2" xfId="12267" xr:uid="{00000000-0005-0000-0000-0000E72F0000}"/>
    <cellStyle name="Normal 21 11" xfId="12268" xr:uid="{00000000-0005-0000-0000-0000E82F0000}"/>
    <cellStyle name="Normal 21 11 2" xfId="12269" xr:uid="{00000000-0005-0000-0000-0000E92F0000}"/>
    <cellStyle name="Normal 21 12" xfId="12270" xr:uid="{00000000-0005-0000-0000-0000EA2F0000}"/>
    <cellStyle name="Normal 21 12 2" xfId="12271" xr:uid="{00000000-0005-0000-0000-0000EB2F0000}"/>
    <cellStyle name="Normal 21 13" xfId="12272" xr:uid="{00000000-0005-0000-0000-0000EC2F0000}"/>
    <cellStyle name="Normal 21 14" xfId="12273" xr:uid="{00000000-0005-0000-0000-0000ED2F0000}"/>
    <cellStyle name="Normal 21 14 2" xfId="12274" xr:uid="{00000000-0005-0000-0000-0000EE2F0000}"/>
    <cellStyle name="Normal 21 14 2 2" xfId="12275" xr:uid="{00000000-0005-0000-0000-0000EF2F0000}"/>
    <cellStyle name="Normal 21 14 2 2 2" xfId="12276" xr:uid="{00000000-0005-0000-0000-0000F02F0000}"/>
    <cellStyle name="Normal 21 14 2 2 3" xfId="12277" xr:uid="{00000000-0005-0000-0000-0000F12F0000}"/>
    <cellStyle name="Normal 21 14 2 2 4" xfId="12278" xr:uid="{00000000-0005-0000-0000-0000F22F0000}"/>
    <cellStyle name="Normal 21 14 2 3" xfId="12279" xr:uid="{00000000-0005-0000-0000-0000F32F0000}"/>
    <cellStyle name="Normal 21 14 2 4" xfId="12280" xr:uid="{00000000-0005-0000-0000-0000F42F0000}"/>
    <cellStyle name="Normal 21 14 2 5" xfId="12281" xr:uid="{00000000-0005-0000-0000-0000F52F0000}"/>
    <cellStyle name="Normal 21 14 3" xfId="12282" xr:uid="{00000000-0005-0000-0000-0000F62F0000}"/>
    <cellStyle name="Normal 21 14 3 2" xfId="12283" xr:uid="{00000000-0005-0000-0000-0000F72F0000}"/>
    <cellStyle name="Normal 21 14 3 3" xfId="12284" xr:uid="{00000000-0005-0000-0000-0000F82F0000}"/>
    <cellStyle name="Normal 21 14 3 4" xfId="12285" xr:uid="{00000000-0005-0000-0000-0000F92F0000}"/>
    <cellStyle name="Normal 21 14 4" xfId="12286" xr:uid="{00000000-0005-0000-0000-0000FA2F0000}"/>
    <cellStyle name="Normal 21 14 5" xfId="12287" xr:uid="{00000000-0005-0000-0000-0000FB2F0000}"/>
    <cellStyle name="Normal 21 14 6" xfId="12288" xr:uid="{00000000-0005-0000-0000-0000FC2F0000}"/>
    <cellStyle name="Normal 21 15" xfId="12289" xr:uid="{00000000-0005-0000-0000-0000FD2F0000}"/>
    <cellStyle name="Normal 21 15 2" xfId="12290" xr:uid="{00000000-0005-0000-0000-0000FE2F0000}"/>
    <cellStyle name="Normal 21 15 3" xfId="12291" xr:uid="{00000000-0005-0000-0000-0000FF2F0000}"/>
    <cellStyle name="Normal 21 15 4" xfId="12292" xr:uid="{00000000-0005-0000-0000-000000300000}"/>
    <cellStyle name="Normal 21 16" xfId="23953" xr:uid="{BBD1D1C3-ABAB-479F-8407-12FEB314D885}"/>
    <cellStyle name="Normal 21 2" xfId="12293" xr:uid="{00000000-0005-0000-0000-000001300000}"/>
    <cellStyle name="Normal 21 2 2" xfId="12294" xr:uid="{00000000-0005-0000-0000-000002300000}"/>
    <cellStyle name="Normal 21 2 3" xfId="12295" xr:uid="{00000000-0005-0000-0000-000003300000}"/>
    <cellStyle name="Normal 21 2 3 2" xfId="12296" xr:uid="{00000000-0005-0000-0000-000004300000}"/>
    <cellStyle name="Normal 21 2 3 2 2" xfId="12297" xr:uid="{00000000-0005-0000-0000-000005300000}"/>
    <cellStyle name="Normal 21 2 3 2 2 2" xfId="12298" xr:uid="{00000000-0005-0000-0000-000006300000}"/>
    <cellStyle name="Normal 21 2 3 2 2 3" xfId="12299" xr:uid="{00000000-0005-0000-0000-000007300000}"/>
    <cellStyle name="Normal 21 2 3 2 2 4" xfId="12300" xr:uid="{00000000-0005-0000-0000-000008300000}"/>
    <cellStyle name="Normal 21 2 3 2 3" xfId="12301" xr:uid="{00000000-0005-0000-0000-000009300000}"/>
    <cellStyle name="Normal 21 2 3 2 4" xfId="12302" xr:uid="{00000000-0005-0000-0000-00000A300000}"/>
    <cellStyle name="Normal 21 2 3 2 5" xfId="12303" xr:uid="{00000000-0005-0000-0000-00000B300000}"/>
    <cellStyle name="Normal 21 2 3 3" xfId="12304" xr:uid="{00000000-0005-0000-0000-00000C300000}"/>
    <cellStyle name="Normal 21 2 3 3 2" xfId="12305" xr:uid="{00000000-0005-0000-0000-00000D300000}"/>
    <cellStyle name="Normal 21 2 3 3 3" xfId="12306" xr:uid="{00000000-0005-0000-0000-00000E300000}"/>
    <cellStyle name="Normal 21 2 3 3 4" xfId="12307" xr:uid="{00000000-0005-0000-0000-00000F300000}"/>
    <cellStyle name="Normal 21 2 3 4" xfId="12308" xr:uid="{00000000-0005-0000-0000-000010300000}"/>
    <cellStyle name="Normal 21 2 3 5" xfId="12309" xr:uid="{00000000-0005-0000-0000-000011300000}"/>
    <cellStyle name="Normal 21 2 3 6" xfId="12310" xr:uid="{00000000-0005-0000-0000-000012300000}"/>
    <cellStyle name="Normal 21 3" xfId="12311" xr:uid="{00000000-0005-0000-0000-000013300000}"/>
    <cellStyle name="Normal 21 3 2" xfId="12312" xr:uid="{00000000-0005-0000-0000-000014300000}"/>
    <cellStyle name="Normal 21 4" xfId="12313" xr:uid="{00000000-0005-0000-0000-000015300000}"/>
    <cellStyle name="Normal 21 4 2" xfId="12314" xr:uid="{00000000-0005-0000-0000-000016300000}"/>
    <cellStyle name="Normal 21 5" xfId="12315" xr:uid="{00000000-0005-0000-0000-000017300000}"/>
    <cellStyle name="Normal 21 5 2" xfId="12316" xr:uid="{00000000-0005-0000-0000-000018300000}"/>
    <cellStyle name="Normal 21 6" xfId="12317" xr:uid="{00000000-0005-0000-0000-000019300000}"/>
    <cellStyle name="Normal 21 6 2" xfId="12318" xr:uid="{00000000-0005-0000-0000-00001A300000}"/>
    <cellStyle name="Normal 21 7" xfId="12319" xr:uid="{00000000-0005-0000-0000-00001B300000}"/>
    <cellStyle name="Normal 21 7 2" xfId="12320" xr:uid="{00000000-0005-0000-0000-00001C300000}"/>
    <cellStyle name="Normal 21 8" xfId="12321" xr:uid="{00000000-0005-0000-0000-00001D300000}"/>
    <cellStyle name="Normal 21 8 2" xfId="12322" xr:uid="{00000000-0005-0000-0000-00001E300000}"/>
    <cellStyle name="Normal 21 9" xfId="12323" xr:uid="{00000000-0005-0000-0000-00001F300000}"/>
    <cellStyle name="Normal 21 9 2" xfId="12324" xr:uid="{00000000-0005-0000-0000-000020300000}"/>
    <cellStyle name="Normal 210" xfId="24141" xr:uid="{78280359-40AC-46CA-944E-3C202E6D7AFE}"/>
    <cellStyle name="Normal 211" xfId="24142" xr:uid="{16CF40AD-B92C-4149-A9E4-596653D9BB84}"/>
    <cellStyle name="Normal 212" xfId="24143" xr:uid="{AD49D6BF-EB6F-48AC-A48E-A42D04A93775}"/>
    <cellStyle name="Normal 213" xfId="24144" xr:uid="{8E0809EC-D6C7-4317-8CA1-7CE88458184A}"/>
    <cellStyle name="Normal 214" xfId="24145" xr:uid="{A80DE18A-E616-40FC-88FD-121635C30019}"/>
    <cellStyle name="Normal 215" xfId="24146" xr:uid="{525AB0B7-5BF9-4FC5-BB18-761C598BD230}"/>
    <cellStyle name="Normal 216" xfId="24147" xr:uid="{C80B7372-00B8-4190-9250-CCD05D46E14B}"/>
    <cellStyle name="Normal 217" xfId="24148" xr:uid="{0495A102-9F1E-44A2-A059-B681CF9D0198}"/>
    <cellStyle name="Normal 218" xfId="24149" xr:uid="{FF3D0A04-15BC-48F0-9B21-1ACE6F7114A9}"/>
    <cellStyle name="Normal 219" xfId="24150" xr:uid="{7B730609-508D-4185-91AE-0F10B84D7040}"/>
    <cellStyle name="Normal 22" xfId="12325" xr:uid="{00000000-0005-0000-0000-000021300000}"/>
    <cellStyle name="Normal 22 2" xfId="12326" xr:uid="{00000000-0005-0000-0000-000022300000}"/>
    <cellStyle name="Normal 22 2 2" xfId="12327" xr:uid="{00000000-0005-0000-0000-000023300000}"/>
    <cellStyle name="Normal 22 2 3" xfId="12328" xr:uid="{00000000-0005-0000-0000-000024300000}"/>
    <cellStyle name="Normal 22 2 3 2" xfId="12329" xr:uid="{00000000-0005-0000-0000-000025300000}"/>
    <cellStyle name="Normal 22 2 3 2 2" xfId="12330" xr:uid="{00000000-0005-0000-0000-000026300000}"/>
    <cellStyle name="Normal 22 2 3 2 2 2" xfId="12331" xr:uid="{00000000-0005-0000-0000-000027300000}"/>
    <cellStyle name="Normal 22 2 3 2 2 3" xfId="12332" xr:uid="{00000000-0005-0000-0000-000028300000}"/>
    <cellStyle name="Normal 22 2 3 2 2 4" xfId="12333" xr:uid="{00000000-0005-0000-0000-000029300000}"/>
    <cellStyle name="Normal 22 2 3 2 3" xfId="12334" xr:uid="{00000000-0005-0000-0000-00002A300000}"/>
    <cellStyle name="Normal 22 2 3 2 4" xfId="12335" xr:uid="{00000000-0005-0000-0000-00002B300000}"/>
    <cellStyle name="Normal 22 2 3 2 5" xfId="12336" xr:uid="{00000000-0005-0000-0000-00002C300000}"/>
    <cellStyle name="Normal 22 2 3 3" xfId="12337" xr:uid="{00000000-0005-0000-0000-00002D300000}"/>
    <cellStyle name="Normal 22 2 3 3 2" xfId="12338" xr:uid="{00000000-0005-0000-0000-00002E300000}"/>
    <cellStyle name="Normal 22 2 3 3 3" xfId="12339" xr:uid="{00000000-0005-0000-0000-00002F300000}"/>
    <cellStyle name="Normal 22 2 3 3 4" xfId="12340" xr:uid="{00000000-0005-0000-0000-000030300000}"/>
    <cellStyle name="Normal 22 2 3 4" xfId="12341" xr:uid="{00000000-0005-0000-0000-000031300000}"/>
    <cellStyle name="Normal 22 2 3 5" xfId="12342" xr:uid="{00000000-0005-0000-0000-000032300000}"/>
    <cellStyle name="Normal 22 2 3 6" xfId="12343" xr:uid="{00000000-0005-0000-0000-000033300000}"/>
    <cellStyle name="Normal 22 3" xfId="12344" xr:uid="{00000000-0005-0000-0000-000034300000}"/>
    <cellStyle name="Normal 22 3 2" xfId="12345" xr:uid="{00000000-0005-0000-0000-000035300000}"/>
    <cellStyle name="Normal 22 3 2 2" xfId="12346" xr:uid="{00000000-0005-0000-0000-000036300000}"/>
    <cellStyle name="Normal 22 3 2 2 2" xfId="12347" xr:uid="{00000000-0005-0000-0000-000037300000}"/>
    <cellStyle name="Normal 22 3 2 2 2 2" xfId="12348" xr:uid="{00000000-0005-0000-0000-000038300000}"/>
    <cellStyle name="Normal 22 3 2 2 2 3" xfId="12349" xr:uid="{00000000-0005-0000-0000-000039300000}"/>
    <cellStyle name="Normal 22 3 2 2 2 4" xfId="12350" xr:uid="{00000000-0005-0000-0000-00003A300000}"/>
    <cellStyle name="Normal 22 3 2 2 3" xfId="12351" xr:uid="{00000000-0005-0000-0000-00003B300000}"/>
    <cellStyle name="Normal 22 3 2 2 4" xfId="12352" xr:uid="{00000000-0005-0000-0000-00003C300000}"/>
    <cellStyle name="Normal 22 3 2 2 5" xfId="12353" xr:uid="{00000000-0005-0000-0000-00003D300000}"/>
    <cellStyle name="Normal 22 3 2 3" xfId="12354" xr:uid="{00000000-0005-0000-0000-00003E300000}"/>
    <cellStyle name="Normal 22 3 2 4" xfId="12355" xr:uid="{00000000-0005-0000-0000-00003F300000}"/>
    <cellStyle name="Normal 22 3 2 4 2" xfId="12356" xr:uid="{00000000-0005-0000-0000-000040300000}"/>
    <cellStyle name="Normal 22 3 2 4 3" xfId="12357" xr:uid="{00000000-0005-0000-0000-000041300000}"/>
    <cellStyle name="Normal 22 3 2 4 4" xfId="12358" xr:uid="{00000000-0005-0000-0000-000042300000}"/>
    <cellStyle name="Normal 22 3 2 5" xfId="12359" xr:uid="{00000000-0005-0000-0000-000043300000}"/>
    <cellStyle name="Normal 22 3 2 6" xfId="12360" xr:uid="{00000000-0005-0000-0000-000044300000}"/>
    <cellStyle name="Normal 22 3 2 7" xfId="12361" xr:uid="{00000000-0005-0000-0000-000045300000}"/>
    <cellStyle name="Normal 22 3 3" xfId="12362" xr:uid="{00000000-0005-0000-0000-000046300000}"/>
    <cellStyle name="Normal 22 3 3 2" xfId="12363" xr:uid="{00000000-0005-0000-0000-000047300000}"/>
    <cellStyle name="Normal 22 3 3 2 2" xfId="12364" xr:uid="{00000000-0005-0000-0000-000048300000}"/>
    <cellStyle name="Normal 22 3 3 2 2 2" xfId="12365" xr:uid="{00000000-0005-0000-0000-000049300000}"/>
    <cellStyle name="Normal 22 3 3 2 2 3" xfId="12366" xr:uid="{00000000-0005-0000-0000-00004A300000}"/>
    <cellStyle name="Normal 22 3 3 2 2 4" xfId="12367" xr:uid="{00000000-0005-0000-0000-00004B300000}"/>
    <cellStyle name="Normal 22 3 3 2 3" xfId="12368" xr:uid="{00000000-0005-0000-0000-00004C300000}"/>
    <cellStyle name="Normal 22 3 3 2 4" xfId="12369" xr:uid="{00000000-0005-0000-0000-00004D300000}"/>
    <cellStyle name="Normal 22 3 3 2 5" xfId="12370" xr:uid="{00000000-0005-0000-0000-00004E300000}"/>
    <cellStyle name="Normal 22 3 3 3" xfId="12371" xr:uid="{00000000-0005-0000-0000-00004F300000}"/>
    <cellStyle name="Normal 22 3 3 3 2" xfId="12372" xr:uid="{00000000-0005-0000-0000-000050300000}"/>
    <cellStyle name="Normal 22 3 3 3 3" xfId="12373" xr:uid="{00000000-0005-0000-0000-000051300000}"/>
    <cellStyle name="Normal 22 3 3 3 4" xfId="12374" xr:uid="{00000000-0005-0000-0000-000052300000}"/>
    <cellStyle name="Normal 22 3 3 4" xfId="12375" xr:uid="{00000000-0005-0000-0000-000053300000}"/>
    <cellStyle name="Normal 22 3 3 5" xfId="12376" xr:uid="{00000000-0005-0000-0000-000054300000}"/>
    <cellStyle name="Normal 22 3 3 6" xfId="12377" xr:uid="{00000000-0005-0000-0000-000055300000}"/>
    <cellStyle name="Normal 22 4" xfId="12378" xr:uid="{00000000-0005-0000-0000-000056300000}"/>
    <cellStyle name="Normal 22 4 2" xfId="12379" xr:uid="{00000000-0005-0000-0000-000057300000}"/>
    <cellStyle name="Normal 22 4 2 2" xfId="12380" xr:uid="{00000000-0005-0000-0000-000058300000}"/>
    <cellStyle name="Normal 22 4 2 2 2" xfId="12381" xr:uid="{00000000-0005-0000-0000-000059300000}"/>
    <cellStyle name="Normal 22 4 2 2 2 2" xfId="12382" xr:uid="{00000000-0005-0000-0000-00005A300000}"/>
    <cellStyle name="Normal 22 4 2 2 2 3" xfId="12383" xr:uid="{00000000-0005-0000-0000-00005B300000}"/>
    <cellStyle name="Normal 22 4 2 2 2 4" xfId="12384" xr:uid="{00000000-0005-0000-0000-00005C300000}"/>
    <cellStyle name="Normal 22 4 2 2 3" xfId="12385" xr:uid="{00000000-0005-0000-0000-00005D300000}"/>
    <cellStyle name="Normal 22 4 2 2 4" xfId="12386" xr:uid="{00000000-0005-0000-0000-00005E300000}"/>
    <cellStyle name="Normal 22 4 2 2 5" xfId="12387" xr:uid="{00000000-0005-0000-0000-00005F300000}"/>
    <cellStyle name="Normal 22 4 2 3" xfId="12388" xr:uid="{00000000-0005-0000-0000-000060300000}"/>
    <cellStyle name="Normal 22 4 2 3 2" xfId="12389" xr:uid="{00000000-0005-0000-0000-000061300000}"/>
    <cellStyle name="Normal 22 4 2 3 3" xfId="12390" xr:uid="{00000000-0005-0000-0000-000062300000}"/>
    <cellStyle name="Normal 22 4 2 3 4" xfId="12391" xr:uid="{00000000-0005-0000-0000-000063300000}"/>
    <cellStyle name="Normal 22 4 2 4" xfId="12392" xr:uid="{00000000-0005-0000-0000-000064300000}"/>
    <cellStyle name="Normal 22 4 2 5" xfId="12393" xr:uid="{00000000-0005-0000-0000-000065300000}"/>
    <cellStyle name="Normal 22 4 2 6" xfId="12394" xr:uid="{00000000-0005-0000-0000-000066300000}"/>
    <cellStyle name="Normal 22 4 3" xfId="12395" xr:uid="{00000000-0005-0000-0000-000067300000}"/>
    <cellStyle name="Normal 22 4 4" xfId="12396" xr:uid="{00000000-0005-0000-0000-000068300000}"/>
    <cellStyle name="Normal 22 4 4 2" xfId="12397" xr:uid="{00000000-0005-0000-0000-000069300000}"/>
    <cellStyle name="Normal 22 4 4 2 2" xfId="12398" xr:uid="{00000000-0005-0000-0000-00006A300000}"/>
    <cellStyle name="Normal 22 4 4 2 3" xfId="12399" xr:uid="{00000000-0005-0000-0000-00006B300000}"/>
    <cellStyle name="Normal 22 4 4 2 4" xfId="12400" xr:uid="{00000000-0005-0000-0000-00006C300000}"/>
    <cellStyle name="Normal 22 4 4 3" xfId="12401" xr:uid="{00000000-0005-0000-0000-00006D300000}"/>
    <cellStyle name="Normal 22 4 4 4" xfId="12402" xr:uid="{00000000-0005-0000-0000-00006E300000}"/>
    <cellStyle name="Normal 22 4 4 5" xfId="12403" xr:uid="{00000000-0005-0000-0000-00006F300000}"/>
    <cellStyle name="Normal 22 4 5" xfId="12404" xr:uid="{00000000-0005-0000-0000-000070300000}"/>
    <cellStyle name="Normal 22 4 5 2" xfId="12405" xr:uid="{00000000-0005-0000-0000-000071300000}"/>
    <cellStyle name="Normal 22 4 5 3" xfId="12406" xr:uid="{00000000-0005-0000-0000-000072300000}"/>
    <cellStyle name="Normal 22 4 5 4" xfId="12407" xr:uid="{00000000-0005-0000-0000-000073300000}"/>
    <cellStyle name="Normal 22 4 6" xfId="12408" xr:uid="{00000000-0005-0000-0000-000074300000}"/>
    <cellStyle name="Normal 22 4 7" xfId="12409" xr:uid="{00000000-0005-0000-0000-000075300000}"/>
    <cellStyle name="Normal 22 4 8" xfId="12410" xr:uid="{00000000-0005-0000-0000-000076300000}"/>
    <cellStyle name="Normal 22 5" xfId="12411" xr:uid="{00000000-0005-0000-0000-000077300000}"/>
    <cellStyle name="Normal 22 5 2" xfId="12412" xr:uid="{00000000-0005-0000-0000-000078300000}"/>
    <cellStyle name="Normal 22 5 2 2" xfId="12413" xr:uid="{00000000-0005-0000-0000-000079300000}"/>
    <cellStyle name="Normal 22 5 2 2 2" xfId="12414" xr:uid="{00000000-0005-0000-0000-00007A300000}"/>
    <cellStyle name="Normal 22 5 2 2 3" xfId="12415" xr:uid="{00000000-0005-0000-0000-00007B300000}"/>
    <cellStyle name="Normal 22 5 2 2 4" xfId="12416" xr:uid="{00000000-0005-0000-0000-00007C300000}"/>
    <cellStyle name="Normal 22 5 2 3" xfId="12417" xr:uid="{00000000-0005-0000-0000-00007D300000}"/>
    <cellStyle name="Normal 22 5 2 4" xfId="12418" xr:uid="{00000000-0005-0000-0000-00007E300000}"/>
    <cellStyle name="Normal 22 5 2 5" xfId="12419" xr:uid="{00000000-0005-0000-0000-00007F300000}"/>
    <cellStyle name="Normal 22 5 3" xfId="12420" xr:uid="{00000000-0005-0000-0000-000080300000}"/>
    <cellStyle name="Normal 22 5 4" xfId="12421" xr:uid="{00000000-0005-0000-0000-000081300000}"/>
    <cellStyle name="Normal 22 5 4 2" xfId="12422" xr:uid="{00000000-0005-0000-0000-000082300000}"/>
    <cellStyle name="Normal 22 5 4 3" xfId="12423" xr:uid="{00000000-0005-0000-0000-000083300000}"/>
    <cellStyle name="Normal 22 5 4 4" xfId="12424" xr:uid="{00000000-0005-0000-0000-000084300000}"/>
    <cellStyle name="Normal 22 5 5" xfId="12425" xr:uid="{00000000-0005-0000-0000-000085300000}"/>
    <cellStyle name="Normal 22 5 6" xfId="12426" xr:uid="{00000000-0005-0000-0000-000086300000}"/>
    <cellStyle name="Normal 22 5 7" xfId="12427" xr:uid="{00000000-0005-0000-0000-000087300000}"/>
    <cellStyle name="Normal 22 6" xfId="12428" xr:uid="{00000000-0005-0000-0000-000088300000}"/>
    <cellStyle name="Normal 22 7" xfId="12429" xr:uid="{00000000-0005-0000-0000-000089300000}"/>
    <cellStyle name="Normal 22 8" xfId="12430" xr:uid="{00000000-0005-0000-0000-00008A300000}"/>
    <cellStyle name="Normal 22 8 2" xfId="12431" xr:uid="{00000000-0005-0000-0000-00008B300000}"/>
    <cellStyle name="Normal 22 8 3" xfId="12432" xr:uid="{00000000-0005-0000-0000-00008C300000}"/>
    <cellStyle name="Normal 22 8 4" xfId="12433" xr:uid="{00000000-0005-0000-0000-00008D300000}"/>
    <cellStyle name="Normal 22 9" xfId="23954" xr:uid="{0A6544A5-CE07-4F23-82E5-9BCC8D181D4F}"/>
    <cellStyle name="Normal 220" xfId="24151" xr:uid="{3E2D4642-927E-4566-9568-59FB3F597649}"/>
    <cellStyle name="Normal 221" xfId="24152" xr:uid="{E9185BF7-8BBC-4C43-9022-F67A30ACD838}"/>
    <cellStyle name="Normal 222" xfId="24153" xr:uid="{7932F247-0305-4CA3-85B5-7951C0AA3002}"/>
    <cellStyle name="Normal 223" xfId="24154" xr:uid="{BEBEB1D7-1DBF-4109-9F29-17FF919A6F8F}"/>
    <cellStyle name="Normal 224" xfId="24155" xr:uid="{9071AC62-D940-4E07-BFD6-7888C20C44E5}"/>
    <cellStyle name="Normal 225" xfId="24156" xr:uid="{FFCC46FC-54D0-4C19-9D0B-E7472F51FF22}"/>
    <cellStyle name="Normal 226" xfId="24157" xr:uid="{C756A489-2A3A-4F00-A296-64CEAB073D96}"/>
    <cellStyle name="Normal 227" xfId="24158" xr:uid="{800AA1A1-BF9F-48F7-B08D-89E351E77788}"/>
    <cellStyle name="Normal 228" xfId="24159" xr:uid="{13D47FC0-DDEE-4018-A29B-D2D03104E9D8}"/>
    <cellStyle name="Normal 229" xfId="24160" xr:uid="{EE59C22B-CA6F-4522-81BB-1299278FDAFA}"/>
    <cellStyle name="Normal 23" xfId="12434" xr:uid="{00000000-0005-0000-0000-00008E300000}"/>
    <cellStyle name="Normal 23 2" xfId="12435" xr:uid="{00000000-0005-0000-0000-00008F300000}"/>
    <cellStyle name="Normal 23 2 2" xfId="12436" xr:uid="{00000000-0005-0000-0000-000090300000}"/>
    <cellStyle name="Normal 23 3" xfId="12437" xr:uid="{00000000-0005-0000-0000-000091300000}"/>
    <cellStyle name="Normal 23 3 2" xfId="12438" xr:uid="{00000000-0005-0000-0000-000092300000}"/>
    <cellStyle name="Normal 23 4" xfId="12439" xr:uid="{00000000-0005-0000-0000-000093300000}"/>
    <cellStyle name="Normal 23 4 2" xfId="12440" xr:uid="{00000000-0005-0000-0000-000094300000}"/>
    <cellStyle name="Normal 23 4 2 2" xfId="12441" xr:uid="{00000000-0005-0000-0000-000095300000}"/>
    <cellStyle name="Normal 23 4 2 2 2" xfId="12442" xr:uid="{00000000-0005-0000-0000-000096300000}"/>
    <cellStyle name="Normal 23 4 2 2 3" xfId="12443" xr:uid="{00000000-0005-0000-0000-000097300000}"/>
    <cellStyle name="Normal 23 4 2 2 4" xfId="12444" xr:uid="{00000000-0005-0000-0000-000098300000}"/>
    <cellStyle name="Normal 23 4 2 3" xfId="12445" xr:uid="{00000000-0005-0000-0000-000099300000}"/>
    <cellStyle name="Normal 23 4 2 4" xfId="12446" xr:uid="{00000000-0005-0000-0000-00009A300000}"/>
    <cellStyle name="Normal 23 4 2 5" xfId="12447" xr:uid="{00000000-0005-0000-0000-00009B300000}"/>
    <cellStyle name="Normal 23 4 3" xfId="12448" xr:uid="{00000000-0005-0000-0000-00009C300000}"/>
    <cellStyle name="Normal 23 4 4" xfId="12449" xr:uid="{00000000-0005-0000-0000-00009D300000}"/>
    <cellStyle name="Normal 23 4 4 2" xfId="12450" xr:uid="{00000000-0005-0000-0000-00009E300000}"/>
    <cellStyle name="Normal 23 4 4 3" xfId="12451" xr:uid="{00000000-0005-0000-0000-00009F300000}"/>
    <cellStyle name="Normal 23 4 4 4" xfId="12452" xr:uid="{00000000-0005-0000-0000-0000A0300000}"/>
    <cellStyle name="Normal 23 4 5" xfId="12453" xr:uid="{00000000-0005-0000-0000-0000A1300000}"/>
    <cellStyle name="Normal 23 4 6" xfId="12454" xr:uid="{00000000-0005-0000-0000-0000A2300000}"/>
    <cellStyle name="Normal 23 4 7" xfId="12455" xr:uid="{00000000-0005-0000-0000-0000A3300000}"/>
    <cellStyle name="Normal 23 5" xfId="12456" xr:uid="{00000000-0005-0000-0000-0000A4300000}"/>
    <cellStyle name="Normal 23 6" xfId="12457" xr:uid="{00000000-0005-0000-0000-0000A5300000}"/>
    <cellStyle name="Normal 23 7" xfId="12458" xr:uid="{00000000-0005-0000-0000-0000A6300000}"/>
    <cellStyle name="Normal 23 8" xfId="12459" xr:uid="{00000000-0005-0000-0000-0000A7300000}"/>
    <cellStyle name="Normal 23 8 2" xfId="12460" xr:uid="{00000000-0005-0000-0000-0000A8300000}"/>
    <cellStyle name="Normal 23 8 3" xfId="12461" xr:uid="{00000000-0005-0000-0000-0000A9300000}"/>
    <cellStyle name="Normal 23 8 4" xfId="12462" xr:uid="{00000000-0005-0000-0000-0000AA300000}"/>
    <cellStyle name="Normal 23 9" xfId="23955" xr:uid="{A143E50D-F2C3-4198-A8FF-5ED1C26FD4E5}"/>
    <cellStyle name="Normal 230" xfId="24161" xr:uid="{FE9A622B-171C-4C9E-9257-F0CAF36B6ECD}"/>
    <cellStyle name="Normal 231" xfId="24162" xr:uid="{3EFDC1C7-2923-45ED-9C44-5FBD24AB9B0B}"/>
    <cellStyle name="Normal 232" xfId="24163" xr:uid="{3923B79F-015C-4D82-B9B9-D85CB506B187}"/>
    <cellStyle name="Normal 233" xfId="24164" xr:uid="{73F09DB6-6348-4EE1-A340-0F05DCC6854B}"/>
    <cellStyle name="Normal 234" xfId="24165" xr:uid="{38822187-8DE4-4D94-B07C-43181997AC3F}"/>
    <cellStyle name="Normal 235" xfId="24166" xr:uid="{684C1859-3296-4EEA-954A-F5DE81323A51}"/>
    <cellStyle name="Normal 236" xfId="24167" xr:uid="{09418481-C673-4EBB-867C-E45D1109E17A}"/>
    <cellStyle name="Normal 237" xfId="24168" xr:uid="{1D1F3612-F690-4414-9ADC-20C3DC2747B9}"/>
    <cellStyle name="Normal 238" xfId="24169" xr:uid="{3240B8FD-D04C-4810-A732-CC29F7356453}"/>
    <cellStyle name="Normal 239" xfId="24170" xr:uid="{1C671ACC-E655-46BF-87CF-484A00CFCA18}"/>
    <cellStyle name="Normal 24" xfId="12463" xr:uid="{00000000-0005-0000-0000-0000AB300000}"/>
    <cellStyle name="Normal 24 2" xfId="12464" xr:uid="{00000000-0005-0000-0000-0000AC300000}"/>
    <cellStyle name="Normal 24 2 2" xfId="12465" xr:uid="{00000000-0005-0000-0000-0000AD300000}"/>
    <cellStyle name="Normal 24 2 3" xfId="12466" xr:uid="{00000000-0005-0000-0000-0000AE300000}"/>
    <cellStyle name="Normal 24 2 3 2" xfId="12467" xr:uid="{00000000-0005-0000-0000-0000AF300000}"/>
    <cellStyle name="Normal 24 2 3 2 2" xfId="12468" xr:uid="{00000000-0005-0000-0000-0000B0300000}"/>
    <cellStyle name="Normal 24 2 3 2 2 2" xfId="12469" xr:uid="{00000000-0005-0000-0000-0000B1300000}"/>
    <cellStyle name="Normal 24 2 3 2 2 3" xfId="12470" xr:uid="{00000000-0005-0000-0000-0000B2300000}"/>
    <cellStyle name="Normal 24 2 3 2 2 4" xfId="12471" xr:uid="{00000000-0005-0000-0000-0000B3300000}"/>
    <cellStyle name="Normal 24 2 3 2 3" xfId="12472" xr:uid="{00000000-0005-0000-0000-0000B4300000}"/>
    <cellStyle name="Normal 24 2 3 2 4" xfId="12473" xr:uid="{00000000-0005-0000-0000-0000B5300000}"/>
    <cellStyle name="Normal 24 2 3 2 5" xfId="12474" xr:uid="{00000000-0005-0000-0000-0000B6300000}"/>
    <cellStyle name="Normal 24 2 3 3" xfId="12475" xr:uid="{00000000-0005-0000-0000-0000B7300000}"/>
    <cellStyle name="Normal 24 2 3 3 2" xfId="12476" xr:uid="{00000000-0005-0000-0000-0000B8300000}"/>
    <cellStyle name="Normal 24 2 3 3 3" xfId="12477" xr:uid="{00000000-0005-0000-0000-0000B9300000}"/>
    <cellStyle name="Normal 24 2 3 3 4" xfId="12478" xr:uid="{00000000-0005-0000-0000-0000BA300000}"/>
    <cellStyle name="Normal 24 2 3 4" xfId="12479" xr:uid="{00000000-0005-0000-0000-0000BB300000}"/>
    <cellStyle name="Normal 24 2 3 5" xfId="12480" xr:uid="{00000000-0005-0000-0000-0000BC300000}"/>
    <cellStyle name="Normal 24 2 3 6" xfId="12481" xr:uid="{00000000-0005-0000-0000-0000BD300000}"/>
    <cellStyle name="Normal 24 3" xfId="12482" xr:uid="{00000000-0005-0000-0000-0000BE300000}"/>
    <cellStyle name="Normal 24 3 2" xfId="12483" xr:uid="{00000000-0005-0000-0000-0000BF300000}"/>
    <cellStyle name="Normal 24 3 2 2" xfId="12484" xr:uid="{00000000-0005-0000-0000-0000C0300000}"/>
    <cellStyle name="Normal 24 3 2 2 2" xfId="12485" xr:uid="{00000000-0005-0000-0000-0000C1300000}"/>
    <cellStyle name="Normal 24 3 2 2 2 2" xfId="12486" xr:uid="{00000000-0005-0000-0000-0000C2300000}"/>
    <cellStyle name="Normal 24 3 2 2 2 3" xfId="12487" xr:uid="{00000000-0005-0000-0000-0000C3300000}"/>
    <cellStyle name="Normal 24 3 2 2 2 4" xfId="12488" xr:uid="{00000000-0005-0000-0000-0000C4300000}"/>
    <cellStyle name="Normal 24 3 2 2 3" xfId="12489" xr:uid="{00000000-0005-0000-0000-0000C5300000}"/>
    <cellStyle name="Normal 24 3 2 2 4" xfId="12490" xr:uid="{00000000-0005-0000-0000-0000C6300000}"/>
    <cellStyle name="Normal 24 3 2 2 5" xfId="12491" xr:uid="{00000000-0005-0000-0000-0000C7300000}"/>
    <cellStyle name="Normal 24 3 2 3" xfId="12492" xr:uid="{00000000-0005-0000-0000-0000C8300000}"/>
    <cellStyle name="Normal 24 3 2 4" xfId="12493" xr:uid="{00000000-0005-0000-0000-0000C9300000}"/>
    <cellStyle name="Normal 24 3 2 4 2" xfId="12494" xr:uid="{00000000-0005-0000-0000-0000CA300000}"/>
    <cellStyle name="Normal 24 3 2 4 3" xfId="12495" xr:uid="{00000000-0005-0000-0000-0000CB300000}"/>
    <cellStyle name="Normal 24 3 2 4 4" xfId="12496" xr:uid="{00000000-0005-0000-0000-0000CC300000}"/>
    <cellStyle name="Normal 24 3 2 5" xfId="12497" xr:uid="{00000000-0005-0000-0000-0000CD300000}"/>
    <cellStyle name="Normal 24 3 2 6" xfId="12498" xr:uid="{00000000-0005-0000-0000-0000CE300000}"/>
    <cellStyle name="Normal 24 3 2 7" xfId="12499" xr:uid="{00000000-0005-0000-0000-0000CF300000}"/>
    <cellStyle name="Normal 24 4" xfId="12500" xr:uid="{00000000-0005-0000-0000-0000D0300000}"/>
    <cellStyle name="Normal 24 5" xfId="12501" xr:uid="{00000000-0005-0000-0000-0000D1300000}"/>
    <cellStyle name="Normal 24 5 2" xfId="12502" xr:uid="{00000000-0005-0000-0000-0000D2300000}"/>
    <cellStyle name="Normal 24 5 2 2" xfId="12503" xr:uid="{00000000-0005-0000-0000-0000D3300000}"/>
    <cellStyle name="Normal 24 5 2 2 2" xfId="12504" xr:uid="{00000000-0005-0000-0000-0000D4300000}"/>
    <cellStyle name="Normal 24 5 2 2 3" xfId="12505" xr:uid="{00000000-0005-0000-0000-0000D5300000}"/>
    <cellStyle name="Normal 24 5 2 2 4" xfId="12506" xr:uid="{00000000-0005-0000-0000-0000D6300000}"/>
    <cellStyle name="Normal 24 5 2 3" xfId="12507" xr:uid="{00000000-0005-0000-0000-0000D7300000}"/>
    <cellStyle name="Normal 24 5 2 4" xfId="12508" xr:uid="{00000000-0005-0000-0000-0000D8300000}"/>
    <cellStyle name="Normal 24 5 2 5" xfId="12509" xr:uid="{00000000-0005-0000-0000-0000D9300000}"/>
    <cellStyle name="Normal 24 5 3" xfId="12510" xr:uid="{00000000-0005-0000-0000-0000DA300000}"/>
    <cellStyle name="Normal 24 5 4" xfId="12511" xr:uid="{00000000-0005-0000-0000-0000DB300000}"/>
    <cellStyle name="Normal 24 5 4 2" xfId="12512" xr:uid="{00000000-0005-0000-0000-0000DC300000}"/>
    <cellStyle name="Normal 24 5 4 3" xfId="12513" xr:uid="{00000000-0005-0000-0000-0000DD300000}"/>
    <cellStyle name="Normal 24 5 4 4" xfId="12514" xr:uid="{00000000-0005-0000-0000-0000DE300000}"/>
    <cellStyle name="Normal 24 5 5" xfId="12515" xr:uid="{00000000-0005-0000-0000-0000DF300000}"/>
    <cellStyle name="Normal 24 5 6" xfId="12516" xr:uid="{00000000-0005-0000-0000-0000E0300000}"/>
    <cellStyle name="Normal 24 5 7" xfId="12517" xr:uid="{00000000-0005-0000-0000-0000E1300000}"/>
    <cellStyle name="Normal 24 6" xfId="12518" xr:uid="{00000000-0005-0000-0000-0000E2300000}"/>
    <cellStyle name="Normal 24 7" xfId="12519" xr:uid="{00000000-0005-0000-0000-0000E3300000}"/>
    <cellStyle name="Normal 24 8" xfId="12520" xr:uid="{00000000-0005-0000-0000-0000E4300000}"/>
    <cellStyle name="Normal 24 8 2" xfId="12521" xr:uid="{00000000-0005-0000-0000-0000E5300000}"/>
    <cellStyle name="Normal 24 8 3" xfId="12522" xr:uid="{00000000-0005-0000-0000-0000E6300000}"/>
    <cellStyle name="Normal 24 8 4" xfId="12523" xr:uid="{00000000-0005-0000-0000-0000E7300000}"/>
    <cellStyle name="Normal 24 9" xfId="23956" xr:uid="{B97A19B0-922C-4660-9015-6AA30B1BC37C}"/>
    <cellStyle name="Normal 240" xfId="24171" xr:uid="{6F5DA420-F226-4CD7-8D67-441C7739DAA4}"/>
    <cellStyle name="Normal 241" xfId="24172" xr:uid="{6378480E-3962-49F5-9A12-F72546348742}"/>
    <cellStyle name="Normal 242" xfId="24173" xr:uid="{7A5C2B2C-530D-4642-96AE-29069E3E7F76}"/>
    <cellStyle name="Normal 243" xfId="24174" xr:uid="{6B00D6D7-20ED-4D1D-9C86-B64BE4EA16F0}"/>
    <cellStyle name="Normal 244" xfId="24175" xr:uid="{D7056953-5F5E-4283-B74B-FE57C313F4AB}"/>
    <cellStyle name="Normal 245" xfId="24176" xr:uid="{795C3EAA-7571-47FB-847A-B350B1B46F1F}"/>
    <cellStyle name="Normal 246" xfId="24177" xr:uid="{0E6CB0AF-C973-4B41-93AC-E57AC7D0F3A9}"/>
    <cellStyle name="Normal 247" xfId="24178" xr:uid="{675CC192-E261-4E09-ADF7-DC92308C4F7B}"/>
    <cellStyle name="Normal 248" xfId="24179" xr:uid="{47265437-0958-4231-A169-AA4F0CBFC5EE}"/>
    <cellStyle name="Normal 249" xfId="24180" xr:uid="{FE7FAB6D-2CB3-4C44-9DF6-D1B505D732DF}"/>
    <cellStyle name="Normal 25" xfId="12524" xr:uid="{00000000-0005-0000-0000-0000E8300000}"/>
    <cellStyle name="Normal 25 2" xfId="12525" xr:uid="{00000000-0005-0000-0000-0000E9300000}"/>
    <cellStyle name="Normal 25 2 2" xfId="12526" xr:uid="{00000000-0005-0000-0000-0000EA300000}"/>
    <cellStyle name="Normal 25 2 2 2" xfId="12527" xr:uid="{00000000-0005-0000-0000-0000EB300000}"/>
    <cellStyle name="Normal 25 3" xfId="12528" xr:uid="{00000000-0005-0000-0000-0000EC300000}"/>
    <cellStyle name="Normal 25 3 2" xfId="12529" xr:uid="{00000000-0005-0000-0000-0000ED300000}"/>
    <cellStyle name="Normal 25 4" xfId="12530" xr:uid="{00000000-0005-0000-0000-0000EE300000}"/>
    <cellStyle name="Normal 25 5" xfId="12531" xr:uid="{00000000-0005-0000-0000-0000EF300000}"/>
    <cellStyle name="Normal 25 5 2" xfId="12532" xr:uid="{00000000-0005-0000-0000-0000F0300000}"/>
    <cellStyle name="Normal 25 5 2 2" xfId="12533" xr:uid="{00000000-0005-0000-0000-0000F1300000}"/>
    <cellStyle name="Normal 25 5 2 2 2" xfId="12534" xr:uid="{00000000-0005-0000-0000-0000F2300000}"/>
    <cellStyle name="Normal 25 5 2 2 3" xfId="12535" xr:uid="{00000000-0005-0000-0000-0000F3300000}"/>
    <cellStyle name="Normal 25 5 2 2 4" xfId="12536" xr:uid="{00000000-0005-0000-0000-0000F4300000}"/>
    <cellStyle name="Normal 25 5 2 3" xfId="12537" xr:uid="{00000000-0005-0000-0000-0000F5300000}"/>
    <cellStyle name="Normal 25 5 2 4" xfId="12538" xr:uid="{00000000-0005-0000-0000-0000F6300000}"/>
    <cellStyle name="Normal 25 5 2 5" xfId="12539" xr:uid="{00000000-0005-0000-0000-0000F7300000}"/>
    <cellStyle name="Normal 25 5 3" xfId="12540" xr:uid="{00000000-0005-0000-0000-0000F8300000}"/>
    <cellStyle name="Normal 25 5 3 2" xfId="12541" xr:uid="{00000000-0005-0000-0000-0000F9300000}"/>
    <cellStyle name="Normal 25 5 3 3" xfId="12542" xr:uid="{00000000-0005-0000-0000-0000FA300000}"/>
    <cellStyle name="Normal 25 5 3 4" xfId="12543" xr:uid="{00000000-0005-0000-0000-0000FB300000}"/>
    <cellStyle name="Normal 25 5 4" xfId="12544" xr:uid="{00000000-0005-0000-0000-0000FC300000}"/>
    <cellStyle name="Normal 25 5 5" xfId="12545" xr:uid="{00000000-0005-0000-0000-0000FD300000}"/>
    <cellStyle name="Normal 25 5 6" xfId="12546" xr:uid="{00000000-0005-0000-0000-0000FE300000}"/>
    <cellStyle name="Normal 25 6" xfId="12547" xr:uid="{00000000-0005-0000-0000-0000FF300000}"/>
    <cellStyle name="Normal 25 6 2" xfId="12548" xr:uid="{00000000-0005-0000-0000-000000310000}"/>
    <cellStyle name="Normal 25 6 3" xfId="12549" xr:uid="{00000000-0005-0000-0000-000001310000}"/>
    <cellStyle name="Normal 25 6 4" xfId="12550" xr:uid="{00000000-0005-0000-0000-000002310000}"/>
    <cellStyle name="Normal 25 7" xfId="23957" xr:uid="{15241FDB-C977-4123-9740-782432048235}"/>
    <cellStyle name="Normal 250" xfId="24181" xr:uid="{96C5F447-7D1D-48E0-9C8F-E551D06C0E82}"/>
    <cellStyle name="Normal 251" xfId="24182" xr:uid="{B2D2E05B-088A-4D62-A1F0-2E45A21125C7}"/>
    <cellStyle name="Normal 252" xfId="24183" xr:uid="{2376C025-A1F4-441F-B998-4353E0C392C7}"/>
    <cellStyle name="Normal 253" xfId="24184" xr:uid="{D133AF01-1E61-4A3A-B497-1D78415F728F}"/>
    <cellStyle name="Normal 254" xfId="24185" xr:uid="{7A643D30-4A75-41DE-83C4-87D61C8C3298}"/>
    <cellStyle name="Normal 255" xfId="24186" xr:uid="{4614605E-3754-4C79-A345-48301F4644BC}"/>
    <cellStyle name="Normal 256" xfId="24187" xr:uid="{E983618B-DD36-4A31-8A2C-892E5B0546F2}"/>
    <cellStyle name="Normal 257" xfId="24188" xr:uid="{A1D8496D-00F4-4E4D-B632-F6CFE9348AD4}"/>
    <cellStyle name="Normal 258" xfId="24189" xr:uid="{944B749C-0C41-45BD-AF42-6DCF339EDB70}"/>
    <cellStyle name="Normal 259" xfId="24190" xr:uid="{C7155D88-B36E-4564-BE01-22303BB216A1}"/>
    <cellStyle name="Normal 26" xfId="12551" xr:uid="{00000000-0005-0000-0000-000003310000}"/>
    <cellStyle name="Normal 26 2" xfId="12552" xr:uid="{00000000-0005-0000-0000-000004310000}"/>
    <cellStyle name="Normal 26 2 2" xfId="12553" xr:uid="{00000000-0005-0000-0000-000005310000}"/>
    <cellStyle name="Normal 26 2 2 2" xfId="12554" xr:uid="{00000000-0005-0000-0000-000006310000}"/>
    <cellStyle name="Normal 26 3" xfId="12555" xr:uid="{00000000-0005-0000-0000-000007310000}"/>
    <cellStyle name="Normal 26 3 2" xfId="12556" xr:uid="{00000000-0005-0000-0000-000008310000}"/>
    <cellStyle name="Normal 26 3 3" xfId="12557" xr:uid="{00000000-0005-0000-0000-000009310000}"/>
    <cellStyle name="Normal 26 3 4" xfId="12558" xr:uid="{00000000-0005-0000-0000-00000A310000}"/>
    <cellStyle name="Normal 26 3 4 2" xfId="12559" xr:uid="{00000000-0005-0000-0000-00000B310000}"/>
    <cellStyle name="Normal 26 3 4 3" xfId="12560" xr:uid="{00000000-0005-0000-0000-00000C310000}"/>
    <cellStyle name="Normal 26 3 4 4" xfId="12561" xr:uid="{00000000-0005-0000-0000-00000D310000}"/>
    <cellStyle name="Normal 26 4" xfId="12562" xr:uid="{00000000-0005-0000-0000-00000E310000}"/>
    <cellStyle name="Normal 26 4 2" xfId="12563" xr:uid="{00000000-0005-0000-0000-00000F310000}"/>
    <cellStyle name="Normal 26 4 3" xfId="12564" xr:uid="{00000000-0005-0000-0000-000010310000}"/>
    <cellStyle name="Normal 26 4 3 2" xfId="12565" xr:uid="{00000000-0005-0000-0000-000011310000}"/>
    <cellStyle name="Normal 26 4 3 3" xfId="12566" xr:uid="{00000000-0005-0000-0000-000012310000}"/>
    <cellStyle name="Normal 26 4 3 4" xfId="12567" xr:uid="{00000000-0005-0000-0000-000013310000}"/>
    <cellStyle name="Normal 26 5" xfId="12568" xr:uid="{00000000-0005-0000-0000-000014310000}"/>
    <cellStyle name="Normal 26 5 2" xfId="12569" xr:uid="{00000000-0005-0000-0000-000015310000}"/>
    <cellStyle name="Normal 26 5 2 2" xfId="12570" xr:uid="{00000000-0005-0000-0000-000016310000}"/>
    <cellStyle name="Normal 26 5 2 2 2" xfId="12571" xr:uid="{00000000-0005-0000-0000-000017310000}"/>
    <cellStyle name="Normal 26 5 2 2 3" xfId="12572" xr:uid="{00000000-0005-0000-0000-000018310000}"/>
    <cellStyle name="Normal 26 5 2 2 4" xfId="12573" xr:uid="{00000000-0005-0000-0000-000019310000}"/>
    <cellStyle name="Normal 26 5 2 3" xfId="12574" xr:uid="{00000000-0005-0000-0000-00001A310000}"/>
    <cellStyle name="Normal 26 5 2 4" xfId="12575" xr:uid="{00000000-0005-0000-0000-00001B310000}"/>
    <cellStyle name="Normal 26 5 2 5" xfId="12576" xr:uid="{00000000-0005-0000-0000-00001C310000}"/>
    <cellStyle name="Normal 26 5 3" xfId="12577" xr:uid="{00000000-0005-0000-0000-00001D310000}"/>
    <cellStyle name="Normal 26 5 3 2" xfId="12578" xr:uid="{00000000-0005-0000-0000-00001E310000}"/>
    <cellStyle name="Normal 26 5 3 3" xfId="12579" xr:uid="{00000000-0005-0000-0000-00001F310000}"/>
    <cellStyle name="Normal 26 5 3 4" xfId="12580" xr:uid="{00000000-0005-0000-0000-000020310000}"/>
    <cellStyle name="Normal 26 5 4" xfId="12581" xr:uid="{00000000-0005-0000-0000-000021310000}"/>
    <cellStyle name="Normal 26 5 5" xfId="12582" xr:uid="{00000000-0005-0000-0000-000022310000}"/>
    <cellStyle name="Normal 26 5 6" xfId="12583" xr:uid="{00000000-0005-0000-0000-000023310000}"/>
    <cellStyle name="Normal 26 6" xfId="12584" xr:uid="{00000000-0005-0000-0000-000024310000}"/>
    <cellStyle name="Normal 26 6 2" xfId="12585" xr:uid="{00000000-0005-0000-0000-000025310000}"/>
    <cellStyle name="Normal 26 6 3" xfId="12586" xr:uid="{00000000-0005-0000-0000-000026310000}"/>
    <cellStyle name="Normal 26 6 4" xfId="12587" xr:uid="{00000000-0005-0000-0000-000027310000}"/>
    <cellStyle name="Normal 26 7" xfId="23958" xr:uid="{3884728B-B0C9-4FF9-8B7E-D047457DF8BE}"/>
    <cellStyle name="Normal 260" xfId="24191" xr:uid="{4F9D12E3-031A-456F-AB64-2B898D62A58F}"/>
    <cellStyle name="Normal 261" xfId="24192" xr:uid="{EEC5B4B1-5457-4609-8AEF-8E4788C91BD9}"/>
    <cellStyle name="Normal 262" xfId="24193" xr:uid="{BDB49417-5B87-4D60-917D-5A8505627371}"/>
    <cellStyle name="Normal 263" xfId="24194" xr:uid="{C7381507-7DD6-4BF4-A6B5-14181076A038}"/>
    <cellStyle name="Normal 264" xfId="24195" xr:uid="{D5C561B7-71AE-43D5-B3C2-C1609A0A5434}"/>
    <cellStyle name="Normal 265" xfId="24196" xr:uid="{F546C8D1-4CFB-4FC5-8769-64E73E85B2D3}"/>
    <cellStyle name="Normal 266" xfId="24197" xr:uid="{A9022C7F-6297-4B1B-B8A8-C53224836877}"/>
    <cellStyle name="Normal 267" xfId="24198" xr:uid="{7DC08230-C78F-4A0F-91CC-8ABB3E737920}"/>
    <cellStyle name="Normal 268" xfId="24199" xr:uid="{1C15FD0B-6A24-4C30-90D9-503C5493F546}"/>
    <cellStyle name="Normal 269" xfId="24200" xr:uid="{419317B0-53B3-4070-B4BC-2A1302F0A87E}"/>
    <cellStyle name="Normal 27" xfId="12588" xr:uid="{00000000-0005-0000-0000-000028310000}"/>
    <cellStyle name="Normal 27 2" xfId="12589" xr:uid="{00000000-0005-0000-0000-000029310000}"/>
    <cellStyle name="Normal 27 2 2" xfId="12590" xr:uid="{00000000-0005-0000-0000-00002A310000}"/>
    <cellStyle name="Normal 27 3" xfId="12591" xr:uid="{00000000-0005-0000-0000-00002B310000}"/>
    <cellStyle name="Normal 27 3 2" xfId="12592" xr:uid="{00000000-0005-0000-0000-00002C310000}"/>
    <cellStyle name="Normal 27 4" xfId="12593" xr:uid="{00000000-0005-0000-0000-00002D310000}"/>
    <cellStyle name="Normal 27 5" xfId="12594" xr:uid="{00000000-0005-0000-0000-00002E310000}"/>
    <cellStyle name="Normal 27 5 2" xfId="12595" xr:uid="{00000000-0005-0000-0000-00002F310000}"/>
    <cellStyle name="Normal 27 5 2 2" xfId="12596" xr:uid="{00000000-0005-0000-0000-000030310000}"/>
    <cellStyle name="Normal 27 5 2 2 2" xfId="12597" xr:uid="{00000000-0005-0000-0000-000031310000}"/>
    <cellStyle name="Normal 27 5 2 2 3" xfId="12598" xr:uid="{00000000-0005-0000-0000-000032310000}"/>
    <cellStyle name="Normal 27 5 2 2 4" xfId="12599" xr:uid="{00000000-0005-0000-0000-000033310000}"/>
    <cellStyle name="Normal 27 5 2 3" xfId="12600" xr:uid="{00000000-0005-0000-0000-000034310000}"/>
    <cellStyle name="Normal 27 5 2 4" xfId="12601" xr:uid="{00000000-0005-0000-0000-000035310000}"/>
    <cellStyle name="Normal 27 5 2 5" xfId="12602" xr:uid="{00000000-0005-0000-0000-000036310000}"/>
    <cellStyle name="Normal 27 5 3" xfId="12603" xr:uid="{00000000-0005-0000-0000-000037310000}"/>
    <cellStyle name="Normal 27 5 3 2" xfId="12604" xr:uid="{00000000-0005-0000-0000-000038310000}"/>
    <cellStyle name="Normal 27 5 3 3" xfId="12605" xr:uid="{00000000-0005-0000-0000-000039310000}"/>
    <cellStyle name="Normal 27 5 3 4" xfId="12606" xr:uid="{00000000-0005-0000-0000-00003A310000}"/>
    <cellStyle name="Normal 27 5 4" xfId="12607" xr:uid="{00000000-0005-0000-0000-00003B310000}"/>
    <cellStyle name="Normal 27 5 5" xfId="12608" xr:uid="{00000000-0005-0000-0000-00003C310000}"/>
    <cellStyle name="Normal 27 5 6" xfId="12609" xr:uid="{00000000-0005-0000-0000-00003D310000}"/>
    <cellStyle name="Normal 27 6" xfId="23959" xr:uid="{AC48DD66-0DF3-4294-8A9C-7569D16155BD}"/>
    <cellStyle name="Normal 270" xfId="24201" xr:uid="{3D3D6266-3FE1-485E-9F52-83FE4A22D252}"/>
    <cellStyle name="Normal 271" xfId="24202" xr:uid="{3C5745BD-7544-46B0-890B-8AE647430D91}"/>
    <cellStyle name="Normal 272" xfId="24203" xr:uid="{9E286CB5-B13D-4D1C-9BF3-363F20B68E81}"/>
    <cellStyle name="Normal 273" xfId="24204" xr:uid="{A0C74FFA-3EEB-4149-A6F7-8FFF64669248}"/>
    <cellStyle name="Normal 274" xfId="24205" xr:uid="{9C258012-C17A-493A-96CC-86409EEDBD85}"/>
    <cellStyle name="Normal 275" xfId="24206" xr:uid="{FA4C5768-A2C2-48F8-BDE3-996539D1D237}"/>
    <cellStyle name="Normal 276" xfId="24207" xr:uid="{1849A53A-E2A0-4BD1-A761-D6D47376D882}"/>
    <cellStyle name="Normal 277" xfId="24208" xr:uid="{7A660B5D-FF91-4B1E-A23E-325DBD113330}"/>
    <cellStyle name="Normal 278" xfId="24209" xr:uid="{B49FA7C4-56A6-4289-808B-79B44357C8EB}"/>
    <cellStyle name="Normal 279" xfId="24210" xr:uid="{281C41BA-F9B5-43AE-A6D1-7C01356529A6}"/>
    <cellStyle name="Normal 28" xfId="12610" xr:uid="{00000000-0005-0000-0000-00003E310000}"/>
    <cellStyle name="Normal 28 2" xfId="12611" xr:uid="{00000000-0005-0000-0000-00003F310000}"/>
    <cellStyle name="Normal 28 2 2" xfId="12612" xr:uid="{00000000-0005-0000-0000-000040310000}"/>
    <cellStyle name="Normal 28 3" xfId="12613" xr:uid="{00000000-0005-0000-0000-000041310000}"/>
    <cellStyle name="Normal 28 3 2" xfId="12614" xr:uid="{00000000-0005-0000-0000-000042310000}"/>
    <cellStyle name="Normal 28 4" xfId="12615" xr:uid="{00000000-0005-0000-0000-000043310000}"/>
    <cellStyle name="Normal 28 5" xfId="12616" xr:uid="{00000000-0005-0000-0000-000044310000}"/>
    <cellStyle name="Normal 28 5 2" xfId="12617" xr:uid="{00000000-0005-0000-0000-000045310000}"/>
    <cellStyle name="Normal 28 5 2 2" xfId="12618" xr:uid="{00000000-0005-0000-0000-000046310000}"/>
    <cellStyle name="Normal 28 5 2 2 2" xfId="12619" xr:uid="{00000000-0005-0000-0000-000047310000}"/>
    <cellStyle name="Normal 28 5 2 2 3" xfId="12620" xr:uid="{00000000-0005-0000-0000-000048310000}"/>
    <cellStyle name="Normal 28 5 2 2 4" xfId="12621" xr:uid="{00000000-0005-0000-0000-000049310000}"/>
    <cellStyle name="Normal 28 5 2 3" xfId="12622" xr:uid="{00000000-0005-0000-0000-00004A310000}"/>
    <cellStyle name="Normal 28 5 2 4" xfId="12623" xr:uid="{00000000-0005-0000-0000-00004B310000}"/>
    <cellStyle name="Normal 28 5 2 5" xfId="12624" xr:uid="{00000000-0005-0000-0000-00004C310000}"/>
    <cellStyle name="Normal 28 5 3" xfId="12625" xr:uid="{00000000-0005-0000-0000-00004D310000}"/>
    <cellStyle name="Normal 28 5 3 2" xfId="12626" xr:uid="{00000000-0005-0000-0000-00004E310000}"/>
    <cellStyle name="Normal 28 5 3 3" xfId="12627" xr:uid="{00000000-0005-0000-0000-00004F310000}"/>
    <cellStyle name="Normal 28 5 3 4" xfId="12628" xr:uid="{00000000-0005-0000-0000-000050310000}"/>
    <cellStyle name="Normal 28 5 4" xfId="12629" xr:uid="{00000000-0005-0000-0000-000051310000}"/>
    <cellStyle name="Normal 28 5 5" xfId="12630" xr:uid="{00000000-0005-0000-0000-000052310000}"/>
    <cellStyle name="Normal 28 5 6" xfId="12631" xr:uid="{00000000-0005-0000-0000-000053310000}"/>
    <cellStyle name="Normal 28 6" xfId="23960" xr:uid="{8FC04510-F90D-4B70-A5AA-4A53783B6718}"/>
    <cellStyle name="Normal 280" xfId="24211" xr:uid="{3A6A5BB2-16A5-46FA-9924-564FC07AE4A5}"/>
    <cellStyle name="Normal 281" xfId="24212" xr:uid="{D70639FA-331B-4974-A81E-68AE9ACB6BC7}"/>
    <cellStyle name="Normal 282" xfId="24213" xr:uid="{EB811D67-C2C6-4108-AC71-A7F7CDDD4508}"/>
    <cellStyle name="Normal 283" xfId="24214" xr:uid="{E90C7E4E-5F04-41CF-AE5D-FD6ACA17E5B1}"/>
    <cellStyle name="Normal 284" xfId="24216" xr:uid="{0BC2553C-E323-4063-94C4-294567E04B4D}"/>
    <cellStyle name="Normal 285" xfId="24218" xr:uid="{BF485AF2-C591-4C84-A65C-2F8000F1AFF3}"/>
    <cellStyle name="Normal 286" xfId="24219" xr:uid="{CC1CDB2D-CA29-43A0-A00C-032B0BC6019E}"/>
    <cellStyle name="Normal 287" xfId="24220" xr:uid="{E0331342-AEA0-4778-9EEB-EEADC4AE4FAD}"/>
    <cellStyle name="Normal 288" xfId="24221" xr:uid="{833A859B-78D0-4D3E-B0E8-ABBD3399F969}"/>
    <cellStyle name="Normal 289" xfId="24222" xr:uid="{51C04F22-E236-41CF-B1F4-D28B51DFE07E}"/>
    <cellStyle name="Normal 29" xfId="12632" xr:uid="{00000000-0005-0000-0000-000054310000}"/>
    <cellStyle name="Normal 29 10" xfId="12633" xr:uid="{00000000-0005-0000-0000-000055310000}"/>
    <cellStyle name="Normal 29 10 2" xfId="12634" xr:uid="{00000000-0005-0000-0000-000056310000}"/>
    <cellStyle name="Normal 29 11" xfId="12635" xr:uid="{00000000-0005-0000-0000-000057310000}"/>
    <cellStyle name="Normal 29 11 2" xfId="12636" xr:uid="{00000000-0005-0000-0000-000058310000}"/>
    <cellStyle name="Normal 29 12" xfId="12637" xr:uid="{00000000-0005-0000-0000-000059310000}"/>
    <cellStyle name="Normal 29 12 2" xfId="12638" xr:uid="{00000000-0005-0000-0000-00005A310000}"/>
    <cellStyle name="Normal 29 13" xfId="12639" xr:uid="{00000000-0005-0000-0000-00005B310000}"/>
    <cellStyle name="Normal 29 13 2" xfId="12640" xr:uid="{00000000-0005-0000-0000-00005C310000}"/>
    <cellStyle name="Normal 29 13 2 2" xfId="12641" xr:uid="{00000000-0005-0000-0000-00005D310000}"/>
    <cellStyle name="Normal 29 13 2 3" xfId="12642" xr:uid="{00000000-0005-0000-0000-00005E310000}"/>
    <cellStyle name="Normal 29 13 2 4" xfId="12643" xr:uid="{00000000-0005-0000-0000-00005F310000}"/>
    <cellStyle name="Normal 29 13 3" xfId="12644" xr:uid="{00000000-0005-0000-0000-000060310000}"/>
    <cellStyle name="Normal 29 13 4" xfId="12645" xr:uid="{00000000-0005-0000-0000-000061310000}"/>
    <cellStyle name="Normal 29 13 5" xfId="12646" xr:uid="{00000000-0005-0000-0000-000062310000}"/>
    <cellStyle name="Normal 29 14" xfId="12647" xr:uid="{00000000-0005-0000-0000-000063310000}"/>
    <cellStyle name="Normal 29 14 2" xfId="12648" xr:uid="{00000000-0005-0000-0000-000064310000}"/>
    <cellStyle name="Normal 29 14 3" xfId="12649" xr:uid="{00000000-0005-0000-0000-000065310000}"/>
    <cellStyle name="Normal 29 14 4" xfId="12650" xr:uid="{00000000-0005-0000-0000-000066310000}"/>
    <cellStyle name="Normal 29 15" xfId="12651" xr:uid="{00000000-0005-0000-0000-000067310000}"/>
    <cellStyle name="Normal 29 16" xfId="12652" xr:uid="{00000000-0005-0000-0000-000068310000}"/>
    <cellStyle name="Normal 29 17" xfId="12653" xr:uid="{00000000-0005-0000-0000-000069310000}"/>
    <cellStyle name="Normal 29 18" xfId="23961" xr:uid="{23A45A4B-9715-4F26-A00C-BFF95E4921F9}"/>
    <cellStyle name="Normal 29 2" xfId="12654" xr:uid="{00000000-0005-0000-0000-00006A310000}"/>
    <cellStyle name="Normal 29 2 2" xfId="12655" xr:uid="{00000000-0005-0000-0000-00006B310000}"/>
    <cellStyle name="Normal 29 3" xfId="12656" xr:uid="{00000000-0005-0000-0000-00006C310000}"/>
    <cellStyle name="Normal 29 3 2" xfId="12657" xr:uid="{00000000-0005-0000-0000-00006D310000}"/>
    <cellStyle name="Normal 29 4" xfId="12658" xr:uid="{00000000-0005-0000-0000-00006E310000}"/>
    <cellStyle name="Normal 29 4 2" xfId="12659" xr:uid="{00000000-0005-0000-0000-00006F310000}"/>
    <cellStyle name="Normal 29 5" xfId="12660" xr:uid="{00000000-0005-0000-0000-000070310000}"/>
    <cellStyle name="Normal 29 5 2" xfId="12661" xr:uid="{00000000-0005-0000-0000-000071310000}"/>
    <cellStyle name="Normal 29 6" xfId="12662" xr:uid="{00000000-0005-0000-0000-000072310000}"/>
    <cellStyle name="Normal 29 6 2" xfId="12663" xr:uid="{00000000-0005-0000-0000-000073310000}"/>
    <cellStyle name="Normal 29 7" xfId="12664" xr:uid="{00000000-0005-0000-0000-000074310000}"/>
    <cellStyle name="Normal 29 7 2" xfId="12665" xr:uid="{00000000-0005-0000-0000-000075310000}"/>
    <cellStyle name="Normal 29 8" xfId="12666" xr:uid="{00000000-0005-0000-0000-000076310000}"/>
    <cellStyle name="Normal 29 8 2" xfId="12667" xr:uid="{00000000-0005-0000-0000-000077310000}"/>
    <cellStyle name="Normal 29 9" xfId="12668" xr:uid="{00000000-0005-0000-0000-000078310000}"/>
    <cellStyle name="Normal 29 9 2" xfId="12669" xr:uid="{00000000-0005-0000-0000-000079310000}"/>
    <cellStyle name="Normal 290" xfId="24223" xr:uid="{F9A04284-5F06-480A-87E1-00BB84F2BA9B}"/>
    <cellStyle name="Normal 291" xfId="24224" xr:uid="{996936A0-F676-454F-B28F-823BD7FCC0C1}"/>
    <cellStyle name="Normal 292" xfId="24225" xr:uid="{B509D617-96F5-467D-B71E-85FC2E98F61A}"/>
    <cellStyle name="Normal 293" xfId="24226" xr:uid="{9E8937B7-F105-4F05-B401-FC22EA5CA400}"/>
    <cellStyle name="Normal 294" xfId="24227" xr:uid="{9DB9BDBF-7540-406F-AB65-285506D027EA}"/>
    <cellStyle name="Normal 295" xfId="24228" xr:uid="{B16224FA-C701-46C8-A30A-BBEAC4D0A4A4}"/>
    <cellStyle name="Normal 296" xfId="24229" xr:uid="{21A1B8E6-F359-4A3D-B355-39C8FB49EDB0}"/>
    <cellStyle name="Normal 297" xfId="24215" xr:uid="{1D40E1C0-E701-4535-9EE6-C7C68CA911CD}"/>
    <cellStyle name="Normal 298" xfId="24217" xr:uid="{F2EBCF79-4E3C-4F43-9554-D84B87000EB1}"/>
    <cellStyle name="Normal 299" xfId="24230" xr:uid="{A862BD4B-7A98-4336-BF6A-B45FB9F9AA74}"/>
    <cellStyle name="Normal 3" xfId="12" xr:uid="{00000000-0005-0000-0000-00007A310000}"/>
    <cellStyle name="Normal 3 10" xfId="12670" xr:uid="{00000000-0005-0000-0000-00007B310000}"/>
    <cellStyle name="Normal 3 10 2" xfId="12671" xr:uid="{00000000-0005-0000-0000-00007C310000}"/>
    <cellStyle name="Normal 3 10 2 2" xfId="12672" xr:uid="{00000000-0005-0000-0000-00007D310000}"/>
    <cellStyle name="Normal 3 10 2 3" xfId="12673" xr:uid="{00000000-0005-0000-0000-00007E310000}"/>
    <cellStyle name="Normal 3 10 2 3 2" xfId="12674" xr:uid="{00000000-0005-0000-0000-00007F310000}"/>
    <cellStyle name="Normal 3 10 2 3 2 2" xfId="12675" xr:uid="{00000000-0005-0000-0000-000080310000}"/>
    <cellStyle name="Normal 3 10 2 3 2 3" xfId="12676" xr:uid="{00000000-0005-0000-0000-000081310000}"/>
    <cellStyle name="Normal 3 10 2 3 2 4" xfId="12677" xr:uid="{00000000-0005-0000-0000-000082310000}"/>
    <cellStyle name="Normal 3 10 2 3 3" xfId="12678" xr:uid="{00000000-0005-0000-0000-000083310000}"/>
    <cellStyle name="Normal 3 10 2 3 4" xfId="12679" xr:uid="{00000000-0005-0000-0000-000084310000}"/>
    <cellStyle name="Normal 3 10 2 3 5" xfId="12680" xr:uid="{00000000-0005-0000-0000-000085310000}"/>
    <cellStyle name="Normal 3 10 2 4" xfId="12681" xr:uid="{00000000-0005-0000-0000-000086310000}"/>
    <cellStyle name="Normal 3 10 2 4 2" xfId="12682" xr:uid="{00000000-0005-0000-0000-000087310000}"/>
    <cellStyle name="Normal 3 10 2 4 3" xfId="12683" xr:uid="{00000000-0005-0000-0000-000088310000}"/>
    <cellStyle name="Normal 3 10 2 4 4" xfId="12684" xr:uid="{00000000-0005-0000-0000-000089310000}"/>
    <cellStyle name="Normal 3 10 2 5" xfId="12685" xr:uid="{00000000-0005-0000-0000-00008A310000}"/>
    <cellStyle name="Normal 3 10 2 6" xfId="12686" xr:uid="{00000000-0005-0000-0000-00008B310000}"/>
    <cellStyle name="Normal 3 10 2 7" xfId="12687" xr:uid="{00000000-0005-0000-0000-00008C310000}"/>
    <cellStyle name="Normal 3 10 3" xfId="12688" xr:uid="{00000000-0005-0000-0000-00008D310000}"/>
    <cellStyle name="Normal 3 10 3 2" xfId="12689" xr:uid="{00000000-0005-0000-0000-00008E310000}"/>
    <cellStyle name="Normal 3 10 3 2 2" xfId="12690" xr:uid="{00000000-0005-0000-0000-00008F310000}"/>
    <cellStyle name="Normal 3 10 3 2 2 2" xfId="12691" xr:uid="{00000000-0005-0000-0000-000090310000}"/>
    <cellStyle name="Normal 3 10 3 2 2 3" xfId="12692" xr:uid="{00000000-0005-0000-0000-000091310000}"/>
    <cellStyle name="Normal 3 10 3 2 2 4" xfId="12693" xr:uid="{00000000-0005-0000-0000-000092310000}"/>
    <cellStyle name="Normal 3 10 3 2 3" xfId="12694" xr:uid="{00000000-0005-0000-0000-000093310000}"/>
    <cellStyle name="Normal 3 10 3 2 4" xfId="12695" xr:uid="{00000000-0005-0000-0000-000094310000}"/>
    <cellStyle name="Normal 3 10 3 2 5" xfId="12696" xr:uid="{00000000-0005-0000-0000-000095310000}"/>
    <cellStyle name="Normal 3 10 3 3" xfId="12697" xr:uid="{00000000-0005-0000-0000-000096310000}"/>
    <cellStyle name="Normal 3 10 3 3 2" xfId="12698" xr:uid="{00000000-0005-0000-0000-000097310000}"/>
    <cellStyle name="Normal 3 10 3 3 3" xfId="12699" xr:uid="{00000000-0005-0000-0000-000098310000}"/>
    <cellStyle name="Normal 3 10 3 3 4" xfId="12700" xr:uid="{00000000-0005-0000-0000-000099310000}"/>
    <cellStyle name="Normal 3 10 3 4" xfId="12701" xr:uid="{00000000-0005-0000-0000-00009A310000}"/>
    <cellStyle name="Normal 3 10 3 5" xfId="12702" xr:uid="{00000000-0005-0000-0000-00009B310000}"/>
    <cellStyle name="Normal 3 10 3 6" xfId="12703" xr:uid="{00000000-0005-0000-0000-00009C310000}"/>
    <cellStyle name="Normal 3 10 4" xfId="12704" xr:uid="{00000000-0005-0000-0000-00009D310000}"/>
    <cellStyle name="Normal 3 10 5" xfId="12705" xr:uid="{00000000-0005-0000-0000-00009E310000}"/>
    <cellStyle name="Normal 3 10 5 2" xfId="12706" xr:uid="{00000000-0005-0000-0000-00009F310000}"/>
    <cellStyle name="Normal 3 10 5 2 2" xfId="12707" xr:uid="{00000000-0005-0000-0000-0000A0310000}"/>
    <cellStyle name="Normal 3 10 5 2 3" xfId="12708" xr:uid="{00000000-0005-0000-0000-0000A1310000}"/>
    <cellStyle name="Normal 3 10 5 2 4" xfId="12709" xr:uid="{00000000-0005-0000-0000-0000A2310000}"/>
    <cellStyle name="Normal 3 10 5 3" xfId="12710" xr:uid="{00000000-0005-0000-0000-0000A3310000}"/>
    <cellStyle name="Normal 3 10 5 4" xfId="12711" xr:uid="{00000000-0005-0000-0000-0000A4310000}"/>
    <cellStyle name="Normal 3 10 5 5" xfId="12712" xr:uid="{00000000-0005-0000-0000-0000A5310000}"/>
    <cellStyle name="Normal 3 10 6" xfId="12713" xr:uid="{00000000-0005-0000-0000-0000A6310000}"/>
    <cellStyle name="Normal 3 10 7" xfId="12714" xr:uid="{00000000-0005-0000-0000-0000A7310000}"/>
    <cellStyle name="Normal 3 10 8" xfId="12715" xr:uid="{00000000-0005-0000-0000-0000A8310000}"/>
    <cellStyle name="Normal 3 11" xfId="12716" xr:uid="{00000000-0005-0000-0000-0000A9310000}"/>
    <cellStyle name="Normal 3 11 2" xfId="12717" xr:uid="{00000000-0005-0000-0000-0000AA310000}"/>
    <cellStyle name="Normal 3 11 2 2" xfId="12718" xr:uid="{00000000-0005-0000-0000-0000AB310000}"/>
    <cellStyle name="Normal 3 11 2 2 2" xfId="12719" xr:uid="{00000000-0005-0000-0000-0000AC310000}"/>
    <cellStyle name="Normal 3 11 2 2 2 2" xfId="12720" xr:uid="{00000000-0005-0000-0000-0000AD310000}"/>
    <cellStyle name="Normal 3 11 2 2 2 3" xfId="12721" xr:uid="{00000000-0005-0000-0000-0000AE310000}"/>
    <cellStyle name="Normal 3 11 2 2 2 4" xfId="12722" xr:uid="{00000000-0005-0000-0000-0000AF310000}"/>
    <cellStyle name="Normal 3 11 2 2 3" xfId="12723" xr:uid="{00000000-0005-0000-0000-0000B0310000}"/>
    <cellStyle name="Normal 3 11 2 2 4" xfId="12724" xr:uid="{00000000-0005-0000-0000-0000B1310000}"/>
    <cellStyle name="Normal 3 11 2 2 5" xfId="12725" xr:uid="{00000000-0005-0000-0000-0000B2310000}"/>
    <cellStyle name="Normal 3 11 2 3" xfId="12726" xr:uid="{00000000-0005-0000-0000-0000B3310000}"/>
    <cellStyle name="Normal 3 11 2 3 2" xfId="12727" xr:uid="{00000000-0005-0000-0000-0000B4310000}"/>
    <cellStyle name="Normal 3 11 2 3 3" xfId="12728" xr:uid="{00000000-0005-0000-0000-0000B5310000}"/>
    <cellStyle name="Normal 3 11 2 3 4" xfId="12729" xr:uid="{00000000-0005-0000-0000-0000B6310000}"/>
    <cellStyle name="Normal 3 11 2 4" xfId="12730" xr:uid="{00000000-0005-0000-0000-0000B7310000}"/>
    <cellStyle name="Normal 3 11 2 5" xfId="12731" xr:uid="{00000000-0005-0000-0000-0000B8310000}"/>
    <cellStyle name="Normal 3 11 2 6" xfId="12732" xr:uid="{00000000-0005-0000-0000-0000B9310000}"/>
    <cellStyle name="Normal 3 11 3" xfId="12733" xr:uid="{00000000-0005-0000-0000-0000BA310000}"/>
    <cellStyle name="Normal 3 11 4" xfId="12734" xr:uid="{00000000-0005-0000-0000-0000BB310000}"/>
    <cellStyle name="Normal 3 11 4 2" xfId="12735" xr:uid="{00000000-0005-0000-0000-0000BC310000}"/>
    <cellStyle name="Normal 3 11 4 2 2" xfId="12736" xr:uid="{00000000-0005-0000-0000-0000BD310000}"/>
    <cellStyle name="Normal 3 11 4 2 3" xfId="12737" xr:uid="{00000000-0005-0000-0000-0000BE310000}"/>
    <cellStyle name="Normal 3 11 4 2 4" xfId="12738" xr:uid="{00000000-0005-0000-0000-0000BF310000}"/>
    <cellStyle name="Normal 3 11 4 3" xfId="12739" xr:uid="{00000000-0005-0000-0000-0000C0310000}"/>
    <cellStyle name="Normal 3 11 4 4" xfId="12740" xr:uid="{00000000-0005-0000-0000-0000C1310000}"/>
    <cellStyle name="Normal 3 11 4 5" xfId="12741" xr:uid="{00000000-0005-0000-0000-0000C2310000}"/>
    <cellStyle name="Normal 3 11 5" xfId="12742" xr:uid="{00000000-0005-0000-0000-0000C3310000}"/>
    <cellStyle name="Normal 3 11 6" xfId="12743" xr:uid="{00000000-0005-0000-0000-0000C4310000}"/>
    <cellStyle name="Normal 3 11 7" xfId="12744" xr:uid="{00000000-0005-0000-0000-0000C5310000}"/>
    <cellStyle name="Normal 3 12" xfId="12745" xr:uid="{00000000-0005-0000-0000-0000C6310000}"/>
    <cellStyle name="Normal 3 12 2" xfId="12746" xr:uid="{00000000-0005-0000-0000-0000C7310000}"/>
    <cellStyle name="Normal 3 12 2 2" xfId="12747" xr:uid="{00000000-0005-0000-0000-0000C8310000}"/>
    <cellStyle name="Normal 3 12 2 2 2" xfId="12748" xr:uid="{00000000-0005-0000-0000-0000C9310000}"/>
    <cellStyle name="Normal 3 12 2 2 3" xfId="12749" xr:uid="{00000000-0005-0000-0000-0000CA310000}"/>
    <cellStyle name="Normal 3 12 2 2 4" xfId="12750" xr:uid="{00000000-0005-0000-0000-0000CB310000}"/>
    <cellStyle name="Normal 3 12 3" xfId="12751" xr:uid="{00000000-0005-0000-0000-0000CC310000}"/>
    <cellStyle name="Normal 3 12 3 2" xfId="12752" xr:uid="{00000000-0005-0000-0000-0000CD310000}"/>
    <cellStyle name="Normal 3 12 3 2 2" xfId="12753" xr:uid="{00000000-0005-0000-0000-0000CE310000}"/>
    <cellStyle name="Normal 3 12 3 2 3" xfId="12754" xr:uid="{00000000-0005-0000-0000-0000CF310000}"/>
    <cellStyle name="Normal 3 12 3 2 4" xfId="12755" xr:uid="{00000000-0005-0000-0000-0000D0310000}"/>
    <cellStyle name="Normal 3 12 3 3" xfId="12756" xr:uid="{00000000-0005-0000-0000-0000D1310000}"/>
    <cellStyle name="Normal 3 12 3 4" xfId="12757" xr:uid="{00000000-0005-0000-0000-0000D2310000}"/>
    <cellStyle name="Normal 3 12 3 5" xfId="12758" xr:uid="{00000000-0005-0000-0000-0000D3310000}"/>
    <cellStyle name="Normal 3 12 4" xfId="12759" xr:uid="{00000000-0005-0000-0000-0000D4310000}"/>
    <cellStyle name="Normal 3 12 5" xfId="12760" xr:uid="{00000000-0005-0000-0000-0000D5310000}"/>
    <cellStyle name="Normal 3 12 6" xfId="12761" xr:uid="{00000000-0005-0000-0000-0000D6310000}"/>
    <cellStyle name="Normal 3 13" xfId="12762" xr:uid="{00000000-0005-0000-0000-0000D7310000}"/>
    <cellStyle name="Normal 3 13 2" xfId="12763" xr:uid="{00000000-0005-0000-0000-0000D8310000}"/>
    <cellStyle name="Normal 3 13 3" xfId="12764" xr:uid="{00000000-0005-0000-0000-0000D9310000}"/>
    <cellStyle name="Normal 3 13 3 2" xfId="12765" xr:uid="{00000000-0005-0000-0000-0000DA310000}"/>
    <cellStyle name="Normal 3 13 3 2 2" xfId="12766" xr:uid="{00000000-0005-0000-0000-0000DB310000}"/>
    <cellStyle name="Normal 3 13 3 2 3" xfId="12767" xr:uid="{00000000-0005-0000-0000-0000DC310000}"/>
    <cellStyle name="Normal 3 13 3 2 4" xfId="12768" xr:uid="{00000000-0005-0000-0000-0000DD310000}"/>
    <cellStyle name="Normal 3 13 3 3" xfId="12769" xr:uid="{00000000-0005-0000-0000-0000DE310000}"/>
    <cellStyle name="Normal 3 13 3 4" xfId="12770" xr:uid="{00000000-0005-0000-0000-0000DF310000}"/>
    <cellStyle name="Normal 3 13 3 5" xfId="12771" xr:uid="{00000000-0005-0000-0000-0000E0310000}"/>
    <cellStyle name="Normal 3 13 4" xfId="12772" xr:uid="{00000000-0005-0000-0000-0000E1310000}"/>
    <cellStyle name="Normal 3 13 4 2" xfId="12773" xr:uid="{00000000-0005-0000-0000-0000E2310000}"/>
    <cellStyle name="Normal 3 13 4 3" xfId="12774" xr:uid="{00000000-0005-0000-0000-0000E3310000}"/>
    <cellStyle name="Normal 3 13 4 4" xfId="12775" xr:uid="{00000000-0005-0000-0000-0000E4310000}"/>
    <cellStyle name="Normal 3 13 5" xfId="12776" xr:uid="{00000000-0005-0000-0000-0000E5310000}"/>
    <cellStyle name="Normal 3 13 6" xfId="12777" xr:uid="{00000000-0005-0000-0000-0000E6310000}"/>
    <cellStyle name="Normal 3 13 7" xfId="12778" xr:uid="{00000000-0005-0000-0000-0000E7310000}"/>
    <cellStyle name="Normal 3 14" xfId="12779" xr:uid="{00000000-0005-0000-0000-0000E8310000}"/>
    <cellStyle name="Normal 3 14 2" xfId="12780" xr:uid="{00000000-0005-0000-0000-0000E9310000}"/>
    <cellStyle name="Normal 3 15" xfId="12781" xr:uid="{00000000-0005-0000-0000-0000EA310000}"/>
    <cellStyle name="Normal 3 15 2" xfId="12782" xr:uid="{00000000-0005-0000-0000-0000EB310000}"/>
    <cellStyle name="Normal 3 16" xfId="12783" xr:uid="{00000000-0005-0000-0000-0000EC310000}"/>
    <cellStyle name="Normal 3 16 2" xfId="12784" xr:uid="{00000000-0005-0000-0000-0000ED310000}"/>
    <cellStyle name="Normal 3 17" xfId="12785" xr:uid="{00000000-0005-0000-0000-0000EE310000}"/>
    <cellStyle name="Normal 3 17 2" xfId="12786" xr:uid="{00000000-0005-0000-0000-0000EF310000}"/>
    <cellStyle name="Normal 3 18" xfId="12787" xr:uid="{00000000-0005-0000-0000-0000F0310000}"/>
    <cellStyle name="Normal 3 18 2" xfId="12788" xr:uid="{00000000-0005-0000-0000-0000F1310000}"/>
    <cellStyle name="Normal 3 19" xfId="12789" xr:uid="{00000000-0005-0000-0000-0000F2310000}"/>
    <cellStyle name="Normal 3 19 2" xfId="12790" xr:uid="{00000000-0005-0000-0000-0000F3310000}"/>
    <cellStyle name="Normal 3 2" xfId="12791" xr:uid="{00000000-0005-0000-0000-0000F4310000}"/>
    <cellStyle name="Normal 3 2 10" xfId="12792" xr:uid="{00000000-0005-0000-0000-0000F5310000}"/>
    <cellStyle name="Normal 3 2 10 2" xfId="12793" xr:uid="{00000000-0005-0000-0000-0000F6310000}"/>
    <cellStyle name="Normal 3 2 10 3" xfId="12794" xr:uid="{00000000-0005-0000-0000-0000F7310000}"/>
    <cellStyle name="Normal 3 2 10 3 2" xfId="12795" xr:uid="{00000000-0005-0000-0000-0000F8310000}"/>
    <cellStyle name="Normal 3 2 10 3 2 2" xfId="12796" xr:uid="{00000000-0005-0000-0000-0000F9310000}"/>
    <cellStyle name="Normal 3 2 10 3 2 3" xfId="12797" xr:uid="{00000000-0005-0000-0000-0000FA310000}"/>
    <cellStyle name="Normal 3 2 10 3 2 4" xfId="12798" xr:uid="{00000000-0005-0000-0000-0000FB310000}"/>
    <cellStyle name="Normal 3 2 10 3 3" xfId="12799" xr:uid="{00000000-0005-0000-0000-0000FC310000}"/>
    <cellStyle name="Normal 3 2 10 3 4" xfId="12800" xr:uid="{00000000-0005-0000-0000-0000FD310000}"/>
    <cellStyle name="Normal 3 2 10 3 5" xfId="12801" xr:uid="{00000000-0005-0000-0000-0000FE310000}"/>
    <cellStyle name="Normal 3 2 10 4" xfId="12802" xr:uid="{00000000-0005-0000-0000-0000FF310000}"/>
    <cellStyle name="Normal 3 2 10 4 2" xfId="12803" xr:uid="{00000000-0005-0000-0000-000000320000}"/>
    <cellStyle name="Normal 3 2 10 4 3" xfId="12804" xr:uid="{00000000-0005-0000-0000-000001320000}"/>
    <cellStyle name="Normal 3 2 10 4 4" xfId="12805" xr:uid="{00000000-0005-0000-0000-000002320000}"/>
    <cellStyle name="Normal 3 2 10 5" xfId="12806" xr:uid="{00000000-0005-0000-0000-000003320000}"/>
    <cellStyle name="Normal 3 2 10 6" xfId="12807" xr:uid="{00000000-0005-0000-0000-000004320000}"/>
    <cellStyle name="Normal 3 2 10 7" xfId="12808" xr:uid="{00000000-0005-0000-0000-000005320000}"/>
    <cellStyle name="Normal 3 2 11" xfId="12809" xr:uid="{00000000-0005-0000-0000-000006320000}"/>
    <cellStyle name="Normal 3 2 11 2" xfId="12810" xr:uid="{00000000-0005-0000-0000-000007320000}"/>
    <cellStyle name="Normal 3 2 11 3" xfId="12811" xr:uid="{00000000-0005-0000-0000-000008320000}"/>
    <cellStyle name="Normal 3 2 11 3 2" xfId="12812" xr:uid="{00000000-0005-0000-0000-000009320000}"/>
    <cellStyle name="Normal 3 2 11 3 2 2" xfId="12813" xr:uid="{00000000-0005-0000-0000-00000A320000}"/>
    <cellStyle name="Normal 3 2 11 3 2 3" xfId="12814" xr:uid="{00000000-0005-0000-0000-00000B320000}"/>
    <cellStyle name="Normal 3 2 11 3 2 4" xfId="12815" xr:uid="{00000000-0005-0000-0000-00000C320000}"/>
    <cellStyle name="Normal 3 2 11 3 3" xfId="12816" xr:uid="{00000000-0005-0000-0000-00000D320000}"/>
    <cellStyle name="Normal 3 2 11 3 4" xfId="12817" xr:uid="{00000000-0005-0000-0000-00000E320000}"/>
    <cellStyle name="Normal 3 2 11 3 5" xfId="12818" xr:uid="{00000000-0005-0000-0000-00000F320000}"/>
    <cellStyle name="Normal 3 2 11 4" xfId="12819" xr:uid="{00000000-0005-0000-0000-000010320000}"/>
    <cellStyle name="Normal 3 2 11 4 2" xfId="12820" xr:uid="{00000000-0005-0000-0000-000011320000}"/>
    <cellStyle name="Normal 3 2 11 4 3" xfId="12821" xr:uid="{00000000-0005-0000-0000-000012320000}"/>
    <cellStyle name="Normal 3 2 11 4 4" xfId="12822" xr:uid="{00000000-0005-0000-0000-000013320000}"/>
    <cellStyle name="Normal 3 2 11 5" xfId="12823" xr:uid="{00000000-0005-0000-0000-000014320000}"/>
    <cellStyle name="Normal 3 2 11 6" xfId="12824" xr:uid="{00000000-0005-0000-0000-000015320000}"/>
    <cellStyle name="Normal 3 2 11 7" xfId="12825" xr:uid="{00000000-0005-0000-0000-000016320000}"/>
    <cellStyle name="Normal 3 2 12" xfId="12826" xr:uid="{00000000-0005-0000-0000-000017320000}"/>
    <cellStyle name="Normal 3 2 13" xfId="12827" xr:uid="{00000000-0005-0000-0000-000018320000}"/>
    <cellStyle name="Normal 3 2 14" xfId="12828" xr:uid="{00000000-0005-0000-0000-000019320000}"/>
    <cellStyle name="Normal 3 2 15" xfId="12829" xr:uid="{00000000-0005-0000-0000-00001A320000}"/>
    <cellStyle name="Normal 3 2 16" xfId="12830" xr:uid="{00000000-0005-0000-0000-00001B320000}"/>
    <cellStyle name="Normal 3 2 17" xfId="12831" xr:uid="{00000000-0005-0000-0000-00001C320000}"/>
    <cellStyle name="Normal 3 2 17 2" xfId="12832" xr:uid="{00000000-0005-0000-0000-00001D320000}"/>
    <cellStyle name="Normal 3 2 18" xfId="12833" xr:uid="{00000000-0005-0000-0000-00001E320000}"/>
    <cellStyle name="Normal 3 2 18 2" xfId="12834" xr:uid="{00000000-0005-0000-0000-00001F320000}"/>
    <cellStyle name="Normal 3 2 19" xfId="12835" xr:uid="{00000000-0005-0000-0000-000020320000}"/>
    <cellStyle name="Normal 3 2 19 2" xfId="12836" xr:uid="{00000000-0005-0000-0000-000021320000}"/>
    <cellStyle name="Normal 3 2 2" xfId="12837" xr:uid="{00000000-0005-0000-0000-000022320000}"/>
    <cellStyle name="Normal 3 2 2 10" xfId="12838" xr:uid="{00000000-0005-0000-0000-000023320000}"/>
    <cellStyle name="Normal 3 2 2 11" xfId="12839" xr:uid="{00000000-0005-0000-0000-000024320000}"/>
    <cellStyle name="Normal 3 2 2 11 2" xfId="12840" xr:uid="{00000000-0005-0000-0000-000025320000}"/>
    <cellStyle name="Normal 3 2 2 11 2 2" xfId="12841" xr:uid="{00000000-0005-0000-0000-000026320000}"/>
    <cellStyle name="Normal 3 2 2 11 2 3" xfId="12842" xr:uid="{00000000-0005-0000-0000-000027320000}"/>
    <cellStyle name="Normal 3 2 2 11 2 4" xfId="12843" xr:uid="{00000000-0005-0000-0000-000028320000}"/>
    <cellStyle name="Normal 3 2 2 11 3" xfId="12844" xr:uid="{00000000-0005-0000-0000-000029320000}"/>
    <cellStyle name="Normal 3 2 2 11 4" xfId="12845" xr:uid="{00000000-0005-0000-0000-00002A320000}"/>
    <cellStyle name="Normal 3 2 2 11 5" xfId="12846" xr:uid="{00000000-0005-0000-0000-00002B320000}"/>
    <cellStyle name="Normal 3 2 2 12" xfId="12847" xr:uid="{00000000-0005-0000-0000-00002C320000}"/>
    <cellStyle name="Normal 3 2 2 12 2" xfId="12848" xr:uid="{00000000-0005-0000-0000-00002D320000}"/>
    <cellStyle name="Normal 3 2 2 12 3" xfId="12849" xr:uid="{00000000-0005-0000-0000-00002E320000}"/>
    <cellStyle name="Normal 3 2 2 12 4" xfId="12850" xr:uid="{00000000-0005-0000-0000-00002F320000}"/>
    <cellStyle name="Normal 3 2 2 13" xfId="12851" xr:uid="{00000000-0005-0000-0000-000030320000}"/>
    <cellStyle name="Normal 3 2 2 14" xfId="12852" xr:uid="{00000000-0005-0000-0000-000031320000}"/>
    <cellStyle name="Normal 3 2 2 15" xfId="12853" xr:uid="{00000000-0005-0000-0000-000032320000}"/>
    <cellStyle name="Normal 3 2 2 2" xfId="12854" xr:uid="{00000000-0005-0000-0000-000033320000}"/>
    <cellStyle name="Normal 3 2 2 2 10" xfId="12855" xr:uid="{00000000-0005-0000-0000-000034320000}"/>
    <cellStyle name="Normal 3 2 2 2 10 2" xfId="12856" xr:uid="{00000000-0005-0000-0000-000035320000}"/>
    <cellStyle name="Normal 3 2 2 2 10 2 2" xfId="12857" xr:uid="{00000000-0005-0000-0000-000036320000}"/>
    <cellStyle name="Normal 3 2 2 2 10 2 3" xfId="12858" xr:uid="{00000000-0005-0000-0000-000037320000}"/>
    <cellStyle name="Normal 3 2 2 2 10 2 4" xfId="12859" xr:uid="{00000000-0005-0000-0000-000038320000}"/>
    <cellStyle name="Normal 3 2 2 2 10 3" xfId="12860" xr:uid="{00000000-0005-0000-0000-000039320000}"/>
    <cellStyle name="Normal 3 2 2 2 10 4" xfId="12861" xr:uid="{00000000-0005-0000-0000-00003A320000}"/>
    <cellStyle name="Normal 3 2 2 2 10 5" xfId="12862" xr:uid="{00000000-0005-0000-0000-00003B320000}"/>
    <cellStyle name="Normal 3 2 2 2 11" xfId="12863" xr:uid="{00000000-0005-0000-0000-00003C320000}"/>
    <cellStyle name="Normal 3 2 2 2 11 2" xfId="12864" xr:uid="{00000000-0005-0000-0000-00003D320000}"/>
    <cellStyle name="Normal 3 2 2 2 11 3" xfId="12865" xr:uid="{00000000-0005-0000-0000-00003E320000}"/>
    <cellStyle name="Normal 3 2 2 2 11 4" xfId="12866" xr:uid="{00000000-0005-0000-0000-00003F320000}"/>
    <cellStyle name="Normal 3 2 2 2 12" xfId="12867" xr:uid="{00000000-0005-0000-0000-000040320000}"/>
    <cellStyle name="Normal 3 2 2 2 13" xfId="12868" xr:uid="{00000000-0005-0000-0000-000041320000}"/>
    <cellStyle name="Normal 3 2 2 2 14" xfId="12869" xr:uid="{00000000-0005-0000-0000-000042320000}"/>
    <cellStyle name="Normal 3 2 2 2 2" xfId="12870" xr:uid="{00000000-0005-0000-0000-000043320000}"/>
    <cellStyle name="Normal 3 2 2 2 2 10" xfId="12871" xr:uid="{00000000-0005-0000-0000-000044320000}"/>
    <cellStyle name="Normal 3 2 2 2 2 2" xfId="12872" xr:uid="{00000000-0005-0000-0000-000045320000}"/>
    <cellStyle name="Normal 3 2 2 2 2 2 2" xfId="12873" xr:uid="{00000000-0005-0000-0000-000046320000}"/>
    <cellStyle name="Normal 3 2 2 2 2 2 2 2" xfId="12874" xr:uid="{00000000-0005-0000-0000-000047320000}"/>
    <cellStyle name="Normal 3 2 2 2 2 2 2 2 2" xfId="12875" xr:uid="{00000000-0005-0000-0000-000048320000}"/>
    <cellStyle name="Normal 3 2 2 2 2 2 2 2 2 2" xfId="12876" xr:uid="{00000000-0005-0000-0000-000049320000}"/>
    <cellStyle name="Normal 3 2 2 2 2 2 2 2 2 3" xfId="12877" xr:uid="{00000000-0005-0000-0000-00004A320000}"/>
    <cellStyle name="Normal 3 2 2 2 2 2 2 2 2 4" xfId="12878" xr:uid="{00000000-0005-0000-0000-00004B320000}"/>
    <cellStyle name="Normal 3 2 2 2 2 2 2 2 3" xfId="12879" xr:uid="{00000000-0005-0000-0000-00004C320000}"/>
    <cellStyle name="Normal 3 2 2 2 2 2 2 2 4" xfId="12880" xr:uid="{00000000-0005-0000-0000-00004D320000}"/>
    <cellStyle name="Normal 3 2 2 2 2 2 2 2 5" xfId="12881" xr:uid="{00000000-0005-0000-0000-00004E320000}"/>
    <cellStyle name="Normal 3 2 2 2 2 2 2 3" xfId="12882" xr:uid="{00000000-0005-0000-0000-00004F320000}"/>
    <cellStyle name="Normal 3 2 2 2 2 2 2 3 2" xfId="12883" xr:uid="{00000000-0005-0000-0000-000050320000}"/>
    <cellStyle name="Normal 3 2 2 2 2 2 2 3 3" xfId="12884" xr:uid="{00000000-0005-0000-0000-000051320000}"/>
    <cellStyle name="Normal 3 2 2 2 2 2 2 3 4" xfId="12885" xr:uid="{00000000-0005-0000-0000-000052320000}"/>
    <cellStyle name="Normal 3 2 2 2 2 2 2 4" xfId="12886" xr:uid="{00000000-0005-0000-0000-000053320000}"/>
    <cellStyle name="Normal 3 2 2 2 2 2 2 5" xfId="12887" xr:uid="{00000000-0005-0000-0000-000054320000}"/>
    <cellStyle name="Normal 3 2 2 2 2 2 2 6" xfId="12888" xr:uid="{00000000-0005-0000-0000-000055320000}"/>
    <cellStyle name="Normal 3 2 2 2 2 2 3" xfId="12889" xr:uid="{00000000-0005-0000-0000-000056320000}"/>
    <cellStyle name="Normal 3 2 2 2 2 2 3 2" xfId="12890" xr:uid="{00000000-0005-0000-0000-000057320000}"/>
    <cellStyle name="Normal 3 2 2 2 2 2 3 2 2" xfId="12891" xr:uid="{00000000-0005-0000-0000-000058320000}"/>
    <cellStyle name="Normal 3 2 2 2 2 2 3 2 2 2" xfId="12892" xr:uid="{00000000-0005-0000-0000-000059320000}"/>
    <cellStyle name="Normal 3 2 2 2 2 2 3 2 2 3" xfId="12893" xr:uid="{00000000-0005-0000-0000-00005A320000}"/>
    <cellStyle name="Normal 3 2 2 2 2 2 3 2 2 4" xfId="12894" xr:uid="{00000000-0005-0000-0000-00005B320000}"/>
    <cellStyle name="Normal 3 2 2 2 2 2 3 2 3" xfId="12895" xr:uid="{00000000-0005-0000-0000-00005C320000}"/>
    <cellStyle name="Normal 3 2 2 2 2 2 3 2 4" xfId="12896" xr:uid="{00000000-0005-0000-0000-00005D320000}"/>
    <cellStyle name="Normal 3 2 2 2 2 2 3 2 5" xfId="12897" xr:uid="{00000000-0005-0000-0000-00005E320000}"/>
    <cellStyle name="Normal 3 2 2 2 2 2 3 3" xfId="12898" xr:uid="{00000000-0005-0000-0000-00005F320000}"/>
    <cellStyle name="Normal 3 2 2 2 2 2 3 3 2" xfId="12899" xr:uid="{00000000-0005-0000-0000-000060320000}"/>
    <cellStyle name="Normal 3 2 2 2 2 2 3 3 3" xfId="12900" xr:uid="{00000000-0005-0000-0000-000061320000}"/>
    <cellStyle name="Normal 3 2 2 2 2 2 3 3 4" xfId="12901" xr:uid="{00000000-0005-0000-0000-000062320000}"/>
    <cellStyle name="Normal 3 2 2 2 2 2 3 4" xfId="12902" xr:uid="{00000000-0005-0000-0000-000063320000}"/>
    <cellStyle name="Normal 3 2 2 2 2 2 3 5" xfId="12903" xr:uid="{00000000-0005-0000-0000-000064320000}"/>
    <cellStyle name="Normal 3 2 2 2 2 2 3 6" xfId="12904" xr:uid="{00000000-0005-0000-0000-000065320000}"/>
    <cellStyle name="Normal 3 2 2 2 2 2 4" xfId="12905" xr:uid="{00000000-0005-0000-0000-000066320000}"/>
    <cellStyle name="Normal 3 2 2 2 2 2 4 2" xfId="12906" xr:uid="{00000000-0005-0000-0000-000067320000}"/>
    <cellStyle name="Normal 3 2 2 2 2 2 4 2 2" xfId="12907" xr:uid="{00000000-0005-0000-0000-000068320000}"/>
    <cellStyle name="Normal 3 2 2 2 2 2 4 2 3" xfId="12908" xr:uid="{00000000-0005-0000-0000-000069320000}"/>
    <cellStyle name="Normal 3 2 2 2 2 2 4 2 4" xfId="12909" xr:uid="{00000000-0005-0000-0000-00006A320000}"/>
    <cellStyle name="Normal 3 2 2 2 2 2 4 3" xfId="12910" xr:uid="{00000000-0005-0000-0000-00006B320000}"/>
    <cellStyle name="Normal 3 2 2 2 2 2 4 4" xfId="12911" xr:uid="{00000000-0005-0000-0000-00006C320000}"/>
    <cellStyle name="Normal 3 2 2 2 2 2 4 5" xfId="12912" xr:uid="{00000000-0005-0000-0000-00006D320000}"/>
    <cellStyle name="Normal 3 2 2 2 2 2 5" xfId="12913" xr:uid="{00000000-0005-0000-0000-00006E320000}"/>
    <cellStyle name="Normal 3 2 2 2 2 2 5 2" xfId="12914" xr:uid="{00000000-0005-0000-0000-00006F320000}"/>
    <cellStyle name="Normal 3 2 2 2 2 2 5 3" xfId="12915" xr:uid="{00000000-0005-0000-0000-000070320000}"/>
    <cellStyle name="Normal 3 2 2 2 2 2 5 4" xfId="12916" xr:uid="{00000000-0005-0000-0000-000071320000}"/>
    <cellStyle name="Normal 3 2 2 2 2 2 6" xfId="12917" xr:uid="{00000000-0005-0000-0000-000072320000}"/>
    <cellStyle name="Normal 3 2 2 2 2 2 7" xfId="12918" xr:uid="{00000000-0005-0000-0000-000073320000}"/>
    <cellStyle name="Normal 3 2 2 2 2 2 8" xfId="12919" xr:uid="{00000000-0005-0000-0000-000074320000}"/>
    <cellStyle name="Normal 3 2 2 2 2 3" xfId="12920" xr:uid="{00000000-0005-0000-0000-000075320000}"/>
    <cellStyle name="Normal 3 2 2 2 2 3 2" xfId="12921" xr:uid="{00000000-0005-0000-0000-000076320000}"/>
    <cellStyle name="Normal 3 2 2 2 2 3 2 2" xfId="12922" xr:uid="{00000000-0005-0000-0000-000077320000}"/>
    <cellStyle name="Normal 3 2 2 2 2 3 2 2 2" xfId="12923" xr:uid="{00000000-0005-0000-0000-000078320000}"/>
    <cellStyle name="Normal 3 2 2 2 2 3 2 2 3" xfId="12924" xr:uid="{00000000-0005-0000-0000-000079320000}"/>
    <cellStyle name="Normal 3 2 2 2 2 3 2 2 4" xfId="12925" xr:uid="{00000000-0005-0000-0000-00007A320000}"/>
    <cellStyle name="Normal 3 2 2 2 2 3 2 3" xfId="12926" xr:uid="{00000000-0005-0000-0000-00007B320000}"/>
    <cellStyle name="Normal 3 2 2 2 2 3 2 4" xfId="12927" xr:uid="{00000000-0005-0000-0000-00007C320000}"/>
    <cellStyle name="Normal 3 2 2 2 2 3 2 5" xfId="12928" xr:uid="{00000000-0005-0000-0000-00007D320000}"/>
    <cellStyle name="Normal 3 2 2 2 2 3 3" xfId="12929" xr:uid="{00000000-0005-0000-0000-00007E320000}"/>
    <cellStyle name="Normal 3 2 2 2 2 3 3 2" xfId="12930" xr:uid="{00000000-0005-0000-0000-00007F320000}"/>
    <cellStyle name="Normal 3 2 2 2 2 3 3 3" xfId="12931" xr:uid="{00000000-0005-0000-0000-000080320000}"/>
    <cellStyle name="Normal 3 2 2 2 2 3 3 4" xfId="12932" xr:uid="{00000000-0005-0000-0000-000081320000}"/>
    <cellStyle name="Normal 3 2 2 2 2 3 4" xfId="12933" xr:uid="{00000000-0005-0000-0000-000082320000}"/>
    <cellStyle name="Normal 3 2 2 2 2 3 5" xfId="12934" xr:uid="{00000000-0005-0000-0000-000083320000}"/>
    <cellStyle name="Normal 3 2 2 2 2 3 6" xfId="12935" xr:uid="{00000000-0005-0000-0000-000084320000}"/>
    <cellStyle name="Normal 3 2 2 2 2 4" xfId="12936" xr:uid="{00000000-0005-0000-0000-000085320000}"/>
    <cellStyle name="Normal 3 2 2 2 2 4 2" xfId="12937" xr:uid="{00000000-0005-0000-0000-000086320000}"/>
    <cellStyle name="Normal 3 2 2 2 2 4 2 2" xfId="12938" xr:uid="{00000000-0005-0000-0000-000087320000}"/>
    <cellStyle name="Normal 3 2 2 2 2 4 2 2 2" xfId="12939" xr:uid="{00000000-0005-0000-0000-000088320000}"/>
    <cellStyle name="Normal 3 2 2 2 2 4 2 2 3" xfId="12940" xr:uid="{00000000-0005-0000-0000-000089320000}"/>
    <cellStyle name="Normal 3 2 2 2 2 4 2 2 4" xfId="12941" xr:uid="{00000000-0005-0000-0000-00008A320000}"/>
    <cellStyle name="Normal 3 2 2 2 2 4 2 3" xfId="12942" xr:uid="{00000000-0005-0000-0000-00008B320000}"/>
    <cellStyle name="Normal 3 2 2 2 2 4 2 4" xfId="12943" xr:uid="{00000000-0005-0000-0000-00008C320000}"/>
    <cellStyle name="Normal 3 2 2 2 2 4 2 5" xfId="12944" xr:uid="{00000000-0005-0000-0000-00008D320000}"/>
    <cellStyle name="Normal 3 2 2 2 2 4 3" xfId="12945" xr:uid="{00000000-0005-0000-0000-00008E320000}"/>
    <cellStyle name="Normal 3 2 2 2 2 4 3 2" xfId="12946" xr:uid="{00000000-0005-0000-0000-00008F320000}"/>
    <cellStyle name="Normal 3 2 2 2 2 4 3 3" xfId="12947" xr:uid="{00000000-0005-0000-0000-000090320000}"/>
    <cellStyle name="Normal 3 2 2 2 2 4 3 4" xfId="12948" xr:uid="{00000000-0005-0000-0000-000091320000}"/>
    <cellStyle name="Normal 3 2 2 2 2 4 4" xfId="12949" xr:uid="{00000000-0005-0000-0000-000092320000}"/>
    <cellStyle name="Normal 3 2 2 2 2 4 5" xfId="12950" xr:uid="{00000000-0005-0000-0000-000093320000}"/>
    <cellStyle name="Normal 3 2 2 2 2 4 6" xfId="12951" xr:uid="{00000000-0005-0000-0000-000094320000}"/>
    <cellStyle name="Normal 3 2 2 2 2 5" xfId="12952" xr:uid="{00000000-0005-0000-0000-000095320000}"/>
    <cellStyle name="Normal 3 2 2 2 2 6" xfId="12953" xr:uid="{00000000-0005-0000-0000-000096320000}"/>
    <cellStyle name="Normal 3 2 2 2 2 6 2" xfId="12954" xr:uid="{00000000-0005-0000-0000-000097320000}"/>
    <cellStyle name="Normal 3 2 2 2 2 6 2 2" xfId="12955" xr:uid="{00000000-0005-0000-0000-000098320000}"/>
    <cellStyle name="Normal 3 2 2 2 2 6 2 3" xfId="12956" xr:uid="{00000000-0005-0000-0000-000099320000}"/>
    <cellStyle name="Normal 3 2 2 2 2 6 2 4" xfId="12957" xr:uid="{00000000-0005-0000-0000-00009A320000}"/>
    <cellStyle name="Normal 3 2 2 2 2 6 3" xfId="12958" xr:uid="{00000000-0005-0000-0000-00009B320000}"/>
    <cellStyle name="Normal 3 2 2 2 2 6 4" xfId="12959" xr:uid="{00000000-0005-0000-0000-00009C320000}"/>
    <cellStyle name="Normal 3 2 2 2 2 6 5" xfId="12960" xr:uid="{00000000-0005-0000-0000-00009D320000}"/>
    <cellStyle name="Normal 3 2 2 2 2 7" xfId="12961" xr:uid="{00000000-0005-0000-0000-00009E320000}"/>
    <cellStyle name="Normal 3 2 2 2 2 7 2" xfId="12962" xr:uid="{00000000-0005-0000-0000-00009F320000}"/>
    <cellStyle name="Normal 3 2 2 2 2 7 3" xfId="12963" xr:uid="{00000000-0005-0000-0000-0000A0320000}"/>
    <cellStyle name="Normal 3 2 2 2 2 7 4" xfId="12964" xr:uid="{00000000-0005-0000-0000-0000A1320000}"/>
    <cellStyle name="Normal 3 2 2 2 2 8" xfId="12965" xr:uid="{00000000-0005-0000-0000-0000A2320000}"/>
    <cellStyle name="Normal 3 2 2 2 2 9" xfId="12966" xr:uid="{00000000-0005-0000-0000-0000A3320000}"/>
    <cellStyle name="Normal 3 2 2 2 3" xfId="12967" xr:uid="{00000000-0005-0000-0000-0000A4320000}"/>
    <cellStyle name="Normal 3 2 2 2 3 2" xfId="12968" xr:uid="{00000000-0005-0000-0000-0000A5320000}"/>
    <cellStyle name="Normal 3 2 2 2 3 2 2" xfId="12969" xr:uid="{00000000-0005-0000-0000-0000A6320000}"/>
    <cellStyle name="Normal 3 2 2 2 3 2 2 2" xfId="12970" xr:uid="{00000000-0005-0000-0000-0000A7320000}"/>
    <cellStyle name="Normal 3 2 2 2 3 2 2 2 2" xfId="12971" xr:uid="{00000000-0005-0000-0000-0000A8320000}"/>
    <cellStyle name="Normal 3 2 2 2 3 2 2 2 2 2" xfId="12972" xr:uid="{00000000-0005-0000-0000-0000A9320000}"/>
    <cellStyle name="Normal 3 2 2 2 3 2 2 2 2 3" xfId="12973" xr:uid="{00000000-0005-0000-0000-0000AA320000}"/>
    <cellStyle name="Normal 3 2 2 2 3 2 2 2 2 4" xfId="12974" xr:uid="{00000000-0005-0000-0000-0000AB320000}"/>
    <cellStyle name="Normal 3 2 2 2 3 2 2 2 3" xfId="12975" xr:uid="{00000000-0005-0000-0000-0000AC320000}"/>
    <cellStyle name="Normal 3 2 2 2 3 2 2 2 4" xfId="12976" xr:uid="{00000000-0005-0000-0000-0000AD320000}"/>
    <cellStyle name="Normal 3 2 2 2 3 2 2 2 5" xfId="12977" xr:uid="{00000000-0005-0000-0000-0000AE320000}"/>
    <cellStyle name="Normal 3 2 2 2 3 2 2 3" xfId="12978" xr:uid="{00000000-0005-0000-0000-0000AF320000}"/>
    <cellStyle name="Normal 3 2 2 2 3 2 2 3 2" xfId="12979" xr:uid="{00000000-0005-0000-0000-0000B0320000}"/>
    <cellStyle name="Normal 3 2 2 2 3 2 2 3 3" xfId="12980" xr:uid="{00000000-0005-0000-0000-0000B1320000}"/>
    <cellStyle name="Normal 3 2 2 2 3 2 2 3 4" xfId="12981" xr:uid="{00000000-0005-0000-0000-0000B2320000}"/>
    <cellStyle name="Normal 3 2 2 2 3 2 2 4" xfId="12982" xr:uid="{00000000-0005-0000-0000-0000B3320000}"/>
    <cellStyle name="Normal 3 2 2 2 3 2 2 5" xfId="12983" xr:uid="{00000000-0005-0000-0000-0000B4320000}"/>
    <cellStyle name="Normal 3 2 2 2 3 2 2 6" xfId="12984" xr:uid="{00000000-0005-0000-0000-0000B5320000}"/>
    <cellStyle name="Normal 3 2 2 2 3 2 3" xfId="12985" xr:uid="{00000000-0005-0000-0000-0000B6320000}"/>
    <cellStyle name="Normal 3 2 2 2 3 2 3 2" xfId="12986" xr:uid="{00000000-0005-0000-0000-0000B7320000}"/>
    <cellStyle name="Normal 3 2 2 2 3 2 3 2 2" xfId="12987" xr:uid="{00000000-0005-0000-0000-0000B8320000}"/>
    <cellStyle name="Normal 3 2 2 2 3 2 3 2 2 2" xfId="12988" xr:uid="{00000000-0005-0000-0000-0000B9320000}"/>
    <cellStyle name="Normal 3 2 2 2 3 2 3 2 2 3" xfId="12989" xr:uid="{00000000-0005-0000-0000-0000BA320000}"/>
    <cellStyle name="Normal 3 2 2 2 3 2 3 2 2 4" xfId="12990" xr:uid="{00000000-0005-0000-0000-0000BB320000}"/>
    <cellStyle name="Normal 3 2 2 2 3 2 3 2 3" xfId="12991" xr:uid="{00000000-0005-0000-0000-0000BC320000}"/>
    <cellStyle name="Normal 3 2 2 2 3 2 3 2 4" xfId="12992" xr:uid="{00000000-0005-0000-0000-0000BD320000}"/>
    <cellStyle name="Normal 3 2 2 2 3 2 3 2 5" xfId="12993" xr:uid="{00000000-0005-0000-0000-0000BE320000}"/>
    <cellStyle name="Normal 3 2 2 2 3 2 3 3" xfId="12994" xr:uid="{00000000-0005-0000-0000-0000BF320000}"/>
    <cellStyle name="Normal 3 2 2 2 3 2 3 3 2" xfId="12995" xr:uid="{00000000-0005-0000-0000-0000C0320000}"/>
    <cellStyle name="Normal 3 2 2 2 3 2 3 3 3" xfId="12996" xr:uid="{00000000-0005-0000-0000-0000C1320000}"/>
    <cellStyle name="Normal 3 2 2 2 3 2 3 3 4" xfId="12997" xr:uid="{00000000-0005-0000-0000-0000C2320000}"/>
    <cellStyle name="Normal 3 2 2 2 3 2 3 4" xfId="12998" xr:uid="{00000000-0005-0000-0000-0000C3320000}"/>
    <cellStyle name="Normal 3 2 2 2 3 2 3 5" xfId="12999" xr:uid="{00000000-0005-0000-0000-0000C4320000}"/>
    <cellStyle name="Normal 3 2 2 2 3 2 3 6" xfId="13000" xr:uid="{00000000-0005-0000-0000-0000C5320000}"/>
    <cellStyle name="Normal 3 2 2 2 3 2 4" xfId="13001" xr:uid="{00000000-0005-0000-0000-0000C6320000}"/>
    <cellStyle name="Normal 3 2 2 2 3 2 4 2" xfId="13002" xr:uid="{00000000-0005-0000-0000-0000C7320000}"/>
    <cellStyle name="Normal 3 2 2 2 3 2 4 2 2" xfId="13003" xr:uid="{00000000-0005-0000-0000-0000C8320000}"/>
    <cellStyle name="Normal 3 2 2 2 3 2 4 2 3" xfId="13004" xr:uid="{00000000-0005-0000-0000-0000C9320000}"/>
    <cellStyle name="Normal 3 2 2 2 3 2 4 2 4" xfId="13005" xr:uid="{00000000-0005-0000-0000-0000CA320000}"/>
    <cellStyle name="Normal 3 2 2 2 3 2 4 3" xfId="13006" xr:uid="{00000000-0005-0000-0000-0000CB320000}"/>
    <cellStyle name="Normal 3 2 2 2 3 2 4 4" xfId="13007" xr:uid="{00000000-0005-0000-0000-0000CC320000}"/>
    <cellStyle name="Normal 3 2 2 2 3 2 4 5" xfId="13008" xr:uid="{00000000-0005-0000-0000-0000CD320000}"/>
    <cellStyle name="Normal 3 2 2 2 3 2 5" xfId="13009" xr:uid="{00000000-0005-0000-0000-0000CE320000}"/>
    <cellStyle name="Normal 3 2 2 2 3 2 5 2" xfId="13010" xr:uid="{00000000-0005-0000-0000-0000CF320000}"/>
    <cellStyle name="Normal 3 2 2 2 3 2 5 3" xfId="13011" xr:uid="{00000000-0005-0000-0000-0000D0320000}"/>
    <cellStyle name="Normal 3 2 2 2 3 2 5 4" xfId="13012" xr:uid="{00000000-0005-0000-0000-0000D1320000}"/>
    <cellStyle name="Normal 3 2 2 2 3 2 6" xfId="13013" xr:uid="{00000000-0005-0000-0000-0000D2320000}"/>
    <cellStyle name="Normal 3 2 2 2 3 2 7" xfId="13014" xr:uid="{00000000-0005-0000-0000-0000D3320000}"/>
    <cellStyle name="Normal 3 2 2 2 3 2 8" xfId="13015" xr:uid="{00000000-0005-0000-0000-0000D4320000}"/>
    <cellStyle name="Normal 3 2 2 2 3 3" xfId="13016" xr:uid="{00000000-0005-0000-0000-0000D5320000}"/>
    <cellStyle name="Normal 3 2 2 2 3 3 2" xfId="13017" xr:uid="{00000000-0005-0000-0000-0000D6320000}"/>
    <cellStyle name="Normal 3 2 2 2 3 3 2 2" xfId="13018" xr:uid="{00000000-0005-0000-0000-0000D7320000}"/>
    <cellStyle name="Normal 3 2 2 2 3 3 2 2 2" xfId="13019" xr:uid="{00000000-0005-0000-0000-0000D8320000}"/>
    <cellStyle name="Normal 3 2 2 2 3 3 2 2 3" xfId="13020" xr:uid="{00000000-0005-0000-0000-0000D9320000}"/>
    <cellStyle name="Normal 3 2 2 2 3 3 2 2 4" xfId="13021" xr:uid="{00000000-0005-0000-0000-0000DA320000}"/>
    <cellStyle name="Normal 3 2 2 2 3 3 2 3" xfId="13022" xr:uid="{00000000-0005-0000-0000-0000DB320000}"/>
    <cellStyle name="Normal 3 2 2 2 3 3 2 4" xfId="13023" xr:uid="{00000000-0005-0000-0000-0000DC320000}"/>
    <cellStyle name="Normal 3 2 2 2 3 3 2 5" xfId="13024" xr:uid="{00000000-0005-0000-0000-0000DD320000}"/>
    <cellStyle name="Normal 3 2 2 2 3 3 3" xfId="13025" xr:uid="{00000000-0005-0000-0000-0000DE320000}"/>
    <cellStyle name="Normal 3 2 2 2 3 3 3 2" xfId="13026" xr:uid="{00000000-0005-0000-0000-0000DF320000}"/>
    <cellStyle name="Normal 3 2 2 2 3 3 3 3" xfId="13027" xr:uid="{00000000-0005-0000-0000-0000E0320000}"/>
    <cellStyle name="Normal 3 2 2 2 3 3 3 4" xfId="13028" xr:uid="{00000000-0005-0000-0000-0000E1320000}"/>
    <cellStyle name="Normal 3 2 2 2 3 3 4" xfId="13029" xr:uid="{00000000-0005-0000-0000-0000E2320000}"/>
    <cellStyle name="Normal 3 2 2 2 3 3 5" xfId="13030" xr:uid="{00000000-0005-0000-0000-0000E3320000}"/>
    <cellStyle name="Normal 3 2 2 2 3 3 6" xfId="13031" xr:uid="{00000000-0005-0000-0000-0000E4320000}"/>
    <cellStyle name="Normal 3 2 2 2 3 4" xfId="13032" xr:uid="{00000000-0005-0000-0000-0000E5320000}"/>
    <cellStyle name="Normal 3 2 2 2 3 4 2" xfId="13033" xr:uid="{00000000-0005-0000-0000-0000E6320000}"/>
    <cellStyle name="Normal 3 2 2 2 3 4 2 2" xfId="13034" xr:uid="{00000000-0005-0000-0000-0000E7320000}"/>
    <cellStyle name="Normal 3 2 2 2 3 4 2 2 2" xfId="13035" xr:uid="{00000000-0005-0000-0000-0000E8320000}"/>
    <cellStyle name="Normal 3 2 2 2 3 4 2 2 3" xfId="13036" xr:uid="{00000000-0005-0000-0000-0000E9320000}"/>
    <cellStyle name="Normal 3 2 2 2 3 4 2 2 4" xfId="13037" xr:uid="{00000000-0005-0000-0000-0000EA320000}"/>
    <cellStyle name="Normal 3 2 2 2 3 4 2 3" xfId="13038" xr:uid="{00000000-0005-0000-0000-0000EB320000}"/>
    <cellStyle name="Normal 3 2 2 2 3 4 2 4" xfId="13039" xr:uid="{00000000-0005-0000-0000-0000EC320000}"/>
    <cellStyle name="Normal 3 2 2 2 3 4 2 5" xfId="13040" xr:uid="{00000000-0005-0000-0000-0000ED320000}"/>
    <cellStyle name="Normal 3 2 2 2 3 4 3" xfId="13041" xr:uid="{00000000-0005-0000-0000-0000EE320000}"/>
    <cellStyle name="Normal 3 2 2 2 3 4 3 2" xfId="13042" xr:uid="{00000000-0005-0000-0000-0000EF320000}"/>
    <cellStyle name="Normal 3 2 2 2 3 4 3 3" xfId="13043" xr:uid="{00000000-0005-0000-0000-0000F0320000}"/>
    <cellStyle name="Normal 3 2 2 2 3 4 3 4" xfId="13044" xr:uid="{00000000-0005-0000-0000-0000F1320000}"/>
    <cellStyle name="Normal 3 2 2 2 3 4 4" xfId="13045" xr:uid="{00000000-0005-0000-0000-0000F2320000}"/>
    <cellStyle name="Normal 3 2 2 2 3 4 5" xfId="13046" xr:uid="{00000000-0005-0000-0000-0000F3320000}"/>
    <cellStyle name="Normal 3 2 2 2 3 4 6" xfId="13047" xr:uid="{00000000-0005-0000-0000-0000F4320000}"/>
    <cellStyle name="Normal 3 2 2 2 3 5" xfId="13048" xr:uid="{00000000-0005-0000-0000-0000F5320000}"/>
    <cellStyle name="Normal 3 2 2 2 3 5 2" xfId="13049" xr:uid="{00000000-0005-0000-0000-0000F6320000}"/>
    <cellStyle name="Normal 3 2 2 2 3 5 2 2" xfId="13050" xr:uid="{00000000-0005-0000-0000-0000F7320000}"/>
    <cellStyle name="Normal 3 2 2 2 3 5 2 3" xfId="13051" xr:uid="{00000000-0005-0000-0000-0000F8320000}"/>
    <cellStyle name="Normal 3 2 2 2 3 5 2 4" xfId="13052" xr:uid="{00000000-0005-0000-0000-0000F9320000}"/>
    <cellStyle name="Normal 3 2 2 2 3 5 3" xfId="13053" xr:uid="{00000000-0005-0000-0000-0000FA320000}"/>
    <cellStyle name="Normal 3 2 2 2 3 5 4" xfId="13054" xr:uid="{00000000-0005-0000-0000-0000FB320000}"/>
    <cellStyle name="Normal 3 2 2 2 3 5 5" xfId="13055" xr:uid="{00000000-0005-0000-0000-0000FC320000}"/>
    <cellStyle name="Normal 3 2 2 2 3 6" xfId="13056" xr:uid="{00000000-0005-0000-0000-0000FD320000}"/>
    <cellStyle name="Normal 3 2 2 2 3 6 2" xfId="13057" xr:uid="{00000000-0005-0000-0000-0000FE320000}"/>
    <cellStyle name="Normal 3 2 2 2 3 6 3" xfId="13058" xr:uid="{00000000-0005-0000-0000-0000FF320000}"/>
    <cellStyle name="Normal 3 2 2 2 3 6 4" xfId="13059" xr:uid="{00000000-0005-0000-0000-000000330000}"/>
    <cellStyle name="Normal 3 2 2 2 3 7" xfId="13060" xr:uid="{00000000-0005-0000-0000-000001330000}"/>
    <cellStyle name="Normal 3 2 2 2 3 8" xfId="13061" xr:uid="{00000000-0005-0000-0000-000002330000}"/>
    <cellStyle name="Normal 3 2 2 2 3 9" xfId="13062" xr:uid="{00000000-0005-0000-0000-000003330000}"/>
    <cellStyle name="Normal 3 2 2 2 4" xfId="13063" xr:uid="{00000000-0005-0000-0000-000004330000}"/>
    <cellStyle name="Normal 3 2 2 2 4 2" xfId="13064" xr:uid="{00000000-0005-0000-0000-000005330000}"/>
    <cellStyle name="Normal 3 2 2 2 4 2 2" xfId="13065" xr:uid="{00000000-0005-0000-0000-000006330000}"/>
    <cellStyle name="Normal 3 2 2 2 4 2 2 2" xfId="13066" xr:uid="{00000000-0005-0000-0000-000007330000}"/>
    <cellStyle name="Normal 3 2 2 2 4 2 2 2 2" xfId="13067" xr:uid="{00000000-0005-0000-0000-000008330000}"/>
    <cellStyle name="Normal 3 2 2 2 4 2 2 2 2 2" xfId="13068" xr:uid="{00000000-0005-0000-0000-000009330000}"/>
    <cellStyle name="Normal 3 2 2 2 4 2 2 2 2 3" xfId="13069" xr:uid="{00000000-0005-0000-0000-00000A330000}"/>
    <cellStyle name="Normal 3 2 2 2 4 2 2 2 2 4" xfId="13070" xr:uid="{00000000-0005-0000-0000-00000B330000}"/>
    <cellStyle name="Normal 3 2 2 2 4 2 2 2 3" xfId="13071" xr:uid="{00000000-0005-0000-0000-00000C330000}"/>
    <cellStyle name="Normal 3 2 2 2 4 2 2 2 4" xfId="13072" xr:uid="{00000000-0005-0000-0000-00000D330000}"/>
    <cellStyle name="Normal 3 2 2 2 4 2 2 2 5" xfId="13073" xr:uid="{00000000-0005-0000-0000-00000E330000}"/>
    <cellStyle name="Normal 3 2 2 2 4 2 2 3" xfId="13074" xr:uid="{00000000-0005-0000-0000-00000F330000}"/>
    <cellStyle name="Normal 3 2 2 2 4 2 2 3 2" xfId="13075" xr:uid="{00000000-0005-0000-0000-000010330000}"/>
    <cellStyle name="Normal 3 2 2 2 4 2 2 3 3" xfId="13076" xr:uid="{00000000-0005-0000-0000-000011330000}"/>
    <cellStyle name="Normal 3 2 2 2 4 2 2 3 4" xfId="13077" xr:uid="{00000000-0005-0000-0000-000012330000}"/>
    <cellStyle name="Normal 3 2 2 2 4 2 2 4" xfId="13078" xr:uid="{00000000-0005-0000-0000-000013330000}"/>
    <cellStyle name="Normal 3 2 2 2 4 2 2 5" xfId="13079" xr:uid="{00000000-0005-0000-0000-000014330000}"/>
    <cellStyle name="Normal 3 2 2 2 4 2 2 6" xfId="13080" xr:uid="{00000000-0005-0000-0000-000015330000}"/>
    <cellStyle name="Normal 3 2 2 2 4 2 3" xfId="13081" xr:uid="{00000000-0005-0000-0000-000016330000}"/>
    <cellStyle name="Normal 3 2 2 2 4 2 3 2" xfId="13082" xr:uid="{00000000-0005-0000-0000-000017330000}"/>
    <cellStyle name="Normal 3 2 2 2 4 2 3 2 2" xfId="13083" xr:uid="{00000000-0005-0000-0000-000018330000}"/>
    <cellStyle name="Normal 3 2 2 2 4 2 3 2 2 2" xfId="13084" xr:uid="{00000000-0005-0000-0000-000019330000}"/>
    <cellStyle name="Normal 3 2 2 2 4 2 3 2 2 3" xfId="13085" xr:uid="{00000000-0005-0000-0000-00001A330000}"/>
    <cellStyle name="Normal 3 2 2 2 4 2 3 2 2 4" xfId="13086" xr:uid="{00000000-0005-0000-0000-00001B330000}"/>
    <cellStyle name="Normal 3 2 2 2 4 2 3 2 3" xfId="13087" xr:uid="{00000000-0005-0000-0000-00001C330000}"/>
    <cellStyle name="Normal 3 2 2 2 4 2 3 2 4" xfId="13088" xr:uid="{00000000-0005-0000-0000-00001D330000}"/>
    <cellStyle name="Normal 3 2 2 2 4 2 3 2 5" xfId="13089" xr:uid="{00000000-0005-0000-0000-00001E330000}"/>
    <cellStyle name="Normal 3 2 2 2 4 2 3 3" xfId="13090" xr:uid="{00000000-0005-0000-0000-00001F330000}"/>
    <cellStyle name="Normal 3 2 2 2 4 2 3 3 2" xfId="13091" xr:uid="{00000000-0005-0000-0000-000020330000}"/>
    <cellStyle name="Normal 3 2 2 2 4 2 3 3 3" xfId="13092" xr:uid="{00000000-0005-0000-0000-000021330000}"/>
    <cellStyle name="Normal 3 2 2 2 4 2 3 3 4" xfId="13093" xr:uid="{00000000-0005-0000-0000-000022330000}"/>
    <cellStyle name="Normal 3 2 2 2 4 2 3 4" xfId="13094" xr:uid="{00000000-0005-0000-0000-000023330000}"/>
    <cellStyle name="Normal 3 2 2 2 4 2 3 5" xfId="13095" xr:uid="{00000000-0005-0000-0000-000024330000}"/>
    <cellStyle name="Normal 3 2 2 2 4 2 3 6" xfId="13096" xr:uid="{00000000-0005-0000-0000-000025330000}"/>
    <cellStyle name="Normal 3 2 2 2 4 2 4" xfId="13097" xr:uid="{00000000-0005-0000-0000-000026330000}"/>
    <cellStyle name="Normal 3 2 2 2 4 2 4 2" xfId="13098" xr:uid="{00000000-0005-0000-0000-000027330000}"/>
    <cellStyle name="Normal 3 2 2 2 4 2 4 2 2" xfId="13099" xr:uid="{00000000-0005-0000-0000-000028330000}"/>
    <cellStyle name="Normal 3 2 2 2 4 2 4 2 3" xfId="13100" xr:uid="{00000000-0005-0000-0000-000029330000}"/>
    <cellStyle name="Normal 3 2 2 2 4 2 4 2 4" xfId="13101" xr:uid="{00000000-0005-0000-0000-00002A330000}"/>
    <cellStyle name="Normal 3 2 2 2 4 2 4 3" xfId="13102" xr:uid="{00000000-0005-0000-0000-00002B330000}"/>
    <cellStyle name="Normal 3 2 2 2 4 2 4 4" xfId="13103" xr:uid="{00000000-0005-0000-0000-00002C330000}"/>
    <cellStyle name="Normal 3 2 2 2 4 2 4 5" xfId="13104" xr:uid="{00000000-0005-0000-0000-00002D330000}"/>
    <cellStyle name="Normal 3 2 2 2 4 2 5" xfId="13105" xr:uid="{00000000-0005-0000-0000-00002E330000}"/>
    <cellStyle name="Normal 3 2 2 2 4 2 5 2" xfId="13106" xr:uid="{00000000-0005-0000-0000-00002F330000}"/>
    <cellStyle name="Normal 3 2 2 2 4 2 5 3" xfId="13107" xr:uid="{00000000-0005-0000-0000-000030330000}"/>
    <cellStyle name="Normal 3 2 2 2 4 2 5 4" xfId="13108" xr:uid="{00000000-0005-0000-0000-000031330000}"/>
    <cellStyle name="Normal 3 2 2 2 4 2 6" xfId="13109" xr:uid="{00000000-0005-0000-0000-000032330000}"/>
    <cellStyle name="Normal 3 2 2 2 4 2 7" xfId="13110" xr:uid="{00000000-0005-0000-0000-000033330000}"/>
    <cellStyle name="Normal 3 2 2 2 4 2 8" xfId="13111" xr:uid="{00000000-0005-0000-0000-000034330000}"/>
    <cellStyle name="Normal 3 2 2 2 4 3" xfId="13112" xr:uid="{00000000-0005-0000-0000-000035330000}"/>
    <cellStyle name="Normal 3 2 2 2 4 3 2" xfId="13113" xr:uid="{00000000-0005-0000-0000-000036330000}"/>
    <cellStyle name="Normal 3 2 2 2 4 3 2 2" xfId="13114" xr:uid="{00000000-0005-0000-0000-000037330000}"/>
    <cellStyle name="Normal 3 2 2 2 4 3 2 2 2" xfId="13115" xr:uid="{00000000-0005-0000-0000-000038330000}"/>
    <cellStyle name="Normal 3 2 2 2 4 3 2 2 3" xfId="13116" xr:uid="{00000000-0005-0000-0000-000039330000}"/>
    <cellStyle name="Normal 3 2 2 2 4 3 2 2 4" xfId="13117" xr:uid="{00000000-0005-0000-0000-00003A330000}"/>
    <cellStyle name="Normal 3 2 2 2 4 3 2 3" xfId="13118" xr:uid="{00000000-0005-0000-0000-00003B330000}"/>
    <cellStyle name="Normal 3 2 2 2 4 3 2 4" xfId="13119" xr:uid="{00000000-0005-0000-0000-00003C330000}"/>
    <cellStyle name="Normal 3 2 2 2 4 3 2 5" xfId="13120" xr:uid="{00000000-0005-0000-0000-00003D330000}"/>
    <cellStyle name="Normal 3 2 2 2 4 3 3" xfId="13121" xr:uid="{00000000-0005-0000-0000-00003E330000}"/>
    <cellStyle name="Normal 3 2 2 2 4 3 3 2" xfId="13122" xr:uid="{00000000-0005-0000-0000-00003F330000}"/>
    <cellStyle name="Normal 3 2 2 2 4 3 3 3" xfId="13123" xr:uid="{00000000-0005-0000-0000-000040330000}"/>
    <cellStyle name="Normal 3 2 2 2 4 3 3 4" xfId="13124" xr:uid="{00000000-0005-0000-0000-000041330000}"/>
    <cellStyle name="Normal 3 2 2 2 4 3 4" xfId="13125" xr:uid="{00000000-0005-0000-0000-000042330000}"/>
    <cellStyle name="Normal 3 2 2 2 4 3 5" xfId="13126" xr:uid="{00000000-0005-0000-0000-000043330000}"/>
    <cellStyle name="Normal 3 2 2 2 4 3 6" xfId="13127" xr:uid="{00000000-0005-0000-0000-000044330000}"/>
    <cellStyle name="Normal 3 2 2 2 4 4" xfId="13128" xr:uid="{00000000-0005-0000-0000-000045330000}"/>
    <cellStyle name="Normal 3 2 2 2 4 4 2" xfId="13129" xr:uid="{00000000-0005-0000-0000-000046330000}"/>
    <cellStyle name="Normal 3 2 2 2 4 4 2 2" xfId="13130" xr:uid="{00000000-0005-0000-0000-000047330000}"/>
    <cellStyle name="Normal 3 2 2 2 4 4 2 2 2" xfId="13131" xr:uid="{00000000-0005-0000-0000-000048330000}"/>
    <cellStyle name="Normal 3 2 2 2 4 4 2 2 3" xfId="13132" xr:uid="{00000000-0005-0000-0000-000049330000}"/>
    <cellStyle name="Normal 3 2 2 2 4 4 2 2 4" xfId="13133" xr:uid="{00000000-0005-0000-0000-00004A330000}"/>
    <cellStyle name="Normal 3 2 2 2 4 4 2 3" xfId="13134" xr:uid="{00000000-0005-0000-0000-00004B330000}"/>
    <cellStyle name="Normal 3 2 2 2 4 4 2 4" xfId="13135" xr:uid="{00000000-0005-0000-0000-00004C330000}"/>
    <cellStyle name="Normal 3 2 2 2 4 4 2 5" xfId="13136" xr:uid="{00000000-0005-0000-0000-00004D330000}"/>
    <cellStyle name="Normal 3 2 2 2 4 4 3" xfId="13137" xr:uid="{00000000-0005-0000-0000-00004E330000}"/>
    <cellStyle name="Normal 3 2 2 2 4 4 3 2" xfId="13138" xr:uid="{00000000-0005-0000-0000-00004F330000}"/>
    <cellStyle name="Normal 3 2 2 2 4 4 3 3" xfId="13139" xr:uid="{00000000-0005-0000-0000-000050330000}"/>
    <cellStyle name="Normal 3 2 2 2 4 4 3 4" xfId="13140" xr:uid="{00000000-0005-0000-0000-000051330000}"/>
    <cellStyle name="Normal 3 2 2 2 4 4 4" xfId="13141" xr:uid="{00000000-0005-0000-0000-000052330000}"/>
    <cellStyle name="Normal 3 2 2 2 4 4 5" xfId="13142" xr:uid="{00000000-0005-0000-0000-000053330000}"/>
    <cellStyle name="Normal 3 2 2 2 4 4 6" xfId="13143" xr:uid="{00000000-0005-0000-0000-000054330000}"/>
    <cellStyle name="Normal 3 2 2 2 4 5" xfId="13144" xr:uid="{00000000-0005-0000-0000-000055330000}"/>
    <cellStyle name="Normal 3 2 2 2 4 5 2" xfId="13145" xr:uid="{00000000-0005-0000-0000-000056330000}"/>
    <cellStyle name="Normal 3 2 2 2 4 5 2 2" xfId="13146" xr:uid="{00000000-0005-0000-0000-000057330000}"/>
    <cellStyle name="Normal 3 2 2 2 4 5 2 3" xfId="13147" xr:uid="{00000000-0005-0000-0000-000058330000}"/>
    <cellStyle name="Normal 3 2 2 2 4 5 2 4" xfId="13148" xr:uid="{00000000-0005-0000-0000-000059330000}"/>
    <cellStyle name="Normal 3 2 2 2 4 5 3" xfId="13149" xr:uid="{00000000-0005-0000-0000-00005A330000}"/>
    <cellStyle name="Normal 3 2 2 2 4 5 4" xfId="13150" xr:uid="{00000000-0005-0000-0000-00005B330000}"/>
    <cellStyle name="Normal 3 2 2 2 4 5 5" xfId="13151" xr:uid="{00000000-0005-0000-0000-00005C330000}"/>
    <cellStyle name="Normal 3 2 2 2 4 6" xfId="13152" xr:uid="{00000000-0005-0000-0000-00005D330000}"/>
    <cellStyle name="Normal 3 2 2 2 4 6 2" xfId="13153" xr:uid="{00000000-0005-0000-0000-00005E330000}"/>
    <cellStyle name="Normal 3 2 2 2 4 6 3" xfId="13154" xr:uid="{00000000-0005-0000-0000-00005F330000}"/>
    <cellStyle name="Normal 3 2 2 2 4 6 4" xfId="13155" xr:uid="{00000000-0005-0000-0000-000060330000}"/>
    <cellStyle name="Normal 3 2 2 2 4 7" xfId="13156" xr:uid="{00000000-0005-0000-0000-000061330000}"/>
    <cellStyle name="Normal 3 2 2 2 4 8" xfId="13157" xr:uid="{00000000-0005-0000-0000-000062330000}"/>
    <cellStyle name="Normal 3 2 2 2 4 9" xfId="13158" xr:uid="{00000000-0005-0000-0000-000063330000}"/>
    <cellStyle name="Normal 3 2 2 2 5" xfId="13159" xr:uid="{00000000-0005-0000-0000-000064330000}"/>
    <cellStyle name="Normal 3 2 2 2 5 2" xfId="13160" xr:uid="{00000000-0005-0000-0000-000065330000}"/>
    <cellStyle name="Normal 3 2 2 2 5 2 2" xfId="13161" xr:uid="{00000000-0005-0000-0000-000066330000}"/>
    <cellStyle name="Normal 3 2 2 2 5 2 2 2" xfId="13162" xr:uid="{00000000-0005-0000-0000-000067330000}"/>
    <cellStyle name="Normal 3 2 2 2 5 2 2 2 2" xfId="13163" xr:uid="{00000000-0005-0000-0000-000068330000}"/>
    <cellStyle name="Normal 3 2 2 2 5 2 2 2 3" xfId="13164" xr:uid="{00000000-0005-0000-0000-000069330000}"/>
    <cellStyle name="Normal 3 2 2 2 5 2 2 2 4" xfId="13165" xr:uid="{00000000-0005-0000-0000-00006A330000}"/>
    <cellStyle name="Normal 3 2 2 2 5 2 2 3" xfId="13166" xr:uid="{00000000-0005-0000-0000-00006B330000}"/>
    <cellStyle name="Normal 3 2 2 2 5 2 2 4" xfId="13167" xr:uid="{00000000-0005-0000-0000-00006C330000}"/>
    <cellStyle name="Normal 3 2 2 2 5 2 2 5" xfId="13168" xr:uid="{00000000-0005-0000-0000-00006D330000}"/>
    <cellStyle name="Normal 3 2 2 2 5 2 3" xfId="13169" xr:uid="{00000000-0005-0000-0000-00006E330000}"/>
    <cellStyle name="Normal 3 2 2 2 5 2 3 2" xfId="13170" xr:uid="{00000000-0005-0000-0000-00006F330000}"/>
    <cellStyle name="Normal 3 2 2 2 5 2 3 3" xfId="13171" xr:uid="{00000000-0005-0000-0000-000070330000}"/>
    <cellStyle name="Normal 3 2 2 2 5 2 3 4" xfId="13172" xr:uid="{00000000-0005-0000-0000-000071330000}"/>
    <cellStyle name="Normal 3 2 2 2 5 2 4" xfId="13173" xr:uid="{00000000-0005-0000-0000-000072330000}"/>
    <cellStyle name="Normal 3 2 2 2 5 2 5" xfId="13174" xr:uid="{00000000-0005-0000-0000-000073330000}"/>
    <cellStyle name="Normal 3 2 2 2 5 2 6" xfId="13175" xr:uid="{00000000-0005-0000-0000-000074330000}"/>
    <cellStyle name="Normal 3 2 2 2 5 3" xfId="13176" xr:uid="{00000000-0005-0000-0000-000075330000}"/>
    <cellStyle name="Normal 3 2 2 2 5 3 2" xfId="13177" xr:uid="{00000000-0005-0000-0000-000076330000}"/>
    <cellStyle name="Normal 3 2 2 2 5 3 2 2" xfId="13178" xr:uid="{00000000-0005-0000-0000-000077330000}"/>
    <cellStyle name="Normal 3 2 2 2 5 3 2 2 2" xfId="13179" xr:uid="{00000000-0005-0000-0000-000078330000}"/>
    <cellStyle name="Normal 3 2 2 2 5 3 2 2 3" xfId="13180" xr:uid="{00000000-0005-0000-0000-000079330000}"/>
    <cellStyle name="Normal 3 2 2 2 5 3 2 2 4" xfId="13181" xr:uid="{00000000-0005-0000-0000-00007A330000}"/>
    <cellStyle name="Normal 3 2 2 2 5 3 2 3" xfId="13182" xr:uid="{00000000-0005-0000-0000-00007B330000}"/>
    <cellStyle name="Normal 3 2 2 2 5 3 2 4" xfId="13183" xr:uid="{00000000-0005-0000-0000-00007C330000}"/>
    <cellStyle name="Normal 3 2 2 2 5 3 2 5" xfId="13184" xr:uid="{00000000-0005-0000-0000-00007D330000}"/>
    <cellStyle name="Normal 3 2 2 2 5 3 3" xfId="13185" xr:uid="{00000000-0005-0000-0000-00007E330000}"/>
    <cellStyle name="Normal 3 2 2 2 5 3 3 2" xfId="13186" xr:uid="{00000000-0005-0000-0000-00007F330000}"/>
    <cellStyle name="Normal 3 2 2 2 5 3 3 3" xfId="13187" xr:uid="{00000000-0005-0000-0000-000080330000}"/>
    <cellStyle name="Normal 3 2 2 2 5 3 3 4" xfId="13188" xr:uid="{00000000-0005-0000-0000-000081330000}"/>
    <cellStyle name="Normal 3 2 2 2 5 3 4" xfId="13189" xr:uid="{00000000-0005-0000-0000-000082330000}"/>
    <cellStyle name="Normal 3 2 2 2 5 3 5" xfId="13190" xr:uid="{00000000-0005-0000-0000-000083330000}"/>
    <cellStyle name="Normal 3 2 2 2 5 3 6" xfId="13191" xr:uid="{00000000-0005-0000-0000-000084330000}"/>
    <cellStyle name="Normal 3 2 2 2 5 4" xfId="13192" xr:uid="{00000000-0005-0000-0000-000085330000}"/>
    <cellStyle name="Normal 3 2 2 2 5 4 2" xfId="13193" xr:uid="{00000000-0005-0000-0000-000086330000}"/>
    <cellStyle name="Normal 3 2 2 2 5 4 2 2" xfId="13194" xr:uid="{00000000-0005-0000-0000-000087330000}"/>
    <cellStyle name="Normal 3 2 2 2 5 4 2 3" xfId="13195" xr:uid="{00000000-0005-0000-0000-000088330000}"/>
    <cellStyle name="Normal 3 2 2 2 5 4 2 4" xfId="13196" xr:uid="{00000000-0005-0000-0000-000089330000}"/>
    <cellStyle name="Normal 3 2 2 2 5 4 3" xfId="13197" xr:uid="{00000000-0005-0000-0000-00008A330000}"/>
    <cellStyle name="Normal 3 2 2 2 5 4 4" xfId="13198" xr:uid="{00000000-0005-0000-0000-00008B330000}"/>
    <cellStyle name="Normal 3 2 2 2 5 4 5" xfId="13199" xr:uid="{00000000-0005-0000-0000-00008C330000}"/>
    <cellStyle name="Normal 3 2 2 2 5 5" xfId="13200" xr:uid="{00000000-0005-0000-0000-00008D330000}"/>
    <cellStyle name="Normal 3 2 2 2 5 5 2" xfId="13201" xr:uid="{00000000-0005-0000-0000-00008E330000}"/>
    <cellStyle name="Normal 3 2 2 2 5 5 3" xfId="13202" xr:uid="{00000000-0005-0000-0000-00008F330000}"/>
    <cellStyle name="Normal 3 2 2 2 5 5 4" xfId="13203" xr:uid="{00000000-0005-0000-0000-000090330000}"/>
    <cellStyle name="Normal 3 2 2 2 5 6" xfId="13204" xr:uid="{00000000-0005-0000-0000-000091330000}"/>
    <cellStyle name="Normal 3 2 2 2 5 7" xfId="13205" xr:uid="{00000000-0005-0000-0000-000092330000}"/>
    <cellStyle name="Normal 3 2 2 2 5 8" xfId="13206" xr:uid="{00000000-0005-0000-0000-000093330000}"/>
    <cellStyle name="Normal 3 2 2 2 6" xfId="13207" xr:uid="{00000000-0005-0000-0000-000094330000}"/>
    <cellStyle name="Normal 3 2 2 2 6 2" xfId="13208" xr:uid="{00000000-0005-0000-0000-000095330000}"/>
    <cellStyle name="Normal 3 2 2 2 6 2 2" xfId="13209" xr:uid="{00000000-0005-0000-0000-000096330000}"/>
    <cellStyle name="Normal 3 2 2 2 6 2 2 2" xfId="13210" xr:uid="{00000000-0005-0000-0000-000097330000}"/>
    <cellStyle name="Normal 3 2 2 2 6 2 2 2 2" xfId="13211" xr:uid="{00000000-0005-0000-0000-000098330000}"/>
    <cellStyle name="Normal 3 2 2 2 6 2 2 2 3" xfId="13212" xr:uid="{00000000-0005-0000-0000-000099330000}"/>
    <cellStyle name="Normal 3 2 2 2 6 2 2 2 4" xfId="13213" xr:uid="{00000000-0005-0000-0000-00009A330000}"/>
    <cellStyle name="Normal 3 2 2 2 6 2 2 3" xfId="13214" xr:uid="{00000000-0005-0000-0000-00009B330000}"/>
    <cellStyle name="Normal 3 2 2 2 6 2 2 4" xfId="13215" xr:uid="{00000000-0005-0000-0000-00009C330000}"/>
    <cellStyle name="Normal 3 2 2 2 6 2 2 5" xfId="13216" xr:uid="{00000000-0005-0000-0000-00009D330000}"/>
    <cellStyle name="Normal 3 2 2 2 6 2 3" xfId="13217" xr:uid="{00000000-0005-0000-0000-00009E330000}"/>
    <cellStyle name="Normal 3 2 2 2 6 2 3 2" xfId="13218" xr:uid="{00000000-0005-0000-0000-00009F330000}"/>
    <cellStyle name="Normal 3 2 2 2 6 2 3 3" xfId="13219" xr:uid="{00000000-0005-0000-0000-0000A0330000}"/>
    <cellStyle name="Normal 3 2 2 2 6 2 3 4" xfId="13220" xr:uid="{00000000-0005-0000-0000-0000A1330000}"/>
    <cellStyle name="Normal 3 2 2 2 6 2 4" xfId="13221" xr:uid="{00000000-0005-0000-0000-0000A2330000}"/>
    <cellStyle name="Normal 3 2 2 2 6 2 5" xfId="13222" xr:uid="{00000000-0005-0000-0000-0000A3330000}"/>
    <cellStyle name="Normal 3 2 2 2 6 2 6" xfId="13223" xr:uid="{00000000-0005-0000-0000-0000A4330000}"/>
    <cellStyle name="Normal 3 2 2 2 6 3" xfId="13224" xr:uid="{00000000-0005-0000-0000-0000A5330000}"/>
    <cellStyle name="Normal 3 2 2 2 6 3 2" xfId="13225" xr:uid="{00000000-0005-0000-0000-0000A6330000}"/>
    <cellStyle name="Normal 3 2 2 2 6 3 2 2" xfId="13226" xr:uid="{00000000-0005-0000-0000-0000A7330000}"/>
    <cellStyle name="Normal 3 2 2 2 6 3 2 2 2" xfId="13227" xr:uid="{00000000-0005-0000-0000-0000A8330000}"/>
    <cellStyle name="Normal 3 2 2 2 6 3 2 2 3" xfId="13228" xr:uid="{00000000-0005-0000-0000-0000A9330000}"/>
    <cellStyle name="Normal 3 2 2 2 6 3 2 2 4" xfId="13229" xr:uid="{00000000-0005-0000-0000-0000AA330000}"/>
    <cellStyle name="Normal 3 2 2 2 6 3 2 3" xfId="13230" xr:uid="{00000000-0005-0000-0000-0000AB330000}"/>
    <cellStyle name="Normal 3 2 2 2 6 3 2 4" xfId="13231" xr:uid="{00000000-0005-0000-0000-0000AC330000}"/>
    <cellStyle name="Normal 3 2 2 2 6 3 2 5" xfId="13232" xr:uid="{00000000-0005-0000-0000-0000AD330000}"/>
    <cellStyle name="Normal 3 2 2 2 6 3 3" xfId="13233" xr:uid="{00000000-0005-0000-0000-0000AE330000}"/>
    <cellStyle name="Normal 3 2 2 2 6 3 3 2" xfId="13234" xr:uid="{00000000-0005-0000-0000-0000AF330000}"/>
    <cellStyle name="Normal 3 2 2 2 6 3 3 3" xfId="13235" xr:uid="{00000000-0005-0000-0000-0000B0330000}"/>
    <cellStyle name="Normal 3 2 2 2 6 3 3 4" xfId="13236" xr:uid="{00000000-0005-0000-0000-0000B1330000}"/>
    <cellStyle name="Normal 3 2 2 2 6 3 4" xfId="13237" xr:uid="{00000000-0005-0000-0000-0000B2330000}"/>
    <cellStyle name="Normal 3 2 2 2 6 3 5" xfId="13238" xr:uid="{00000000-0005-0000-0000-0000B3330000}"/>
    <cellStyle name="Normal 3 2 2 2 6 3 6" xfId="13239" xr:uid="{00000000-0005-0000-0000-0000B4330000}"/>
    <cellStyle name="Normal 3 2 2 2 6 4" xfId="13240" xr:uid="{00000000-0005-0000-0000-0000B5330000}"/>
    <cellStyle name="Normal 3 2 2 2 6 4 2" xfId="13241" xr:uid="{00000000-0005-0000-0000-0000B6330000}"/>
    <cellStyle name="Normal 3 2 2 2 6 4 2 2" xfId="13242" xr:uid="{00000000-0005-0000-0000-0000B7330000}"/>
    <cellStyle name="Normal 3 2 2 2 6 4 2 3" xfId="13243" xr:uid="{00000000-0005-0000-0000-0000B8330000}"/>
    <cellStyle name="Normal 3 2 2 2 6 4 2 4" xfId="13244" xr:uid="{00000000-0005-0000-0000-0000B9330000}"/>
    <cellStyle name="Normal 3 2 2 2 6 4 3" xfId="13245" xr:uid="{00000000-0005-0000-0000-0000BA330000}"/>
    <cellStyle name="Normal 3 2 2 2 6 4 4" xfId="13246" xr:uid="{00000000-0005-0000-0000-0000BB330000}"/>
    <cellStyle name="Normal 3 2 2 2 6 4 5" xfId="13247" xr:uid="{00000000-0005-0000-0000-0000BC330000}"/>
    <cellStyle name="Normal 3 2 2 2 6 5" xfId="13248" xr:uid="{00000000-0005-0000-0000-0000BD330000}"/>
    <cellStyle name="Normal 3 2 2 2 6 5 2" xfId="13249" xr:uid="{00000000-0005-0000-0000-0000BE330000}"/>
    <cellStyle name="Normal 3 2 2 2 6 5 3" xfId="13250" xr:uid="{00000000-0005-0000-0000-0000BF330000}"/>
    <cellStyle name="Normal 3 2 2 2 6 5 4" xfId="13251" xr:uid="{00000000-0005-0000-0000-0000C0330000}"/>
    <cellStyle name="Normal 3 2 2 2 6 6" xfId="13252" xr:uid="{00000000-0005-0000-0000-0000C1330000}"/>
    <cellStyle name="Normal 3 2 2 2 6 7" xfId="13253" xr:uid="{00000000-0005-0000-0000-0000C2330000}"/>
    <cellStyle name="Normal 3 2 2 2 6 8" xfId="13254" xr:uid="{00000000-0005-0000-0000-0000C3330000}"/>
    <cellStyle name="Normal 3 2 2 2 7" xfId="13255" xr:uid="{00000000-0005-0000-0000-0000C4330000}"/>
    <cellStyle name="Normal 3 2 2 2 7 2" xfId="13256" xr:uid="{00000000-0005-0000-0000-0000C5330000}"/>
    <cellStyle name="Normal 3 2 2 2 7 2 2" xfId="13257" xr:uid="{00000000-0005-0000-0000-0000C6330000}"/>
    <cellStyle name="Normal 3 2 2 2 7 2 2 2" xfId="13258" xr:uid="{00000000-0005-0000-0000-0000C7330000}"/>
    <cellStyle name="Normal 3 2 2 2 7 2 2 3" xfId="13259" xr:uid="{00000000-0005-0000-0000-0000C8330000}"/>
    <cellStyle name="Normal 3 2 2 2 7 2 2 4" xfId="13260" xr:uid="{00000000-0005-0000-0000-0000C9330000}"/>
    <cellStyle name="Normal 3 2 2 2 7 2 3" xfId="13261" xr:uid="{00000000-0005-0000-0000-0000CA330000}"/>
    <cellStyle name="Normal 3 2 2 2 7 2 4" xfId="13262" xr:uid="{00000000-0005-0000-0000-0000CB330000}"/>
    <cellStyle name="Normal 3 2 2 2 7 2 5" xfId="13263" xr:uid="{00000000-0005-0000-0000-0000CC330000}"/>
    <cellStyle name="Normal 3 2 2 2 7 3" xfId="13264" xr:uid="{00000000-0005-0000-0000-0000CD330000}"/>
    <cellStyle name="Normal 3 2 2 2 7 3 2" xfId="13265" xr:uid="{00000000-0005-0000-0000-0000CE330000}"/>
    <cellStyle name="Normal 3 2 2 2 7 3 3" xfId="13266" xr:uid="{00000000-0005-0000-0000-0000CF330000}"/>
    <cellStyle name="Normal 3 2 2 2 7 3 4" xfId="13267" xr:uid="{00000000-0005-0000-0000-0000D0330000}"/>
    <cellStyle name="Normal 3 2 2 2 7 4" xfId="13268" xr:uid="{00000000-0005-0000-0000-0000D1330000}"/>
    <cellStyle name="Normal 3 2 2 2 7 5" xfId="13269" xr:uid="{00000000-0005-0000-0000-0000D2330000}"/>
    <cellStyle name="Normal 3 2 2 2 7 6" xfId="13270" xr:uid="{00000000-0005-0000-0000-0000D3330000}"/>
    <cellStyle name="Normal 3 2 2 2 8" xfId="13271" xr:uid="{00000000-0005-0000-0000-0000D4330000}"/>
    <cellStyle name="Normal 3 2 2 2 8 2" xfId="13272" xr:uid="{00000000-0005-0000-0000-0000D5330000}"/>
    <cellStyle name="Normal 3 2 2 2 8 2 2" xfId="13273" xr:uid="{00000000-0005-0000-0000-0000D6330000}"/>
    <cellStyle name="Normal 3 2 2 2 8 2 2 2" xfId="13274" xr:uid="{00000000-0005-0000-0000-0000D7330000}"/>
    <cellStyle name="Normal 3 2 2 2 8 2 2 3" xfId="13275" xr:uid="{00000000-0005-0000-0000-0000D8330000}"/>
    <cellStyle name="Normal 3 2 2 2 8 2 2 4" xfId="13276" xr:uid="{00000000-0005-0000-0000-0000D9330000}"/>
    <cellStyle name="Normal 3 2 2 2 8 2 3" xfId="13277" xr:uid="{00000000-0005-0000-0000-0000DA330000}"/>
    <cellStyle name="Normal 3 2 2 2 8 2 4" xfId="13278" xr:uid="{00000000-0005-0000-0000-0000DB330000}"/>
    <cellStyle name="Normal 3 2 2 2 8 2 5" xfId="13279" xr:uid="{00000000-0005-0000-0000-0000DC330000}"/>
    <cellStyle name="Normal 3 2 2 2 8 3" xfId="13280" xr:uid="{00000000-0005-0000-0000-0000DD330000}"/>
    <cellStyle name="Normal 3 2 2 2 8 3 2" xfId="13281" xr:uid="{00000000-0005-0000-0000-0000DE330000}"/>
    <cellStyle name="Normal 3 2 2 2 8 3 3" xfId="13282" xr:uid="{00000000-0005-0000-0000-0000DF330000}"/>
    <cellStyle name="Normal 3 2 2 2 8 3 4" xfId="13283" xr:uid="{00000000-0005-0000-0000-0000E0330000}"/>
    <cellStyle name="Normal 3 2 2 2 8 4" xfId="13284" xr:uid="{00000000-0005-0000-0000-0000E1330000}"/>
    <cellStyle name="Normal 3 2 2 2 8 5" xfId="13285" xr:uid="{00000000-0005-0000-0000-0000E2330000}"/>
    <cellStyle name="Normal 3 2 2 2 8 6" xfId="13286" xr:uid="{00000000-0005-0000-0000-0000E3330000}"/>
    <cellStyle name="Normal 3 2 2 2 9" xfId="13287" xr:uid="{00000000-0005-0000-0000-0000E4330000}"/>
    <cellStyle name="Normal 3 2 2 3" xfId="13288" xr:uid="{00000000-0005-0000-0000-0000E5330000}"/>
    <cellStyle name="Normal 3 2 2 3 10" xfId="13289" xr:uid="{00000000-0005-0000-0000-0000E6330000}"/>
    <cellStyle name="Normal 3 2 2 3 11" xfId="13290" xr:uid="{00000000-0005-0000-0000-0000E7330000}"/>
    <cellStyle name="Normal 3 2 2 3 2" xfId="13291" xr:uid="{00000000-0005-0000-0000-0000E8330000}"/>
    <cellStyle name="Normal 3 2 2 3 2 2" xfId="13292" xr:uid="{00000000-0005-0000-0000-0000E9330000}"/>
    <cellStyle name="Normal 3 2 2 3 2 2 2" xfId="13293" xr:uid="{00000000-0005-0000-0000-0000EA330000}"/>
    <cellStyle name="Normal 3 2 2 3 2 2 2 2" xfId="13294" xr:uid="{00000000-0005-0000-0000-0000EB330000}"/>
    <cellStyle name="Normal 3 2 2 3 2 2 2 2 2" xfId="13295" xr:uid="{00000000-0005-0000-0000-0000EC330000}"/>
    <cellStyle name="Normal 3 2 2 3 2 2 2 2 3" xfId="13296" xr:uid="{00000000-0005-0000-0000-0000ED330000}"/>
    <cellStyle name="Normal 3 2 2 3 2 2 2 2 4" xfId="13297" xr:uid="{00000000-0005-0000-0000-0000EE330000}"/>
    <cellStyle name="Normal 3 2 2 3 2 2 2 3" xfId="13298" xr:uid="{00000000-0005-0000-0000-0000EF330000}"/>
    <cellStyle name="Normal 3 2 2 3 2 2 2 4" xfId="13299" xr:uid="{00000000-0005-0000-0000-0000F0330000}"/>
    <cellStyle name="Normal 3 2 2 3 2 2 2 5" xfId="13300" xr:uid="{00000000-0005-0000-0000-0000F1330000}"/>
    <cellStyle name="Normal 3 2 2 3 2 2 3" xfId="13301" xr:uid="{00000000-0005-0000-0000-0000F2330000}"/>
    <cellStyle name="Normal 3 2 2 3 2 2 3 2" xfId="13302" xr:uid="{00000000-0005-0000-0000-0000F3330000}"/>
    <cellStyle name="Normal 3 2 2 3 2 2 3 3" xfId="13303" xr:uid="{00000000-0005-0000-0000-0000F4330000}"/>
    <cellStyle name="Normal 3 2 2 3 2 2 3 4" xfId="13304" xr:uid="{00000000-0005-0000-0000-0000F5330000}"/>
    <cellStyle name="Normal 3 2 2 3 2 2 4" xfId="13305" xr:uid="{00000000-0005-0000-0000-0000F6330000}"/>
    <cellStyle name="Normal 3 2 2 3 2 2 5" xfId="13306" xr:uid="{00000000-0005-0000-0000-0000F7330000}"/>
    <cellStyle name="Normal 3 2 2 3 2 2 6" xfId="13307" xr:uid="{00000000-0005-0000-0000-0000F8330000}"/>
    <cellStyle name="Normal 3 2 2 3 2 3" xfId="13308" xr:uid="{00000000-0005-0000-0000-0000F9330000}"/>
    <cellStyle name="Normal 3 2 2 3 2 3 2" xfId="13309" xr:uid="{00000000-0005-0000-0000-0000FA330000}"/>
    <cellStyle name="Normal 3 2 2 3 2 3 2 2" xfId="13310" xr:uid="{00000000-0005-0000-0000-0000FB330000}"/>
    <cellStyle name="Normal 3 2 2 3 2 3 2 2 2" xfId="13311" xr:uid="{00000000-0005-0000-0000-0000FC330000}"/>
    <cellStyle name="Normal 3 2 2 3 2 3 2 2 3" xfId="13312" xr:uid="{00000000-0005-0000-0000-0000FD330000}"/>
    <cellStyle name="Normal 3 2 2 3 2 3 2 2 4" xfId="13313" xr:uid="{00000000-0005-0000-0000-0000FE330000}"/>
    <cellStyle name="Normal 3 2 2 3 2 3 2 3" xfId="13314" xr:uid="{00000000-0005-0000-0000-0000FF330000}"/>
    <cellStyle name="Normal 3 2 2 3 2 3 2 4" xfId="13315" xr:uid="{00000000-0005-0000-0000-000000340000}"/>
    <cellStyle name="Normal 3 2 2 3 2 3 2 5" xfId="13316" xr:uid="{00000000-0005-0000-0000-000001340000}"/>
    <cellStyle name="Normal 3 2 2 3 2 3 3" xfId="13317" xr:uid="{00000000-0005-0000-0000-000002340000}"/>
    <cellStyle name="Normal 3 2 2 3 2 3 3 2" xfId="13318" xr:uid="{00000000-0005-0000-0000-000003340000}"/>
    <cellStyle name="Normal 3 2 2 3 2 3 3 3" xfId="13319" xr:uid="{00000000-0005-0000-0000-000004340000}"/>
    <cellStyle name="Normal 3 2 2 3 2 3 3 4" xfId="13320" xr:uid="{00000000-0005-0000-0000-000005340000}"/>
    <cellStyle name="Normal 3 2 2 3 2 3 4" xfId="13321" xr:uid="{00000000-0005-0000-0000-000006340000}"/>
    <cellStyle name="Normal 3 2 2 3 2 3 5" xfId="13322" xr:uid="{00000000-0005-0000-0000-000007340000}"/>
    <cellStyle name="Normal 3 2 2 3 2 3 6" xfId="13323" xr:uid="{00000000-0005-0000-0000-000008340000}"/>
    <cellStyle name="Normal 3 2 2 3 2 4" xfId="13324" xr:uid="{00000000-0005-0000-0000-000009340000}"/>
    <cellStyle name="Normal 3 2 2 3 2 4 2" xfId="13325" xr:uid="{00000000-0005-0000-0000-00000A340000}"/>
    <cellStyle name="Normal 3 2 2 3 2 4 2 2" xfId="13326" xr:uid="{00000000-0005-0000-0000-00000B340000}"/>
    <cellStyle name="Normal 3 2 2 3 2 4 2 3" xfId="13327" xr:uid="{00000000-0005-0000-0000-00000C340000}"/>
    <cellStyle name="Normal 3 2 2 3 2 4 2 4" xfId="13328" xr:uid="{00000000-0005-0000-0000-00000D340000}"/>
    <cellStyle name="Normal 3 2 2 3 2 4 3" xfId="13329" xr:uid="{00000000-0005-0000-0000-00000E340000}"/>
    <cellStyle name="Normal 3 2 2 3 2 4 4" xfId="13330" xr:uid="{00000000-0005-0000-0000-00000F340000}"/>
    <cellStyle name="Normal 3 2 2 3 2 4 5" xfId="13331" xr:uid="{00000000-0005-0000-0000-000010340000}"/>
    <cellStyle name="Normal 3 2 2 3 2 5" xfId="13332" xr:uid="{00000000-0005-0000-0000-000011340000}"/>
    <cellStyle name="Normal 3 2 2 3 2 5 2" xfId="13333" xr:uid="{00000000-0005-0000-0000-000012340000}"/>
    <cellStyle name="Normal 3 2 2 3 2 5 3" xfId="13334" xr:uid="{00000000-0005-0000-0000-000013340000}"/>
    <cellStyle name="Normal 3 2 2 3 2 5 4" xfId="13335" xr:uid="{00000000-0005-0000-0000-000014340000}"/>
    <cellStyle name="Normal 3 2 2 3 2 6" xfId="13336" xr:uid="{00000000-0005-0000-0000-000015340000}"/>
    <cellStyle name="Normal 3 2 2 3 2 7" xfId="13337" xr:uid="{00000000-0005-0000-0000-000016340000}"/>
    <cellStyle name="Normal 3 2 2 3 2 8" xfId="13338" xr:uid="{00000000-0005-0000-0000-000017340000}"/>
    <cellStyle name="Normal 3 2 2 3 3" xfId="13339" xr:uid="{00000000-0005-0000-0000-000018340000}"/>
    <cellStyle name="Normal 3 2 2 3 3 2" xfId="13340" xr:uid="{00000000-0005-0000-0000-000019340000}"/>
    <cellStyle name="Normal 3 2 2 3 3 2 2" xfId="13341" xr:uid="{00000000-0005-0000-0000-00001A340000}"/>
    <cellStyle name="Normal 3 2 2 3 3 2 2 2" xfId="13342" xr:uid="{00000000-0005-0000-0000-00001B340000}"/>
    <cellStyle name="Normal 3 2 2 3 3 2 2 3" xfId="13343" xr:uid="{00000000-0005-0000-0000-00001C340000}"/>
    <cellStyle name="Normal 3 2 2 3 3 2 2 4" xfId="13344" xr:uid="{00000000-0005-0000-0000-00001D340000}"/>
    <cellStyle name="Normal 3 2 2 3 3 2 3" xfId="13345" xr:uid="{00000000-0005-0000-0000-00001E340000}"/>
    <cellStyle name="Normal 3 2 2 3 3 2 4" xfId="13346" xr:uid="{00000000-0005-0000-0000-00001F340000}"/>
    <cellStyle name="Normal 3 2 2 3 3 2 5" xfId="13347" xr:uid="{00000000-0005-0000-0000-000020340000}"/>
    <cellStyle name="Normal 3 2 2 3 3 3" xfId="13348" xr:uid="{00000000-0005-0000-0000-000021340000}"/>
    <cellStyle name="Normal 3 2 2 3 3 3 2" xfId="13349" xr:uid="{00000000-0005-0000-0000-000022340000}"/>
    <cellStyle name="Normal 3 2 2 3 3 3 3" xfId="13350" xr:uid="{00000000-0005-0000-0000-000023340000}"/>
    <cellStyle name="Normal 3 2 2 3 3 3 4" xfId="13351" xr:uid="{00000000-0005-0000-0000-000024340000}"/>
    <cellStyle name="Normal 3 2 2 3 3 4" xfId="13352" xr:uid="{00000000-0005-0000-0000-000025340000}"/>
    <cellStyle name="Normal 3 2 2 3 3 5" xfId="13353" xr:uid="{00000000-0005-0000-0000-000026340000}"/>
    <cellStyle name="Normal 3 2 2 3 3 6" xfId="13354" xr:uid="{00000000-0005-0000-0000-000027340000}"/>
    <cellStyle name="Normal 3 2 2 3 4" xfId="13355" xr:uid="{00000000-0005-0000-0000-000028340000}"/>
    <cellStyle name="Normal 3 2 2 3 4 2" xfId="13356" xr:uid="{00000000-0005-0000-0000-000029340000}"/>
    <cellStyle name="Normal 3 2 2 3 4 2 2" xfId="13357" xr:uid="{00000000-0005-0000-0000-00002A340000}"/>
    <cellStyle name="Normal 3 2 2 3 4 2 2 2" xfId="13358" xr:uid="{00000000-0005-0000-0000-00002B340000}"/>
    <cellStyle name="Normal 3 2 2 3 4 2 2 3" xfId="13359" xr:uid="{00000000-0005-0000-0000-00002C340000}"/>
    <cellStyle name="Normal 3 2 2 3 4 2 2 4" xfId="13360" xr:uid="{00000000-0005-0000-0000-00002D340000}"/>
    <cellStyle name="Normal 3 2 2 3 4 2 3" xfId="13361" xr:uid="{00000000-0005-0000-0000-00002E340000}"/>
    <cellStyle name="Normal 3 2 2 3 4 2 4" xfId="13362" xr:uid="{00000000-0005-0000-0000-00002F340000}"/>
    <cellStyle name="Normal 3 2 2 3 4 2 5" xfId="13363" xr:uid="{00000000-0005-0000-0000-000030340000}"/>
    <cellStyle name="Normal 3 2 2 3 4 3" xfId="13364" xr:uid="{00000000-0005-0000-0000-000031340000}"/>
    <cellStyle name="Normal 3 2 2 3 4 3 2" xfId="13365" xr:uid="{00000000-0005-0000-0000-000032340000}"/>
    <cellStyle name="Normal 3 2 2 3 4 3 3" xfId="13366" xr:uid="{00000000-0005-0000-0000-000033340000}"/>
    <cellStyle name="Normal 3 2 2 3 4 3 4" xfId="13367" xr:uid="{00000000-0005-0000-0000-000034340000}"/>
    <cellStyle name="Normal 3 2 2 3 4 4" xfId="13368" xr:uid="{00000000-0005-0000-0000-000035340000}"/>
    <cellStyle name="Normal 3 2 2 3 4 5" xfId="13369" xr:uid="{00000000-0005-0000-0000-000036340000}"/>
    <cellStyle name="Normal 3 2 2 3 4 6" xfId="13370" xr:uid="{00000000-0005-0000-0000-000037340000}"/>
    <cellStyle name="Normal 3 2 2 3 5" xfId="13371" xr:uid="{00000000-0005-0000-0000-000038340000}"/>
    <cellStyle name="Normal 3 2 2 3 6" xfId="13372" xr:uid="{00000000-0005-0000-0000-000039340000}"/>
    <cellStyle name="Normal 3 2 2 3 6 2" xfId="13373" xr:uid="{00000000-0005-0000-0000-00003A340000}"/>
    <cellStyle name="Normal 3 2 2 3 6 2 2" xfId="13374" xr:uid="{00000000-0005-0000-0000-00003B340000}"/>
    <cellStyle name="Normal 3 2 2 3 6 2 3" xfId="13375" xr:uid="{00000000-0005-0000-0000-00003C340000}"/>
    <cellStyle name="Normal 3 2 2 3 6 2 4" xfId="13376" xr:uid="{00000000-0005-0000-0000-00003D340000}"/>
    <cellStyle name="Normal 3 2 2 3 6 3" xfId="13377" xr:uid="{00000000-0005-0000-0000-00003E340000}"/>
    <cellStyle name="Normal 3 2 2 3 6 4" xfId="13378" xr:uid="{00000000-0005-0000-0000-00003F340000}"/>
    <cellStyle name="Normal 3 2 2 3 6 5" xfId="13379" xr:uid="{00000000-0005-0000-0000-000040340000}"/>
    <cellStyle name="Normal 3 2 2 3 7" xfId="13380" xr:uid="{00000000-0005-0000-0000-000041340000}"/>
    <cellStyle name="Normal 3 2 2 3 8" xfId="13381" xr:uid="{00000000-0005-0000-0000-000042340000}"/>
    <cellStyle name="Normal 3 2 2 3 8 2" xfId="13382" xr:uid="{00000000-0005-0000-0000-000043340000}"/>
    <cellStyle name="Normal 3 2 2 3 8 3" xfId="13383" xr:uid="{00000000-0005-0000-0000-000044340000}"/>
    <cellStyle name="Normal 3 2 2 3 8 4" xfId="13384" xr:uid="{00000000-0005-0000-0000-000045340000}"/>
    <cellStyle name="Normal 3 2 2 3 9" xfId="13385" xr:uid="{00000000-0005-0000-0000-000046340000}"/>
    <cellStyle name="Normal 3 2 2 4" xfId="13386" xr:uid="{00000000-0005-0000-0000-000047340000}"/>
    <cellStyle name="Normal 3 2 2 4 10" xfId="13387" xr:uid="{00000000-0005-0000-0000-000048340000}"/>
    <cellStyle name="Normal 3 2 2 4 2" xfId="13388" xr:uid="{00000000-0005-0000-0000-000049340000}"/>
    <cellStyle name="Normal 3 2 2 4 2 2" xfId="13389" xr:uid="{00000000-0005-0000-0000-00004A340000}"/>
    <cellStyle name="Normal 3 2 2 4 2 2 2" xfId="13390" xr:uid="{00000000-0005-0000-0000-00004B340000}"/>
    <cellStyle name="Normal 3 2 2 4 2 2 2 2" xfId="13391" xr:uid="{00000000-0005-0000-0000-00004C340000}"/>
    <cellStyle name="Normal 3 2 2 4 2 2 2 2 2" xfId="13392" xr:uid="{00000000-0005-0000-0000-00004D340000}"/>
    <cellStyle name="Normal 3 2 2 4 2 2 2 2 3" xfId="13393" xr:uid="{00000000-0005-0000-0000-00004E340000}"/>
    <cellStyle name="Normal 3 2 2 4 2 2 2 2 4" xfId="13394" xr:uid="{00000000-0005-0000-0000-00004F340000}"/>
    <cellStyle name="Normal 3 2 2 4 2 2 2 3" xfId="13395" xr:uid="{00000000-0005-0000-0000-000050340000}"/>
    <cellStyle name="Normal 3 2 2 4 2 2 2 4" xfId="13396" xr:uid="{00000000-0005-0000-0000-000051340000}"/>
    <cellStyle name="Normal 3 2 2 4 2 2 2 5" xfId="13397" xr:uid="{00000000-0005-0000-0000-000052340000}"/>
    <cellStyle name="Normal 3 2 2 4 2 2 3" xfId="13398" xr:uid="{00000000-0005-0000-0000-000053340000}"/>
    <cellStyle name="Normal 3 2 2 4 2 2 3 2" xfId="13399" xr:uid="{00000000-0005-0000-0000-000054340000}"/>
    <cellStyle name="Normal 3 2 2 4 2 2 3 3" xfId="13400" xr:uid="{00000000-0005-0000-0000-000055340000}"/>
    <cellStyle name="Normal 3 2 2 4 2 2 3 4" xfId="13401" xr:uid="{00000000-0005-0000-0000-000056340000}"/>
    <cellStyle name="Normal 3 2 2 4 2 2 4" xfId="13402" xr:uid="{00000000-0005-0000-0000-000057340000}"/>
    <cellStyle name="Normal 3 2 2 4 2 2 5" xfId="13403" xr:uid="{00000000-0005-0000-0000-000058340000}"/>
    <cellStyle name="Normal 3 2 2 4 2 2 6" xfId="13404" xr:uid="{00000000-0005-0000-0000-000059340000}"/>
    <cellStyle name="Normal 3 2 2 4 2 3" xfId="13405" xr:uid="{00000000-0005-0000-0000-00005A340000}"/>
    <cellStyle name="Normal 3 2 2 4 2 3 2" xfId="13406" xr:uid="{00000000-0005-0000-0000-00005B340000}"/>
    <cellStyle name="Normal 3 2 2 4 2 3 2 2" xfId="13407" xr:uid="{00000000-0005-0000-0000-00005C340000}"/>
    <cellStyle name="Normal 3 2 2 4 2 3 2 2 2" xfId="13408" xr:uid="{00000000-0005-0000-0000-00005D340000}"/>
    <cellStyle name="Normal 3 2 2 4 2 3 2 2 3" xfId="13409" xr:uid="{00000000-0005-0000-0000-00005E340000}"/>
    <cellStyle name="Normal 3 2 2 4 2 3 2 2 4" xfId="13410" xr:uid="{00000000-0005-0000-0000-00005F340000}"/>
    <cellStyle name="Normal 3 2 2 4 2 3 2 3" xfId="13411" xr:uid="{00000000-0005-0000-0000-000060340000}"/>
    <cellStyle name="Normal 3 2 2 4 2 3 2 4" xfId="13412" xr:uid="{00000000-0005-0000-0000-000061340000}"/>
    <cellStyle name="Normal 3 2 2 4 2 3 2 5" xfId="13413" xr:uid="{00000000-0005-0000-0000-000062340000}"/>
    <cellStyle name="Normal 3 2 2 4 2 3 3" xfId="13414" xr:uid="{00000000-0005-0000-0000-000063340000}"/>
    <cellStyle name="Normal 3 2 2 4 2 3 3 2" xfId="13415" xr:uid="{00000000-0005-0000-0000-000064340000}"/>
    <cellStyle name="Normal 3 2 2 4 2 3 3 3" xfId="13416" xr:uid="{00000000-0005-0000-0000-000065340000}"/>
    <cellStyle name="Normal 3 2 2 4 2 3 3 4" xfId="13417" xr:uid="{00000000-0005-0000-0000-000066340000}"/>
    <cellStyle name="Normal 3 2 2 4 2 3 4" xfId="13418" xr:uid="{00000000-0005-0000-0000-000067340000}"/>
    <cellStyle name="Normal 3 2 2 4 2 3 5" xfId="13419" xr:uid="{00000000-0005-0000-0000-000068340000}"/>
    <cellStyle name="Normal 3 2 2 4 2 3 6" xfId="13420" xr:uid="{00000000-0005-0000-0000-000069340000}"/>
    <cellStyle name="Normal 3 2 2 4 2 4" xfId="13421" xr:uid="{00000000-0005-0000-0000-00006A340000}"/>
    <cellStyle name="Normal 3 2 2 4 2 4 2" xfId="13422" xr:uid="{00000000-0005-0000-0000-00006B340000}"/>
    <cellStyle name="Normal 3 2 2 4 2 4 2 2" xfId="13423" xr:uid="{00000000-0005-0000-0000-00006C340000}"/>
    <cellStyle name="Normal 3 2 2 4 2 4 2 3" xfId="13424" xr:uid="{00000000-0005-0000-0000-00006D340000}"/>
    <cellStyle name="Normal 3 2 2 4 2 4 2 4" xfId="13425" xr:uid="{00000000-0005-0000-0000-00006E340000}"/>
    <cellStyle name="Normal 3 2 2 4 2 4 3" xfId="13426" xr:uid="{00000000-0005-0000-0000-00006F340000}"/>
    <cellStyle name="Normal 3 2 2 4 2 4 4" xfId="13427" xr:uid="{00000000-0005-0000-0000-000070340000}"/>
    <cellStyle name="Normal 3 2 2 4 2 4 5" xfId="13428" xr:uid="{00000000-0005-0000-0000-000071340000}"/>
    <cellStyle name="Normal 3 2 2 4 2 5" xfId="13429" xr:uid="{00000000-0005-0000-0000-000072340000}"/>
    <cellStyle name="Normal 3 2 2 4 2 5 2" xfId="13430" xr:uid="{00000000-0005-0000-0000-000073340000}"/>
    <cellStyle name="Normal 3 2 2 4 2 5 3" xfId="13431" xr:uid="{00000000-0005-0000-0000-000074340000}"/>
    <cellStyle name="Normal 3 2 2 4 2 5 4" xfId="13432" xr:uid="{00000000-0005-0000-0000-000075340000}"/>
    <cellStyle name="Normal 3 2 2 4 2 6" xfId="13433" xr:uid="{00000000-0005-0000-0000-000076340000}"/>
    <cellStyle name="Normal 3 2 2 4 2 7" xfId="13434" xr:uid="{00000000-0005-0000-0000-000077340000}"/>
    <cellStyle name="Normal 3 2 2 4 2 8" xfId="13435" xr:uid="{00000000-0005-0000-0000-000078340000}"/>
    <cellStyle name="Normal 3 2 2 4 3" xfId="13436" xr:uid="{00000000-0005-0000-0000-000079340000}"/>
    <cellStyle name="Normal 3 2 2 4 3 2" xfId="13437" xr:uid="{00000000-0005-0000-0000-00007A340000}"/>
    <cellStyle name="Normal 3 2 2 4 3 2 2" xfId="13438" xr:uid="{00000000-0005-0000-0000-00007B340000}"/>
    <cellStyle name="Normal 3 2 2 4 3 2 2 2" xfId="13439" xr:uid="{00000000-0005-0000-0000-00007C340000}"/>
    <cellStyle name="Normal 3 2 2 4 3 2 2 3" xfId="13440" xr:uid="{00000000-0005-0000-0000-00007D340000}"/>
    <cellStyle name="Normal 3 2 2 4 3 2 2 4" xfId="13441" xr:uid="{00000000-0005-0000-0000-00007E340000}"/>
    <cellStyle name="Normal 3 2 2 4 3 2 3" xfId="13442" xr:uid="{00000000-0005-0000-0000-00007F340000}"/>
    <cellStyle name="Normal 3 2 2 4 3 2 4" xfId="13443" xr:uid="{00000000-0005-0000-0000-000080340000}"/>
    <cellStyle name="Normal 3 2 2 4 3 2 5" xfId="13444" xr:uid="{00000000-0005-0000-0000-000081340000}"/>
    <cellStyle name="Normal 3 2 2 4 3 3" xfId="13445" xr:uid="{00000000-0005-0000-0000-000082340000}"/>
    <cellStyle name="Normal 3 2 2 4 3 3 2" xfId="13446" xr:uid="{00000000-0005-0000-0000-000083340000}"/>
    <cellStyle name="Normal 3 2 2 4 3 3 3" xfId="13447" xr:uid="{00000000-0005-0000-0000-000084340000}"/>
    <cellStyle name="Normal 3 2 2 4 3 3 4" xfId="13448" xr:uid="{00000000-0005-0000-0000-000085340000}"/>
    <cellStyle name="Normal 3 2 2 4 3 4" xfId="13449" xr:uid="{00000000-0005-0000-0000-000086340000}"/>
    <cellStyle name="Normal 3 2 2 4 3 5" xfId="13450" xr:uid="{00000000-0005-0000-0000-000087340000}"/>
    <cellStyle name="Normal 3 2 2 4 3 6" xfId="13451" xr:uid="{00000000-0005-0000-0000-000088340000}"/>
    <cellStyle name="Normal 3 2 2 4 4" xfId="13452" xr:uid="{00000000-0005-0000-0000-000089340000}"/>
    <cellStyle name="Normal 3 2 2 4 4 2" xfId="13453" xr:uid="{00000000-0005-0000-0000-00008A340000}"/>
    <cellStyle name="Normal 3 2 2 4 4 2 2" xfId="13454" xr:uid="{00000000-0005-0000-0000-00008B340000}"/>
    <cellStyle name="Normal 3 2 2 4 4 2 2 2" xfId="13455" xr:uid="{00000000-0005-0000-0000-00008C340000}"/>
    <cellStyle name="Normal 3 2 2 4 4 2 2 3" xfId="13456" xr:uid="{00000000-0005-0000-0000-00008D340000}"/>
    <cellStyle name="Normal 3 2 2 4 4 2 2 4" xfId="13457" xr:uid="{00000000-0005-0000-0000-00008E340000}"/>
    <cellStyle name="Normal 3 2 2 4 4 2 3" xfId="13458" xr:uid="{00000000-0005-0000-0000-00008F340000}"/>
    <cellStyle name="Normal 3 2 2 4 4 2 4" xfId="13459" xr:uid="{00000000-0005-0000-0000-000090340000}"/>
    <cellStyle name="Normal 3 2 2 4 4 2 5" xfId="13460" xr:uid="{00000000-0005-0000-0000-000091340000}"/>
    <cellStyle name="Normal 3 2 2 4 4 3" xfId="13461" xr:uid="{00000000-0005-0000-0000-000092340000}"/>
    <cellStyle name="Normal 3 2 2 4 4 3 2" xfId="13462" xr:uid="{00000000-0005-0000-0000-000093340000}"/>
    <cellStyle name="Normal 3 2 2 4 4 3 3" xfId="13463" xr:uid="{00000000-0005-0000-0000-000094340000}"/>
    <cellStyle name="Normal 3 2 2 4 4 3 4" xfId="13464" xr:uid="{00000000-0005-0000-0000-000095340000}"/>
    <cellStyle name="Normal 3 2 2 4 4 4" xfId="13465" xr:uid="{00000000-0005-0000-0000-000096340000}"/>
    <cellStyle name="Normal 3 2 2 4 4 5" xfId="13466" xr:uid="{00000000-0005-0000-0000-000097340000}"/>
    <cellStyle name="Normal 3 2 2 4 4 6" xfId="13467" xr:uid="{00000000-0005-0000-0000-000098340000}"/>
    <cellStyle name="Normal 3 2 2 4 5" xfId="13468" xr:uid="{00000000-0005-0000-0000-000099340000}"/>
    <cellStyle name="Normal 3 2 2 4 6" xfId="13469" xr:uid="{00000000-0005-0000-0000-00009A340000}"/>
    <cellStyle name="Normal 3 2 2 4 6 2" xfId="13470" xr:uid="{00000000-0005-0000-0000-00009B340000}"/>
    <cellStyle name="Normal 3 2 2 4 6 2 2" xfId="13471" xr:uid="{00000000-0005-0000-0000-00009C340000}"/>
    <cellStyle name="Normal 3 2 2 4 6 2 3" xfId="13472" xr:uid="{00000000-0005-0000-0000-00009D340000}"/>
    <cellStyle name="Normal 3 2 2 4 6 2 4" xfId="13473" xr:uid="{00000000-0005-0000-0000-00009E340000}"/>
    <cellStyle name="Normal 3 2 2 4 6 3" xfId="13474" xr:uid="{00000000-0005-0000-0000-00009F340000}"/>
    <cellStyle name="Normal 3 2 2 4 6 4" xfId="13475" xr:uid="{00000000-0005-0000-0000-0000A0340000}"/>
    <cellStyle name="Normal 3 2 2 4 6 5" xfId="13476" xr:uid="{00000000-0005-0000-0000-0000A1340000}"/>
    <cellStyle name="Normal 3 2 2 4 7" xfId="13477" xr:uid="{00000000-0005-0000-0000-0000A2340000}"/>
    <cellStyle name="Normal 3 2 2 4 7 2" xfId="13478" xr:uid="{00000000-0005-0000-0000-0000A3340000}"/>
    <cellStyle name="Normal 3 2 2 4 7 3" xfId="13479" xr:uid="{00000000-0005-0000-0000-0000A4340000}"/>
    <cellStyle name="Normal 3 2 2 4 7 4" xfId="13480" xr:uid="{00000000-0005-0000-0000-0000A5340000}"/>
    <cellStyle name="Normal 3 2 2 4 8" xfId="13481" xr:uid="{00000000-0005-0000-0000-0000A6340000}"/>
    <cellStyle name="Normal 3 2 2 4 9" xfId="13482" xr:uid="{00000000-0005-0000-0000-0000A7340000}"/>
    <cellStyle name="Normal 3 2 2 5" xfId="13483" xr:uid="{00000000-0005-0000-0000-0000A8340000}"/>
    <cellStyle name="Normal 3 2 2 5 10" xfId="13484" xr:uid="{00000000-0005-0000-0000-0000A9340000}"/>
    <cellStyle name="Normal 3 2 2 5 11" xfId="13485" xr:uid="{00000000-0005-0000-0000-0000AA340000}"/>
    <cellStyle name="Normal 3 2 2 5 2" xfId="13486" xr:uid="{00000000-0005-0000-0000-0000AB340000}"/>
    <cellStyle name="Normal 3 2 2 5 2 2" xfId="13487" xr:uid="{00000000-0005-0000-0000-0000AC340000}"/>
    <cellStyle name="Normal 3 2 2 5 2 2 2" xfId="13488" xr:uid="{00000000-0005-0000-0000-0000AD340000}"/>
    <cellStyle name="Normal 3 2 2 5 2 2 2 2" xfId="13489" xr:uid="{00000000-0005-0000-0000-0000AE340000}"/>
    <cellStyle name="Normal 3 2 2 5 2 2 2 2 2" xfId="13490" xr:uid="{00000000-0005-0000-0000-0000AF340000}"/>
    <cellStyle name="Normal 3 2 2 5 2 2 2 2 3" xfId="13491" xr:uid="{00000000-0005-0000-0000-0000B0340000}"/>
    <cellStyle name="Normal 3 2 2 5 2 2 2 2 4" xfId="13492" xr:uid="{00000000-0005-0000-0000-0000B1340000}"/>
    <cellStyle name="Normal 3 2 2 5 2 2 2 3" xfId="13493" xr:uid="{00000000-0005-0000-0000-0000B2340000}"/>
    <cellStyle name="Normal 3 2 2 5 2 2 2 4" xfId="13494" xr:uid="{00000000-0005-0000-0000-0000B3340000}"/>
    <cellStyle name="Normal 3 2 2 5 2 2 2 5" xfId="13495" xr:uid="{00000000-0005-0000-0000-0000B4340000}"/>
    <cellStyle name="Normal 3 2 2 5 2 2 3" xfId="13496" xr:uid="{00000000-0005-0000-0000-0000B5340000}"/>
    <cellStyle name="Normal 3 2 2 5 2 2 3 2" xfId="13497" xr:uid="{00000000-0005-0000-0000-0000B6340000}"/>
    <cellStyle name="Normal 3 2 2 5 2 2 3 3" xfId="13498" xr:uid="{00000000-0005-0000-0000-0000B7340000}"/>
    <cellStyle name="Normal 3 2 2 5 2 2 3 4" xfId="13499" xr:uid="{00000000-0005-0000-0000-0000B8340000}"/>
    <cellStyle name="Normal 3 2 2 5 2 2 4" xfId="13500" xr:uid="{00000000-0005-0000-0000-0000B9340000}"/>
    <cellStyle name="Normal 3 2 2 5 2 2 5" xfId="13501" xr:uid="{00000000-0005-0000-0000-0000BA340000}"/>
    <cellStyle name="Normal 3 2 2 5 2 2 6" xfId="13502" xr:uid="{00000000-0005-0000-0000-0000BB340000}"/>
    <cellStyle name="Normal 3 2 2 5 2 3" xfId="13503" xr:uid="{00000000-0005-0000-0000-0000BC340000}"/>
    <cellStyle name="Normal 3 2 2 5 2 3 2" xfId="13504" xr:uid="{00000000-0005-0000-0000-0000BD340000}"/>
    <cellStyle name="Normal 3 2 2 5 2 3 2 2" xfId="13505" xr:uid="{00000000-0005-0000-0000-0000BE340000}"/>
    <cellStyle name="Normal 3 2 2 5 2 3 2 2 2" xfId="13506" xr:uid="{00000000-0005-0000-0000-0000BF340000}"/>
    <cellStyle name="Normal 3 2 2 5 2 3 2 2 3" xfId="13507" xr:uid="{00000000-0005-0000-0000-0000C0340000}"/>
    <cellStyle name="Normal 3 2 2 5 2 3 2 2 4" xfId="13508" xr:uid="{00000000-0005-0000-0000-0000C1340000}"/>
    <cellStyle name="Normal 3 2 2 5 2 3 2 3" xfId="13509" xr:uid="{00000000-0005-0000-0000-0000C2340000}"/>
    <cellStyle name="Normal 3 2 2 5 2 3 2 4" xfId="13510" xr:uid="{00000000-0005-0000-0000-0000C3340000}"/>
    <cellStyle name="Normal 3 2 2 5 2 3 2 5" xfId="13511" xr:uid="{00000000-0005-0000-0000-0000C4340000}"/>
    <cellStyle name="Normal 3 2 2 5 2 3 3" xfId="13512" xr:uid="{00000000-0005-0000-0000-0000C5340000}"/>
    <cellStyle name="Normal 3 2 2 5 2 3 3 2" xfId="13513" xr:uid="{00000000-0005-0000-0000-0000C6340000}"/>
    <cellStyle name="Normal 3 2 2 5 2 3 3 3" xfId="13514" xr:uid="{00000000-0005-0000-0000-0000C7340000}"/>
    <cellStyle name="Normal 3 2 2 5 2 3 3 4" xfId="13515" xr:uid="{00000000-0005-0000-0000-0000C8340000}"/>
    <cellStyle name="Normal 3 2 2 5 2 3 4" xfId="13516" xr:uid="{00000000-0005-0000-0000-0000C9340000}"/>
    <cellStyle name="Normal 3 2 2 5 2 3 5" xfId="13517" xr:uid="{00000000-0005-0000-0000-0000CA340000}"/>
    <cellStyle name="Normal 3 2 2 5 2 3 6" xfId="13518" xr:uid="{00000000-0005-0000-0000-0000CB340000}"/>
    <cellStyle name="Normal 3 2 2 5 2 4" xfId="13519" xr:uid="{00000000-0005-0000-0000-0000CC340000}"/>
    <cellStyle name="Normal 3 2 2 5 2 4 2" xfId="13520" xr:uid="{00000000-0005-0000-0000-0000CD340000}"/>
    <cellStyle name="Normal 3 2 2 5 2 4 2 2" xfId="13521" xr:uid="{00000000-0005-0000-0000-0000CE340000}"/>
    <cellStyle name="Normal 3 2 2 5 2 4 2 3" xfId="13522" xr:uid="{00000000-0005-0000-0000-0000CF340000}"/>
    <cellStyle name="Normal 3 2 2 5 2 4 2 4" xfId="13523" xr:uid="{00000000-0005-0000-0000-0000D0340000}"/>
    <cellStyle name="Normal 3 2 2 5 2 4 3" xfId="13524" xr:uid="{00000000-0005-0000-0000-0000D1340000}"/>
    <cellStyle name="Normal 3 2 2 5 2 4 4" xfId="13525" xr:uid="{00000000-0005-0000-0000-0000D2340000}"/>
    <cellStyle name="Normal 3 2 2 5 2 4 5" xfId="13526" xr:uid="{00000000-0005-0000-0000-0000D3340000}"/>
    <cellStyle name="Normal 3 2 2 5 2 5" xfId="13527" xr:uid="{00000000-0005-0000-0000-0000D4340000}"/>
    <cellStyle name="Normal 3 2 2 5 2 5 2" xfId="13528" xr:uid="{00000000-0005-0000-0000-0000D5340000}"/>
    <cellStyle name="Normal 3 2 2 5 2 5 3" xfId="13529" xr:uid="{00000000-0005-0000-0000-0000D6340000}"/>
    <cellStyle name="Normal 3 2 2 5 2 5 4" xfId="13530" xr:uid="{00000000-0005-0000-0000-0000D7340000}"/>
    <cellStyle name="Normal 3 2 2 5 2 6" xfId="13531" xr:uid="{00000000-0005-0000-0000-0000D8340000}"/>
    <cellStyle name="Normal 3 2 2 5 2 7" xfId="13532" xr:uid="{00000000-0005-0000-0000-0000D9340000}"/>
    <cellStyle name="Normal 3 2 2 5 2 8" xfId="13533" xr:uid="{00000000-0005-0000-0000-0000DA340000}"/>
    <cellStyle name="Normal 3 2 2 5 3" xfId="13534" xr:uid="{00000000-0005-0000-0000-0000DB340000}"/>
    <cellStyle name="Normal 3 2 2 5 3 2" xfId="13535" xr:uid="{00000000-0005-0000-0000-0000DC340000}"/>
    <cellStyle name="Normal 3 2 2 5 3 2 2" xfId="13536" xr:uid="{00000000-0005-0000-0000-0000DD340000}"/>
    <cellStyle name="Normal 3 2 2 5 3 2 2 2" xfId="13537" xr:uid="{00000000-0005-0000-0000-0000DE340000}"/>
    <cellStyle name="Normal 3 2 2 5 3 2 2 3" xfId="13538" xr:uid="{00000000-0005-0000-0000-0000DF340000}"/>
    <cellStyle name="Normal 3 2 2 5 3 2 2 4" xfId="13539" xr:uid="{00000000-0005-0000-0000-0000E0340000}"/>
    <cellStyle name="Normal 3 2 2 5 3 2 3" xfId="13540" xr:uid="{00000000-0005-0000-0000-0000E1340000}"/>
    <cellStyle name="Normal 3 2 2 5 3 2 4" xfId="13541" xr:uid="{00000000-0005-0000-0000-0000E2340000}"/>
    <cellStyle name="Normal 3 2 2 5 3 2 5" xfId="13542" xr:uid="{00000000-0005-0000-0000-0000E3340000}"/>
    <cellStyle name="Normal 3 2 2 5 3 3" xfId="13543" xr:uid="{00000000-0005-0000-0000-0000E4340000}"/>
    <cellStyle name="Normal 3 2 2 5 3 3 2" xfId="13544" xr:uid="{00000000-0005-0000-0000-0000E5340000}"/>
    <cellStyle name="Normal 3 2 2 5 3 3 3" xfId="13545" xr:uid="{00000000-0005-0000-0000-0000E6340000}"/>
    <cellStyle name="Normal 3 2 2 5 3 3 4" xfId="13546" xr:uid="{00000000-0005-0000-0000-0000E7340000}"/>
    <cellStyle name="Normal 3 2 2 5 3 4" xfId="13547" xr:uid="{00000000-0005-0000-0000-0000E8340000}"/>
    <cellStyle name="Normal 3 2 2 5 3 5" xfId="13548" xr:uid="{00000000-0005-0000-0000-0000E9340000}"/>
    <cellStyle name="Normal 3 2 2 5 3 6" xfId="13549" xr:uid="{00000000-0005-0000-0000-0000EA340000}"/>
    <cellStyle name="Normal 3 2 2 5 4" xfId="13550" xr:uid="{00000000-0005-0000-0000-0000EB340000}"/>
    <cellStyle name="Normal 3 2 2 5 4 2" xfId="13551" xr:uid="{00000000-0005-0000-0000-0000EC340000}"/>
    <cellStyle name="Normal 3 2 2 5 4 2 2" xfId="13552" xr:uid="{00000000-0005-0000-0000-0000ED340000}"/>
    <cellStyle name="Normal 3 2 2 5 4 2 2 2" xfId="13553" xr:uid="{00000000-0005-0000-0000-0000EE340000}"/>
    <cellStyle name="Normal 3 2 2 5 4 2 2 3" xfId="13554" xr:uid="{00000000-0005-0000-0000-0000EF340000}"/>
    <cellStyle name="Normal 3 2 2 5 4 2 2 4" xfId="13555" xr:uid="{00000000-0005-0000-0000-0000F0340000}"/>
    <cellStyle name="Normal 3 2 2 5 4 2 3" xfId="13556" xr:uid="{00000000-0005-0000-0000-0000F1340000}"/>
    <cellStyle name="Normal 3 2 2 5 4 2 4" xfId="13557" xr:uid="{00000000-0005-0000-0000-0000F2340000}"/>
    <cellStyle name="Normal 3 2 2 5 4 2 5" xfId="13558" xr:uid="{00000000-0005-0000-0000-0000F3340000}"/>
    <cellStyle name="Normal 3 2 2 5 4 3" xfId="13559" xr:uid="{00000000-0005-0000-0000-0000F4340000}"/>
    <cellStyle name="Normal 3 2 2 5 4 3 2" xfId="13560" xr:uid="{00000000-0005-0000-0000-0000F5340000}"/>
    <cellStyle name="Normal 3 2 2 5 4 3 3" xfId="13561" xr:uid="{00000000-0005-0000-0000-0000F6340000}"/>
    <cellStyle name="Normal 3 2 2 5 4 3 4" xfId="13562" xr:uid="{00000000-0005-0000-0000-0000F7340000}"/>
    <cellStyle name="Normal 3 2 2 5 4 4" xfId="13563" xr:uid="{00000000-0005-0000-0000-0000F8340000}"/>
    <cellStyle name="Normal 3 2 2 5 4 5" xfId="13564" xr:uid="{00000000-0005-0000-0000-0000F9340000}"/>
    <cellStyle name="Normal 3 2 2 5 4 6" xfId="13565" xr:uid="{00000000-0005-0000-0000-0000FA340000}"/>
    <cellStyle name="Normal 3 2 2 5 5" xfId="13566" xr:uid="{00000000-0005-0000-0000-0000FB340000}"/>
    <cellStyle name="Normal 3 2 2 5 6" xfId="13567" xr:uid="{00000000-0005-0000-0000-0000FC340000}"/>
    <cellStyle name="Normal 3 2 2 5 6 2" xfId="13568" xr:uid="{00000000-0005-0000-0000-0000FD340000}"/>
    <cellStyle name="Normal 3 2 2 5 6 2 2" xfId="13569" xr:uid="{00000000-0005-0000-0000-0000FE340000}"/>
    <cellStyle name="Normal 3 2 2 5 6 2 3" xfId="13570" xr:uid="{00000000-0005-0000-0000-0000FF340000}"/>
    <cellStyle name="Normal 3 2 2 5 6 2 4" xfId="13571" xr:uid="{00000000-0005-0000-0000-000000350000}"/>
    <cellStyle name="Normal 3 2 2 5 6 3" xfId="13572" xr:uid="{00000000-0005-0000-0000-000001350000}"/>
    <cellStyle name="Normal 3 2 2 5 6 4" xfId="13573" xr:uid="{00000000-0005-0000-0000-000002350000}"/>
    <cellStyle name="Normal 3 2 2 5 6 5" xfId="13574" xr:uid="{00000000-0005-0000-0000-000003350000}"/>
    <cellStyle name="Normal 3 2 2 5 7" xfId="13575" xr:uid="{00000000-0005-0000-0000-000004350000}"/>
    <cellStyle name="Normal 3 2 2 5 8" xfId="13576" xr:uid="{00000000-0005-0000-0000-000005350000}"/>
    <cellStyle name="Normal 3 2 2 5 8 2" xfId="13577" xr:uid="{00000000-0005-0000-0000-000006350000}"/>
    <cellStyle name="Normal 3 2 2 5 8 3" xfId="13578" xr:uid="{00000000-0005-0000-0000-000007350000}"/>
    <cellStyle name="Normal 3 2 2 5 8 4" xfId="13579" xr:uid="{00000000-0005-0000-0000-000008350000}"/>
    <cellStyle name="Normal 3 2 2 5 9" xfId="13580" xr:uid="{00000000-0005-0000-0000-000009350000}"/>
    <cellStyle name="Normal 3 2 2 6" xfId="13581" xr:uid="{00000000-0005-0000-0000-00000A350000}"/>
    <cellStyle name="Normal 3 2 2 6 2" xfId="13582" xr:uid="{00000000-0005-0000-0000-00000B350000}"/>
    <cellStyle name="Normal 3 2 2 6 2 2" xfId="13583" xr:uid="{00000000-0005-0000-0000-00000C350000}"/>
    <cellStyle name="Normal 3 2 2 6 2 2 2" xfId="13584" xr:uid="{00000000-0005-0000-0000-00000D350000}"/>
    <cellStyle name="Normal 3 2 2 6 2 2 2 2" xfId="13585" xr:uid="{00000000-0005-0000-0000-00000E350000}"/>
    <cellStyle name="Normal 3 2 2 6 2 2 2 3" xfId="13586" xr:uid="{00000000-0005-0000-0000-00000F350000}"/>
    <cellStyle name="Normal 3 2 2 6 2 2 2 4" xfId="13587" xr:uid="{00000000-0005-0000-0000-000010350000}"/>
    <cellStyle name="Normal 3 2 2 6 2 2 3" xfId="13588" xr:uid="{00000000-0005-0000-0000-000011350000}"/>
    <cellStyle name="Normal 3 2 2 6 2 2 4" xfId="13589" xr:uid="{00000000-0005-0000-0000-000012350000}"/>
    <cellStyle name="Normal 3 2 2 6 2 2 5" xfId="13590" xr:uid="{00000000-0005-0000-0000-000013350000}"/>
    <cellStyle name="Normal 3 2 2 6 2 3" xfId="13591" xr:uid="{00000000-0005-0000-0000-000014350000}"/>
    <cellStyle name="Normal 3 2 2 6 2 3 2" xfId="13592" xr:uid="{00000000-0005-0000-0000-000015350000}"/>
    <cellStyle name="Normal 3 2 2 6 2 3 3" xfId="13593" xr:uid="{00000000-0005-0000-0000-000016350000}"/>
    <cellStyle name="Normal 3 2 2 6 2 3 4" xfId="13594" xr:uid="{00000000-0005-0000-0000-000017350000}"/>
    <cellStyle name="Normal 3 2 2 6 2 4" xfId="13595" xr:uid="{00000000-0005-0000-0000-000018350000}"/>
    <cellStyle name="Normal 3 2 2 6 2 5" xfId="13596" xr:uid="{00000000-0005-0000-0000-000019350000}"/>
    <cellStyle name="Normal 3 2 2 6 2 6" xfId="13597" xr:uid="{00000000-0005-0000-0000-00001A350000}"/>
    <cellStyle name="Normal 3 2 2 6 3" xfId="13598" xr:uid="{00000000-0005-0000-0000-00001B350000}"/>
    <cellStyle name="Normal 3 2 2 6 3 2" xfId="13599" xr:uid="{00000000-0005-0000-0000-00001C350000}"/>
    <cellStyle name="Normal 3 2 2 6 3 2 2" xfId="13600" xr:uid="{00000000-0005-0000-0000-00001D350000}"/>
    <cellStyle name="Normal 3 2 2 6 3 2 2 2" xfId="13601" xr:uid="{00000000-0005-0000-0000-00001E350000}"/>
    <cellStyle name="Normal 3 2 2 6 3 2 2 3" xfId="13602" xr:uid="{00000000-0005-0000-0000-00001F350000}"/>
    <cellStyle name="Normal 3 2 2 6 3 2 2 4" xfId="13603" xr:uid="{00000000-0005-0000-0000-000020350000}"/>
    <cellStyle name="Normal 3 2 2 6 3 2 3" xfId="13604" xr:uid="{00000000-0005-0000-0000-000021350000}"/>
    <cellStyle name="Normal 3 2 2 6 3 2 4" xfId="13605" xr:uid="{00000000-0005-0000-0000-000022350000}"/>
    <cellStyle name="Normal 3 2 2 6 3 2 5" xfId="13606" xr:uid="{00000000-0005-0000-0000-000023350000}"/>
    <cellStyle name="Normal 3 2 2 6 3 3" xfId="13607" xr:uid="{00000000-0005-0000-0000-000024350000}"/>
    <cellStyle name="Normal 3 2 2 6 3 3 2" xfId="13608" xr:uid="{00000000-0005-0000-0000-000025350000}"/>
    <cellStyle name="Normal 3 2 2 6 3 3 3" xfId="13609" xr:uid="{00000000-0005-0000-0000-000026350000}"/>
    <cellStyle name="Normal 3 2 2 6 3 3 4" xfId="13610" xr:uid="{00000000-0005-0000-0000-000027350000}"/>
    <cellStyle name="Normal 3 2 2 6 3 4" xfId="13611" xr:uid="{00000000-0005-0000-0000-000028350000}"/>
    <cellStyle name="Normal 3 2 2 6 3 5" xfId="13612" xr:uid="{00000000-0005-0000-0000-000029350000}"/>
    <cellStyle name="Normal 3 2 2 6 3 6" xfId="13613" xr:uid="{00000000-0005-0000-0000-00002A350000}"/>
    <cellStyle name="Normal 3 2 2 6 4" xfId="13614" xr:uid="{00000000-0005-0000-0000-00002B350000}"/>
    <cellStyle name="Normal 3 2 2 6 5" xfId="13615" xr:uid="{00000000-0005-0000-0000-00002C350000}"/>
    <cellStyle name="Normal 3 2 2 6 5 2" xfId="13616" xr:uid="{00000000-0005-0000-0000-00002D350000}"/>
    <cellStyle name="Normal 3 2 2 6 5 2 2" xfId="13617" xr:uid="{00000000-0005-0000-0000-00002E350000}"/>
    <cellStyle name="Normal 3 2 2 6 5 2 3" xfId="13618" xr:uid="{00000000-0005-0000-0000-00002F350000}"/>
    <cellStyle name="Normal 3 2 2 6 5 2 4" xfId="13619" xr:uid="{00000000-0005-0000-0000-000030350000}"/>
    <cellStyle name="Normal 3 2 2 6 5 3" xfId="13620" xr:uid="{00000000-0005-0000-0000-000031350000}"/>
    <cellStyle name="Normal 3 2 2 6 5 4" xfId="13621" xr:uid="{00000000-0005-0000-0000-000032350000}"/>
    <cellStyle name="Normal 3 2 2 6 5 5" xfId="13622" xr:uid="{00000000-0005-0000-0000-000033350000}"/>
    <cellStyle name="Normal 3 2 2 6 6" xfId="13623" xr:uid="{00000000-0005-0000-0000-000034350000}"/>
    <cellStyle name="Normal 3 2 2 6 6 2" xfId="13624" xr:uid="{00000000-0005-0000-0000-000035350000}"/>
    <cellStyle name="Normal 3 2 2 6 6 3" xfId="13625" xr:uid="{00000000-0005-0000-0000-000036350000}"/>
    <cellStyle name="Normal 3 2 2 6 6 4" xfId="13626" xr:uid="{00000000-0005-0000-0000-000037350000}"/>
    <cellStyle name="Normal 3 2 2 6 7" xfId="13627" xr:uid="{00000000-0005-0000-0000-000038350000}"/>
    <cellStyle name="Normal 3 2 2 6 8" xfId="13628" xr:uid="{00000000-0005-0000-0000-000039350000}"/>
    <cellStyle name="Normal 3 2 2 6 9" xfId="13629" xr:uid="{00000000-0005-0000-0000-00003A350000}"/>
    <cellStyle name="Normal 3 2 2 7" xfId="13630" xr:uid="{00000000-0005-0000-0000-00003B350000}"/>
    <cellStyle name="Normal 3 2 2 7 2" xfId="13631" xr:uid="{00000000-0005-0000-0000-00003C350000}"/>
    <cellStyle name="Normal 3 2 2 7 2 2" xfId="13632" xr:uid="{00000000-0005-0000-0000-00003D350000}"/>
    <cellStyle name="Normal 3 2 2 7 2 2 2" xfId="13633" xr:uid="{00000000-0005-0000-0000-00003E350000}"/>
    <cellStyle name="Normal 3 2 2 7 2 2 2 2" xfId="13634" xr:uid="{00000000-0005-0000-0000-00003F350000}"/>
    <cellStyle name="Normal 3 2 2 7 2 2 2 3" xfId="13635" xr:uid="{00000000-0005-0000-0000-000040350000}"/>
    <cellStyle name="Normal 3 2 2 7 2 2 2 4" xfId="13636" xr:uid="{00000000-0005-0000-0000-000041350000}"/>
    <cellStyle name="Normal 3 2 2 7 2 2 3" xfId="13637" xr:uid="{00000000-0005-0000-0000-000042350000}"/>
    <cellStyle name="Normal 3 2 2 7 2 2 4" xfId="13638" xr:uid="{00000000-0005-0000-0000-000043350000}"/>
    <cellStyle name="Normal 3 2 2 7 2 2 5" xfId="13639" xr:uid="{00000000-0005-0000-0000-000044350000}"/>
    <cellStyle name="Normal 3 2 2 7 2 3" xfId="13640" xr:uid="{00000000-0005-0000-0000-000045350000}"/>
    <cellStyle name="Normal 3 2 2 7 2 3 2" xfId="13641" xr:uid="{00000000-0005-0000-0000-000046350000}"/>
    <cellStyle name="Normal 3 2 2 7 2 3 3" xfId="13642" xr:uid="{00000000-0005-0000-0000-000047350000}"/>
    <cellStyle name="Normal 3 2 2 7 2 3 4" xfId="13643" xr:uid="{00000000-0005-0000-0000-000048350000}"/>
    <cellStyle name="Normal 3 2 2 7 2 4" xfId="13644" xr:uid="{00000000-0005-0000-0000-000049350000}"/>
    <cellStyle name="Normal 3 2 2 7 2 5" xfId="13645" xr:uid="{00000000-0005-0000-0000-00004A350000}"/>
    <cellStyle name="Normal 3 2 2 7 2 6" xfId="13646" xr:uid="{00000000-0005-0000-0000-00004B350000}"/>
    <cellStyle name="Normal 3 2 2 7 3" xfId="13647" xr:uid="{00000000-0005-0000-0000-00004C350000}"/>
    <cellStyle name="Normal 3 2 2 7 3 2" xfId="13648" xr:uid="{00000000-0005-0000-0000-00004D350000}"/>
    <cellStyle name="Normal 3 2 2 7 3 2 2" xfId="13649" xr:uid="{00000000-0005-0000-0000-00004E350000}"/>
    <cellStyle name="Normal 3 2 2 7 3 2 2 2" xfId="13650" xr:uid="{00000000-0005-0000-0000-00004F350000}"/>
    <cellStyle name="Normal 3 2 2 7 3 2 2 3" xfId="13651" xr:uid="{00000000-0005-0000-0000-000050350000}"/>
    <cellStyle name="Normal 3 2 2 7 3 2 2 4" xfId="13652" xr:uid="{00000000-0005-0000-0000-000051350000}"/>
    <cellStyle name="Normal 3 2 2 7 3 2 3" xfId="13653" xr:uid="{00000000-0005-0000-0000-000052350000}"/>
    <cellStyle name="Normal 3 2 2 7 3 2 4" xfId="13654" xr:uid="{00000000-0005-0000-0000-000053350000}"/>
    <cellStyle name="Normal 3 2 2 7 3 2 5" xfId="13655" xr:uid="{00000000-0005-0000-0000-000054350000}"/>
    <cellStyle name="Normal 3 2 2 7 3 3" xfId="13656" xr:uid="{00000000-0005-0000-0000-000055350000}"/>
    <cellStyle name="Normal 3 2 2 7 3 3 2" xfId="13657" xr:uid="{00000000-0005-0000-0000-000056350000}"/>
    <cellStyle name="Normal 3 2 2 7 3 3 3" xfId="13658" xr:uid="{00000000-0005-0000-0000-000057350000}"/>
    <cellStyle name="Normal 3 2 2 7 3 3 4" xfId="13659" xr:uid="{00000000-0005-0000-0000-000058350000}"/>
    <cellStyle name="Normal 3 2 2 7 3 4" xfId="13660" xr:uid="{00000000-0005-0000-0000-000059350000}"/>
    <cellStyle name="Normal 3 2 2 7 3 5" xfId="13661" xr:uid="{00000000-0005-0000-0000-00005A350000}"/>
    <cellStyle name="Normal 3 2 2 7 3 6" xfId="13662" xr:uid="{00000000-0005-0000-0000-00005B350000}"/>
    <cellStyle name="Normal 3 2 2 7 4" xfId="13663" xr:uid="{00000000-0005-0000-0000-00005C350000}"/>
    <cellStyle name="Normal 3 2 2 7 5" xfId="13664" xr:uid="{00000000-0005-0000-0000-00005D350000}"/>
    <cellStyle name="Normal 3 2 2 7 5 2" xfId="13665" xr:uid="{00000000-0005-0000-0000-00005E350000}"/>
    <cellStyle name="Normal 3 2 2 7 5 2 2" xfId="13666" xr:uid="{00000000-0005-0000-0000-00005F350000}"/>
    <cellStyle name="Normal 3 2 2 7 5 2 3" xfId="13667" xr:uid="{00000000-0005-0000-0000-000060350000}"/>
    <cellStyle name="Normal 3 2 2 7 5 2 4" xfId="13668" xr:uid="{00000000-0005-0000-0000-000061350000}"/>
    <cellStyle name="Normal 3 2 2 7 5 3" xfId="13669" xr:uid="{00000000-0005-0000-0000-000062350000}"/>
    <cellStyle name="Normal 3 2 2 7 5 4" xfId="13670" xr:uid="{00000000-0005-0000-0000-000063350000}"/>
    <cellStyle name="Normal 3 2 2 7 5 5" xfId="13671" xr:uid="{00000000-0005-0000-0000-000064350000}"/>
    <cellStyle name="Normal 3 2 2 7 6" xfId="13672" xr:uid="{00000000-0005-0000-0000-000065350000}"/>
    <cellStyle name="Normal 3 2 2 7 6 2" xfId="13673" xr:uid="{00000000-0005-0000-0000-000066350000}"/>
    <cellStyle name="Normal 3 2 2 7 6 3" xfId="13674" xr:uid="{00000000-0005-0000-0000-000067350000}"/>
    <cellStyle name="Normal 3 2 2 7 6 4" xfId="13675" xr:uid="{00000000-0005-0000-0000-000068350000}"/>
    <cellStyle name="Normal 3 2 2 7 7" xfId="13676" xr:uid="{00000000-0005-0000-0000-000069350000}"/>
    <cellStyle name="Normal 3 2 2 7 8" xfId="13677" xr:uid="{00000000-0005-0000-0000-00006A350000}"/>
    <cellStyle name="Normal 3 2 2 7 9" xfId="13678" xr:uid="{00000000-0005-0000-0000-00006B350000}"/>
    <cellStyle name="Normal 3 2 2 8" xfId="13679" xr:uid="{00000000-0005-0000-0000-00006C350000}"/>
    <cellStyle name="Normal 3 2 2 8 2" xfId="13680" xr:uid="{00000000-0005-0000-0000-00006D350000}"/>
    <cellStyle name="Normal 3 2 2 8 2 2" xfId="13681" xr:uid="{00000000-0005-0000-0000-00006E350000}"/>
    <cellStyle name="Normal 3 2 2 8 2 2 2" xfId="13682" xr:uid="{00000000-0005-0000-0000-00006F350000}"/>
    <cellStyle name="Normal 3 2 2 8 2 2 3" xfId="13683" xr:uid="{00000000-0005-0000-0000-000070350000}"/>
    <cellStyle name="Normal 3 2 2 8 2 2 4" xfId="13684" xr:uid="{00000000-0005-0000-0000-000071350000}"/>
    <cellStyle name="Normal 3 2 2 8 2 3" xfId="13685" xr:uid="{00000000-0005-0000-0000-000072350000}"/>
    <cellStyle name="Normal 3 2 2 8 2 4" xfId="13686" xr:uid="{00000000-0005-0000-0000-000073350000}"/>
    <cellStyle name="Normal 3 2 2 8 2 5" xfId="13687" xr:uid="{00000000-0005-0000-0000-000074350000}"/>
    <cellStyle name="Normal 3 2 2 8 3" xfId="13688" xr:uid="{00000000-0005-0000-0000-000075350000}"/>
    <cellStyle name="Normal 3 2 2 8 3 2" xfId="13689" xr:uid="{00000000-0005-0000-0000-000076350000}"/>
    <cellStyle name="Normal 3 2 2 8 3 3" xfId="13690" xr:uid="{00000000-0005-0000-0000-000077350000}"/>
    <cellStyle name="Normal 3 2 2 8 3 4" xfId="13691" xr:uid="{00000000-0005-0000-0000-000078350000}"/>
    <cellStyle name="Normal 3 2 2 8 4" xfId="13692" xr:uid="{00000000-0005-0000-0000-000079350000}"/>
    <cellStyle name="Normal 3 2 2 8 5" xfId="13693" xr:uid="{00000000-0005-0000-0000-00007A350000}"/>
    <cellStyle name="Normal 3 2 2 8 6" xfId="13694" xr:uid="{00000000-0005-0000-0000-00007B350000}"/>
    <cellStyle name="Normal 3 2 2 9" xfId="13695" xr:uid="{00000000-0005-0000-0000-00007C350000}"/>
    <cellStyle name="Normal 3 2 2 9 2" xfId="13696" xr:uid="{00000000-0005-0000-0000-00007D350000}"/>
    <cellStyle name="Normal 3 2 2 9 2 2" xfId="13697" xr:uid="{00000000-0005-0000-0000-00007E350000}"/>
    <cellStyle name="Normal 3 2 2 9 2 2 2" xfId="13698" xr:uid="{00000000-0005-0000-0000-00007F350000}"/>
    <cellStyle name="Normal 3 2 2 9 2 2 3" xfId="13699" xr:uid="{00000000-0005-0000-0000-000080350000}"/>
    <cellStyle name="Normal 3 2 2 9 2 2 4" xfId="13700" xr:uid="{00000000-0005-0000-0000-000081350000}"/>
    <cellStyle name="Normal 3 2 2 9 2 3" xfId="13701" xr:uid="{00000000-0005-0000-0000-000082350000}"/>
    <cellStyle name="Normal 3 2 2 9 2 4" xfId="13702" xr:uid="{00000000-0005-0000-0000-000083350000}"/>
    <cellStyle name="Normal 3 2 2 9 2 5" xfId="13703" xr:uid="{00000000-0005-0000-0000-000084350000}"/>
    <cellStyle name="Normal 3 2 2 9 3" xfId="13704" xr:uid="{00000000-0005-0000-0000-000085350000}"/>
    <cellStyle name="Normal 3 2 2 9 3 2" xfId="13705" xr:uid="{00000000-0005-0000-0000-000086350000}"/>
    <cellStyle name="Normal 3 2 2 9 3 3" xfId="13706" xr:uid="{00000000-0005-0000-0000-000087350000}"/>
    <cellStyle name="Normal 3 2 2 9 3 4" xfId="13707" xr:uid="{00000000-0005-0000-0000-000088350000}"/>
    <cellStyle name="Normal 3 2 2 9 4" xfId="13708" xr:uid="{00000000-0005-0000-0000-000089350000}"/>
    <cellStyle name="Normal 3 2 2 9 5" xfId="13709" xr:uid="{00000000-0005-0000-0000-00008A350000}"/>
    <cellStyle name="Normal 3 2 2 9 6" xfId="13710" xr:uid="{00000000-0005-0000-0000-00008B350000}"/>
    <cellStyle name="Normal 3 2 20" xfId="13711" xr:uid="{00000000-0005-0000-0000-00008C350000}"/>
    <cellStyle name="Normal 3 2 20 2" xfId="13712" xr:uid="{00000000-0005-0000-0000-00008D350000}"/>
    <cellStyle name="Normal 3 2 20 2 2" xfId="13713" xr:uid="{00000000-0005-0000-0000-00008E350000}"/>
    <cellStyle name="Normal 3 2 20 2 2 2" xfId="13714" xr:uid="{00000000-0005-0000-0000-00008F350000}"/>
    <cellStyle name="Normal 3 2 20 2 2 3" xfId="13715" xr:uid="{00000000-0005-0000-0000-000090350000}"/>
    <cellStyle name="Normal 3 2 20 2 2 4" xfId="13716" xr:uid="{00000000-0005-0000-0000-000091350000}"/>
    <cellStyle name="Normal 3 2 20 2 3" xfId="13717" xr:uid="{00000000-0005-0000-0000-000092350000}"/>
    <cellStyle name="Normal 3 2 20 2 4" xfId="13718" xr:uid="{00000000-0005-0000-0000-000093350000}"/>
    <cellStyle name="Normal 3 2 20 2 5" xfId="13719" xr:uid="{00000000-0005-0000-0000-000094350000}"/>
    <cellStyle name="Normal 3 2 20 3" xfId="13720" xr:uid="{00000000-0005-0000-0000-000095350000}"/>
    <cellStyle name="Normal 3 2 20 4" xfId="13721" xr:uid="{00000000-0005-0000-0000-000096350000}"/>
    <cellStyle name="Normal 3 2 20 4 2" xfId="13722" xr:uid="{00000000-0005-0000-0000-000097350000}"/>
    <cellStyle name="Normal 3 2 20 4 3" xfId="13723" xr:uid="{00000000-0005-0000-0000-000098350000}"/>
    <cellStyle name="Normal 3 2 20 4 4" xfId="13724" xr:uid="{00000000-0005-0000-0000-000099350000}"/>
    <cellStyle name="Normal 3 2 20 5" xfId="13725" xr:uid="{00000000-0005-0000-0000-00009A350000}"/>
    <cellStyle name="Normal 3 2 20 6" xfId="13726" xr:uid="{00000000-0005-0000-0000-00009B350000}"/>
    <cellStyle name="Normal 3 2 20 7" xfId="13727" xr:uid="{00000000-0005-0000-0000-00009C350000}"/>
    <cellStyle name="Normal 3 2 21" xfId="13728" xr:uid="{00000000-0005-0000-0000-00009D350000}"/>
    <cellStyle name="Normal 3 2 21 2" xfId="13729" xr:uid="{00000000-0005-0000-0000-00009E350000}"/>
    <cellStyle name="Normal 3 2 21 3" xfId="13730" xr:uid="{00000000-0005-0000-0000-00009F350000}"/>
    <cellStyle name="Normal 3 2 21 3 2" xfId="13731" xr:uid="{00000000-0005-0000-0000-0000A0350000}"/>
    <cellStyle name="Normal 3 2 21 3 3" xfId="13732" xr:uid="{00000000-0005-0000-0000-0000A1350000}"/>
    <cellStyle name="Normal 3 2 21 3 4" xfId="13733" xr:uid="{00000000-0005-0000-0000-0000A2350000}"/>
    <cellStyle name="Normal 3 2 21 4" xfId="13734" xr:uid="{00000000-0005-0000-0000-0000A3350000}"/>
    <cellStyle name="Normal 3 2 21 5" xfId="13735" xr:uid="{00000000-0005-0000-0000-0000A4350000}"/>
    <cellStyle name="Normal 3 2 21 6" xfId="13736" xr:uid="{00000000-0005-0000-0000-0000A5350000}"/>
    <cellStyle name="Normal 3 2 22" xfId="13737" xr:uid="{00000000-0005-0000-0000-0000A6350000}"/>
    <cellStyle name="Normal 3 2 22 2" xfId="13738" xr:uid="{00000000-0005-0000-0000-0000A7350000}"/>
    <cellStyle name="Normal 3 2 22 3" xfId="13739" xr:uid="{00000000-0005-0000-0000-0000A8350000}"/>
    <cellStyle name="Normal 3 2 22 4" xfId="13740" xr:uid="{00000000-0005-0000-0000-0000A9350000}"/>
    <cellStyle name="Normal 3 2 23" xfId="13741" xr:uid="{00000000-0005-0000-0000-0000AA350000}"/>
    <cellStyle name="Normal 3 2 24" xfId="13742" xr:uid="{00000000-0005-0000-0000-0000AB350000}"/>
    <cellStyle name="Normal 3 2 25" xfId="13743" xr:uid="{00000000-0005-0000-0000-0000AC350000}"/>
    <cellStyle name="Normal 3 2 3" xfId="13744" xr:uid="{00000000-0005-0000-0000-0000AD350000}"/>
    <cellStyle name="Normal 3 2 3 10" xfId="13745" xr:uid="{00000000-0005-0000-0000-0000AE350000}"/>
    <cellStyle name="Normal 3 2 3 10 2" xfId="13746" xr:uid="{00000000-0005-0000-0000-0000AF350000}"/>
    <cellStyle name="Normal 3 2 3 10 2 2" xfId="13747" xr:uid="{00000000-0005-0000-0000-0000B0350000}"/>
    <cellStyle name="Normal 3 2 3 10 2 3" xfId="13748" xr:uid="{00000000-0005-0000-0000-0000B1350000}"/>
    <cellStyle name="Normal 3 2 3 10 2 4" xfId="13749" xr:uid="{00000000-0005-0000-0000-0000B2350000}"/>
    <cellStyle name="Normal 3 2 3 10 3" xfId="13750" xr:uid="{00000000-0005-0000-0000-0000B3350000}"/>
    <cellStyle name="Normal 3 2 3 10 4" xfId="13751" xr:uid="{00000000-0005-0000-0000-0000B4350000}"/>
    <cellStyle name="Normal 3 2 3 10 5" xfId="13752" xr:uid="{00000000-0005-0000-0000-0000B5350000}"/>
    <cellStyle name="Normal 3 2 3 11" xfId="13753" xr:uid="{00000000-0005-0000-0000-0000B6350000}"/>
    <cellStyle name="Normal 3 2 3 11 2" xfId="13754" xr:uid="{00000000-0005-0000-0000-0000B7350000}"/>
    <cellStyle name="Normal 3 2 3 11 3" xfId="13755" xr:uid="{00000000-0005-0000-0000-0000B8350000}"/>
    <cellStyle name="Normal 3 2 3 11 4" xfId="13756" xr:uid="{00000000-0005-0000-0000-0000B9350000}"/>
    <cellStyle name="Normal 3 2 3 12" xfId="13757" xr:uid="{00000000-0005-0000-0000-0000BA350000}"/>
    <cellStyle name="Normal 3 2 3 13" xfId="13758" xr:uid="{00000000-0005-0000-0000-0000BB350000}"/>
    <cellStyle name="Normal 3 2 3 14" xfId="13759" xr:uid="{00000000-0005-0000-0000-0000BC350000}"/>
    <cellStyle name="Normal 3 2 3 2" xfId="13760" xr:uid="{00000000-0005-0000-0000-0000BD350000}"/>
    <cellStyle name="Normal 3 2 3 2 10" xfId="13761" xr:uid="{00000000-0005-0000-0000-0000BE350000}"/>
    <cellStyle name="Normal 3 2 3 2 2" xfId="13762" xr:uid="{00000000-0005-0000-0000-0000BF350000}"/>
    <cellStyle name="Normal 3 2 3 2 2 2" xfId="13763" xr:uid="{00000000-0005-0000-0000-0000C0350000}"/>
    <cellStyle name="Normal 3 2 3 2 2 2 2" xfId="13764" xr:uid="{00000000-0005-0000-0000-0000C1350000}"/>
    <cellStyle name="Normal 3 2 3 2 2 2 2 2" xfId="13765" xr:uid="{00000000-0005-0000-0000-0000C2350000}"/>
    <cellStyle name="Normal 3 2 3 2 2 2 2 2 2" xfId="13766" xr:uid="{00000000-0005-0000-0000-0000C3350000}"/>
    <cellStyle name="Normal 3 2 3 2 2 2 2 2 3" xfId="13767" xr:uid="{00000000-0005-0000-0000-0000C4350000}"/>
    <cellStyle name="Normal 3 2 3 2 2 2 2 2 4" xfId="13768" xr:uid="{00000000-0005-0000-0000-0000C5350000}"/>
    <cellStyle name="Normal 3 2 3 2 2 2 2 3" xfId="13769" xr:uid="{00000000-0005-0000-0000-0000C6350000}"/>
    <cellStyle name="Normal 3 2 3 2 2 2 2 4" xfId="13770" xr:uid="{00000000-0005-0000-0000-0000C7350000}"/>
    <cellStyle name="Normal 3 2 3 2 2 2 2 5" xfId="13771" xr:uid="{00000000-0005-0000-0000-0000C8350000}"/>
    <cellStyle name="Normal 3 2 3 2 2 2 3" xfId="13772" xr:uid="{00000000-0005-0000-0000-0000C9350000}"/>
    <cellStyle name="Normal 3 2 3 2 2 2 3 2" xfId="13773" xr:uid="{00000000-0005-0000-0000-0000CA350000}"/>
    <cellStyle name="Normal 3 2 3 2 2 2 3 3" xfId="13774" xr:uid="{00000000-0005-0000-0000-0000CB350000}"/>
    <cellStyle name="Normal 3 2 3 2 2 2 3 4" xfId="13775" xr:uid="{00000000-0005-0000-0000-0000CC350000}"/>
    <cellStyle name="Normal 3 2 3 2 2 2 4" xfId="13776" xr:uid="{00000000-0005-0000-0000-0000CD350000}"/>
    <cellStyle name="Normal 3 2 3 2 2 2 5" xfId="13777" xr:uid="{00000000-0005-0000-0000-0000CE350000}"/>
    <cellStyle name="Normal 3 2 3 2 2 2 6" xfId="13778" xr:uid="{00000000-0005-0000-0000-0000CF350000}"/>
    <cellStyle name="Normal 3 2 3 2 2 3" xfId="13779" xr:uid="{00000000-0005-0000-0000-0000D0350000}"/>
    <cellStyle name="Normal 3 2 3 2 2 3 2" xfId="13780" xr:uid="{00000000-0005-0000-0000-0000D1350000}"/>
    <cellStyle name="Normal 3 2 3 2 2 3 2 2" xfId="13781" xr:uid="{00000000-0005-0000-0000-0000D2350000}"/>
    <cellStyle name="Normal 3 2 3 2 2 3 2 2 2" xfId="13782" xr:uid="{00000000-0005-0000-0000-0000D3350000}"/>
    <cellStyle name="Normal 3 2 3 2 2 3 2 2 3" xfId="13783" xr:uid="{00000000-0005-0000-0000-0000D4350000}"/>
    <cellStyle name="Normal 3 2 3 2 2 3 2 2 4" xfId="13784" xr:uid="{00000000-0005-0000-0000-0000D5350000}"/>
    <cellStyle name="Normal 3 2 3 2 2 3 2 3" xfId="13785" xr:uid="{00000000-0005-0000-0000-0000D6350000}"/>
    <cellStyle name="Normal 3 2 3 2 2 3 2 4" xfId="13786" xr:uid="{00000000-0005-0000-0000-0000D7350000}"/>
    <cellStyle name="Normal 3 2 3 2 2 3 2 5" xfId="13787" xr:uid="{00000000-0005-0000-0000-0000D8350000}"/>
    <cellStyle name="Normal 3 2 3 2 2 3 3" xfId="13788" xr:uid="{00000000-0005-0000-0000-0000D9350000}"/>
    <cellStyle name="Normal 3 2 3 2 2 3 3 2" xfId="13789" xr:uid="{00000000-0005-0000-0000-0000DA350000}"/>
    <cellStyle name="Normal 3 2 3 2 2 3 3 3" xfId="13790" xr:uid="{00000000-0005-0000-0000-0000DB350000}"/>
    <cellStyle name="Normal 3 2 3 2 2 3 3 4" xfId="13791" xr:uid="{00000000-0005-0000-0000-0000DC350000}"/>
    <cellStyle name="Normal 3 2 3 2 2 3 4" xfId="13792" xr:uid="{00000000-0005-0000-0000-0000DD350000}"/>
    <cellStyle name="Normal 3 2 3 2 2 3 5" xfId="13793" xr:uid="{00000000-0005-0000-0000-0000DE350000}"/>
    <cellStyle name="Normal 3 2 3 2 2 3 6" xfId="13794" xr:uid="{00000000-0005-0000-0000-0000DF350000}"/>
    <cellStyle name="Normal 3 2 3 2 2 4" xfId="13795" xr:uid="{00000000-0005-0000-0000-0000E0350000}"/>
    <cellStyle name="Normal 3 2 3 2 2 5" xfId="13796" xr:uid="{00000000-0005-0000-0000-0000E1350000}"/>
    <cellStyle name="Normal 3 2 3 2 2 5 2" xfId="13797" xr:uid="{00000000-0005-0000-0000-0000E2350000}"/>
    <cellStyle name="Normal 3 2 3 2 2 5 2 2" xfId="13798" xr:uid="{00000000-0005-0000-0000-0000E3350000}"/>
    <cellStyle name="Normal 3 2 3 2 2 5 2 3" xfId="13799" xr:uid="{00000000-0005-0000-0000-0000E4350000}"/>
    <cellStyle name="Normal 3 2 3 2 2 5 2 4" xfId="13800" xr:uid="{00000000-0005-0000-0000-0000E5350000}"/>
    <cellStyle name="Normal 3 2 3 2 2 5 3" xfId="13801" xr:uid="{00000000-0005-0000-0000-0000E6350000}"/>
    <cellStyle name="Normal 3 2 3 2 2 5 4" xfId="13802" xr:uid="{00000000-0005-0000-0000-0000E7350000}"/>
    <cellStyle name="Normal 3 2 3 2 2 5 5" xfId="13803" xr:uid="{00000000-0005-0000-0000-0000E8350000}"/>
    <cellStyle name="Normal 3 2 3 2 2 6" xfId="13804" xr:uid="{00000000-0005-0000-0000-0000E9350000}"/>
    <cellStyle name="Normal 3 2 3 2 2 6 2" xfId="13805" xr:uid="{00000000-0005-0000-0000-0000EA350000}"/>
    <cellStyle name="Normal 3 2 3 2 2 6 3" xfId="13806" xr:uid="{00000000-0005-0000-0000-0000EB350000}"/>
    <cellStyle name="Normal 3 2 3 2 2 6 4" xfId="13807" xr:uid="{00000000-0005-0000-0000-0000EC350000}"/>
    <cellStyle name="Normal 3 2 3 2 2 7" xfId="13808" xr:uid="{00000000-0005-0000-0000-0000ED350000}"/>
    <cellStyle name="Normal 3 2 3 2 2 8" xfId="13809" xr:uid="{00000000-0005-0000-0000-0000EE350000}"/>
    <cellStyle name="Normal 3 2 3 2 2 9" xfId="13810" xr:uid="{00000000-0005-0000-0000-0000EF350000}"/>
    <cellStyle name="Normal 3 2 3 2 3" xfId="13811" xr:uid="{00000000-0005-0000-0000-0000F0350000}"/>
    <cellStyle name="Normal 3 2 3 2 3 2" xfId="13812" xr:uid="{00000000-0005-0000-0000-0000F1350000}"/>
    <cellStyle name="Normal 3 2 3 2 3 2 2" xfId="13813" xr:uid="{00000000-0005-0000-0000-0000F2350000}"/>
    <cellStyle name="Normal 3 2 3 2 3 2 2 2" xfId="13814" xr:uid="{00000000-0005-0000-0000-0000F3350000}"/>
    <cellStyle name="Normal 3 2 3 2 3 2 2 3" xfId="13815" xr:uid="{00000000-0005-0000-0000-0000F4350000}"/>
    <cellStyle name="Normal 3 2 3 2 3 2 2 4" xfId="13816" xr:uid="{00000000-0005-0000-0000-0000F5350000}"/>
    <cellStyle name="Normal 3 2 3 2 3 2 3" xfId="13817" xr:uid="{00000000-0005-0000-0000-0000F6350000}"/>
    <cellStyle name="Normal 3 2 3 2 3 2 4" xfId="13818" xr:uid="{00000000-0005-0000-0000-0000F7350000}"/>
    <cellStyle name="Normal 3 2 3 2 3 2 5" xfId="13819" xr:uid="{00000000-0005-0000-0000-0000F8350000}"/>
    <cellStyle name="Normal 3 2 3 2 3 3" xfId="13820" xr:uid="{00000000-0005-0000-0000-0000F9350000}"/>
    <cellStyle name="Normal 3 2 3 2 3 3 2" xfId="13821" xr:uid="{00000000-0005-0000-0000-0000FA350000}"/>
    <cellStyle name="Normal 3 2 3 2 3 3 3" xfId="13822" xr:uid="{00000000-0005-0000-0000-0000FB350000}"/>
    <cellStyle name="Normal 3 2 3 2 3 3 4" xfId="13823" xr:uid="{00000000-0005-0000-0000-0000FC350000}"/>
    <cellStyle name="Normal 3 2 3 2 3 4" xfId="13824" xr:uid="{00000000-0005-0000-0000-0000FD350000}"/>
    <cellStyle name="Normal 3 2 3 2 3 5" xfId="13825" xr:uid="{00000000-0005-0000-0000-0000FE350000}"/>
    <cellStyle name="Normal 3 2 3 2 3 6" xfId="13826" xr:uid="{00000000-0005-0000-0000-0000FF350000}"/>
    <cellStyle name="Normal 3 2 3 2 4" xfId="13827" xr:uid="{00000000-0005-0000-0000-000000360000}"/>
    <cellStyle name="Normal 3 2 3 2 4 2" xfId="13828" xr:uid="{00000000-0005-0000-0000-000001360000}"/>
    <cellStyle name="Normal 3 2 3 2 4 2 2" xfId="13829" xr:uid="{00000000-0005-0000-0000-000002360000}"/>
    <cellStyle name="Normal 3 2 3 2 4 2 2 2" xfId="13830" xr:uid="{00000000-0005-0000-0000-000003360000}"/>
    <cellStyle name="Normal 3 2 3 2 4 2 2 3" xfId="13831" xr:uid="{00000000-0005-0000-0000-000004360000}"/>
    <cellStyle name="Normal 3 2 3 2 4 2 2 4" xfId="13832" xr:uid="{00000000-0005-0000-0000-000005360000}"/>
    <cellStyle name="Normal 3 2 3 2 4 2 3" xfId="13833" xr:uid="{00000000-0005-0000-0000-000006360000}"/>
    <cellStyle name="Normal 3 2 3 2 4 2 4" xfId="13834" xr:uid="{00000000-0005-0000-0000-000007360000}"/>
    <cellStyle name="Normal 3 2 3 2 4 2 5" xfId="13835" xr:uid="{00000000-0005-0000-0000-000008360000}"/>
    <cellStyle name="Normal 3 2 3 2 4 3" xfId="13836" xr:uid="{00000000-0005-0000-0000-000009360000}"/>
    <cellStyle name="Normal 3 2 3 2 4 3 2" xfId="13837" xr:uid="{00000000-0005-0000-0000-00000A360000}"/>
    <cellStyle name="Normal 3 2 3 2 4 3 3" xfId="13838" xr:uid="{00000000-0005-0000-0000-00000B360000}"/>
    <cellStyle name="Normal 3 2 3 2 4 3 4" xfId="13839" xr:uid="{00000000-0005-0000-0000-00000C360000}"/>
    <cellStyle name="Normal 3 2 3 2 4 4" xfId="13840" xr:uid="{00000000-0005-0000-0000-00000D360000}"/>
    <cellStyle name="Normal 3 2 3 2 4 5" xfId="13841" xr:uid="{00000000-0005-0000-0000-00000E360000}"/>
    <cellStyle name="Normal 3 2 3 2 4 6" xfId="13842" xr:uid="{00000000-0005-0000-0000-00000F360000}"/>
    <cellStyle name="Normal 3 2 3 2 5" xfId="13843" xr:uid="{00000000-0005-0000-0000-000010360000}"/>
    <cellStyle name="Normal 3 2 3 2 6" xfId="13844" xr:uid="{00000000-0005-0000-0000-000011360000}"/>
    <cellStyle name="Normal 3 2 3 2 6 2" xfId="13845" xr:uid="{00000000-0005-0000-0000-000012360000}"/>
    <cellStyle name="Normal 3 2 3 2 6 2 2" xfId="13846" xr:uid="{00000000-0005-0000-0000-000013360000}"/>
    <cellStyle name="Normal 3 2 3 2 6 2 3" xfId="13847" xr:uid="{00000000-0005-0000-0000-000014360000}"/>
    <cellStyle name="Normal 3 2 3 2 6 2 4" xfId="13848" xr:uid="{00000000-0005-0000-0000-000015360000}"/>
    <cellStyle name="Normal 3 2 3 2 6 3" xfId="13849" xr:uid="{00000000-0005-0000-0000-000016360000}"/>
    <cellStyle name="Normal 3 2 3 2 6 4" xfId="13850" xr:uid="{00000000-0005-0000-0000-000017360000}"/>
    <cellStyle name="Normal 3 2 3 2 6 5" xfId="13851" xr:uid="{00000000-0005-0000-0000-000018360000}"/>
    <cellStyle name="Normal 3 2 3 2 7" xfId="13852" xr:uid="{00000000-0005-0000-0000-000019360000}"/>
    <cellStyle name="Normal 3 2 3 2 7 2" xfId="13853" xr:uid="{00000000-0005-0000-0000-00001A360000}"/>
    <cellStyle name="Normal 3 2 3 2 7 3" xfId="13854" xr:uid="{00000000-0005-0000-0000-00001B360000}"/>
    <cellStyle name="Normal 3 2 3 2 7 4" xfId="13855" xr:uid="{00000000-0005-0000-0000-00001C360000}"/>
    <cellStyle name="Normal 3 2 3 2 8" xfId="13856" xr:uid="{00000000-0005-0000-0000-00001D360000}"/>
    <cellStyle name="Normal 3 2 3 2 9" xfId="13857" xr:uid="{00000000-0005-0000-0000-00001E360000}"/>
    <cellStyle name="Normal 3 2 3 3" xfId="13858" xr:uid="{00000000-0005-0000-0000-00001F360000}"/>
    <cellStyle name="Normal 3 2 3 3 10" xfId="13859" xr:uid="{00000000-0005-0000-0000-000020360000}"/>
    <cellStyle name="Normal 3 2 3 3 2" xfId="13860" xr:uid="{00000000-0005-0000-0000-000021360000}"/>
    <cellStyle name="Normal 3 2 3 3 2 2" xfId="13861" xr:uid="{00000000-0005-0000-0000-000022360000}"/>
    <cellStyle name="Normal 3 2 3 3 2 2 2" xfId="13862" xr:uid="{00000000-0005-0000-0000-000023360000}"/>
    <cellStyle name="Normal 3 2 3 3 2 2 2 2" xfId="13863" xr:uid="{00000000-0005-0000-0000-000024360000}"/>
    <cellStyle name="Normal 3 2 3 3 2 2 2 2 2" xfId="13864" xr:uid="{00000000-0005-0000-0000-000025360000}"/>
    <cellStyle name="Normal 3 2 3 3 2 2 2 2 3" xfId="13865" xr:uid="{00000000-0005-0000-0000-000026360000}"/>
    <cellStyle name="Normal 3 2 3 3 2 2 2 2 4" xfId="13866" xr:uid="{00000000-0005-0000-0000-000027360000}"/>
    <cellStyle name="Normal 3 2 3 3 2 2 2 3" xfId="13867" xr:uid="{00000000-0005-0000-0000-000028360000}"/>
    <cellStyle name="Normal 3 2 3 3 2 2 2 4" xfId="13868" xr:uid="{00000000-0005-0000-0000-000029360000}"/>
    <cellStyle name="Normal 3 2 3 3 2 2 2 5" xfId="13869" xr:uid="{00000000-0005-0000-0000-00002A360000}"/>
    <cellStyle name="Normal 3 2 3 3 2 2 3" xfId="13870" xr:uid="{00000000-0005-0000-0000-00002B360000}"/>
    <cellStyle name="Normal 3 2 3 3 2 2 3 2" xfId="13871" xr:uid="{00000000-0005-0000-0000-00002C360000}"/>
    <cellStyle name="Normal 3 2 3 3 2 2 3 3" xfId="13872" xr:uid="{00000000-0005-0000-0000-00002D360000}"/>
    <cellStyle name="Normal 3 2 3 3 2 2 3 4" xfId="13873" xr:uid="{00000000-0005-0000-0000-00002E360000}"/>
    <cellStyle name="Normal 3 2 3 3 2 2 4" xfId="13874" xr:uid="{00000000-0005-0000-0000-00002F360000}"/>
    <cellStyle name="Normal 3 2 3 3 2 2 5" xfId="13875" xr:uid="{00000000-0005-0000-0000-000030360000}"/>
    <cellStyle name="Normal 3 2 3 3 2 2 6" xfId="13876" xr:uid="{00000000-0005-0000-0000-000031360000}"/>
    <cellStyle name="Normal 3 2 3 3 2 3" xfId="13877" xr:uid="{00000000-0005-0000-0000-000032360000}"/>
    <cellStyle name="Normal 3 2 3 3 2 3 2" xfId="13878" xr:uid="{00000000-0005-0000-0000-000033360000}"/>
    <cellStyle name="Normal 3 2 3 3 2 3 2 2" xfId="13879" xr:uid="{00000000-0005-0000-0000-000034360000}"/>
    <cellStyle name="Normal 3 2 3 3 2 3 2 2 2" xfId="13880" xr:uid="{00000000-0005-0000-0000-000035360000}"/>
    <cellStyle name="Normal 3 2 3 3 2 3 2 2 3" xfId="13881" xr:uid="{00000000-0005-0000-0000-000036360000}"/>
    <cellStyle name="Normal 3 2 3 3 2 3 2 2 4" xfId="13882" xr:uid="{00000000-0005-0000-0000-000037360000}"/>
    <cellStyle name="Normal 3 2 3 3 2 3 2 3" xfId="13883" xr:uid="{00000000-0005-0000-0000-000038360000}"/>
    <cellStyle name="Normal 3 2 3 3 2 3 2 4" xfId="13884" xr:uid="{00000000-0005-0000-0000-000039360000}"/>
    <cellStyle name="Normal 3 2 3 3 2 3 2 5" xfId="13885" xr:uid="{00000000-0005-0000-0000-00003A360000}"/>
    <cellStyle name="Normal 3 2 3 3 2 3 3" xfId="13886" xr:uid="{00000000-0005-0000-0000-00003B360000}"/>
    <cellStyle name="Normal 3 2 3 3 2 3 3 2" xfId="13887" xr:uid="{00000000-0005-0000-0000-00003C360000}"/>
    <cellStyle name="Normal 3 2 3 3 2 3 3 3" xfId="13888" xr:uid="{00000000-0005-0000-0000-00003D360000}"/>
    <cellStyle name="Normal 3 2 3 3 2 3 3 4" xfId="13889" xr:uid="{00000000-0005-0000-0000-00003E360000}"/>
    <cellStyle name="Normal 3 2 3 3 2 3 4" xfId="13890" xr:uid="{00000000-0005-0000-0000-00003F360000}"/>
    <cellStyle name="Normal 3 2 3 3 2 3 5" xfId="13891" xr:uid="{00000000-0005-0000-0000-000040360000}"/>
    <cellStyle name="Normal 3 2 3 3 2 3 6" xfId="13892" xr:uid="{00000000-0005-0000-0000-000041360000}"/>
    <cellStyle name="Normal 3 2 3 3 2 4" xfId="13893" xr:uid="{00000000-0005-0000-0000-000042360000}"/>
    <cellStyle name="Normal 3 2 3 3 2 4 2" xfId="13894" xr:uid="{00000000-0005-0000-0000-000043360000}"/>
    <cellStyle name="Normal 3 2 3 3 2 4 2 2" xfId="13895" xr:uid="{00000000-0005-0000-0000-000044360000}"/>
    <cellStyle name="Normal 3 2 3 3 2 4 2 3" xfId="13896" xr:uid="{00000000-0005-0000-0000-000045360000}"/>
    <cellStyle name="Normal 3 2 3 3 2 4 2 4" xfId="13897" xr:uid="{00000000-0005-0000-0000-000046360000}"/>
    <cellStyle name="Normal 3 2 3 3 2 4 3" xfId="13898" xr:uid="{00000000-0005-0000-0000-000047360000}"/>
    <cellStyle name="Normal 3 2 3 3 2 4 4" xfId="13899" xr:uid="{00000000-0005-0000-0000-000048360000}"/>
    <cellStyle name="Normal 3 2 3 3 2 4 5" xfId="13900" xr:uid="{00000000-0005-0000-0000-000049360000}"/>
    <cellStyle name="Normal 3 2 3 3 2 5" xfId="13901" xr:uid="{00000000-0005-0000-0000-00004A360000}"/>
    <cellStyle name="Normal 3 2 3 3 2 5 2" xfId="13902" xr:uid="{00000000-0005-0000-0000-00004B360000}"/>
    <cellStyle name="Normal 3 2 3 3 2 5 3" xfId="13903" xr:uid="{00000000-0005-0000-0000-00004C360000}"/>
    <cellStyle name="Normal 3 2 3 3 2 5 4" xfId="13904" xr:uid="{00000000-0005-0000-0000-00004D360000}"/>
    <cellStyle name="Normal 3 2 3 3 2 6" xfId="13905" xr:uid="{00000000-0005-0000-0000-00004E360000}"/>
    <cellStyle name="Normal 3 2 3 3 2 7" xfId="13906" xr:uid="{00000000-0005-0000-0000-00004F360000}"/>
    <cellStyle name="Normal 3 2 3 3 2 8" xfId="13907" xr:uid="{00000000-0005-0000-0000-000050360000}"/>
    <cellStyle name="Normal 3 2 3 3 3" xfId="13908" xr:uid="{00000000-0005-0000-0000-000051360000}"/>
    <cellStyle name="Normal 3 2 3 3 3 2" xfId="13909" xr:uid="{00000000-0005-0000-0000-000052360000}"/>
    <cellStyle name="Normal 3 2 3 3 3 2 2" xfId="13910" xr:uid="{00000000-0005-0000-0000-000053360000}"/>
    <cellStyle name="Normal 3 2 3 3 3 2 2 2" xfId="13911" xr:uid="{00000000-0005-0000-0000-000054360000}"/>
    <cellStyle name="Normal 3 2 3 3 3 2 2 3" xfId="13912" xr:uid="{00000000-0005-0000-0000-000055360000}"/>
    <cellStyle name="Normal 3 2 3 3 3 2 2 4" xfId="13913" xr:uid="{00000000-0005-0000-0000-000056360000}"/>
    <cellStyle name="Normal 3 2 3 3 3 2 3" xfId="13914" xr:uid="{00000000-0005-0000-0000-000057360000}"/>
    <cellStyle name="Normal 3 2 3 3 3 2 4" xfId="13915" xr:uid="{00000000-0005-0000-0000-000058360000}"/>
    <cellStyle name="Normal 3 2 3 3 3 2 5" xfId="13916" xr:uid="{00000000-0005-0000-0000-000059360000}"/>
    <cellStyle name="Normal 3 2 3 3 3 3" xfId="13917" xr:uid="{00000000-0005-0000-0000-00005A360000}"/>
    <cellStyle name="Normal 3 2 3 3 3 3 2" xfId="13918" xr:uid="{00000000-0005-0000-0000-00005B360000}"/>
    <cellStyle name="Normal 3 2 3 3 3 3 3" xfId="13919" xr:uid="{00000000-0005-0000-0000-00005C360000}"/>
    <cellStyle name="Normal 3 2 3 3 3 3 4" xfId="13920" xr:uid="{00000000-0005-0000-0000-00005D360000}"/>
    <cellStyle name="Normal 3 2 3 3 3 4" xfId="13921" xr:uid="{00000000-0005-0000-0000-00005E360000}"/>
    <cellStyle name="Normal 3 2 3 3 3 5" xfId="13922" xr:uid="{00000000-0005-0000-0000-00005F360000}"/>
    <cellStyle name="Normal 3 2 3 3 3 6" xfId="13923" xr:uid="{00000000-0005-0000-0000-000060360000}"/>
    <cellStyle name="Normal 3 2 3 3 4" xfId="13924" xr:uid="{00000000-0005-0000-0000-000061360000}"/>
    <cellStyle name="Normal 3 2 3 3 4 2" xfId="13925" xr:uid="{00000000-0005-0000-0000-000062360000}"/>
    <cellStyle name="Normal 3 2 3 3 4 2 2" xfId="13926" xr:uid="{00000000-0005-0000-0000-000063360000}"/>
    <cellStyle name="Normal 3 2 3 3 4 2 2 2" xfId="13927" xr:uid="{00000000-0005-0000-0000-000064360000}"/>
    <cellStyle name="Normal 3 2 3 3 4 2 2 3" xfId="13928" xr:uid="{00000000-0005-0000-0000-000065360000}"/>
    <cellStyle name="Normal 3 2 3 3 4 2 2 4" xfId="13929" xr:uid="{00000000-0005-0000-0000-000066360000}"/>
    <cellStyle name="Normal 3 2 3 3 4 2 3" xfId="13930" xr:uid="{00000000-0005-0000-0000-000067360000}"/>
    <cellStyle name="Normal 3 2 3 3 4 2 4" xfId="13931" xr:uid="{00000000-0005-0000-0000-000068360000}"/>
    <cellStyle name="Normal 3 2 3 3 4 2 5" xfId="13932" xr:uid="{00000000-0005-0000-0000-000069360000}"/>
    <cellStyle name="Normal 3 2 3 3 4 3" xfId="13933" xr:uid="{00000000-0005-0000-0000-00006A360000}"/>
    <cellStyle name="Normal 3 2 3 3 4 3 2" xfId="13934" xr:uid="{00000000-0005-0000-0000-00006B360000}"/>
    <cellStyle name="Normal 3 2 3 3 4 3 3" xfId="13935" xr:uid="{00000000-0005-0000-0000-00006C360000}"/>
    <cellStyle name="Normal 3 2 3 3 4 3 4" xfId="13936" xr:uid="{00000000-0005-0000-0000-00006D360000}"/>
    <cellStyle name="Normal 3 2 3 3 4 4" xfId="13937" xr:uid="{00000000-0005-0000-0000-00006E360000}"/>
    <cellStyle name="Normal 3 2 3 3 4 5" xfId="13938" xr:uid="{00000000-0005-0000-0000-00006F360000}"/>
    <cellStyle name="Normal 3 2 3 3 4 6" xfId="13939" xr:uid="{00000000-0005-0000-0000-000070360000}"/>
    <cellStyle name="Normal 3 2 3 3 5" xfId="13940" xr:uid="{00000000-0005-0000-0000-000071360000}"/>
    <cellStyle name="Normal 3 2 3 3 6" xfId="13941" xr:uid="{00000000-0005-0000-0000-000072360000}"/>
    <cellStyle name="Normal 3 2 3 3 6 2" xfId="13942" xr:uid="{00000000-0005-0000-0000-000073360000}"/>
    <cellStyle name="Normal 3 2 3 3 6 2 2" xfId="13943" xr:uid="{00000000-0005-0000-0000-000074360000}"/>
    <cellStyle name="Normal 3 2 3 3 6 2 3" xfId="13944" xr:uid="{00000000-0005-0000-0000-000075360000}"/>
    <cellStyle name="Normal 3 2 3 3 6 2 4" xfId="13945" xr:uid="{00000000-0005-0000-0000-000076360000}"/>
    <cellStyle name="Normal 3 2 3 3 6 3" xfId="13946" xr:uid="{00000000-0005-0000-0000-000077360000}"/>
    <cellStyle name="Normal 3 2 3 3 6 4" xfId="13947" xr:uid="{00000000-0005-0000-0000-000078360000}"/>
    <cellStyle name="Normal 3 2 3 3 6 5" xfId="13948" xr:uid="{00000000-0005-0000-0000-000079360000}"/>
    <cellStyle name="Normal 3 2 3 3 7" xfId="13949" xr:uid="{00000000-0005-0000-0000-00007A360000}"/>
    <cellStyle name="Normal 3 2 3 3 7 2" xfId="13950" xr:uid="{00000000-0005-0000-0000-00007B360000}"/>
    <cellStyle name="Normal 3 2 3 3 7 3" xfId="13951" xr:uid="{00000000-0005-0000-0000-00007C360000}"/>
    <cellStyle name="Normal 3 2 3 3 7 4" xfId="13952" xr:uid="{00000000-0005-0000-0000-00007D360000}"/>
    <cellStyle name="Normal 3 2 3 3 8" xfId="13953" xr:uid="{00000000-0005-0000-0000-00007E360000}"/>
    <cellStyle name="Normal 3 2 3 3 9" xfId="13954" xr:uid="{00000000-0005-0000-0000-00007F360000}"/>
    <cellStyle name="Normal 3 2 3 4" xfId="13955" xr:uid="{00000000-0005-0000-0000-000080360000}"/>
    <cellStyle name="Normal 3 2 3 4 10" xfId="13956" xr:uid="{00000000-0005-0000-0000-000081360000}"/>
    <cellStyle name="Normal 3 2 3 4 2" xfId="13957" xr:uid="{00000000-0005-0000-0000-000082360000}"/>
    <cellStyle name="Normal 3 2 3 4 2 2" xfId="13958" xr:uid="{00000000-0005-0000-0000-000083360000}"/>
    <cellStyle name="Normal 3 2 3 4 2 2 2" xfId="13959" xr:uid="{00000000-0005-0000-0000-000084360000}"/>
    <cellStyle name="Normal 3 2 3 4 2 2 2 2" xfId="13960" xr:uid="{00000000-0005-0000-0000-000085360000}"/>
    <cellStyle name="Normal 3 2 3 4 2 2 2 2 2" xfId="13961" xr:uid="{00000000-0005-0000-0000-000086360000}"/>
    <cellStyle name="Normal 3 2 3 4 2 2 2 2 3" xfId="13962" xr:uid="{00000000-0005-0000-0000-000087360000}"/>
    <cellStyle name="Normal 3 2 3 4 2 2 2 2 4" xfId="13963" xr:uid="{00000000-0005-0000-0000-000088360000}"/>
    <cellStyle name="Normal 3 2 3 4 2 2 2 3" xfId="13964" xr:uid="{00000000-0005-0000-0000-000089360000}"/>
    <cellStyle name="Normal 3 2 3 4 2 2 2 4" xfId="13965" xr:uid="{00000000-0005-0000-0000-00008A360000}"/>
    <cellStyle name="Normal 3 2 3 4 2 2 2 5" xfId="13966" xr:uid="{00000000-0005-0000-0000-00008B360000}"/>
    <cellStyle name="Normal 3 2 3 4 2 2 3" xfId="13967" xr:uid="{00000000-0005-0000-0000-00008C360000}"/>
    <cellStyle name="Normal 3 2 3 4 2 2 3 2" xfId="13968" xr:uid="{00000000-0005-0000-0000-00008D360000}"/>
    <cellStyle name="Normal 3 2 3 4 2 2 3 3" xfId="13969" xr:uid="{00000000-0005-0000-0000-00008E360000}"/>
    <cellStyle name="Normal 3 2 3 4 2 2 3 4" xfId="13970" xr:uid="{00000000-0005-0000-0000-00008F360000}"/>
    <cellStyle name="Normal 3 2 3 4 2 2 4" xfId="13971" xr:uid="{00000000-0005-0000-0000-000090360000}"/>
    <cellStyle name="Normal 3 2 3 4 2 2 5" xfId="13972" xr:uid="{00000000-0005-0000-0000-000091360000}"/>
    <cellStyle name="Normal 3 2 3 4 2 2 6" xfId="13973" xr:uid="{00000000-0005-0000-0000-000092360000}"/>
    <cellStyle name="Normal 3 2 3 4 2 3" xfId="13974" xr:uid="{00000000-0005-0000-0000-000093360000}"/>
    <cellStyle name="Normal 3 2 3 4 2 3 2" xfId="13975" xr:uid="{00000000-0005-0000-0000-000094360000}"/>
    <cellStyle name="Normal 3 2 3 4 2 3 2 2" xfId="13976" xr:uid="{00000000-0005-0000-0000-000095360000}"/>
    <cellStyle name="Normal 3 2 3 4 2 3 2 2 2" xfId="13977" xr:uid="{00000000-0005-0000-0000-000096360000}"/>
    <cellStyle name="Normal 3 2 3 4 2 3 2 2 3" xfId="13978" xr:uid="{00000000-0005-0000-0000-000097360000}"/>
    <cellStyle name="Normal 3 2 3 4 2 3 2 2 4" xfId="13979" xr:uid="{00000000-0005-0000-0000-000098360000}"/>
    <cellStyle name="Normal 3 2 3 4 2 3 2 3" xfId="13980" xr:uid="{00000000-0005-0000-0000-000099360000}"/>
    <cellStyle name="Normal 3 2 3 4 2 3 2 4" xfId="13981" xr:uid="{00000000-0005-0000-0000-00009A360000}"/>
    <cellStyle name="Normal 3 2 3 4 2 3 2 5" xfId="13982" xr:uid="{00000000-0005-0000-0000-00009B360000}"/>
    <cellStyle name="Normal 3 2 3 4 2 3 3" xfId="13983" xr:uid="{00000000-0005-0000-0000-00009C360000}"/>
    <cellStyle name="Normal 3 2 3 4 2 3 3 2" xfId="13984" xr:uid="{00000000-0005-0000-0000-00009D360000}"/>
    <cellStyle name="Normal 3 2 3 4 2 3 3 3" xfId="13985" xr:uid="{00000000-0005-0000-0000-00009E360000}"/>
    <cellStyle name="Normal 3 2 3 4 2 3 3 4" xfId="13986" xr:uid="{00000000-0005-0000-0000-00009F360000}"/>
    <cellStyle name="Normal 3 2 3 4 2 3 4" xfId="13987" xr:uid="{00000000-0005-0000-0000-0000A0360000}"/>
    <cellStyle name="Normal 3 2 3 4 2 3 5" xfId="13988" xr:uid="{00000000-0005-0000-0000-0000A1360000}"/>
    <cellStyle name="Normal 3 2 3 4 2 3 6" xfId="13989" xr:uid="{00000000-0005-0000-0000-0000A2360000}"/>
    <cellStyle name="Normal 3 2 3 4 2 4" xfId="13990" xr:uid="{00000000-0005-0000-0000-0000A3360000}"/>
    <cellStyle name="Normal 3 2 3 4 2 4 2" xfId="13991" xr:uid="{00000000-0005-0000-0000-0000A4360000}"/>
    <cellStyle name="Normal 3 2 3 4 2 4 2 2" xfId="13992" xr:uid="{00000000-0005-0000-0000-0000A5360000}"/>
    <cellStyle name="Normal 3 2 3 4 2 4 2 3" xfId="13993" xr:uid="{00000000-0005-0000-0000-0000A6360000}"/>
    <cellStyle name="Normal 3 2 3 4 2 4 2 4" xfId="13994" xr:uid="{00000000-0005-0000-0000-0000A7360000}"/>
    <cellStyle name="Normal 3 2 3 4 2 4 3" xfId="13995" xr:uid="{00000000-0005-0000-0000-0000A8360000}"/>
    <cellStyle name="Normal 3 2 3 4 2 4 4" xfId="13996" xr:uid="{00000000-0005-0000-0000-0000A9360000}"/>
    <cellStyle name="Normal 3 2 3 4 2 4 5" xfId="13997" xr:uid="{00000000-0005-0000-0000-0000AA360000}"/>
    <cellStyle name="Normal 3 2 3 4 2 5" xfId="13998" xr:uid="{00000000-0005-0000-0000-0000AB360000}"/>
    <cellStyle name="Normal 3 2 3 4 2 5 2" xfId="13999" xr:uid="{00000000-0005-0000-0000-0000AC360000}"/>
    <cellStyle name="Normal 3 2 3 4 2 5 3" xfId="14000" xr:uid="{00000000-0005-0000-0000-0000AD360000}"/>
    <cellStyle name="Normal 3 2 3 4 2 5 4" xfId="14001" xr:uid="{00000000-0005-0000-0000-0000AE360000}"/>
    <cellStyle name="Normal 3 2 3 4 2 6" xfId="14002" xr:uid="{00000000-0005-0000-0000-0000AF360000}"/>
    <cellStyle name="Normal 3 2 3 4 2 7" xfId="14003" xr:uid="{00000000-0005-0000-0000-0000B0360000}"/>
    <cellStyle name="Normal 3 2 3 4 2 8" xfId="14004" xr:uid="{00000000-0005-0000-0000-0000B1360000}"/>
    <cellStyle name="Normal 3 2 3 4 3" xfId="14005" xr:uid="{00000000-0005-0000-0000-0000B2360000}"/>
    <cellStyle name="Normal 3 2 3 4 3 2" xfId="14006" xr:uid="{00000000-0005-0000-0000-0000B3360000}"/>
    <cellStyle name="Normal 3 2 3 4 3 2 2" xfId="14007" xr:uid="{00000000-0005-0000-0000-0000B4360000}"/>
    <cellStyle name="Normal 3 2 3 4 3 2 2 2" xfId="14008" xr:uid="{00000000-0005-0000-0000-0000B5360000}"/>
    <cellStyle name="Normal 3 2 3 4 3 2 2 3" xfId="14009" xr:uid="{00000000-0005-0000-0000-0000B6360000}"/>
    <cellStyle name="Normal 3 2 3 4 3 2 2 4" xfId="14010" xr:uid="{00000000-0005-0000-0000-0000B7360000}"/>
    <cellStyle name="Normal 3 2 3 4 3 2 3" xfId="14011" xr:uid="{00000000-0005-0000-0000-0000B8360000}"/>
    <cellStyle name="Normal 3 2 3 4 3 2 4" xfId="14012" xr:uid="{00000000-0005-0000-0000-0000B9360000}"/>
    <cellStyle name="Normal 3 2 3 4 3 2 5" xfId="14013" xr:uid="{00000000-0005-0000-0000-0000BA360000}"/>
    <cellStyle name="Normal 3 2 3 4 3 3" xfId="14014" xr:uid="{00000000-0005-0000-0000-0000BB360000}"/>
    <cellStyle name="Normal 3 2 3 4 3 3 2" xfId="14015" xr:uid="{00000000-0005-0000-0000-0000BC360000}"/>
    <cellStyle name="Normal 3 2 3 4 3 3 3" xfId="14016" xr:uid="{00000000-0005-0000-0000-0000BD360000}"/>
    <cellStyle name="Normal 3 2 3 4 3 3 4" xfId="14017" xr:uid="{00000000-0005-0000-0000-0000BE360000}"/>
    <cellStyle name="Normal 3 2 3 4 3 4" xfId="14018" xr:uid="{00000000-0005-0000-0000-0000BF360000}"/>
    <cellStyle name="Normal 3 2 3 4 3 5" xfId="14019" xr:uid="{00000000-0005-0000-0000-0000C0360000}"/>
    <cellStyle name="Normal 3 2 3 4 3 6" xfId="14020" xr:uid="{00000000-0005-0000-0000-0000C1360000}"/>
    <cellStyle name="Normal 3 2 3 4 4" xfId="14021" xr:uid="{00000000-0005-0000-0000-0000C2360000}"/>
    <cellStyle name="Normal 3 2 3 4 4 2" xfId="14022" xr:uid="{00000000-0005-0000-0000-0000C3360000}"/>
    <cellStyle name="Normal 3 2 3 4 4 2 2" xfId="14023" xr:uid="{00000000-0005-0000-0000-0000C4360000}"/>
    <cellStyle name="Normal 3 2 3 4 4 2 2 2" xfId="14024" xr:uid="{00000000-0005-0000-0000-0000C5360000}"/>
    <cellStyle name="Normal 3 2 3 4 4 2 2 3" xfId="14025" xr:uid="{00000000-0005-0000-0000-0000C6360000}"/>
    <cellStyle name="Normal 3 2 3 4 4 2 2 4" xfId="14026" xr:uid="{00000000-0005-0000-0000-0000C7360000}"/>
    <cellStyle name="Normal 3 2 3 4 4 2 3" xfId="14027" xr:uid="{00000000-0005-0000-0000-0000C8360000}"/>
    <cellStyle name="Normal 3 2 3 4 4 2 4" xfId="14028" xr:uid="{00000000-0005-0000-0000-0000C9360000}"/>
    <cellStyle name="Normal 3 2 3 4 4 2 5" xfId="14029" xr:uid="{00000000-0005-0000-0000-0000CA360000}"/>
    <cellStyle name="Normal 3 2 3 4 4 3" xfId="14030" xr:uid="{00000000-0005-0000-0000-0000CB360000}"/>
    <cellStyle name="Normal 3 2 3 4 4 3 2" xfId="14031" xr:uid="{00000000-0005-0000-0000-0000CC360000}"/>
    <cellStyle name="Normal 3 2 3 4 4 3 3" xfId="14032" xr:uid="{00000000-0005-0000-0000-0000CD360000}"/>
    <cellStyle name="Normal 3 2 3 4 4 3 4" xfId="14033" xr:uid="{00000000-0005-0000-0000-0000CE360000}"/>
    <cellStyle name="Normal 3 2 3 4 4 4" xfId="14034" xr:uid="{00000000-0005-0000-0000-0000CF360000}"/>
    <cellStyle name="Normal 3 2 3 4 4 5" xfId="14035" xr:uid="{00000000-0005-0000-0000-0000D0360000}"/>
    <cellStyle name="Normal 3 2 3 4 4 6" xfId="14036" xr:uid="{00000000-0005-0000-0000-0000D1360000}"/>
    <cellStyle name="Normal 3 2 3 4 5" xfId="14037" xr:uid="{00000000-0005-0000-0000-0000D2360000}"/>
    <cellStyle name="Normal 3 2 3 4 6" xfId="14038" xr:uid="{00000000-0005-0000-0000-0000D3360000}"/>
    <cellStyle name="Normal 3 2 3 4 6 2" xfId="14039" xr:uid="{00000000-0005-0000-0000-0000D4360000}"/>
    <cellStyle name="Normal 3 2 3 4 6 2 2" xfId="14040" xr:uid="{00000000-0005-0000-0000-0000D5360000}"/>
    <cellStyle name="Normal 3 2 3 4 6 2 3" xfId="14041" xr:uid="{00000000-0005-0000-0000-0000D6360000}"/>
    <cellStyle name="Normal 3 2 3 4 6 2 4" xfId="14042" xr:uid="{00000000-0005-0000-0000-0000D7360000}"/>
    <cellStyle name="Normal 3 2 3 4 6 3" xfId="14043" xr:uid="{00000000-0005-0000-0000-0000D8360000}"/>
    <cellStyle name="Normal 3 2 3 4 6 4" xfId="14044" xr:uid="{00000000-0005-0000-0000-0000D9360000}"/>
    <cellStyle name="Normal 3 2 3 4 6 5" xfId="14045" xr:uid="{00000000-0005-0000-0000-0000DA360000}"/>
    <cellStyle name="Normal 3 2 3 4 7" xfId="14046" xr:uid="{00000000-0005-0000-0000-0000DB360000}"/>
    <cellStyle name="Normal 3 2 3 4 7 2" xfId="14047" xr:uid="{00000000-0005-0000-0000-0000DC360000}"/>
    <cellStyle name="Normal 3 2 3 4 7 3" xfId="14048" xr:uid="{00000000-0005-0000-0000-0000DD360000}"/>
    <cellStyle name="Normal 3 2 3 4 7 4" xfId="14049" xr:uid="{00000000-0005-0000-0000-0000DE360000}"/>
    <cellStyle name="Normal 3 2 3 4 8" xfId="14050" xr:uid="{00000000-0005-0000-0000-0000DF360000}"/>
    <cellStyle name="Normal 3 2 3 4 9" xfId="14051" xr:uid="{00000000-0005-0000-0000-0000E0360000}"/>
    <cellStyle name="Normal 3 2 3 5" xfId="14052" xr:uid="{00000000-0005-0000-0000-0000E1360000}"/>
    <cellStyle name="Normal 3 2 3 5 2" xfId="14053" xr:uid="{00000000-0005-0000-0000-0000E2360000}"/>
    <cellStyle name="Normal 3 2 3 5 2 2" xfId="14054" xr:uid="{00000000-0005-0000-0000-0000E3360000}"/>
    <cellStyle name="Normal 3 2 3 5 2 2 2" xfId="14055" xr:uid="{00000000-0005-0000-0000-0000E4360000}"/>
    <cellStyle name="Normal 3 2 3 5 2 2 2 2" xfId="14056" xr:uid="{00000000-0005-0000-0000-0000E5360000}"/>
    <cellStyle name="Normal 3 2 3 5 2 2 2 3" xfId="14057" xr:uid="{00000000-0005-0000-0000-0000E6360000}"/>
    <cellStyle name="Normal 3 2 3 5 2 2 2 4" xfId="14058" xr:uid="{00000000-0005-0000-0000-0000E7360000}"/>
    <cellStyle name="Normal 3 2 3 5 2 2 3" xfId="14059" xr:uid="{00000000-0005-0000-0000-0000E8360000}"/>
    <cellStyle name="Normal 3 2 3 5 2 2 4" xfId="14060" xr:uid="{00000000-0005-0000-0000-0000E9360000}"/>
    <cellStyle name="Normal 3 2 3 5 2 2 5" xfId="14061" xr:uid="{00000000-0005-0000-0000-0000EA360000}"/>
    <cellStyle name="Normal 3 2 3 5 2 3" xfId="14062" xr:uid="{00000000-0005-0000-0000-0000EB360000}"/>
    <cellStyle name="Normal 3 2 3 5 2 3 2" xfId="14063" xr:uid="{00000000-0005-0000-0000-0000EC360000}"/>
    <cellStyle name="Normal 3 2 3 5 2 3 3" xfId="14064" xr:uid="{00000000-0005-0000-0000-0000ED360000}"/>
    <cellStyle name="Normal 3 2 3 5 2 3 4" xfId="14065" xr:uid="{00000000-0005-0000-0000-0000EE360000}"/>
    <cellStyle name="Normal 3 2 3 5 2 4" xfId="14066" xr:uid="{00000000-0005-0000-0000-0000EF360000}"/>
    <cellStyle name="Normal 3 2 3 5 2 5" xfId="14067" xr:uid="{00000000-0005-0000-0000-0000F0360000}"/>
    <cellStyle name="Normal 3 2 3 5 2 6" xfId="14068" xr:uid="{00000000-0005-0000-0000-0000F1360000}"/>
    <cellStyle name="Normal 3 2 3 5 3" xfId="14069" xr:uid="{00000000-0005-0000-0000-0000F2360000}"/>
    <cellStyle name="Normal 3 2 3 5 3 2" xfId="14070" xr:uid="{00000000-0005-0000-0000-0000F3360000}"/>
    <cellStyle name="Normal 3 2 3 5 3 2 2" xfId="14071" xr:uid="{00000000-0005-0000-0000-0000F4360000}"/>
    <cellStyle name="Normal 3 2 3 5 3 2 2 2" xfId="14072" xr:uid="{00000000-0005-0000-0000-0000F5360000}"/>
    <cellStyle name="Normal 3 2 3 5 3 2 2 3" xfId="14073" xr:uid="{00000000-0005-0000-0000-0000F6360000}"/>
    <cellStyle name="Normal 3 2 3 5 3 2 2 4" xfId="14074" xr:uid="{00000000-0005-0000-0000-0000F7360000}"/>
    <cellStyle name="Normal 3 2 3 5 3 2 3" xfId="14075" xr:uid="{00000000-0005-0000-0000-0000F8360000}"/>
    <cellStyle name="Normal 3 2 3 5 3 2 4" xfId="14076" xr:uid="{00000000-0005-0000-0000-0000F9360000}"/>
    <cellStyle name="Normal 3 2 3 5 3 2 5" xfId="14077" xr:uid="{00000000-0005-0000-0000-0000FA360000}"/>
    <cellStyle name="Normal 3 2 3 5 3 3" xfId="14078" xr:uid="{00000000-0005-0000-0000-0000FB360000}"/>
    <cellStyle name="Normal 3 2 3 5 3 3 2" xfId="14079" xr:uid="{00000000-0005-0000-0000-0000FC360000}"/>
    <cellStyle name="Normal 3 2 3 5 3 3 3" xfId="14080" xr:uid="{00000000-0005-0000-0000-0000FD360000}"/>
    <cellStyle name="Normal 3 2 3 5 3 3 4" xfId="14081" xr:uid="{00000000-0005-0000-0000-0000FE360000}"/>
    <cellStyle name="Normal 3 2 3 5 3 4" xfId="14082" xr:uid="{00000000-0005-0000-0000-0000FF360000}"/>
    <cellStyle name="Normal 3 2 3 5 3 5" xfId="14083" xr:uid="{00000000-0005-0000-0000-000000370000}"/>
    <cellStyle name="Normal 3 2 3 5 3 6" xfId="14084" xr:uid="{00000000-0005-0000-0000-000001370000}"/>
    <cellStyle name="Normal 3 2 3 5 4" xfId="14085" xr:uid="{00000000-0005-0000-0000-000002370000}"/>
    <cellStyle name="Normal 3 2 3 5 5" xfId="14086" xr:uid="{00000000-0005-0000-0000-000003370000}"/>
    <cellStyle name="Normal 3 2 3 5 5 2" xfId="14087" xr:uid="{00000000-0005-0000-0000-000004370000}"/>
    <cellStyle name="Normal 3 2 3 5 5 2 2" xfId="14088" xr:uid="{00000000-0005-0000-0000-000005370000}"/>
    <cellStyle name="Normal 3 2 3 5 5 2 3" xfId="14089" xr:uid="{00000000-0005-0000-0000-000006370000}"/>
    <cellStyle name="Normal 3 2 3 5 5 2 4" xfId="14090" xr:uid="{00000000-0005-0000-0000-000007370000}"/>
    <cellStyle name="Normal 3 2 3 5 5 3" xfId="14091" xr:uid="{00000000-0005-0000-0000-000008370000}"/>
    <cellStyle name="Normal 3 2 3 5 5 4" xfId="14092" xr:uid="{00000000-0005-0000-0000-000009370000}"/>
    <cellStyle name="Normal 3 2 3 5 5 5" xfId="14093" xr:uid="{00000000-0005-0000-0000-00000A370000}"/>
    <cellStyle name="Normal 3 2 3 5 6" xfId="14094" xr:uid="{00000000-0005-0000-0000-00000B370000}"/>
    <cellStyle name="Normal 3 2 3 5 6 2" xfId="14095" xr:uid="{00000000-0005-0000-0000-00000C370000}"/>
    <cellStyle name="Normal 3 2 3 5 6 3" xfId="14096" xr:uid="{00000000-0005-0000-0000-00000D370000}"/>
    <cellStyle name="Normal 3 2 3 5 6 4" xfId="14097" xr:uid="{00000000-0005-0000-0000-00000E370000}"/>
    <cellStyle name="Normal 3 2 3 5 7" xfId="14098" xr:uid="{00000000-0005-0000-0000-00000F370000}"/>
    <cellStyle name="Normal 3 2 3 5 8" xfId="14099" xr:uid="{00000000-0005-0000-0000-000010370000}"/>
    <cellStyle name="Normal 3 2 3 5 9" xfId="14100" xr:uid="{00000000-0005-0000-0000-000011370000}"/>
    <cellStyle name="Normal 3 2 3 6" xfId="14101" xr:uid="{00000000-0005-0000-0000-000012370000}"/>
    <cellStyle name="Normal 3 2 3 6 2" xfId="14102" xr:uid="{00000000-0005-0000-0000-000013370000}"/>
    <cellStyle name="Normal 3 2 3 6 2 2" xfId="14103" xr:uid="{00000000-0005-0000-0000-000014370000}"/>
    <cellStyle name="Normal 3 2 3 6 2 2 2" xfId="14104" xr:uid="{00000000-0005-0000-0000-000015370000}"/>
    <cellStyle name="Normal 3 2 3 6 2 2 2 2" xfId="14105" xr:uid="{00000000-0005-0000-0000-000016370000}"/>
    <cellStyle name="Normal 3 2 3 6 2 2 2 3" xfId="14106" xr:uid="{00000000-0005-0000-0000-000017370000}"/>
    <cellStyle name="Normal 3 2 3 6 2 2 2 4" xfId="14107" xr:uid="{00000000-0005-0000-0000-000018370000}"/>
    <cellStyle name="Normal 3 2 3 6 2 2 3" xfId="14108" xr:uid="{00000000-0005-0000-0000-000019370000}"/>
    <cellStyle name="Normal 3 2 3 6 2 2 4" xfId="14109" xr:uid="{00000000-0005-0000-0000-00001A370000}"/>
    <cellStyle name="Normal 3 2 3 6 2 2 5" xfId="14110" xr:uid="{00000000-0005-0000-0000-00001B370000}"/>
    <cellStyle name="Normal 3 2 3 6 2 3" xfId="14111" xr:uid="{00000000-0005-0000-0000-00001C370000}"/>
    <cellStyle name="Normal 3 2 3 6 2 3 2" xfId="14112" xr:uid="{00000000-0005-0000-0000-00001D370000}"/>
    <cellStyle name="Normal 3 2 3 6 2 3 3" xfId="14113" xr:uid="{00000000-0005-0000-0000-00001E370000}"/>
    <cellStyle name="Normal 3 2 3 6 2 3 4" xfId="14114" xr:uid="{00000000-0005-0000-0000-00001F370000}"/>
    <cellStyle name="Normal 3 2 3 6 2 4" xfId="14115" xr:uid="{00000000-0005-0000-0000-000020370000}"/>
    <cellStyle name="Normal 3 2 3 6 2 5" xfId="14116" xr:uid="{00000000-0005-0000-0000-000021370000}"/>
    <cellStyle name="Normal 3 2 3 6 2 6" xfId="14117" xr:uid="{00000000-0005-0000-0000-000022370000}"/>
    <cellStyle name="Normal 3 2 3 6 3" xfId="14118" xr:uid="{00000000-0005-0000-0000-000023370000}"/>
    <cellStyle name="Normal 3 2 3 6 3 2" xfId="14119" xr:uid="{00000000-0005-0000-0000-000024370000}"/>
    <cellStyle name="Normal 3 2 3 6 3 2 2" xfId="14120" xr:uid="{00000000-0005-0000-0000-000025370000}"/>
    <cellStyle name="Normal 3 2 3 6 3 2 2 2" xfId="14121" xr:uid="{00000000-0005-0000-0000-000026370000}"/>
    <cellStyle name="Normal 3 2 3 6 3 2 2 3" xfId="14122" xr:uid="{00000000-0005-0000-0000-000027370000}"/>
    <cellStyle name="Normal 3 2 3 6 3 2 2 4" xfId="14123" xr:uid="{00000000-0005-0000-0000-000028370000}"/>
    <cellStyle name="Normal 3 2 3 6 3 2 3" xfId="14124" xr:uid="{00000000-0005-0000-0000-000029370000}"/>
    <cellStyle name="Normal 3 2 3 6 3 2 4" xfId="14125" xr:uid="{00000000-0005-0000-0000-00002A370000}"/>
    <cellStyle name="Normal 3 2 3 6 3 2 5" xfId="14126" xr:uid="{00000000-0005-0000-0000-00002B370000}"/>
    <cellStyle name="Normal 3 2 3 6 3 3" xfId="14127" xr:uid="{00000000-0005-0000-0000-00002C370000}"/>
    <cellStyle name="Normal 3 2 3 6 3 3 2" xfId="14128" xr:uid="{00000000-0005-0000-0000-00002D370000}"/>
    <cellStyle name="Normal 3 2 3 6 3 3 3" xfId="14129" xr:uid="{00000000-0005-0000-0000-00002E370000}"/>
    <cellStyle name="Normal 3 2 3 6 3 3 4" xfId="14130" xr:uid="{00000000-0005-0000-0000-00002F370000}"/>
    <cellStyle name="Normal 3 2 3 6 3 4" xfId="14131" xr:uid="{00000000-0005-0000-0000-000030370000}"/>
    <cellStyle name="Normal 3 2 3 6 3 5" xfId="14132" xr:uid="{00000000-0005-0000-0000-000031370000}"/>
    <cellStyle name="Normal 3 2 3 6 3 6" xfId="14133" xr:uid="{00000000-0005-0000-0000-000032370000}"/>
    <cellStyle name="Normal 3 2 3 6 4" xfId="14134" xr:uid="{00000000-0005-0000-0000-000033370000}"/>
    <cellStyle name="Normal 3 2 3 6 4 2" xfId="14135" xr:uid="{00000000-0005-0000-0000-000034370000}"/>
    <cellStyle name="Normal 3 2 3 6 4 2 2" xfId="14136" xr:uid="{00000000-0005-0000-0000-000035370000}"/>
    <cellStyle name="Normal 3 2 3 6 4 2 3" xfId="14137" xr:uid="{00000000-0005-0000-0000-000036370000}"/>
    <cellStyle name="Normal 3 2 3 6 4 2 4" xfId="14138" xr:uid="{00000000-0005-0000-0000-000037370000}"/>
    <cellStyle name="Normal 3 2 3 6 4 3" xfId="14139" xr:uid="{00000000-0005-0000-0000-000038370000}"/>
    <cellStyle name="Normal 3 2 3 6 4 4" xfId="14140" xr:uid="{00000000-0005-0000-0000-000039370000}"/>
    <cellStyle name="Normal 3 2 3 6 4 5" xfId="14141" xr:uid="{00000000-0005-0000-0000-00003A370000}"/>
    <cellStyle name="Normal 3 2 3 6 5" xfId="14142" xr:uid="{00000000-0005-0000-0000-00003B370000}"/>
    <cellStyle name="Normal 3 2 3 6 5 2" xfId="14143" xr:uid="{00000000-0005-0000-0000-00003C370000}"/>
    <cellStyle name="Normal 3 2 3 6 5 3" xfId="14144" xr:uid="{00000000-0005-0000-0000-00003D370000}"/>
    <cellStyle name="Normal 3 2 3 6 5 4" xfId="14145" xr:uid="{00000000-0005-0000-0000-00003E370000}"/>
    <cellStyle name="Normal 3 2 3 6 6" xfId="14146" xr:uid="{00000000-0005-0000-0000-00003F370000}"/>
    <cellStyle name="Normal 3 2 3 6 7" xfId="14147" xr:uid="{00000000-0005-0000-0000-000040370000}"/>
    <cellStyle name="Normal 3 2 3 6 8" xfId="14148" xr:uid="{00000000-0005-0000-0000-000041370000}"/>
    <cellStyle name="Normal 3 2 3 7" xfId="14149" xr:uid="{00000000-0005-0000-0000-000042370000}"/>
    <cellStyle name="Normal 3 2 3 7 2" xfId="14150" xr:uid="{00000000-0005-0000-0000-000043370000}"/>
    <cellStyle name="Normal 3 2 3 7 2 2" xfId="14151" xr:uid="{00000000-0005-0000-0000-000044370000}"/>
    <cellStyle name="Normal 3 2 3 7 2 2 2" xfId="14152" xr:uid="{00000000-0005-0000-0000-000045370000}"/>
    <cellStyle name="Normal 3 2 3 7 2 2 3" xfId="14153" xr:uid="{00000000-0005-0000-0000-000046370000}"/>
    <cellStyle name="Normal 3 2 3 7 2 2 4" xfId="14154" xr:uid="{00000000-0005-0000-0000-000047370000}"/>
    <cellStyle name="Normal 3 2 3 7 2 3" xfId="14155" xr:uid="{00000000-0005-0000-0000-000048370000}"/>
    <cellStyle name="Normal 3 2 3 7 2 4" xfId="14156" xr:uid="{00000000-0005-0000-0000-000049370000}"/>
    <cellStyle name="Normal 3 2 3 7 2 5" xfId="14157" xr:uid="{00000000-0005-0000-0000-00004A370000}"/>
    <cellStyle name="Normal 3 2 3 7 3" xfId="14158" xr:uid="{00000000-0005-0000-0000-00004B370000}"/>
    <cellStyle name="Normal 3 2 3 7 3 2" xfId="14159" xr:uid="{00000000-0005-0000-0000-00004C370000}"/>
    <cellStyle name="Normal 3 2 3 7 3 3" xfId="14160" xr:uid="{00000000-0005-0000-0000-00004D370000}"/>
    <cellStyle name="Normal 3 2 3 7 3 4" xfId="14161" xr:uid="{00000000-0005-0000-0000-00004E370000}"/>
    <cellStyle name="Normal 3 2 3 7 4" xfId="14162" xr:uid="{00000000-0005-0000-0000-00004F370000}"/>
    <cellStyle name="Normal 3 2 3 7 5" xfId="14163" xr:uid="{00000000-0005-0000-0000-000050370000}"/>
    <cellStyle name="Normal 3 2 3 7 6" xfId="14164" xr:uid="{00000000-0005-0000-0000-000051370000}"/>
    <cellStyle name="Normal 3 2 3 8" xfId="14165" xr:uid="{00000000-0005-0000-0000-000052370000}"/>
    <cellStyle name="Normal 3 2 3 8 2" xfId="14166" xr:uid="{00000000-0005-0000-0000-000053370000}"/>
    <cellStyle name="Normal 3 2 3 8 2 2" xfId="14167" xr:uid="{00000000-0005-0000-0000-000054370000}"/>
    <cellStyle name="Normal 3 2 3 8 2 2 2" xfId="14168" xr:uid="{00000000-0005-0000-0000-000055370000}"/>
    <cellStyle name="Normal 3 2 3 8 2 2 3" xfId="14169" xr:uid="{00000000-0005-0000-0000-000056370000}"/>
    <cellStyle name="Normal 3 2 3 8 2 2 4" xfId="14170" xr:uid="{00000000-0005-0000-0000-000057370000}"/>
    <cellStyle name="Normal 3 2 3 8 2 3" xfId="14171" xr:uid="{00000000-0005-0000-0000-000058370000}"/>
    <cellStyle name="Normal 3 2 3 8 2 4" xfId="14172" xr:uid="{00000000-0005-0000-0000-000059370000}"/>
    <cellStyle name="Normal 3 2 3 8 2 5" xfId="14173" xr:uid="{00000000-0005-0000-0000-00005A370000}"/>
    <cellStyle name="Normal 3 2 3 8 3" xfId="14174" xr:uid="{00000000-0005-0000-0000-00005B370000}"/>
    <cellStyle name="Normal 3 2 3 8 3 2" xfId="14175" xr:uid="{00000000-0005-0000-0000-00005C370000}"/>
    <cellStyle name="Normal 3 2 3 8 3 3" xfId="14176" xr:uid="{00000000-0005-0000-0000-00005D370000}"/>
    <cellStyle name="Normal 3 2 3 8 3 4" xfId="14177" xr:uid="{00000000-0005-0000-0000-00005E370000}"/>
    <cellStyle name="Normal 3 2 3 8 4" xfId="14178" xr:uid="{00000000-0005-0000-0000-00005F370000}"/>
    <cellStyle name="Normal 3 2 3 8 5" xfId="14179" xr:uid="{00000000-0005-0000-0000-000060370000}"/>
    <cellStyle name="Normal 3 2 3 8 6" xfId="14180" xr:uid="{00000000-0005-0000-0000-000061370000}"/>
    <cellStyle name="Normal 3 2 3 9" xfId="14181" xr:uid="{00000000-0005-0000-0000-000062370000}"/>
    <cellStyle name="Normal 3 2 4" xfId="14182" xr:uid="{00000000-0005-0000-0000-000063370000}"/>
    <cellStyle name="Normal 3 2 4 10" xfId="14183" xr:uid="{00000000-0005-0000-0000-000064370000}"/>
    <cellStyle name="Normal 3 2 4 2" xfId="14184" xr:uid="{00000000-0005-0000-0000-000065370000}"/>
    <cellStyle name="Normal 3 2 4 2 2" xfId="14185" xr:uid="{00000000-0005-0000-0000-000066370000}"/>
    <cellStyle name="Normal 3 2 4 2 2 2" xfId="14186" xr:uid="{00000000-0005-0000-0000-000067370000}"/>
    <cellStyle name="Normal 3 2 4 2 2 2 2" xfId="14187" xr:uid="{00000000-0005-0000-0000-000068370000}"/>
    <cellStyle name="Normal 3 2 4 2 2 2 2 2" xfId="14188" xr:uid="{00000000-0005-0000-0000-000069370000}"/>
    <cellStyle name="Normal 3 2 4 2 2 2 2 3" xfId="14189" xr:uid="{00000000-0005-0000-0000-00006A370000}"/>
    <cellStyle name="Normal 3 2 4 2 2 2 2 4" xfId="14190" xr:uid="{00000000-0005-0000-0000-00006B370000}"/>
    <cellStyle name="Normal 3 2 4 2 2 2 3" xfId="14191" xr:uid="{00000000-0005-0000-0000-00006C370000}"/>
    <cellStyle name="Normal 3 2 4 2 2 2 4" xfId="14192" xr:uid="{00000000-0005-0000-0000-00006D370000}"/>
    <cellStyle name="Normal 3 2 4 2 2 2 5" xfId="14193" xr:uid="{00000000-0005-0000-0000-00006E370000}"/>
    <cellStyle name="Normal 3 2 4 2 2 3" xfId="14194" xr:uid="{00000000-0005-0000-0000-00006F370000}"/>
    <cellStyle name="Normal 3 2 4 2 2 3 2" xfId="14195" xr:uid="{00000000-0005-0000-0000-000070370000}"/>
    <cellStyle name="Normal 3 2 4 2 2 3 3" xfId="14196" xr:uid="{00000000-0005-0000-0000-000071370000}"/>
    <cellStyle name="Normal 3 2 4 2 2 3 4" xfId="14197" xr:uid="{00000000-0005-0000-0000-000072370000}"/>
    <cellStyle name="Normal 3 2 4 2 2 4" xfId="14198" xr:uid="{00000000-0005-0000-0000-000073370000}"/>
    <cellStyle name="Normal 3 2 4 2 2 5" xfId="14199" xr:uid="{00000000-0005-0000-0000-000074370000}"/>
    <cellStyle name="Normal 3 2 4 2 2 6" xfId="14200" xr:uid="{00000000-0005-0000-0000-000075370000}"/>
    <cellStyle name="Normal 3 2 4 2 3" xfId="14201" xr:uid="{00000000-0005-0000-0000-000076370000}"/>
    <cellStyle name="Normal 3 2 4 2 3 2" xfId="14202" xr:uid="{00000000-0005-0000-0000-000077370000}"/>
    <cellStyle name="Normal 3 2 4 2 3 2 2" xfId="14203" xr:uid="{00000000-0005-0000-0000-000078370000}"/>
    <cellStyle name="Normal 3 2 4 2 3 2 2 2" xfId="14204" xr:uid="{00000000-0005-0000-0000-000079370000}"/>
    <cellStyle name="Normal 3 2 4 2 3 2 2 3" xfId="14205" xr:uid="{00000000-0005-0000-0000-00007A370000}"/>
    <cellStyle name="Normal 3 2 4 2 3 2 2 4" xfId="14206" xr:uid="{00000000-0005-0000-0000-00007B370000}"/>
    <cellStyle name="Normal 3 2 4 2 3 2 3" xfId="14207" xr:uid="{00000000-0005-0000-0000-00007C370000}"/>
    <cellStyle name="Normal 3 2 4 2 3 2 4" xfId="14208" xr:uid="{00000000-0005-0000-0000-00007D370000}"/>
    <cellStyle name="Normal 3 2 4 2 3 2 5" xfId="14209" xr:uid="{00000000-0005-0000-0000-00007E370000}"/>
    <cellStyle name="Normal 3 2 4 2 3 3" xfId="14210" xr:uid="{00000000-0005-0000-0000-00007F370000}"/>
    <cellStyle name="Normal 3 2 4 2 3 3 2" xfId="14211" xr:uid="{00000000-0005-0000-0000-000080370000}"/>
    <cellStyle name="Normal 3 2 4 2 3 3 3" xfId="14212" xr:uid="{00000000-0005-0000-0000-000081370000}"/>
    <cellStyle name="Normal 3 2 4 2 3 3 4" xfId="14213" xr:uid="{00000000-0005-0000-0000-000082370000}"/>
    <cellStyle name="Normal 3 2 4 2 3 4" xfId="14214" xr:uid="{00000000-0005-0000-0000-000083370000}"/>
    <cellStyle name="Normal 3 2 4 2 3 5" xfId="14215" xr:uid="{00000000-0005-0000-0000-000084370000}"/>
    <cellStyle name="Normal 3 2 4 2 3 6" xfId="14216" xr:uid="{00000000-0005-0000-0000-000085370000}"/>
    <cellStyle name="Normal 3 2 4 2 4" xfId="14217" xr:uid="{00000000-0005-0000-0000-000086370000}"/>
    <cellStyle name="Normal 3 2 4 2 5" xfId="14218" xr:uid="{00000000-0005-0000-0000-000087370000}"/>
    <cellStyle name="Normal 3 2 4 2 5 2" xfId="14219" xr:uid="{00000000-0005-0000-0000-000088370000}"/>
    <cellStyle name="Normal 3 2 4 2 5 2 2" xfId="14220" xr:uid="{00000000-0005-0000-0000-000089370000}"/>
    <cellStyle name="Normal 3 2 4 2 5 2 3" xfId="14221" xr:uid="{00000000-0005-0000-0000-00008A370000}"/>
    <cellStyle name="Normal 3 2 4 2 5 2 4" xfId="14222" xr:uid="{00000000-0005-0000-0000-00008B370000}"/>
    <cellStyle name="Normal 3 2 4 2 5 3" xfId="14223" xr:uid="{00000000-0005-0000-0000-00008C370000}"/>
    <cellStyle name="Normal 3 2 4 2 5 4" xfId="14224" xr:uid="{00000000-0005-0000-0000-00008D370000}"/>
    <cellStyle name="Normal 3 2 4 2 5 5" xfId="14225" xr:uid="{00000000-0005-0000-0000-00008E370000}"/>
    <cellStyle name="Normal 3 2 4 2 6" xfId="14226" xr:uid="{00000000-0005-0000-0000-00008F370000}"/>
    <cellStyle name="Normal 3 2 4 2 6 2" xfId="14227" xr:uid="{00000000-0005-0000-0000-000090370000}"/>
    <cellStyle name="Normal 3 2 4 2 6 3" xfId="14228" xr:uid="{00000000-0005-0000-0000-000091370000}"/>
    <cellStyle name="Normal 3 2 4 2 6 4" xfId="14229" xr:uid="{00000000-0005-0000-0000-000092370000}"/>
    <cellStyle name="Normal 3 2 4 2 7" xfId="14230" xr:uid="{00000000-0005-0000-0000-000093370000}"/>
    <cellStyle name="Normal 3 2 4 2 8" xfId="14231" xr:uid="{00000000-0005-0000-0000-000094370000}"/>
    <cellStyle name="Normal 3 2 4 2 9" xfId="14232" xr:uid="{00000000-0005-0000-0000-000095370000}"/>
    <cellStyle name="Normal 3 2 4 3" xfId="14233" xr:uid="{00000000-0005-0000-0000-000096370000}"/>
    <cellStyle name="Normal 3 2 4 3 2" xfId="14234" xr:uid="{00000000-0005-0000-0000-000097370000}"/>
    <cellStyle name="Normal 3 2 4 3 2 2" xfId="14235" xr:uid="{00000000-0005-0000-0000-000098370000}"/>
    <cellStyle name="Normal 3 2 4 3 2 2 2" xfId="14236" xr:uid="{00000000-0005-0000-0000-000099370000}"/>
    <cellStyle name="Normal 3 2 4 3 2 2 3" xfId="14237" xr:uid="{00000000-0005-0000-0000-00009A370000}"/>
    <cellStyle name="Normal 3 2 4 3 2 2 4" xfId="14238" xr:uid="{00000000-0005-0000-0000-00009B370000}"/>
    <cellStyle name="Normal 3 2 4 3 2 3" xfId="14239" xr:uid="{00000000-0005-0000-0000-00009C370000}"/>
    <cellStyle name="Normal 3 2 4 3 2 4" xfId="14240" xr:uid="{00000000-0005-0000-0000-00009D370000}"/>
    <cellStyle name="Normal 3 2 4 3 2 5" xfId="14241" xr:uid="{00000000-0005-0000-0000-00009E370000}"/>
    <cellStyle name="Normal 3 2 4 3 3" xfId="14242" xr:uid="{00000000-0005-0000-0000-00009F370000}"/>
    <cellStyle name="Normal 3 2 4 3 3 2" xfId="14243" xr:uid="{00000000-0005-0000-0000-0000A0370000}"/>
    <cellStyle name="Normal 3 2 4 3 3 3" xfId="14244" xr:uid="{00000000-0005-0000-0000-0000A1370000}"/>
    <cellStyle name="Normal 3 2 4 3 3 4" xfId="14245" xr:uid="{00000000-0005-0000-0000-0000A2370000}"/>
    <cellStyle name="Normal 3 2 4 3 4" xfId="14246" xr:uid="{00000000-0005-0000-0000-0000A3370000}"/>
    <cellStyle name="Normal 3 2 4 3 5" xfId="14247" xr:uid="{00000000-0005-0000-0000-0000A4370000}"/>
    <cellStyle name="Normal 3 2 4 3 6" xfId="14248" xr:uid="{00000000-0005-0000-0000-0000A5370000}"/>
    <cellStyle name="Normal 3 2 4 4" xfId="14249" xr:uid="{00000000-0005-0000-0000-0000A6370000}"/>
    <cellStyle name="Normal 3 2 4 4 2" xfId="14250" xr:uid="{00000000-0005-0000-0000-0000A7370000}"/>
    <cellStyle name="Normal 3 2 4 4 2 2" xfId="14251" xr:uid="{00000000-0005-0000-0000-0000A8370000}"/>
    <cellStyle name="Normal 3 2 4 4 2 2 2" xfId="14252" xr:uid="{00000000-0005-0000-0000-0000A9370000}"/>
    <cellStyle name="Normal 3 2 4 4 2 2 3" xfId="14253" xr:uid="{00000000-0005-0000-0000-0000AA370000}"/>
    <cellStyle name="Normal 3 2 4 4 2 2 4" xfId="14254" xr:uid="{00000000-0005-0000-0000-0000AB370000}"/>
    <cellStyle name="Normal 3 2 4 4 2 3" xfId="14255" xr:uid="{00000000-0005-0000-0000-0000AC370000}"/>
    <cellStyle name="Normal 3 2 4 4 2 4" xfId="14256" xr:uid="{00000000-0005-0000-0000-0000AD370000}"/>
    <cellStyle name="Normal 3 2 4 4 2 5" xfId="14257" xr:uid="{00000000-0005-0000-0000-0000AE370000}"/>
    <cellStyle name="Normal 3 2 4 4 3" xfId="14258" xr:uid="{00000000-0005-0000-0000-0000AF370000}"/>
    <cellStyle name="Normal 3 2 4 4 3 2" xfId="14259" xr:uid="{00000000-0005-0000-0000-0000B0370000}"/>
    <cellStyle name="Normal 3 2 4 4 3 3" xfId="14260" xr:uid="{00000000-0005-0000-0000-0000B1370000}"/>
    <cellStyle name="Normal 3 2 4 4 3 4" xfId="14261" xr:uid="{00000000-0005-0000-0000-0000B2370000}"/>
    <cellStyle name="Normal 3 2 4 4 4" xfId="14262" xr:uid="{00000000-0005-0000-0000-0000B3370000}"/>
    <cellStyle name="Normal 3 2 4 4 5" xfId="14263" xr:uid="{00000000-0005-0000-0000-0000B4370000}"/>
    <cellStyle name="Normal 3 2 4 4 6" xfId="14264" xr:uid="{00000000-0005-0000-0000-0000B5370000}"/>
    <cellStyle name="Normal 3 2 4 5" xfId="14265" xr:uid="{00000000-0005-0000-0000-0000B6370000}"/>
    <cellStyle name="Normal 3 2 4 6" xfId="14266" xr:uid="{00000000-0005-0000-0000-0000B7370000}"/>
    <cellStyle name="Normal 3 2 4 6 2" xfId="14267" xr:uid="{00000000-0005-0000-0000-0000B8370000}"/>
    <cellStyle name="Normal 3 2 4 6 2 2" xfId="14268" xr:uid="{00000000-0005-0000-0000-0000B9370000}"/>
    <cellStyle name="Normal 3 2 4 6 2 3" xfId="14269" xr:uid="{00000000-0005-0000-0000-0000BA370000}"/>
    <cellStyle name="Normal 3 2 4 6 2 4" xfId="14270" xr:uid="{00000000-0005-0000-0000-0000BB370000}"/>
    <cellStyle name="Normal 3 2 4 6 3" xfId="14271" xr:uid="{00000000-0005-0000-0000-0000BC370000}"/>
    <cellStyle name="Normal 3 2 4 6 4" xfId="14272" xr:uid="{00000000-0005-0000-0000-0000BD370000}"/>
    <cellStyle name="Normal 3 2 4 6 5" xfId="14273" xr:uid="{00000000-0005-0000-0000-0000BE370000}"/>
    <cellStyle name="Normal 3 2 4 7" xfId="14274" xr:uid="{00000000-0005-0000-0000-0000BF370000}"/>
    <cellStyle name="Normal 3 2 4 7 2" xfId="14275" xr:uid="{00000000-0005-0000-0000-0000C0370000}"/>
    <cellStyle name="Normal 3 2 4 7 3" xfId="14276" xr:uid="{00000000-0005-0000-0000-0000C1370000}"/>
    <cellStyle name="Normal 3 2 4 7 4" xfId="14277" xr:uid="{00000000-0005-0000-0000-0000C2370000}"/>
    <cellStyle name="Normal 3 2 4 8" xfId="14278" xr:uid="{00000000-0005-0000-0000-0000C3370000}"/>
    <cellStyle name="Normal 3 2 4 9" xfId="14279" xr:uid="{00000000-0005-0000-0000-0000C4370000}"/>
    <cellStyle name="Normal 3 2 5" xfId="14280" xr:uid="{00000000-0005-0000-0000-0000C5370000}"/>
    <cellStyle name="Normal 3 2 5 10" xfId="14281" xr:uid="{00000000-0005-0000-0000-0000C6370000}"/>
    <cellStyle name="Normal 3 2 5 2" xfId="14282" xr:uid="{00000000-0005-0000-0000-0000C7370000}"/>
    <cellStyle name="Normal 3 2 5 2 2" xfId="14283" xr:uid="{00000000-0005-0000-0000-0000C8370000}"/>
    <cellStyle name="Normal 3 2 5 2 2 2" xfId="14284" xr:uid="{00000000-0005-0000-0000-0000C9370000}"/>
    <cellStyle name="Normal 3 2 5 2 2 2 2" xfId="14285" xr:uid="{00000000-0005-0000-0000-0000CA370000}"/>
    <cellStyle name="Normal 3 2 5 2 2 2 2 2" xfId="14286" xr:uid="{00000000-0005-0000-0000-0000CB370000}"/>
    <cellStyle name="Normal 3 2 5 2 2 2 2 3" xfId="14287" xr:uid="{00000000-0005-0000-0000-0000CC370000}"/>
    <cellStyle name="Normal 3 2 5 2 2 2 2 4" xfId="14288" xr:uid="{00000000-0005-0000-0000-0000CD370000}"/>
    <cellStyle name="Normal 3 2 5 2 2 2 3" xfId="14289" xr:uid="{00000000-0005-0000-0000-0000CE370000}"/>
    <cellStyle name="Normal 3 2 5 2 2 2 4" xfId="14290" xr:uid="{00000000-0005-0000-0000-0000CF370000}"/>
    <cellStyle name="Normal 3 2 5 2 2 2 5" xfId="14291" xr:uid="{00000000-0005-0000-0000-0000D0370000}"/>
    <cellStyle name="Normal 3 2 5 2 2 3" xfId="14292" xr:uid="{00000000-0005-0000-0000-0000D1370000}"/>
    <cellStyle name="Normal 3 2 5 2 2 3 2" xfId="14293" xr:uid="{00000000-0005-0000-0000-0000D2370000}"/>
    <cellStyle name="Normal 3 2 5 2 2 3 3" xfId="14294" xr:uid="{00000000-0005-0000-0000-0000D3370000}"/>
    <cellStyle name="Normal 3 2 5 2 2 3 4" xfId="14295" xr:uid="{00000000-0005-0000-0000-0000D4370000}"/>
    <cellStyle name="Normal 3 2 5 2 2 4" xfId="14296" xr:uid="{00000000-0005-0000-0000-0000D5370000}"/>
    <cellStyle name="Normal 3 2 5 2 2 5" xfId="14297" xr:uid="{00000000-0005-0000-0000-0000D6370000}"/>
    <cellStyle name="Normal 3 2 5 2 2 6" xfId="14298" xr:uid="{00000000-0005-0000-0000-0000D7370000}"/>
    <cellStyle name="Normal 3 2 5 2 3" xfId="14299" xr:uid="{00000000-0005-0000-0000-0000D8370000}"/>
    <cellStyle name="Normal 3 2 5 2 3 2" xfId="14300" xr:uid="{00000000-0005-0000-0000-0000D9370000}"/>
    <cellStyle name="Normal 3 2 5 2 3 2 2" xfId="14301" xr:uid="{00000000-0005-0000-0000-0000DA370000}"/>
    <cellStyle name="Normal 3 2 5 2 3 2 2 2" xfId="14302" xr:uid="{00000000-0005-0000-0000-0000DB370000}"/>
    <cellStyle name="Normal 3 2 5 2 3 2 2 3" xfId="14303" xr:uid="{00000000-0005-0000-0000-0000DC370000}"/>
    <cellStyle name="Normal 3 2 5 2 3 2 2 4" xfId="14304" xr:uid="{00000000-0005-0000-0000-0000DD370000}"/>
    <cellStyle name="Normal 3 2 5 2 3 2 3" xfId="14305" xr:uid="{00000000-0005-0000-0000-0000DE370000}"/>
    <cellStyle name="Normal 3 2 5 2 3 2 4" xfId="14306" xr:uid="{00000000-0005-0000-0000-0000DF370000}"/>
    <cellStyle name="Normal 3 2 5 2 3 2 5" xfId="14307" xr:uid="{00000000-0005-0000-0000-0000E0370000}"/>
    <cellStyle name="Normal 3 2 5 2 3 3" xfId="14308" xr:uid="{00000000-0005-0000-0000-0000E1370000}"/>
    <cellStyle name="Normal 3 2 5 2 3 3 2" xfId="14309" xr:uid="{00000000-0005-0000-0000-0000E2370000}"/>
    <cellStyle name="Normal 3 2 5 2 3 3 3" xfId="14310" xr:uid="{00000000-0005-0000-0000-0000E3370000}"/>
    <cellStyle name="Normal 3 2 5 2 3 3 4" xfId="14311" xr:uid="{00000000-0005-0000-0000-0000E4370000}"/>
    <cellStyle name="Normal 3 2 5 2 3 4" xfId="14312" xr:uid="{00000000-0005-0000-0000-0000E5370000}"/>
    <cellStyle name="Normal 3 2 5 2 3 5" xfId="14313" xr:uid="{00000000-0005-0000-0000-0000E6370000}"/>
    <cellStyle name="Normal 3 2 5 2 3 6" xfId="14314" xr:uid="{00000000-0005-0000-0000-0000E7370000}"/>
    <cellStyle name="Normal 3 2 5 2 4" xfId="14315" xr:uid="{00000000-0005-0000-0000-0000E8370000}"/>
    <cellStyle name="Normal 3 2 5 2 5" xfId="14316" xr:uid="{00000000-0005-0000-0000-0000E9370000}"/>
    <cellStyle name="Normal 3 2 5 2 5 2" xfId="14317" xr:uid="{00000000-0005-0000-0000-0000EA370000}"/>
    <cellStyle name="Normal 3 2 5 2 5 2 2" xfId="14318" xr:uid="{00000000-0005-0000-0000-0000EB370000}"/>
    <cellStyle name="Normal 3 2 5 2 5 2 3" xfId="14319" xr:uid="{00000000-0005-0000-0000-0000EC370000}"/>
    <cellStyle name="Normal 3 2 5 2 5 2 4" xfId="14320" xr:uid="{00000000-0005-0000-0000-0000ED370000}"/>
    <cellStyle name="Normal 3 2 5 2 5 3" xfId="14321" xr:uid="{00000000-0005-0000-0000-0000EE370000}"/>
    <cellStyle name="Normal 3 2 5 2 5 4" xfId="14322" xr:uid="{00000000-0005-0000-0000-0000EF370000}"/>
    <cellStyle name="Normal 3 2 5 2 5 5" xfId="14323" xr:uid="{00000000-0005-0000-0000-0000F0370000}"/>
    <cellStyle name="Normal 3 2 5 2 6" xfId="14324" xr:uid="{00000000-0005-0000-0000-0000F1370000}"/>
    <cellStyle name="Normal 3 2 5 2 6 2" xfId="14325" xr:uid="{00000000-0005-0000-0000-0000F2370000}"/>
    <cellStyle name="Normal 3 2 5 2 6 3" xfId="14326" xr:uid="{00000000-0005-0000-0000-0000F3370000}"/>
    <cellStyle name="Normal 3 2 5 2 6 4" xfId="14327" xr:uid="{00000000-0005-0000-0000-0000F4370000}"/>
    <cellStyle name="Normal 3 2 5 2 7" xfId="14328" xr:uid="{00000000-0005-0000-0000-0000F5370000}"/>
    <cellStyle name="Normal 3 2 5 2 8" xfId="14329" xr:uid="{00000000-0005-0000-0000-0000F6370000}"/>
    <cellStyle name="Normal 3 2 5 2 9" xfId="14330" xr:uid="{00000000-0005-0000-0000-0000F7370000}"/>
    <cellStyle name="Normal 3 2 5 3" xfId="14331" xr:uid="{00000000-0005-0000-0000-0000F8370000}"/>
    <cellStyle name="Normal 3 2 5 3 2" xfId="14332" xr:uid="{00000000-0005-0000-0000-0000F9370000}"/>
    <cellStyle name="Normal 3 2 5 3 2 2" xfId="14333" xr:uid="{00000000-0005-0000-0000-0000FA370000}"/>
    <cellStyle name="Normal 3 2 5 3 2 2 2" xfId="14334" xr:uid="{00000000-0005-0000-0000-0000FB370000}"/>
    <cellStyle name="Normal 3 2 5 3 2 2 3" xfId="14335" xr:uid="{00000000-0005-0000-0000-0000FC370000}"/>
    <cellStyle name="Normal 3 2 5 3 2 2 4" xfId="14336" xr:uid="{00000000-0005-0000-0000-0000FD370000}"/>
    <cellStyle name="Normal 3 2 5 3 2 3" xfId="14337" xr:uid="{00000000-0005-0000-0000-0000FE370000}"/>
    <cellStyle name="Normal 3 2 5 3 2 4" xfId="14338" xr:uid="{00000000-0005-0000-0000-0000FF370000}"/>
    <cellStyle name="Normal 3 2 5 3 2 5" xfId="14339" xr:uid="{00000000-0005-0000-0000-000000380000}"/>
    <cellStyle name="Normal 3 2 5 3 3" xfId="14340" xr:uid="{00000000-0005-0000-0000-000001380000}"/>
    <cellStyle name="Normal 3 2 5 3 3 2" xfId="14341" xr:uid="{00000000-0005-0000-0000-000002380000}"/>
    <cellStyle name="Normal 3 2 5 3 3 3" xfId="14342" xr:uid="{00000000-0005-0000-0000-000003380000}"/>
    <cellStyle name="Normal 3 2 5 3 3 4" xfId="14343" xr:uid="{00000000-0005-0000-0000-000004380000}"/>
    <cellStyle name="Normal 3 2 5 3 4" xfId="14344" xr:uid="{00000000-0005-0000-0000-000005380000}"/>
    <cellStyle name="Normal 3 2 5 3 5" xfId="14345" xr:uid="{00000000-0005-0000-0000-000006380000}"/>
    <cellStyle name="Normal 3 2 5 3 6" xfId="14346" xr:uid="{00000000-0005-0000-0000-000007380000}"/>
    <cellStyle name="Normal 3 2 5 4" xfId="14347" xr:uid="{00000000-0005-0000-0000-000008380000}"/>
    <cellStyle name="Normal 3 2 5 4 2" xfId="14348" xr:uid="{00000000-0005-0000-0000-000009380000}"/>
    <cellStyle name="Normal 3 2 5 4 2 2" xfId="14349" xr:uid="{00000000-0005-0000-0000-00000A380000}"/>
    <cellStyle name="Normal 3 2 5 4 2 2 2" xfId="14350" xr:uid="{00000000-0005-0000-0000-00000B380000}"/>
    <cellStyle name="Normal 3 2 5 4 2 2 3" xfId="14351" xr:uid="{00000000-0005-0000-0000-00000C380000}"/>
    <cellStyle name="Normal 3 2 5 4 2 2 4" xfId="14352" xr:uid="{00000000-0005-0000-0000-00000D380000}"/>
    <cellStyle name="Normal 3 2 5 4 2 3" xfId="14353" xr:uid="{00000000-0005-0000-0000-00000E380000}"/>
    <cellStyle name="Normal 3 2 5 4 2 4" xfId="14354" xr:uid="{00000000-0005-0000-0000-00000F380000}"/>
    <cellStyle name="Normal 3 2 5 4 2 5" xfId="14355" xr:uid="{00000000-0005-0000-0000-000010380000}"/>
    <cellStyle name="Normal 3 2 5 4 3" xfId="14356" xr:uid="{00000000-0005-0000-0000-000011380000}"/>
    <cellStyle name="Normal 3 2 5 4 3 2" xfId="14357" xr:uid="{00000000-0005-0000-0000-000012380000}"/>
    <cellStyle name="Normal 3 2 5 4 3 3" xfId="14358" xr:uid="{00000000-0005-0000-0000-000013380000}"/>
    <cellStyle name="Normal 3 2 5 4 3 4" xfId="14359" xr:uid="{00000000-0005-0000-0000-000014380000}"/>
    <cellStyle name="Normal 3 2 5 4 4" xfId="14360" xr:uid="{00000000-0005-0000-0000-000015380000}"/>
    <cellStyle name="Normal 3 2 5 4 5" xfId="14361" xr:uid="{00000000-0005-0000-0000-000016380000}"/>
    <cellStyle name="Normal 3 2 5 4 6" xfId="14362" xr:uid="{00000000-0005-0000-0000-000017380000}"/>
    <cellStyle name="Normal 3 2 5 5" xfId="14363" xr:uid="{00000000-0005-0000-0000-000018380000}"/>
    <cellStyle name="Normal 3 2 5 6" xfId="14364" xr:uid="{00000000-0005-0000-0000-000019380000}"/>
    <cellStyle name="Normal 3 2 5 6 2" xfId="14365" xr:uid="{00000000-0005-0000-0000-00001A380000}"/>
    <cellStyle name="Normal 3 2 5 6 2 2" xfId="14366" xr:uid="{00000000-0005-0000-0000-00001B380000}"/>
    <cellStyle name="Normal 3 2 5 6 2 3" xfId="14367" xr:uid="{00000000-0005-0000-0000-00001C380000}"/>
    <cellStyle name="Normal 3 2 5 6 2 4" xfId="14368" xr:uid="{00000000-0005-0000-0000-00001D380000}"/>
    <cellStyle name="Normal 3 2 5 6 3" xfId="14369" xr:uid="{00000000-0005-0000-0000-00001E380000}"/>
    <cellStyle name="Normal 3 2 5 6 4" xfId="14370" xr:uid="{00000000-0005-0000-0000-00001F380000}"/>
    <cellStyle name="Normal 3 2 5 6 5" xfId="14371" xr:uid="{00000000-0005-0000-0000-000020380000}"/>
    <cellStyle name="Normal 3 2 5 7" xfId="14372" xr:uid="{00000000-0005-0000-0000-000021380000}"/>
    <cellStyle name="Normal 3 2 5 7 2" xfId="14373" xr:uid="{00000000-0005-0000-0000-000022380000}"/>
    <cellStyle name="Normal 3 2 5 7 3" xfId="14374" xr:uid="{00000000-0005-0000-0000-000023380000}"/>
    <cellStyle name="Normal 3 2 5 7 4" xfId="14375" xr:uid="{00000000-0005-0000-0000-000024380000}"/>
    <cellStyle name="Normal 3 2 5 8" xfId="14376" xr:uid="{00000000-0005-0000-0000-000025380000}"/>
    <cellStyle name="Normal 3 2 5 9" xfId="14377" xr:uid="{00000000-0005-0000-0000-000026380000}"/>
    <cellStyle name="Normal 3 2 6" xfId="14378" xr:uid="{00000000-0005-0000-0000-000027380000}"/>
    <cellStyle name="Normal 3 2 6 2" xfId="14379" xr:uid="{00000000-0005-0000-0000-000028380000}"/>
    <cellStyle name="Normal 3 2 6 2 2" xfId="14380" xr:uid="{00000000-0005-0000-0000-000029380000}"/>
    <cellStyle name="Normal 3 2 6 2 2 2" xfId="14381" xr:uid="{00000000-0005-0000-0000-00002A380000}"/>
    <cellStyle name="Normal 3 2 6 2 3" xfId="14382" xr:uid="{00000000-0005-0000-0000-00002B380000}"/>
    <cellStyle name="Normal 3 2 6 2 4" xfId="14383" xr:uid="{00000000-0005-0000-0000-00002C380000}"/>
    <cellStyle name="Normal 3 2 6 2 5" xfId="14384" xr:uid="{00000000-0005-0000-0000-00002D380000}"/>
    <cellStyle name="Normal 3 2 6 2 6" xfId="14385" xr:uid="{00000000-0005-0000-0000-00002E380000}"/>
    <cellStyle name="Normal 3 2 6 2 7" xfId="14386" xr:uid="{00000000-0005-0000-0000-00002F380000}"/>
    <cellStyle name="Normal 3 2 6 2 8" xfId="14387" xr:uid="{00000000-0005-0000-0000-000030380000}"/>
    <cellStyle name="Normal 3 2 6 3" xfId="14388" xr:uid="{00000000-0005-0000-0000-000031380000}"/>
    <cellStyle name="Normal 3 2 6 3 2" xfId="14389" xr:uid="{00000000-0005-0000-0000-000032380000}"/>
    <cellStyle name="Normal 3 2 6 4" xfId="14390" xr:uid="{00000000-0005-0000-0000-000033380000}"/>
    <cellStyle name="Normal 3 2 6 5" xfId="14391" xr:uid="{00000000-0005-0000-0000-000034380000}"/>
    <cellStyle name="Normal 3 2 6 6" xfId="14392" xr:uid="{00000000-0005-0000-0000-000035380000}"/>
    <cellStyle name="Normal 3 2 6 7" xfId="14393" xr:uid="{00000000-0005-0000-0000-000036380000}"/>
    <cellStyle name="Normal 3 2 6 8" xfId="14394" xr:uid="{00000000-0005-0000-0000-000037380000}"/>
    <cellStyle name="Normal 3 2 6 9" xfId="14395" xr:uid="{00000000-0005-0000-0000-000038380000}"/>
    <cellStyle name="Normal 3 2 7" xfId="14396" xr:uid="{00000000-0005-0000-0000-000039380000}"/>
    <cellStyle name="Normal 3 2 7 10" xfId="14397" xr:uid="{00000000-0005-0000-0000-00003A380000}"/>
    <cellStyle name="Normal 3 2 7 2" xfId="14398" xr:uid="{00000000-0005-0000-0000-00003B380000}"/>
    <cellStyle name="Normal 3 2 7 2 2" xfId="14399" xr:uid="{00000000-0005-0000-0000-00003C380000}"/>
    <cellStyle name="Normal 3 2 7 2 2 2" xfId="14400" xr:uid="{00000000-0005-0000-0000-00003D380000}"/>
    <cellStyle name="Normal 3 2 7 2 2 2 2" xfId="14401" xr:uid="{00000000-0005-0000-0000-00003E380000}"/>
    <cellStyle name="Normal 3 2 7 2 2 2 2 2" xfId="14402" xr:uid="{00000000-0005-0000-0000-00003F380000}"/>
    <cellStyle name="Normal 3 2 7 2 2 2 2 3" xfId="14403" xr:uid="{00000000-0005-0000-0000-000040380000}"/>
    <cellStyle name="Normal 3 2 7 2 2 2 2 4" xfId="14404" xr:uid="{00000000-0005-0000-0000-000041380000}"/>
    <cellStyle name="Normal 3 2 7 2 2 2 3" xfId="14405" xr:uid="{00000000-0005-0000-0000-000042380000}"/>
    <cellStyle name="Normal 3 2 7 2 2 2 4" xfId="14406" xr:uid="{00000000-0005-0000-0000-000043380000}"/>
    <cellStyle name="Normal 3 2 7 2 2 2 5" xfId="14407" xr:uid="{00000000-0005-0000-0000-000044380000}"/>
    <cellStyle name="Normal 3 2 7 2 2 3" xfId="14408" xr:uid="{00000000-0005-0000-0000-000045380000}"/>
    <cellStyle name="Normal 3 2 7 2 2 3 2" xfId="14409" xr:uid="{00000000-0005-0000-0000-000046380000}"/>
    <cellStyle name="Normal 3 2 7 2 2 3 3" xfId="14410" xr:uid="{00000000-0005-0000-0000-000047380000}"/>
    <cellStyle name="Normal 3 2 7 2 2 3 4" xfId="14411" xr:uid="{00000000-0005-0000-0000-000048380000}"/>
    <cellStyle name="Normal 3 2 7 2 2 4" xfId="14412" xr:uid="{00000000-0005-0000-0000-000049380000}"/>
    <cellStyle name="Normal 3 2 7 2 2 5" xfId="14413" xr:uid="{00000000-0005-0000-0000-00004A380000}"/>
    <cellStyle name="Normal 3 2 7 2 2 6" xfId="14414" xr:uid="{00000000-0005-0000-0000-00004B380000}"/>
    <cellStyle name="Normal 3 2 7 2 3" xfId="14415" xr:uid="{00000000-0005-0000-0000-00004C380000}"/>
    <cellStyle name="Normal 3 2 7 2 3 2" xfId="14416" xr:uid="{00000000-0005-0000-0000-00004D380000}"/>
    <cellStyle name="Normal 3 2 7 2 3 2 2" xfId="14417" xr:uid="{00000000-0005-0000-0000-00004E380000}"/>
    <cellStyle name="Normal 3 2 7 2 3 2 2 2" xfId="14418" xr:uid="{00000000-0005-0000-0000-00004F380000}"/>
    <cellStyle name="Normal 3 2 7 2 3 2 2 3" xfId="14419" xr:uid="{00000000-0005-0000-0000-000050380000}"/>
    <cellStyle name="Normal 3 2 7 2 3 2 2 4" xfId="14420" xr:uid="{00000000-0005-0000-0000-000051380000}"/>
    <cellStyle name="Normal 3 2 7 2 3 2 3" xfId="14421" xr:uid="{00000000-0005-0000-0000-000052380000}"/>
    <cellStyle name="Normal 3 2 7 2 3 2 4" xfId="14422" xr:uid="{00000000-0005-0000-0000-000053380000}"/>
    <cellStyle name="Normal 3 2 7 2 3 2 5" xfId="14423" xr:uid="{00000000-0005-0000-0000-000054380000}"/>
    <cellStyle name="Normal 3 2 7 2 3 3" xfId="14424" xr:uid="{00000000-0005-0000-0000-000055380000}"/>
    <cellStyle name="Normal 3 2 7 2 3 3 2" xfId="14425" xr:uid="{00000000-0005-0000-0000-000056380000}"/>
    <cellStyle name="Normal 3 2 7 2 3 3 3" xfId="14426" xr:uid="{00000000-0005-0000-0000-000057380000}"/>
    <cellStyle name="Normal 3 2 7 2 3 3 4" xfId="14427" xr:uid="{00000000-0005-0000-0000-000058380000}"/>
    <cellStyle name="Normal 3 2 7 2 3 4" xfId="14428" xr:uid="{00000000-0005-0000-0000-000059380000}"/>
    <cellStyle name="Normal 3 2 7 2 3 5" xfId="14429" xr:uid="{00000000-0005-0000-0000-00005A380000}"/>
    <cellStyle name="Normal 3 2 7 2 3 6" xfId="14430" xr:uid="{00000000-0005-0000-0000-00005B380000}"/>
    <cellStyle name="Normal 3 2 7 2 4" xfId="14431" xr:uid="{00000000-0005-0000-0000-00005C380000}"/>
    <cellStyle name="Normal 3 2 7 2 4 2" xfId="14432" xr:uid="{00000000-0005-0000-0000-00005D380000}"/>
    <cellStyle name="Normal 3 2 7 2 4 2 2" xfId="14433" xr:uid="{00000000-0005-0000-0000-00005E380000}"/>
    <cellStyle name="Normal 3 2 7 2 4 2 3" xfId="14434" xr:uid="{00000000-0005-0000-0000-00005F380000}"/>
    <cellStyle name="Normal 3 2 7 2 4 2 4" xfId="14435" xr:uid="{00000000-0005-0000-0000-000060380000}"/>
    <cellStyle name="Normal 3 2 7 2 4 3" xfId="14436" xr:uid="{00000000-0005-0000-0000-000061380000}"/>
    <cellStyle name="Normal 3 2 7 2 4 4" xfId="14437" xr:uid="{00000000-0005-0000-0000-000062380000}"/>
    <cellStyle name="Normal 3 2 7 2 4 5" xfId="14438" xr:uid="{00000000-0005-0000-0000-000063380000}"/>
    <cellStyle name="Normal 3 2 7 2 5" xfId="14439" xr:uid="{00000000-0005-0000-0000-000064380000}"/>
    <cellStyle name="Normal 3 2 7 2 5 2" xfId="14440" xr:uid="{00000000-0005-0000-0000-000065380000}"/>
    <cellStyle name="Normal 3 2 7 2 5 3" xfId="14441" xr:uid="{00000000-0005-0000-0000-000066380000}"/>
    <cellStyle name="Normal 3 2 7 2 5 4" xfId="14442" xr:uid="{00000000-0005-0000-0000-000067380000}"/>
    <cellStyle name="Normal 3 2 7 2 6" xfId="14443" xr:uid="{00000000-0005-0000-0000-000068380000}"/>
    <cellStyle name="Normal 3 2 7 2 7" xfId="14444" xr:uid="{00000000-0005-0000-0000-000069380000}"/>
    <cellStyle name="Normal 3 2 7 2 8" xfId="14445" xr:uid="{00000000-0005-0000-0000-00006A380000}"/>
    <cellStyle name="Normal 3 2 7 3" xfId="14446" xr:uid="{00000000-0005-0000-0000-00006B380000}"/>
    <cellStyle name="Normal 3 2 7 3 2" xfId="14447" xr:uid="{00000000-0005-0000-0000-00006C380000}"/>
    <cellStyle name="Normal 3 2 7 3 2 2" xfId="14448" xr:uid="{00000000-0005-0000-0000-00006D380000}"/>
    <cellStyle name="Normal 3 2 7 3 2 2 2" xfId="14449" xr:uid="{00000000-0005-0000-0000-00006E380000}"/>
    <cellStyle name="Normal 3 2 7 3 2 2 3" xfId="14450" xr:uid="{00000000-0005-0000-0000-00006F380000}"/>
    <cellStyle name="Normal 3 2 7 3 2 2 4" xfId="14451" xr:uid="{00000000-0005-0000-0000-000070380000}"/>
    <cellStyle name="Normal 3 2 7 3 2 3" xfId="14452" xr:uid="{00000000-0005-0000-0000-000071380000}"/>
    <cellStyle name="Normal 3 2 7 3 2 4" xfId="14453" xr:uid="{00000000-0005-0000-0000-000072380000}"/>
    <cellStyle name="Normal 3 2 7 3 2 5" xfId="14454" xr:uid="{00000000-0005-0000-0000-000073380000}"/>
    <cellStyle name="Normal 3 2 7 3 3" xfId="14455" xr:uid="{00000000-0005-0000-0000-000074380000}"/>
    <cellStyle name="Normal 3 2 7 3 3 2" xfId="14456" xr:uid="{00000000-0005-0000-0000-000075380000}"/>
    <cellStyle name="Normal 3 2 7 3 3 3" xfId="14457" xr:uid="{00000000-0005-0000-0000-000076380000}"/>
    <cellStyle name="Normal 3 2 7 3 3 4" xfId="14458" xr:uid="{00000000-0005-0000-0000-000077380000}"/>
    <cellStyle name="Normal 3 2 7 3 4" xfId="14459" xr:uid="{00000000-0005-0000-0000-000078380000}"/>
    <cellStyle name="Normal 3 2 7 3 5" xfId="14460" xr:uid="{00000000-0005-0000-0000-000079380000}"/>
    <cellStyle name="Normal 3 2 7 3 6" xfId="14461" xr:uid="{00000000-0005-0000-0000-00007A380000}"/>
    <cellStyle name="Normal 3 2 7 4" xfId="14462" xr:uid="{00000000-0005-0000-0000-00007B380000}"/>
    <cellStyle name="Normal 3 2 7 4 2" xfId="14463" xr:uid="{00000000-0005-0000-0000-00007C380000}"/>
    <cellStyle name="Normal 3 2 7 4 2 2" xfId="14464" xr:uid="{00000000-0005-0000-0000-00007D380000}"/>
    <cellStyle name="Normal 3 2 7 4 2 2 2" xfId="14465" xr:uid="{00000000-0005-0000-0000-00007E380000}"/>
    <cellStyle name="Normal 3 2 7 4 2 2 3" xfId="14466" xr:uid="{00000000-0005-0000-0000-00007F380000}"/>
    <cellStyle name="Normal 3 2 7 4 2 2 4" xfId="14467" xr:uid="{00000000-0005-0000-0000-000080380000}"/>
    <cellStyle name="Normal 3 2 7 4 2 3" xfId="14468" xr:uid="{00000000-0005-0000-0000-000081380000}"/>
    <cellStyle name="Normal 3 2 7 4 2 4" xfId="14469" xr:uid="{00000000-0005-0000-0000-000082380000}"/>
    <cellStyle name="Normal 3 2 7 4 2 5" xfId="14470" xr:uid="{00000000-0005-0000-0000-000083380000}"/>
    <cellStyle name="Normal 3 2 7 4 3" xfId="14471" xr:uid="{00000000-0005-0000-0000-000084380000}"/>
    <cellStyle name="Normal 3 2 7 4 3 2" xfId="14472" xr:uid="{00000000-0005-0000-0000-000085380000}"/>
    <cellStyle name="Normal 3 2 7 4 3 3" xfId="14473" xr:uid="{00000000-0005-0000-0000-000086380000}"/>
    <cellStyle name="Normal 3 2 7 4 3 4" xfId="14474" xr:uid="{00000000-0005-0000-0000-000087380000}"/>
    <cellStyle name="Normal 3 2 7 4 4" xfId="14475" xr:uid="{00000000-0005-0000-0000-000088380000}"/>
    <cellStyle name="Normal 3 2 7 4 5" xfId="14476" xr:uid="{00000000-0005-0000-0000-000089380000}"/>
    <cellStyle name="Normal 3 2 7 4 6" xfId="14477" xr:uid="{00000000-0005-0000-0000-00008A380000}"/>
    <cellStyle name="Normal 3 2 7 5" xfId="14478" xr:uid="{00000000-0005-0000-0000-00008B380000}"/>
    <cellStyle name="Normal 3 2 7 6" xfId="14479" xr:uid="{00000000-0005-0000-0000-00008C380000}"/>
    <cellStyle name="Normal 3 2 7 6 2" xfId="14480" xr:uid="{00000000-0005-0000-0000-00008D380000}"/>
    <cellStyle name="Normal 3 2 7 6 2 2" xfId="14481" xr:uid="{00000000-0005-0000-0000-00008E380000}"/>
    <cellStyle name="Normal 3 2 7 6 2 3" xfId="14482" xr:uid="{00000000-0005-0000-0000-00008F380000}"/>
    <cellStyle name="Normal 3 2 7 6 2 4" xfId="14483" xr:uid="{00000000-0005-0000-0000-000090380000}"/>
    <cellStyle name="Normal 3 2 7 6 3" xfId="14484" xr:uid="{00000000-0005-0000-0000-000091380000}"/>
    <cellStyle name="Normal 3 2 7 6 4" xfId="14485" xr:uid="{00000000-0005-0000-0000-000092380000}"/>
    <cellStyle name="Normal 3 2 7 6 5" xfId="14486" xr:uid="{00000000-0005-0000-0000-000093380000}"/>
    <cellStyle name="Normal 3 2 7 7" xfId="14487" xr:uid="{00000000-0005-0000-0000-000094380000}"/>
    <cellStyle name="Normal 3 2 7 7 2" xfId="14488" xr:uid="{00000000-0005-0000-0000-000095380000}"/>
    <cellStyle name="Normal 3 2 7 7 3" xfId="14489" xr:uid="{00000000-0005-0000-0000-000096380000}"/>
    <cellStyle name="Normal 3 2 7 7 4" xfId="14490" xr:uid="{00000000-0005-0000-0000-000097380000}"/>
    <cellStyle name="Normal 3 2 7 8" xfId="14491" xr:uid="{00000000-0005-0000-0000-000098380000}"/>
    <cellStyle name="Normal 3 2 7 9" xfId="14492" xr:uid="{00000000-0005-0000-0000-000099380000}"/>
    <cellStyle name="Normal 3 2 8" xfId="14493" xr:uid="{00000000-0005-0000-0000-00009A380000}"/>
    <cellStyle name="Normal 3 2 8 2" xfId="14494" xr:uid="{00000000-0005-0000-0000-00009B380000}"/>
    <cellStyle name="Normal 3 2 8 2 2" xfId="14495" xr:uid="{00000000-0005-0000-0000-00009C380000}"/>
    <cellStyle name="Normal 3 2 8 2 2 2" xfId="14496" xr:uid="{00000000-0005-0000-0000-00009D380000}"/>
    <cellStyle name="Normal 3 2 8 2 2 2 2" xfId="14497" xr:uid="{00000000-0005-0000-0000-00009E380000}"/>
    <cellStyle name="Normal 3 2 8 2 2 2 3" xfId="14498" xr:uid="{00000000-0005-0000-0000-00009F380000}"/>
    <cellStyle name="Normal 3 2 8 2 2 2 4" xfId="14499" xr:uid="{00000000-0005-0000-0000-0000A0380000}"/>
    <cellStyle name="Normal 3 2 8 2 2 3" xfId="14500" xr:uid="{00000000-0005-0000-0000-0000A1380000}"/>
    <cellStyle name="Normal 3 2 8 2 2 4" xfId="14501" xr:uid="{00000000-0005-0000-0000-0000A2380000}"/>
    <cellStyle name="Normal 3 2 8 2 2 5" xfId="14502" xr:uid="{00000000-0005-0000-0000-0000A3380000}"/>
    <cellStyle name="Normal 3 2 8 2 3" xfId="14503" xr:uid="{00000000-0005-0000-0000-0000A4380000}"/>
    <cellStyle name="Normal 3 2 8 2 3 2" xfId="14504" xr:uid="{00000000-0005-0000-0000-0000A5380000}"/>
    <cellStyle name="Normal 3 2 8 2 3 3" xfId="14505" xr:uid="{00000000-0005-0000-0000-0000A6380000}"/>
    <cellStyle name="Normal 3 2 8 2 3 4" xfId="14506" xr:uid="{00000000-0005-0000-0000-0000A7380000}"/>
    <cellStyle name="Normal 3 2 8 2 4" xfId="14507" xr:uid="{00000000-0005-0000-0000-0000A8380000}"/>
    <cellStyle name="Normal 3 2 8 2 5" xfId="14508" xr:uid="{00000000-0005-0000-0000-0000A9380000}"/>
    <cellStyle name="Normal 3 2 8 2 6" xfId="14509" xr:uid="{00000000-0005-0000-0000-0000AA380000}"/>
    <cellStyle name="Normal 3 2 8 3" xfId="14510" xr:uid="{00000000-0005-0000-0000-0000AB380000}"/>
    <cellStyle name="Normal 3 2 8 3 2" xfId="14511" xr:uid="{00000000-0005-0000-0000-0000AC380000}"/>
    <cellStyle name="Normal 3 2 8 3 2 2" xfId="14512" xr:uid="{00000000-0005-0000-0000-0000AD380000}"/>
    <cellStyle name="Normal 3 2 8 3 2 2 2" xfId="14513" xr:uid="{00000000-0005-0000-0000-0000AE380000}"/>
    <cellStyle name="Normal 3 2 8 3 2 2 3" xfId="14514" xr:uid="{00000000-0005-0000-0000-0000AF380000}"/>
    <cellStyle name="Normal 3 2 8 3 2 2 4" xfId="14515" xr:uid="{00000000-0005-0000-0000-0000B0380000}"/>
    <cellStyle name="Normal 3 2 8 3 2 3" xfId="14516" xr:uid="{00000000-0005-0000-0000-0000B1380000}"/>
    <cellStyle name="Normal 3 2 8 3 2 4" xfId="14517" xr:uid="{00000000-0005-0000-0000-0000B2380000}"/>
    <cellStyle name="Normal 3 2 8 3 2 5" xfId="14518" xr:uid="{00000000-0005-0000-0000-0000B3380000}"/>
    <cellStyle name="Normal 3 2 8 3 3" xfId="14519" xr:uid="{00000000-0005-0000-0000-0000B4380000}"/>
    <cellStyle name="Normal 3 2 8 3 3 2" xfId="14520" xr:uid="{00000000-0005-0000-0000-0000B5380000}"/>
    <cellStyle name="Normal 3 2 8 3 3 3" xfId="14521" xr:uid="{00000000-0005-0000-0000-0000B6380000}"/>
    <cellStyle name="Normal 3 2 8 3 3 4" xfId="14522" xr:uid="{00000000-0005-0000-0000-0000B7380000}"/>
    <cellStyle name="Normal 3 2 8 3 4" xfId="14523" xr:uid="{00000000-0005-0000-0000-0000B8380000}"/>
    <cellStyle name="Normal 3 2 8 3 5" xfId="14524" xr:uid="{00000000-0005-0000-0000-0000B9380000}"/>
    <cellStyle name="Normal 3 2 8 3 6" xfId="14525" xr:uid="{00000000-0005-0000-0000-0000BA380000}"/>
    <cellStyle name="Normal 3 2 8 4" xfId="14526" xr:uid="{00000000-0005-0000-0000-0000BB380000}"/>
    <cellStyle name="Normal 3 2 8 5" xfId="14527" xr:uid="{00000000-0005-0000-0000-0000BC380000}"/>
    <cellStyle name="Normal 3 2 8 5 2" xfId="14528" xr:uid="{00000000-0005-0000-0000-0000BD380000}"/>
    <cellStyle name="Normal 3 2 8 5 2 2" xfId="14529" xr:uid="{00000000-0005-0000-0000-0000BE380000}"/>
    <cellStyle name="Normal 3 2 8 5 2 3" xfId="14530" xr:uid="{00000000-0005-0000-0000-0000BF380000}"/>
    <cellStyle name="Normal 3 2 8 5 2 4" xfId="14531" xr:uid="{00000000-0005-0000-0000-0000C0380000}"/>
    <cellStyle name="Normal 3 2 8 5 3" xfId="14532" xr:uid="{00000000-0005-0000-0000-0000C1380000}"/>
    <cellStyle name="Normal 3 2 8 5 4" xfId="14533" xr:uid="{00000000-0005-0000-0000-0000C2380000}"/>
    <cellStyle name="Normal 3 2 8 5 5" xfId="14534" xr:uid="{00000000-0005-0000-0000-0000C3380000}"/>
    <cellStyle name="Normal 3 2 8 6" xfId="14535" xr:uid="{00000000-0005-0000-0000-0000C4380000}"/>
    <cellStyle name="Normal 3 2 8 6 2" xfId="14536" xr:uid="{00000000-0005-0000-0000-0000C5380000}"/>
    <cellStyle name="Normal 3 2 8 6 3" xfId="14537" xr:uid="{00000000-0005-0000-0000-0000C6380000}"/>
    <cellStyle name="Normal 3 2 8 6 4" xfId="14538" xr:uid="{00000000-0005-0000-0000-0000C7380000}"/>
    <cellStyle name="Normal 3 2 8 7" xfId="14539" xr:uid="{00000000-0005-0000-0000-0000C8380000}"/>
    <cellStyle name="Normal 3 2 8 8" xfId="14540" xr:uid="{00000000-0005-0000-0000-0000C9380000}"/>
    <cellStyle name="Normal 3 2 8 9" xfId="14541" xr:uid="{00000000-0005-0000-0000-0000CA380000}"/>
    <cellStyle name="Normal 3 2 9" xfId="14542" xr:uid="{00000000-0005-0000-0000-0000CB380000}"/>
    <cellStyle name="Normal 3 2 9 2" xfId="14543" xr:uid="{00000000-0005-0000-0000-0000CC380000}"/>
    <cellStyle name="Normal 3 2 9 2 2" xfId="14544" xr:uid="{00000000-0005-0000-0000-0000CD380000}"/>
    <cellStyle name="Normal 3 2 9 2 2 2" xfId="14545" xr:uid="{00000000-0005-0000-0000-0000CE380000}"/>
    <cellStyle name="Normal 3 2 9 2 2 2 2" xfId="14546" xr:uid="{00000000-0005-0000-0000-0000CF380000}"/>
    <cellStyle name="Normal 3 2 9 2 2 2 3" xfId="14547" xr:uid="{00000000-0005-0000-0000-0000D0380000}"/>
    <cellStyle name="Normal 3 2 9 2 2 2 4" xfId="14548" xr:uid="{00000000-0005-0000-0000-0000D1380000}"/>
    <cellStyle name="Normal 3 2 9 2 2 3" xfId="14549" xr:uid="{00000000-0005-0000-0000-0000D2380000}"/>
    <cellStyle name="Normal 3 2 9 2 2 4" xfId="14550" xr:uid="{00000000-0005-0000-0000-0000D3380000}"/>
    <cellStyle name="Normal 3 2 9 2 2 5" xfId="14551" xr:uid="{00000000-0005-0000-0000-0000D4380000}"/>
    <cellStyle name="Normal 3 2 9 2 3" xfId="14552" xr:uid="{00000000-0005-0000-0000-0000D5380000}"/>
    <cellStyle name="Normal 3 2 9 2 3 2" xfId="14553" xr:uid="{00000000-0005-0000-0000-0000D6380000}"/>
    <cellStyle name="Normal 3 2 9 2 3 3" xfId="14554" xr:uid="{00000000-0005-0000-0000-0000D7380000}"/>
    <cellStyle name="Normal 3 2 9 2 3 4" xfId="14555" xr:uid="{00000000-0005-0000-0000-0000D8380000}"/>
    <cellStyle name="Normal 3 2 9 2 4" xfId="14556" xr:uid="{00000000-0005-0000-0000-0000D9380000}"/>
    <cellStyle name="Normal 3 2 9 2 5" xfId="14557" xr:uid="{00000000-0005-0000-0000-0000DA380000}"/>
    <cellStyle name="Normal 3 2 9 2 6" xfId="14558" xr:uid="{00000000-0005-0000-0000-0000DB380000}"/>
    <cellStyle name="Normal 3 2 9 3" xfId="14559" xr:uid="{00000000-0005-0000-0000-0000DC380000}"/>
    <cellStyle name="Normal 3 2 9 3 2" xfId="14560" xr:uid="{00000000-0005-0000-0000-0000DD380000}"/>
    <cellStyle name="Normal 3 2 9 3 2 2" xfId="14561" xr:uid="{00000000-0005-0000-0000-0000DE380000}"/>
    <cellStyle name="Normal 3 2 9 3 2 2 2" xfId="14562" xr:uid="{00000000-0005-0000-0000-0000DF380000}"/>
    <cellStyle name="Normal 3 2 9 3 2 2 3" xfId="14563" xr:uid="{00000000-0005-0000-0000-0000E0380000}"/>
    <cellStyle name="Normal 3 2 9 3 2 2 4" xfId="14564" xr:uid="{00000000-0005-0000-0000-0000E1380000}"/>
    <cellStyle name="Normal 3 2 9 3 2 3" xfId="14565" xr:uid="{00000000-0005-0000-0000-0000E2380000}"/>
    <cellStyle name="Normal 3 2 9 3 2 4" xfId="14566" xr:uid="{00000000-0005-0000-0000-0000E3380000}"/>
    <cellStyle name="Normal 3 2 9 3 2 5" xfId="14567" xr:uid="{00000000-0005-0000-0000-0000E4380000}"/>
    <cellStyle name="Normal 3 2 9 3 3" xfId="14568" xr:uid="{00000000-0005-0000-0000-0000E5380000}"/>
    <cellStyle name="Normal 3 2 9 3 3 2" xfId="14569" xr:uid="{00000000-0005-0000-0000-0000E6380000}"/>
    <cellStyle name="Normal 3 2 9 3 3 3" xfId="14570" xr:uid="{00000000-0005-0000-0000-0000E7380000}"/>
    <cellStyle name="Normal 3 2 9 3 3 4" xfId="14571" xr:uid="{00000000-0005-0000-0000-0000E8380000}"/>
    <cellStyle name="Normal 3 2 9 3 4" xfId="14572" xr:uid="{00000000-0005-0000-0000-0000E9380000}"/>
    <cellStyle name="Normal 3 2 9 3 5" xfId="14573" xr:uid="{00000000-0005-0000-0000-0000EA380000}"/>
    <cellStyle name="Normal 3 2 9 3 6" xfId="14574" xr:uid="{00000000-0005-0000-0000-0000EB380000}"/>
    <cellStyle name="Normal 3 2 9 4" xfId="14575" xr:uid="{00000000-0005-0000-0000-0000EC380000}"/>
    <cellStyle name="Normal 3 2 9 5" xfId="14576" xr:uid="{00000000-0005-0000-0000-0000ED380000}"/>
    <cellStyle name="Normal 3 2 9 5 2" xfId="14577" xr:uid="{00000000-0005-0000-0000-0000EE380000}"/>
    <cellStyle name="Normal 3 2 9 5 2 2" xfId="14578" xr:uid="{00000000-0005-0000-0000-0000EF380000}"/>
    <cellStyle name="Normal 3 2 9 5 2 3" xfId="14579" xr:uid="{00000000-0005-0000-0000-0000F0380000}"/>
    <cellStyle name="Normal 3 2 9 5 2 4" xfId="14580" xr:uid="{00000000-0005-0000-0000-0000F1380000}"/>
    <cellStyle name="Normal 3 2 9 5 3" xfId="14581" xr:uid="{00000000-0005-0000-0000-0000F2380000}"/>
    <cellStyle name="Normal 3 2 9 5 4" xfId="14582" xr:uid="{00000000-0005-0000-0000-0000F3380000}"/>
    <cellStyle name="Normal 3 2 9 5 5" xfId="14583" xr:uid="{00000000-0005-0000-0000-0000F4380000}"/>
    <cellStyle name="Normal 3 2 9 6" xfId="14584" xr:uid="{00000000-0005-0000-0000-0000F5380000}"/>
    <cellStyle name="Normal 3 2 9 6 2" xfId="14585" xr:uid="{00000000-0005-0000-0000-0000F6380000}"/>
    <cellStyle name="Normal 3 2 9 6 3" xfId="14586" xr:uid="{00000000-0005-0000-0000-0000F7380000}"/>
    <cellStyle name="Normal 3 2 9 6 4" xfId="14587" xr:uid="{00000000-0005-0000-0000-0000F8380000}"/>
    <cellStyle name="Normal 3 2 9 7" xfId="14588" xr:uid="{00000000-0005-0000-0000-0000F9380000}"/>
    <cellStyle name="Normal 3 2 9 8" xfId="14589" xr:uid="{00000000-0005-0000-0000-0000FA380000}"/>
    <cellStyle name="Normal 3 2 9 9" xfId="14590" xr:uid="{00000000-0005-0000-0000-0000FB380000}"/>
    <cellStyle name="Normal 3 2_Guarantees" xfId="14591" xr:uid="{00000000-0005-0000-0000-0000FC380000}"/>
    <cellStyle name="Normal 3 20" xfId="14592" xr:uid="{00000000-0005-0000-0000-0000FD380000}"/>
    <cellStyle name="Normal 3 20 2" xfId="14593" xr:uid="{00000000-0005-0000-0000-0000FE380000}"/>
    <cellStyle name="Normal 3 20 2 2" xfId="14594" xr:uid="{00000000-0005-0000-0000-0000FF380000}"/>
    <cellStyle name="Normal 3 20 2 2 2" xfId="14595" xr:uid="{00000000-0005-0000-0000-000000390000}"/>
    <cellStyle name="Normal 3 20 2 2 3" xfId="14596" xr:uid="{00000000-0005-0000-0000-000001390000}"/>
    <cellStyle name="Normal 3 20 2 2 4" xfId="14597" xr:uid="{00000000-0005-0000-0000-000002390000}"/>
    <cellStyle name="Normal 3 20 2 3" xfId="14598" xr:uid="{00000000-0005-0000-0000-000003390000}"/>
    <cellStyle name="Normal 3 20 2 4" xfId="14599" xr:uid="{00000000-0005-0000-0000-000004390000}"/>
    <cellStyle name="Normal 3 20 2 5" xfId="14600" xr:uid="{00000000-0005-0000-0000-000005390000}"/>
    <cellStyle name="Normal 3 20 3" xfId="14601" xr:uid="{00000000-0005-0000-0000-000006390000}"/>
    <cellStyle name="Normal 3 20 4" xfId="14602" xr:uid="{00000000-0005-0000-0000-000007390000}"/>
    <cellStyle name="Normal 3 20 4 2" xfId="14603" xr:uid="{00000000-0005-0000-0000-000008390000}"/>
    <cellStyle name="Normal 3 20 4 3" xfId="14604" xr:uid="{00000000-0005-0000-0000-000009390000}"/>
    <cellStyle name="Normal 3 20 4 4" xfId="14605" xr:uid="{00000000-0005-0000-0000-00000A390000}"/>
    <cellStyle name="Normal 3 20 5" xfId="14606" xr:uid="{00000000-0005-0000-0000-00000B390000}"/>
    <cellStyle name="Normal 3 20 6" xfId="14607" xr:uid="{00000000-0005-0000-0000-00000C390000}"/>
    <cellStyle name="Normal 3 20 7" xfId="14608" xr:uid="{00000000-0005-0000-0000-00000D390000}"/>
    <cellStyle name="Normal 3 21" xfId="14609" xr:uid="{00000000-0005-0000-0000-00000E390000}"/>
    <cellStyle name="Normal 3 21 2" xfId="14610" xr:uid="{00000000-0005-0000-0000-00000F390000}"/>
    <cellStyle name="Normal 3 21 2 2" xfId="14611" xr:uid="{00000000-0005-0000-0000-000010390000}"/>
    <cellStyle name="Normal 3 21 2 2 2" xfId="14612" xr:uid="{00000000-0005-0000-0000-000011390000}"/>
    <cellStyle name="Normal 3 21 2 2 3" xfId="14613" xr:uid="{00000000-0005-0000-0000-000012390000}"/>
    <cellStyle name="Normal 3 21 2 2 4" xfId="14614" xr:uid="{00000000-0005-0000-0000-000013390000}"/>
    <cellStyle name="Normal 3 21 2 3" xfId="14615" xr:uid="{00000000-0005-0000-0000-000014390000}"/>
    <cellStyle name="Normal 3 21 2 4" xfId="14616" xr:uid="{00000000-0005-0000-0000-000015390000}"/>
    <cellStyle name="Normal 3 21 2 5" xfId="14617" xr:uid="{00000000-0005-0000-0000-000016390000}"/>
    <cellStyle name="Normal 3 21 3" xfId="14618" xr:uid="{00000000-0005-0000-0000-000017390000}"/>
    <cellStyle name="Normal 3 21 4" xfId="14619" xr:uid="{00000000-0005-0000-0000-000018390000}"/>
    <cellStyle name="Normal 3 21 4 2" xfId="14620" xr:uid="{00000000-0005-0000-0000-000019390000}"/>
    <cellStyle name="Normal 3 21 4 3" xfId="14621" xr:uid="{00000000-0005-0000-0000-00001A390000}"/>
    <cellStyle name="Normal 3 21 4 4" xfId="14622" xr:uid="{00000000-0005-0000-0000-00001B390000}"/>
    <cellStyle name="Normal 3 21 5" xfId="14623" xr:uid="{00000000-0005-0000-0000-00001C390000}"/>
    <cellStyle name="Normal 3 21 6" xfId="14624" xr:uid="{00000000-0005-0000-0000-00001D390000}"/>
    <cellStyle name="Normal 3 21 7" xfId="14625" xr:uid="{00000000-0005-0000-0000-00001E390000}"/>
    <cellStyle name="Normal 3 22" xfId="14626" xr:uid="{00000000-0005-0000-0000-00001F390000}"/>
    <cellStyle name="Normal 3 22 2" xfId="14627" xr:uid="{00000000-0005-0000-0000-000020390000}"/>
    <cellStyle name="Normal 3 22 2 2" xfId="14628" xr:uid="{00000000-0005-0000-0000-000021390000}"/>
    <cellStyle name="Normal 3 22 2 2 2" xfId="14629" xr:uid="{00000000-0005-0000-0000-000022390000}"/>
    <cellStyle name="Normal 3 22 2 2 3" xfId="14630" xr:uid="{00000000-0005-0000-0000-000023390000}"/>
    <cellStyle name="Normal 3 22 2 2 4" xfId="14631" xr:uid="{00000000-0005-0000-0000-000024390000}"/>
    <cellStyle name="Normal 3 22 2 3" xfId="14632" xr:uid="{00000000-0005-0000-0000-000025390000}"/>
    <cellStyle name="Normal 3 22 2 4" xfId="14633" xr:uid="{00000000-0005-0000-0000-000026390000}"/>
    <cellStyle name="Normal 3 22 2 5" xfId="14634" xr:uid="{00000000-0005-0000-0000-000027390000}"/>
    <cellStyle name="Normal 3 22 3" xfId="14635" xr:uid="{00000000-0005-0000-0000-000028390000}"/>
    <cellStyle name="Normal 3 22 4" xfId="14636" xr:uid="{00000000-0005-0000-0000-000029390000}"/>
    <cellStyle name="Normal 3 22 4 2" xfId="14637" xr:uid="{00000000-0005-0000-0000-00002A390000}"/>
    <cellStyle name="Normal 3 22 4 3" xfId="14638" xr:uid="{00000000-0005-0000-0000-00002B390000}"/>
    <cellStyle name="Normal 3 22 4 4" xfId="14639" xr:uid="{00000000-0005-0000-0000-00002C390000}"/>
    <cellStyle name="Normal 3 22 5" xfId="14640" xr:uid="{00000000-0005-0000-0000-00002D390000}"/>
    <cellStyle name="Normal 3 22 6" xfId="14641" xr:uid="{00000000-0005-0000-0000-00002E390000}"/>
    <cellStyle name="Normal 3 22 7" xfId="14642" xr:uid="{00000000-0005-0000-0000-00002F390000}"/>
    <cellStyle name="Normal 3 23" xfId="14643" xr:uid="{00000000-0005-0000-0000-000030390000}"/>
    <cellStyle name="Normal 3 23 2" xfId="14644" xr:uid="{00000000-0005-0000-0000-000031390000}"/>
    <cellStyle name="Normal 3 23 2 2" xfId="14645" xr:uid="{00000000-0005-0000-0000-000032390000}"/>
    <cellStyle name="Normal 3 23 2 2 2" xfId="14646" xr:uid="{00000000-0005-0000-0000-000033390000}"/>
    <cellStyle name="Normal 3 23 2 2 3" xfId="14647" xr:uid="{00000000-0005-0000-0000-000034390000}"/>
    <cellStyle name="Normal 3 23 2 2 4" xfId="14648" xr:uid="{00000000-0005-0000-0000-000035390000}"/>
    <cellStyle name="Normal 3 23 2 3" xfId="14649" xr:uid="{00000000-0005-0000-0000-000036390000}"/>
    <cellStyle name="Normal 3 23 2 4" xfId="14650" xr:uid="{00000000-0005-0000-0000-000037390000}"/>
    <cellStyle name="Normal 3 23 2 5" xfId="14651" xr:uid="{00000000-0005-0000-0000-000038390000}"/>
    <cellStyle name="Normal 3 23 3" xfId="14652" xr:uid="{00000000-0005-0000-0000-000039390000}"/>
    <cellStyle name="Normal 3 23 3 2" xfId="14653" xr:uid="{00000000-0005-0000-0000-00003A390000}"/>
    <cellStyle name="Normal 3 23 3 3" xfId="14654" xr:uid="{00000000-0005-0000-0000-00003B390000}"/>
    <cellStyle name="Normal 3 23 3 4" xfId="14655" xr:uid="{00000000-0005-0000-0000-00003C390000}"/>
    <cellStyle name="Normal 3 23 4" xfId="14656" xr:uid="{00000000-0005-0000-0000-00003D390000}"/>
    <cellStyle name="Normal 3 23 5" xfId="14657" xr:uid="{00000000-0005-0000-0000-00003E390000}"/>
    <cellStyle name="Normal 3 23 6" xfId="14658" xr:uid="{00000000-0005-0000-0000-00003F390000}"/>
    <cellStyle name="Normal 3 24" xfId="14659" xr:uid="{00000000-0005-0000-0000-000040390000}"/>
    <cellStyle name="Normal 3 24 2" xfId="14660" xr:uid="{00000000-0005-0000-0000-000041390000}"/>
    <cellStyle name="Normal 3 24 2 2" xfId="14661" xr:uid="{00000000-0005-0000-0000-000042390000}"/>
    <cellStyle name="Normal 3 24 2 2 2" xfId="14662" xr:uid="{00000000-0005-0000-0000-000043390000}"/>
    <cellStyle name="Normal 3 24 2 2 3" xfId="14663" xr:uid="{00000000-0005-0000-0000-000044390000}"/>
    <cellStyle name="Normal 3 24 2 2 4" xfId="14664" xr:uid="{00000000-0005-0000-0000-000045390000}"/>
    <cellStyle name="Normal 3 24 2 3" xfId="14665" xr:uid="{00000000-0005-0000-0000-000046390000}"/>
    <cellStyle name="Normal 3 24 2 4" xfId="14666" xr:uid="{00000000-0005-0000-0000-000047390000}"/>
    <cellStyle name="Normal 3 24 2 5" xfId="14667" xr:uid="{00000000-0005-0000-0000-000048390000}"/>
    <cellStyle name="Normal 3 24 3" xfId="14668" xr:uid="{00000000-0005-0000-0000-000049390000}"/>
    <cellStyle name="Normal 3 24 3 2" xfId="14669" xr:uid="{00000000-0005-0000-0000-00004A390000}"/>
    <cellStyle name="Normal 3 24 3 3" xfId="14670" xr:uid="{00000000-0005-0000-0000-00004B390000}"/>
    <cellStyle name="Normal 3 24 3 4" xfId="14671" xr:uid="{00000000-0005-0000-0000-00004C390000}"/>
    <cellStyle name="Normal 3 24 4" xfId="14672" xr:uid="{00000000-0005-0000-0000-00004D390000}"/>
    <cellStyle name="Normal 3 24 5" xfId="14673" xr:uid="{00000000-0005-0000-0000-00004E390000}"/>
    <cellStyle name="Normal 3 24 6" xfId="14674" xr:uid="{00000000-0005-0000-0000-00004F390000}"/>
    <cellStyle name="Normal 3 25" xfId="14675" xr:uid="{00000000-0005-0000-0000-000050390000}"/>
    <cellStyle name="Normal 3 25 2" xfId="14676" xr:uid="{00000000-0005-0000-0000-000051390000}"/>
    <cellStyle name="Normal 3 25 2 2" xfId="14677" xr:uid="{00000000-0005-0000-0000-000052390000}"/>
    <cellStyle name="Normal 3 25 2 2 2" xfId="14678" xr:uid="{00000000-0005-0000-0000-000053390000}"/>
    <cellStyle name="Normal 3 25 2 2 3" xfId="14679" xr:uid="{00000000-0005-0000-0000-000054390000}"/>
    <cellStyle name="Normal 3 25 2 2 4" xfId="14680" xr:uid="{00000000-0005-0000-0000-000055390000}"/>
    <cellStyle name="Normal 3 25 2 3" xfId="14681" xr:uid="{00000000-0005-0000-0000-000056390000}"/>
    <cellStyle name="Normal 3 25 2 4" xfId="14682" xr:uid="{00000000-0005-0000-0000-000057390000}"/>
    <cellStyle name="Normal 3 25 2 5" xfId="14683" xr:uid="{00000000-0005-0000-0000-000058390000}"/>
    <cellStyle name="Normal 3 25 3" xfId="14684" xr:uid="{00000000-0005-0000-0000-000059390000}"/>
    <cellStyle name="Normal 3 25 3 2" xfId="14685" xr:uid="{00000000-0005-0000-0000-00005A390000}"/>
    <cellStyle name="Normal 3 25 3 3" xfId="14686" xr:uid="{00000000-0005-0000-0000-00005B390000}"/>
    <cellStyle name="Normal 3 25 3 4" xfId="14687" xr:uid="{00000000-0005-0000-0000-00005C390000}"/>
    <cellStyle name="Normal 3 25 4" xfId="14688" xr:uid="{00000000-0005-0000-0000-00005D390000}"/>
    <cellStyle name="Normal 3 25 5" xfId="14689" xr:uid="{00000000-0005-0000-0000-00005E390000}"/>
    <cellStyle name="Normal 3 25 6" xfId="14690" xr:uid="{00000000-0005-0000-0000-00005F390000}"/>
    <cellStyle name="Normal 3 26" xfId="14691" xr:uid="{00000000-0005-0000-0000-000060390000}"/>
    <cellStyle name="Normal 3 26 2" xfId="14692" xr:uid="{00000000-0005-0000-0000-000061390000}"/>
    <cellStyle name="Normal 3 26 2 2" xfId="14693" xr:uid="{00000000-0005-0000-0000-000062390000}"/>
    <cellStyle name="Normal 3 26 2 2 2" xfId="14694" xr:uid="{00000000-0005-0000-0000-000063390000}"/>
    <cellStyle name="Normal 3 26 2 2 3" xfId="14695" xr:uid="{00000000-0005-0000-0000-000064390000}"/>
    <cellStyle name="Normal 3 26 2 2 4" xfId="14696" xr:uid="{00000000-0005-0000-0000-000065390000}"/>
    <cellStyle name="Normal 3 26 2 3" xfId="14697" xr:uid="{00000000-0005-0000-0000-000066390000}"/>
    <cellStyle name="Normal 3 26 2 4" xfId="14698" xr:uid="{00000000-0005-0000-0000-000067390000}"/>
    <cellStyle name="Normal 3 26 2 5" xfId="14699" xr:uid="{00000000-0005-0000-0000-000068390000}"/>
    <cellStyle name="Normal 3 26 3" xfId="14700" xr:uid="{00000000-0005-0000-0000-000069390000}"/>
    <cellStyle name="Normal 3 26 3 2" xfId="14701" xr:uid="{00000000-0005-0000-0000-00006A390000}"/>
    <cellStyle name="Normal 3 26 3 3" xfId="14702" xr:uid="{00000000-0005-0000-0000-00006B390000}"/>
    <cellStyle name="Normal 3 26 3 4" xfId="14703" xr:uid="{00000000-0005-0000-0000-00006C390000}"/>
    <cellStyle name="Normal 3 26 4" xfId="14704" xr:uid="{00000000-0005-0000-0000-00006D390000}"/>
    <cellStyle name="Normal 3 26 5" xfId="14705" xr:uid="{00000000-0005-0000-0000-00006E390000}"/>
    <cellStyle name="Normal 3 26 6" xfId="14706" xr:uid="{00000000-0005-0000-0000-00006F390000}"/>
    <cellStyle name="Normal 3 27" xfId="14707" xr:uid="{00000000-0005-0000-0000-000070390000}"/>
    <cellStyle name="Normal 3 27 2" xfId="14708" xr:uid="{00000000-0005-0000-0000-000071390000}"/>
    <cellStyle name="Normal 3 27 2 2" xfId="14709" xr:uid="{00000000-0005-0000-0000-000072390000}"/>
    <cellStyle name="Normal 3 27 2 2 2" xfId="14710" xr:uid="{00000000-0005-0000-0000-000073390000}"/>
    <cellStyle name="Normal 3 27 2 2 3" xfId="14711" xr:uid="{00000000-0005-0000-0000-000074390000}"/>
    <cellStyle name="Normal 3 27 2 2 4" xfId="14712" xr:uid="{00000000-0005-0000-0000-000075390000}"/>
    <cellStyle name="Normal 3 27 2 3" xfId="14713" xr:uid="{00000000-0005-0000-0000-000076390000}"/>
    <cellStyle name="Normal 3 27 2 4" xfId="14714" xr:uid="{00000000-0005-0000-0000-000077390000}"/>
    <cellStyle name="Normal 3 27 2 5" xfId="14715" xr:uid="{00000000-0005-0000-0000-000078390000}"/>
    <cellStyle name="Normal 3 27 3" xfId="14716" xr:uid="{00000000-0005-0000-0000-000079390000}"/>
    <cellStyle name="Normal 3 27 3 2" xfId="14717" xr:uid="{00000000-0005-0000-0000-00007A390000}"/>
    <cellStyle name="Normal 3 27 3 3" xfId="14718" xr:uid="{00000000-0005-0000-0000-00007B390000}"/>
    <cellStyle name="Normal 3 27 3 4" xfId="14719" xr:uid="{00000000-0005-0000-0000-00007C390000}"/>
    <cellStyle name="Normal 3 27 4" xfId="14720" xr:uid="{00000000-0005-0000-0000-00007D390000}"/>
    <cellStyle name="Normal 3 27 5" xfId="14721" xr:uid="{00000000-0005-0000-0000-00007E390000}"/>
    <cellStyle name="Normal 3 27 6" xfId="14722" xr:uid="{00000000-0005-0000-0000-00007F390000}"/>
    <cellStyle name="Normal 3 28" xfId="14723" xr:uid="{00000000-0005-0000-0000-000080390000}"/>
    <cellStyle name="Normal 3 28 2" xfId="14724" xr:uid="{00000000-0005-0000-0000-000081390000}"/>
    <cellStyle name="Normal 3 28 2 2" xfId="14725" xr:uid="{00000000-0005-0000-0000-000082390000}"/>
    <cellStyle name="Normal 3 28 2 2 2" xfId="14726" xr:uid="{00000000-0005-0000-0000-000083390000}"/>
    <cellStyle name="Normal 3 28 2 2 3" xfId="14727" xr:uid="{00000000-0005-0000-0000-000084390000}"/>
    <cellStyle name="Normal 3 28 2 2 4" xfId="14728" xr:uid="{00000000-0005-0000-0000-000085390000}"/>
    <cellStyle name="Normal 3 28 2 3" xfId="14729" xr:uid="{00000000-0005-0000-0000-000086390000}"/>
    <cellStyle name="Normal 3 28 2 4" xfId="14730" xr:uid="{00000000-0005-0000-0000-000087390000}"/>
    <cellStyle name="Normal 3 28 2 5" xfId="14731" xr:uid="{00000000-0005-0000-0000-000088390000}"/>
    <cellStyle name="Normal 3 28 3" xfId="14732" xr:uid="{00000000-0005-0000-0000-000089390000}"/>
    <cellStyle name="Normal 3 28 3 2" xfId="14733" xr:uid="{00000000-0005-0000-0000-00008A390000}"/>
    <cellStyle name="Normal 3 28 3 3" xfId="14734" xr:uid="{00000000-0005-0000-0000-00008B390000}"/>
    <cellStyle name="Normal 3 28 3 4" xfId="14735" xr:uid="{00000000-0005-0000-0000-00008C390000}"/>
    <cellStyle name="Normal 3 28 4" xfId="14736" xr:uid="{00000000-0005-0000-0000-00008D390000}"/>
    <cellStyle name="Normal 3 28 5" xfId="14737" xr:uid="{00000000-0005-0000-0000-00008E390000}"/>
    <cellStyle name="Normal 3 28 6" xfId="14738" xr:uid="{00000000-0005-0000-0000-00008F390000}"/>
    <cellStyle name="Normal 3 29" xfId="14739" xr:uid="{00000000-0005-0000-0000-000090390000}"/>
    <cellStyle name="Normal 3 29 2" xfId="14740" xr:uid="{00000000-0005-0000-0000-000091390000}"/>
    <cellStyle name="Normal 3 29 2 2" xfId="14741" xr:uid="{00000000-0005-0000-0000-000092390000}"/>
    <cellStyle name="Normal 3 29 2 2 2" xfId="14742" xr:uid="{00000000-0005-0000-0000-000093390000}"/>
    <cellStyle name="Normal 3 29 2 2 3" xfId="14743" xr:uid="{00000000-0005-0000-0000-000094390000}"/>
    <cellStyle name="Normal 3 29 2 2 4" xfId="14744" xr:uid="{00000000-0005-0000-0000-000095390000}"/>
    <cellStyle name="Normal 3 29 2 3" xfId="14745" xr:uid="{00000000-0005-0000-0000-000096390000}"/>
    <cellStyle name="Normal 3 29 2 4" xfId="14746" xr:uid="{00000000-0005-0000-0000-000097390000}"/>
    <cellStyle name="Normal 3 29 2 5" xfId="14747" xr:uid="{00000000-0005-0000-0000-000098390000}"/>
    <cellStyle name="Normal 3 29 3" xfId="14748" xr:uid="{00000000-0005-0000-0000-000099390000}"/>
    <cellStyle name="Normal 3 29 3 2" xfId="14749" xr:uid="{00000000-0005-0000-0000-00009A390000}"/>
    <cellStyle name="Normal 3 29 3 3" xfId="14750" xr:uid="{00000000-0005-0000-0000-00009B390000}"/>
    <cellStyle name="Normal 3 29 3 4" xfId="14751" xr:uid="{00000000-0005-0000-0000-00009C390000}"/>
    <cellStyle name="Normal 3 29 4" xfId="14752" xr:uid="{00000000-0005-0000-0000-00009D390000}"/>
    <cellStyle name="Normal 3 29 5" xfId="14753" xr:uid="{00000000-0005-0000-0000-00009E390000}"/>
    <cellStyle name="Normal 3 29 6" xfId="14754" xr:uid="{00000000-0005-0000-0000-00009F390000}"/>
    <cellStyle name="Normal 3 3" xfId="14755" xr:uid="{00000000-0005-0000-0000-0000A0390000}"/>
    <cellStyle name="Normal 3 3 10" xfId="14756" xr:uid="{00000000-0005-0000-0000-0000A1390000}"/>
    <cellStyle name="Normal 3 3 10 2" xfId="14757" xr:uid="{00000000-0005-0000-0000-0000A2390000}"/>
    <cellStyle name="Normal 3 3 10 3" xfId="14758" xr:uid="{00000000-0005-0000-0000-0000A3390000}"/>
    <cellStyle name="Normal 3 3 10 3 2" xfId="14759" xr:uid="{00000000-0005-0000-0000-0000A4390000}"/>
    <cellStyle name="Normal 3 3 10 3 2 2" xfId="14760" xr:uid="{00000000-0005-0000-0000-0000A5390000}"/>
    <cellStyle name="Normal 3 3 10 3 2 3" xfId="14761" xr:uid="{00000000-0005-0000-0000-0000A6390000}"/>
    <cellStyle name="Normal 3 3 10 3 2 4" xfId="14762" xr:uid="{00000000-0005-0000-0000-0000A7390000}"/>
    <cellStyle name="Normal 3 3 10 3 3" xfId="14763" xr:uid="{00000000-0005-0000-0000-0000A8390000}"/>
    <cellStyle name="Normal 3 3 10 3 4" xfId="14764" xr:uid="{00000000-0005-0000-0000-0000A9390000}"/>
    <cellStyle name="Normal 3 3 10 3 5" xfId="14765" xr:uid="{00000000-0005-0000-0000-0000AA390000}"/>
    <cellStyle name="Normal 3 3 10 4" xfId="14766" xr:uid="{00000000-0005-0000-0000-0000AB390000}"/>
    <cellStyle name="Normal 3 3 10 5" xfId="14767" xr:uid="{00000000-0005-0000-0000-0000AC390000}"/>
    <cellStyle name="Normal 3 3 10 5 2" xfId="14768" xr:uid="{00000000-0005-0000-0000-0000AD390000}"/>
    <cellStyle name="Normal 3 3 10 5 3" xfId="14769" xr:uid="{00000000-0005-0000-0000-0000AE390000}"/>
    <cellStyle name="Normal 3 3 10 5 4" xfId="14770" xr:uid="{00000000-0005-0000-0000-0000AF390000}"/>
    <cellStyle name="Normal 3 3 10 6" xfId="14771" xr:uid="{00000000-0005-0000-0000-0000B0390000}"/>
    <cellStyle name="Normal 3 3 10 7" xfId="14772" xr:uid="{00000000-0005-0000-0000-0000B1390000}"/>
    <cellStyle name="Normal 3 3 10 8" xfId="14773" xr:uid="{00000000-0005-0000-0000-0000B2390000}"/>
    <cellStyle name="Normal 3 3 11" xfId="14774" xr:uid="{00000000-0005-0000-0000-0000B3390000}"/>
    <cellStyle name="Normal 3 3 12" xfId="14775" xr:uid="{00000000-0005-0000-0000-0000B4390000}"/>
    <cellStyle name="Normal 3 3 12 2" xfId="14776" xr:uid="{00000000-0005-0000-0000-0000B5390000}"/>
    <cellStyle name="Normal 3 3 12 2 2" xfId="14777" xr:uid="{00000000-0005-0000-0000-0000B6390000}"/>
    <cellStyle name="Normal 3 3 12 2 2 2" xfId="14778" xr:uid="{00000000-0005-0000-0000-0000B7390000}"/>
    <cellStyle name="Normal 3 3 12 2 2 3" xfId="14779" xr:uid="{00000000-0005-0000-0000-0000B8390000}"/>
    <cellStyle name="Normal 3 3 12 2 2 4" xfId="14780" xr:uid="{00000000-0005-0000-0000-0000B9390000}"/>
    <cellStyle name="Normal 3 3 12 2 3" xfId="14781" xr:uid="{00000000-0005-0000-0000-0000BA390000}"/>
    <cellStyle name="Normal 3 3 12 2 4" xfId="14782" xr:uid="{00000000-0005-0000-0000-0000BB390000}"/>
    <cellStyle name="Normal 3 3 12 2 5" xfId="14783" xr:uid="{00000000-0005-0000-0000-0000BC390000}"/>
    <cellStyle name="Normal 3 3 12 3" xfId="14784" xr:uid="{00000000-0005-0000-0000-0000BD390000}"/>
    <cellStyle name="Normal 3 3 12 4" xfId="14785" xr:uid="{00000000-0005-0000-0000-0000BE390000}"/>
    <cellStyle name="Normal 3 3 12 4 2" xfId="14786" xr:uid="{00000000-0005-0000-0000-0000BF390000}"/>
    <cellStyle name="Normal 3 3 12 4 3" xfId="14787" xr:uid="{00000000-0005-0000-0000-0000C0390000}"/>
    <cellStyle name="Normal 3 3 12 4 4" xfId="14788" xr:uid="{00000000-0005-0000-0000-0000C1390000}"/>
    <cellStyle name="Normal 3 3 12 5" xfId="14789" xr:uid="{00000000-0005-0000-0000-0000C2390000}"/>
    <cellStyle name="Normal 3 3 12 6" xfId="14790" xr:uid="{00000000-0005-0000-0000-0000C3390000}"/>
    <cellStyle name="Normal 3 3 12 7" xfId="14791" xr:uid="{00000000-0005-0000-0000-0000C4390000}"/>
    <cellStyle name="Normal 3 3 13" xfId="14792" xr:uid="{00000000-0005-0000-0000-0000C5390000}"/>
    <cellStyle name="Normal 3 3 13 2" xfId="14793" xr:uid="{00000000-0005-0000-0000-0000C6390000}"/>
    <cellStyle name="Normal 3 3 13 2 2" xfId="14794" xr:uid="{00000000-0005-0000-0000-0000C7390000}"/>
    <cellStyle name="Normal 3 3 13 2 2 2" xfId="14795" xr:uid="{00000000-0005-0000-0000-0000C8390000}"/>
    <cellStyle name="Normal 3 3 13 2 2 3" xfId="14796" xr:uid="{00000000-0005-0000-0000-0000C9390000}"/>
    <cellStyle name="Normal 3 3 13 2 2 4" xfId="14797" xr:uid="{00000000-0005-0000-0000-0000CA390000}"/>
    <cellStyle name="Normal 3 3 13 2 3" xfId="14798" xr:uid="{00000000-0005-0000-0000-0000CB390000}"/>
    <cellStyle name="Normal 3 3 13 2 4" xfId="14799" xr:uid="{00000000-0005-0000-0000-0000CC390000}"/>
    <cellStyle name="Normal 3 3 13 2 5" xfId="14800" xr:uid="{00000000-0005-0000-0000-0000CD390000}"/>
    <cellStyle name="Normal 3 3 13 3" xfId="14801" xr:uid="{00000000-0005-0000-0000-0000CE390000}"/>
    <cellStyle name="Normal 3 3 13 4" xfId="14802" xr:uid="{00000000-0005-0000-0000-0000CF390000}"/>
    <cellStyle name="Normal 3 3 13 4 2" xfId="14803" xr:uid="{00000000-0005-0000-0000-0000D0390000}"/>
    <cellStyle name="Normal 3 3 13 4 3" xfId="14804" xr:uid="{00000000-0005-0000-0000-0000D1390000}"/>
    <cellStyle name="Normal 3 3 13 4 4" xfId="14805" xr:uid="{00000000-0005-0000-0000-0000D2390000}"/>
    <cellStyle name="Normal 3 3 13 5" xfId="14806" xr:uid="{00000000-0005-0000-0000-0000D3390000}"/>
    <cellStyle name="Normal 3 3 13 6" xfId="14807" xr:uid="{00000000-0005-0000-0000-0000D4390000}"/>
    <cellStyle name="Normal 3 3 13 7" xfId="14808" xr:uid="{00000000-0005-0000-0000-0000D5390000}"/>
    <cellStyle name="Normal 3 3 14" xfId="14809" xr:uid="{00000000-0005-0000-0000-0000D6390000}"/>
    <cellStyle name="Normal 3 3 14 2" xfId="14810" xr:uid="{00000000-0005-0000-0000-0000D7390000}"/>
    <cellStyle name="Normal 3 3 14 2 2" xfId="14811" xr:uid="{00000000-0005-0000-0000-0000D8390000}"/>
    <cellStyle name="Normal 3 3 14 2 3" xfId="14812" xr:uid="{00000000-0005-0000-0000-0000D9390000}"/>
    <cellStyle name="Normal 3 3 14 2 4" xfId="14813" xr:uid="{00000000-0005-0000-0000-0000DA390000}"/>
    <cellStyle name="Normal 3 3 14 3" xfId="14814" xr:uid="{00000000-0005-0000-0000-0000DB390000}"/>
    <cellStyle name="Normal 3 3 14 4" xfId="14815" xr:uid="{00000000-0005-0000-0000-0000DC390000}"/>
    <cellStyle name="Normal 3 3 14 5" xfId="14816" xr:uid="{00000000-0005-0000-0000-0000DD390000}"/>
    <cellStyle name="Normal 3 3 15" xfId="14817" xr:uid="{00000000-0005-0000-0000-0000DE390000}"/>
    <cellStyle name="Normal 3 3 15 2" xfId="14818" xr:uid="{00000000-0005-0000-0000-0000DF390000}"/>
    <cellStyle name="Normal 3 3 15 3" xfId="14819" xr:uid="{00000000-0005-0000-0000-0000E0390000}"/>
    <cellStyle name="Normal 3 3 15 4" xfId="14820" xr:uid="{00000000-0005-0000-0000-0000E1390000}"/>
    <cellStyle name="Normal 3 3 16" xfId="14821" xr:uid="{00000000-0005-0000-0000-0000E2390000}"/>
    <cellStyle name="Normal 3 3 17" xfId="14822" xr:uid="{00000000-0005-0000-0000-0000E3390000}"/>
    <cellStyle name="Normal 3 3 18" xfId="14823" xr:uid="{00000000-0005-0000-0000-0000E4390000}"/>
    <cellStyle name="Normal 3 3 19" xfId="23915" xr:uid="{4A202F89-4278-4B38-B4EC-C57C5332D7D9}"/>
    <cellStyle name="Normal 3 3 2" xfId="14824" xr:uid="{00000000-0005-0000-0000-0000E5390000}"/>
    <cellStyle name="Normal 3 3 2 10" xfId="14825" xr:uid="{00000000-0005-0000-0000-0000E6390000}"/>
    <cellStyle name="Normal 3 3 2 10 2" xfId="14826" xr:uid="{00000000-0005-0000-0000-0000E7390000}"/>
    <cellStyle name="Normal 3 3 2 10 2 2" xfId="14827" xr:uid="{00000000-0005-0000-0000-0000E8390000}"/>
    <cellStyle name="Normal 3 3 2 10 2 3" xfId="14828" xr:uid="{00000000-0005-0000-0000-0000E9390000}"/>
    <cellStyle name="Normal 3 3 2 10 2 4" xfId="14829" xr:uid="{00000000-0005-0000-0000-0000EA390000}"/>
    <cellStyle name="Normal 3 3 2 10 3" xfId="14830" xr:uid="{00000000-0005-0000-0000-0000EB390000}"/>
    <cellStyle name="Normal 3 3 2 10 4" xfId="14831" xr:uid="{00000000-0005-0000-0000-0000EC390000}"/>
    <cellStyle name="Normal 3 3 2 10 5" xfId="14832" xr:uid="{00000000-0005-0000-0000-0000ED390000}"/>
    <cellStyle name="Normal 3 3 2 11" xfId="14833" xr:uid="{00000000-0005-0000-0000-0000EE390000}"/>
    <cellStyle name="Normal 3 3 2 11 2" xfId="14834" xr:uid="{00000000-0005-0000-0000-0000EF390000}"/>
    <cellStyle name="Normal 3 3 2 11 3" xfId="14835" xr:uid="{00000000-0005-0000-0000-0000F0390000}"/>
    <cellStyle name="Normal 3 3 2 11 4" xfId="14836" xr:uid="{00000000-0005-0000-0000-0000F1390000}"/>
    <cellStyle name="Normal 3 3 2 12" xfId="14837" xr:uid="{00000000-0005-0000-0000-0000F2390000}"/>
    <cellStyle name="Normal 3 3 2 13" xfId="14838" xr:uid="{00000000-0005-0000-0000-0000F3390000}"/>
    <cellStyle name="Normal 3 3 2 14" xfId="14839" xr:uid="{00000000-0005-0000-0000-0000F4390000}"/>
    <cellStyle name="Normal 3 3 2 2" xfId="14840" xr:uid="{00000000-0005-0000-0000-0000F5390000}"/>
    <cellStyle name="Normal 3 3 2 2 10" xfId="14841" xr:uid="{00000000-0005-0000-0000-0000F6390000}"/>
    <cellStyle name="Normal 3 3 2 2 2" xfId="14842" xr:uid="{00000000-0005-0000-0000-0000F7390000}"/>
    <cellStyle name="Normal 3 3 2 2 2 2" xfId="14843" xr:uid="{00000000-0005-0000-0000-0000F8390000}"/>
    <cellStyle name="Normal 3 3 2 2 2 2 2" xfId="14844" xr:uid="{00000000-0005-0000-0000-0000F9390000}"/>
    <cellStyle name="Normal 3 3 2 2 2 2 2 2" xfId="14845" xr:uid="{00000000-0005-0000-0000-0000FA390000}"/>
    <cellStyle name="Normal 3 3 2 2 2 2 2 2 2" xfId="14846" xr:uid="{00000000-0005-0000-0000-0000FB390000}"/>
    <cellStyle name="Normal 3 3 2 2 2 2 2 2 3" xfId="14847" xr:uid="{00000000-0005-0000-0000-0000FC390000}"/>
    <cellStyle name="Normal 3 3 2 2 2 2 2 2 4" xfId="14848" xr:uid="{00000000-0005-0000-0000-0000FD390000}"/>
    <cellStyle name="Normal 3 3 2 2 2 2 2 3" xfId="14849" xr:uid="{00000000-0005-0000-0000-0000FE390000}"/>
    <cellStyle name="Normal 3 3 2 2 2 2 2 4" xfId="14850" xr:uid="{00000000-0005-0000-0000-0000FF390000}"/>
    <cellStyle name="Normal 3 3 2 2 2 2 2 5" xfId="14851" xr:uid="{00000000-0005-0000-0000-0000003A0000}"/>
    <cellStyle name="Normal 3 3 2 2 2 2 3" xfId="14852" xr:uid="{00000000-0005-0000-0000-0000013A0000}"/>
    <cellStyle name="Normal 3 3 2 2 2 2 3 2" xfId="14853" xr:uid="{00000000-0005-0000-0000-0000023A0000}"/>
    <cellStyle name="Normal 3 3 2 2 2 2 3 3" xfId="14854" xr:uid="{00000000-0005-0000-0000-0000033A0000}"/>
    <cellStyle name="Normal 3 3 2 2 2 2 3 4" xfId="14855" xr:uid="{00000000-0005-0000-0000-0000043A0000}"/>
    <cellStyle name="Normal 3 3 2 2 2 2 4" xfId="14856" xr:uid="{00000000-0005-0000-0000-0000053A0000}"/>
    <cellStyle name="Normal 3 3 2 2 2 2 5" xfId="14857" xr:uid="{00000000-0005-0000-0000-0000063A0000}"/>
    <cellStyle name="Normal 3 3 2 2 2 2 6" xfId="14858" xr:uid="{00000000-0005-0000-0000-0000073A0000}"/>
    <cellStyle name="Normal 3 3 2 2 2 3" xfId="14859" xr:uid="{00000000-0005-0000-0000-0000083A0000}"/>
    <cellStyle name="Normal 3 3 2 2 2 3 2" xfId="14860" xr:uid="{00000000-0005-0000-0000-0000093A0000}"/>
    <cellStyle name="Normal 3 3 2 2 2 3 2 2" xfId="14861" xr:uid="{00000000-0005-0000-0000-00000A3A0000}"/>
    <cellStyle name="Normal 3 3 2 2 2 3 2 2 2" xfId="14862" xr:uid="{00000000-0005-0000-0000-00000B3A0000}"/>
    <cellStyle name="Normal 3 3 2 2 2 3 2 2 3" xfId="14863" xr:uid="{00000000-0005-0000-0000-00000C3A0000}"/>
    <cellStyle name="Normal 3 3 2 2 2 3 2 2 4" xfId="14864" xr:uid="{00000000-0005-0000-0000-00000D3A0000}"/>
    <cellStyle name="Normal 3 3 2 2 2 3 2 3" xfId="14865" xr:uid="{00000000-0005-0000-0000-00000E3A0000}"/>
    <cellStyle name="Normal 3 3 2 2 2 3 2 4" xfId="14866" xr:uid="{00000000-0005-0000-0000-00000F3A0000}"/>
    <cellStyle name="Normal 3 3 2 2 2 3 2 5" xfId="14867" xr:uid="{00000000-0005-0000-0000-0000103A0000}"/>
    <cellStyle name="Normal 3 3 2 2 2 3 3" xfId="14868" xr:uid="{00000000-0005-0000-0000-0000113A0000}"/>
    <cellStyle name="Normal 3 3 2 2 2 3 3 2" xfId="14869" xr:uid="{00000000-0005-0000-0000-0000123A0000}"/>
    <cellStyle name="Normal 3 3 2 2 2 3 3 3" xfId="14870" xr:uid="{00000000-0005-0000-0000-0000133A0000}"/>
    <cellStyle name="Normal 3 3 2 2 2 3 3 4" xfId="14871" xr:uid="{00000000-0005-0000-0000-0000143A0000}"/>
    <cellStyle name="Normal 3 3 2 2 2 3 4" xfId="14872" xr:uid="{00000000-0005-0000-0000-0000153A0000}"/>
    <cellStyle name="Normal 3 3 2 2 2 3 5" xfId="14873" xr:uid="{00000000-0005-0000-0000-0000163A0000}"/>
    <cellStyle name="Normal 3 3 2 2 2 3 6" xfId="14874" xr:uid="{00000000-0005-0000-0000-0000173A0000}"/>
    <cellStyle name="Normal 3 3 2 2 2 4" xfId="14875" xr:uid="{00000000-0005-0000-0000-0000183A0000}"/>
    <cellStyle name="Normal 3 3 2 2 2 4 2" xfId="14876" xr:uid="{00000000-0005-0000-0000-0000193A0000}"/>
    <cellStyle name="Normal 3 3 2 2 2 4 2 2" xfId="14877" xr:uid="{00000000-0005-0000-0000-00001A3A0000}"/>
    <cellStyle name="Normal 3 3 2 2 2 4 2 3" xfId="14878" xr:uid="{00000000-0005-0000-0000-00001B3A0000}"/>
    <cellStyle name="Normal 3 3 2 2 2 4 2 4" xfId="14879" xr:uid="{00000000-0005-0000-0000-00001C3A0000}"/>
    <cellStyle name="Normal 3 3 2 2 2 4 3" xfId="14880" xr:uid="{00000000-0005-0000-0000-00001D3A0000}"/>
    <cellStyle name="Normal 3 3 2 2 2 4 4" xfId="14881" xr:uid="{00000000-0005-0000-0000-00001E3A0000}"/>
    <cellStyle name="Normal 3 3 2 2 2 4 5" xfId="14882" xr:uid="{00000000-0005-0000-0000-00001F3A0000}"/>
    <cellStyle name="Normal 3 3 2 2 2 5" xfId="14883" xr:uid="{00000000-0005-0000-0000-0000203A0000}"/>
    <cellStyle name="Normal 3 3 2 2 2 5 2" xfId="14884" xr:uid="{00000000-0005-0000-0000-0000213A0000}"/>
    <cellStyle name="Normal 3 3 2 2 2 5 3" xfId="14885" xr:uid="{00000000-0005-0000-0000-0000223A0000}"/>
    <cellStyle name="Normal 3 3 2 2 2 5 4" xfId="14886" xr:uid="{00000000-0005-0000-0000-0000233A0000}"/>
    <cellStyle name="Normal 3 3 2 2 2 6" xfId="14887" xr:uid="{00000000-0005-0000-0000-0000243A0000}"/>
    <cellStyle name="Normal 3 3 2 2 2 7" xfId="14888" xr:uid="{00000000-0005-0000-0000-0000253A0000}"/>
    <cellStyle name="Normal 3 3 2 2 2 8" xfId="14889" xr:uid="{00000000-0005-0000-0000-0000263A0000}"/>
    <cellStyle name="Normal 3 3 2 2 3" xfId="14890" xr:uid="{00000000-0005-0000-0000-0000273A0000}"/>
    <cellStyle name="Normal 3 3 2 2 3 2" xfId="14891" xr:uid="{00000000-0005-0000-0000-0000283A0000}"/>
    <cellStyle name="Normal 3 3 2 2 3 2 2" xfId="14892" xr:uid="{00000000-0005-0000-0000-0000293A0000}"/>
    <cellStyle name="Normal 3 3 2 2 3 2 2 2" xfId="14893" xr:uid="{00000000-0005-0000-0000-00002A3A0000}"/>
    <cellStyle name="Normal 3 3 2 2 3 2 2 3" xfId="14894" xr:uid="{00000000-0005-0000-0000-00002B3A0000}"/>
    <cellStyle name="Normal 3 3 2 2 3 2 2 4" xfId="14895" xr:uid="{00000000-0005-0000-0000-00002C3A0000}"/>
    <cellStyle name="Normal 3 3 2 2 3 2 3" xfId="14896" xr:uid="{00000000-0005-0000-0000-00002D3A0000}"/>
    <cellStyle name="Normal 3 3 2 2 3 2 4" xfId="14897" xr:uid="{00000000-0005-0000-0000-00002E3A0000}"/>
    <cellStyle name="Normal 3 3 2 2 3 2 5" xfId="14898" xr:uid="{00000000-0005-0000-0000-00002F3A0000}"/>
    <cellStyle name="Normal 3 3 2 2 3 3" xfId="14899" xr:uid="{00000000-0005-0000-0000-0000303A0000}"/>
    <cellStyle name="Normal 3 3 2 2 3 3 2" xfId="14900" xr:uid="{00000000-0005-0000-0000-0000313A0000}"/>
    <cellStyle name="Normal 3 3 2 2 3 3 3" xfId="14901" xr:uid="{00000000-0005-0000-0000-0000323A0000}"/>
    <cellStyle name="Normal 3 3 2 2 3 3 4" xfId="14902" xr:uid="{00000000-0005-0000-0000-0000333A0000}"/>
    <cellStyle name="Normal 3 3 2 2 3 4" xfId="14903" xr:uid="{00000000-0005-0000-0000-0000343A0000}"/>
    <cellStyle name="Normal 3 3 2 2 3 5" xfId="14904" xr:uid="{00000000-0005-0000-0000-0000353A0000}"/>
    <cellStyle name="Normal 3 3 2 2 3 6" xfId="14905" xr:uid="{00000000-0005-0000-0000-0000363A0000}"/>
    <cellStyle name="Normal 3 3 2 2 4" xfId="14906" xr:uid="{00000000-0005-0000-0000-0000373A0000}"/>
    <cellStyle name="Normal 3 3 2 2 4 2" xfId="14907" xr:uid="{00000000-0005-0000-0000-0000383A0000}"/>
    <cellStyle name="Normal 3 3 2 2 4 2 2" xfId="14908" xr:uid="{00000000-0005-0000-0000-0000393A0000}"/>
    <cellStyle name="Normal 3 3 2 2 4 2 2 2" xfId="14909" xr:uid="{00000000-0005-0000-0000-00003A3A0000}"/>
    <cellStyle name="Normal 3 3 2 2 4 2 2 3" xfId="14910" xr:uid="{00000000-0005-0000-0000-00003B3A0000}"/>
    <cellStyle name="Normal 3 3 2 2 4 2 2 4" xfId="14911" xr:uid="{00000000-0005-0000-0000-00003C3A0000}"/>
    <cellStyle name="Normal 3 3 2 2 4 2 3" xfId="14912" xr:uid="{00000000-0005-0000-0000-00003D3A0000}"/>
    <cellStyle name="Normal 3 3 2 2 4 2 4" xfId="14913" xr:uid="{00000000-0005-0000-0000-00003E3A0000}"/>
    <cellStyle name="Normal 3 3 2 2 4 2 5" xfId="14914" xr:uid="{00000000-0005-0000-0000-00003F3A0000}"/>
    <cellStyle name="Normal 3 3 2 2 4 3" xfId="14915" xr:uid="{00000000-0005-0000-0000-0000403A0000}"/>
    <cellStyle name="Normal 3 3 2 2 4 3 2" xfId="14916" xr:uid="{00000000-0005-0000-0000-0000413A0000}"/>
    <cellStyle name="Normal 3 3 2 2 4 3 3" xfId="14917" xr:uid="{00000000-0005-0000-0000-0000423A0000}"/>
    <cellStyle name="Normal 3 3 2 2 4 3 4" xfId="14918" xr:uid="{00000000-0005-0000-0000-0000433A0000}"/>
    <cellStyle name="Normal 3 3 2 2 4 4" xfId="14919" xr:uid="{00000000-0005-0000-0000-0000443A0000}"/>
    <cellStyle name="Normal 3 3 2 2 4 5" xfId="14920" xr:uid="{00000000-0005-0000-0000-0000453A0000}"/>
    <cellStyle name="Normal 3 3 2 2 4 6" xfId="14921" xr:uid="{00000000-0005-0000-0000-0000463A0000}"/>
    <cellStyle name="Normal 3 3 2 2 5" xfId="14922" xr:uid="{00000000-0005-0000-0000-0000473A0000}"/>
    <cellStyle name="Normal 3 3 2 2 5 2" xfId="14923" xr:uid="{00000000-0005-0000-0000-0000483A0000}"/>
    <cellStyle name="Normal 3 3 2 2 5 2 2" xfId="14924" xr:uid="{00000000-0005-0000-0000-0000493A0000}"/>
    <cellStyle name="Normal 3 3 2 2 5 2 3" xfId="14925" xr:uid="{00000000-0005-0000-0000-00004A3A0000}"/>
    <cellStyle name="Normal 3 3 2 2 5 2 4" xfId="14926" xr:uid="{00000000-0005-0000-0000-00004B3A0000}"/>
    <cellStyle name="Normal 3 3 2 2 5 3" xfId="14927" xr:uid="{00000000-0005-0000-0000-00004C3A0000}"/>
    <cellStyle name="Normal 3 3 2 2 5 4" xfId="14928" xr:uid="{00000000-0005-0000-0000-00004D3A0000}"/>
    <cellStyle name="Normal 3 3 2 2 5 5" xfId="14929" xr:uid="{00000000-0005-0000-0000-00004E3A0000}"/>
    <cellStyle name="Normal 3 3 2 2 6" xfId="14930" xr:uid="{00000000-0005-0000-0000-00004F3A0000}"/>
    <cellStyle name="Normal 3 3 2 2 7" xfId="14931" xr:uid="{00000000-0005-0000-0000-0000503A0000}"/>
    <cellStyle name="Normal 3 3 2 2 7 2" xfId="14932" xr:uid="{00000000-0005-0000-0000-0000513A0000}"/>
    <cellStyle name="Normal 3 3 2 2 7 3" xfId="14933" xr:uid="{00000000-0005-0000-0000-0000523A0000}"/>
    <cellStyle name="Normal 3 3 2 2 7 4" xfId="14934" xr:uid="{00000000-0005-0000-0000-0000533A0000}"/>
    <cellStyle name="Normal 3 3 2 2 8" xfId="14935" xr:uid="{00000000-0005-0000-0000-0000543A0000}"/>
    <cellStyle name="Normal 3 3 2 2 9" xfId="14936" xr:uid="{00000000-0005-0000-0000-0000553A0000}"/>
    <cellStyle name="Normal 3 3 2 3" xfId="14937" xr:uid="{00000000-0005-0000-0000-0000563A0000}"/>
    <cellStyle name="Normal 3 3 2 3 2" xfId="14938" xr:uid="{00000000-0005-0000-0000-0000573A0000}"/>
    <cellStyle name="Normal 3 3 2 3 2 2" xfId="14939" xr:uid="{00000000-0005-0000-0000-0000583A0000}"/>
    <cellStyle name="Normal 3 3 2 3 2 2 2" xfId="14940" xr:uid="{00000000-0005-0000-0000-0000593A0000}"/>
    <cellStyle name="Normal 3 3 2 3 2 2 2 2" xfId="14941" xr:uid="{00000000-0005-0000-0000-00005A3A0000}"/>
    <cellStyle name="Normal 3 3 2 3 2 2 2 2 2" xfId="14942" xr:uid="{00000000-0005-0000-0000-00005B3A0000}"/>
    <cellStyle name="Normal 3 3 2 3 2 2 2 2 3" xfId="14943" xr:uid="{00000000-0005-0000-0000-00005C3A0000}"/>
    <cellStyle name="Normal 3 3 2 3 2 2 2 2 4" xfId="14944" xr:uid="{00000000-0005-0000-0000-00005D3A0000}"/>
    <cellStyle name="Normal 3 3 2 3 2 2 2 3" xfId="14945" xr:uid="{00000000-0005-0000-0000-00005E3A0000}"/>
    <cellStyle name="Normal 3 3 2 3 2 2 2 4" xfId="14946" xr:uid="{00000000-0005-0000-0000-00005F3A0000}"/>
    <cellStyle name="Normal 3 3 2 3 2 2 2 5" xfId="14947" xr:uid="{00000000-0005-0000-0000-0000603A0000}"/>
    <cellStyle name="Normal 3 3 2 3 2 2 3" xfId="14948" xr:uid="{00000000-0005-0000-0000-0000613A0000}"/>
    <cellStyle name="Normal 3 3 2 3 2 2 3 2" xfId="14949" xr:uid="{00000000-0005-0000-0000-0000623A0000}"/>
    <cellStyle name="Normal 3 3 2 3 2 2 3 3" xfId="14950" xr:uid="{00000000-0005-0000-0000-0000633A0000}"/>
    <cellStyle name="Normal 3 3 2 3 2 2 3 4" xfId="14951" xr:uid="{00000000-0005-0000-0000-0000643A0000}"/>
    <cellStyle name="Normal 3 3 2 3 2 2 4" xfId="14952" xr:uid="{00000000-0005-0000-0000-0000653A0000}"/>
    <cellStyle name="Normal 3 3 2 3 2 2 5" xfId="14953" xr:uid="{00000000-0005-0000-0000-0000663A0000}"/>
    <cellStyle name="Normal 3 3 2 3 2 2 6" xfId="14954" xr:uid="{00000000-0005-0000-0000-0000673A0000}"/>
    <cellStyle name="Normal 3 3 2 3 2 3" xfId="14955" xr:uid="{00000000-0005-0000-0000-0000683A0000}"/>
    <cellStyle name="Normal 3 3 2 3 2 3 2" xfId="14956" xr:uid="{00000000-0005-0000-0000-0000693A0000}"/>
    <cellStyle name="Normal 3 3 2 3 2 3 2 2" xfId="14957" xr:uid="{00000000-0005-0000-0000-00006A3A0000}"/>
    <cellStyle name="Normal 3 3 2 3 2 3 2 2 2" xfId="14958" xr:uid="{00000000-0005-0000-0000-00006B3A0000}"/>
    <cellStyle name="Normal 3 3 2 3 2 3 2 2 3" xfId="14959" xr:uid="{00000000-0005-0000-0000-00006C3A0000}"/>
    <cellStyle name="Normal 3 3 2 3 2 3 2 2 4" xfId="14960" xr:uid="{00000000-0005-0000-0000-00006D3A0000}"/>
    <cellStyle name="Normal 3 3 2 3 2 3 2 3" xfId="14961" xr:uid="{00000000-0005-0000-0000-00006E3A0000}"/>
    <cellStyle name="Normal 3 3 2 3 2 3 2 4" xfId="14962" xr:uid="{00000000-0005-0000-0000-00006F3A0000}"/>
    <cellStyle name="Normal 3 3 2 3 2 3 2 5" xfId="14963" xr:uid="{00000000-0005-0000-0000-0000703A0000}"/>
    <cellStyle name="Normal 3 3 2 3 2 3 3" xfId="14964" xr:uid="{00000000-0005-0000-0000-0000713A0000}"/>
    <cellStyle name="Normal 3 3 2 3 2 3 3 2" xfId="14965" xr:uid="{00000000-0005-0000-0000-0000723A0000}"/>
    <cellStyle name="Normal 3 3 2 3 2 3 3 3" xfId="14966" xr:uid="{00000000-0005-0000-0000-0000733A0000}"/>
    <cellStyle name="Normal 3 3 2 3 2 3 3 4" xfId="14967" xr:uid="{00000000-0005-0000-0000-0000743A0000}"/>
    <cellStyle name="Normal 3 3 2 3 2 3 4" xfId="14968" xr:uid="{00000000-0005-0000-0000-0000753A0000}"/>
    <cellStyle name="Normal 3 3 2 3 2 3 5" xfId="14969" xr:uid="{00000000-0005-0000-0000-0000763A0000}"/>
    <cellStyle name="Normal 3 3 2 3 2 3 6" xfId="14970" xr:uid="{00000000-0005-0000-0000-0000773A0000}"/>
    <cellStyle name="Normal 3 3 2 3 2 4" xfId="14971" xr:uid="{00000000-0005-0000-0000-0000783A0000}"/>
    <cellStyle name="Normal 3 3 2 3 2 4 2" xfId="14972" xr:uid="{00000000-0005-0000-0000-0000793A0000}"/>
    <cellStyle name="Normal 3 3 2 3 2 4 2 2" xfId="14973" xr:uid="{00000000-0005-0000-0000-00007A3A0000}"/>
    <cellStyle name="Normal 3 3 2 3 2 4 2 3" xfId="14974" xr:uid="{00000000-0005-0000-0000-00007B3A0000}"/>
    <cellStyle name="Normal 3 3 2 3 2 4 2 4" xfId="14975" xr:uid="{00000000-0005-0000-0000-00007C3A0000}"/>
    <cellStyle name="Normal 3 3 2 3 2 4 3" xfId="14976" xr:uid="{00000000-0005-0000-0000-00007D3A0000}"/>
    <cellStyle name="Normal 3 3 2 3 2 4 4" xfId="14977" xr:uid="{00000000-0005-0000-0000-00007E3A0000}"/>
    <cellStyle name="Normal 3 3 2 3 2 4 5" xfId="14978" xr:uid="{00000000-0005-0000-0000-00007F3A0000}"/>
    <cellStyle name="Normal 3 3 2 3 2 5" xfId="14979" xr:uid="{00000000-0005-0000-0000-0000803A0000}"/>
    <cellStyle name="Normal 3 3 2 3 2 5 2" xfId="14980" xr:uid="{00000000-0005-0000-0000-0000813A0000}"/>
    <cellStyle name="Normal 3 3 2 3 2 5 3" xfId="14981" xr:uid="{00000000-0005-0000-0000-0000823A0000}"/>
    <cellStyle name="Normal 3 3 2 3 2 5 4" xfId="14982" xr:uid="{00000000-0005-0000-0000-0000833A0000}"/>
    <cellStyle name="Normal 3 3 2 3 2 6" xfId="14983" xr:uid="{00000000-0005-0000-0000-0000843A0000}"/>
    <cellStyle name="Normal 3 3 2 3 2 7" xfId="14984" xr:uid="{00000000-0005-0000-0000-0000853A0000}"/>
    <cellStyle name="Normal 3 3 2 3 2 8" xfId="14985" xr:uid="{00000000-0005-0000-0000-0000863A0000}"/>
    <cellStyle name="Normal 3 3 2 3 3" xfId="14986" xr:uid="{00000000-0005-0000-0000-0000873A0000}"/>
    <cellStyle name="Normal 3 3 2 3 3 2" xfId="14987" xr:uid="{00000000-0005-0000-0000-0000883A0000}"/>
    <cellStyle name="Normal 3 3 2 3 3 2 2" xfId="14988" xr:uid="{00000000-0005-0000-0000-0000893A0000}"/>
    <cellStyle name="Normal 3 3 2 3 3 2 2 2" xfId="14989" xr:uid="{00000000-0005-0000-0000-00008A3A0000}"/>
    <cellStyle name="Normal 3 3 2 3 3 2 2 3" xfId="14990" xr:uid="{00000000-0005-0000-0000-00008B3A0000}"/>
    <cellStyle name="Normal 3 3 2 3 3 2 2 4" xfId="14991" xr:uid="{00000000-0005-0000-0000-00008C3A0000}"/>
    <cellStyle name="Normal 3 3 2 3 3 2 3" xfId="14992" xr:uid="{00000000-0005-0000-0000-00008D3A0000}"/>
    <cellStyle name="Normal 3 3 2 3 3 2 4" xfId="14993" xr:uid="{00000000-0005-0000-0000-00008E3A0000}"/>
    <cellStyle name="Normal 3 3 2 3 3 2 5" xfId="14994" xr:uid="{00000000-0005-0000-0000-00008F3A0000}"/>
    <cellStyle name="Normal 3 3 2 3 3 3" xfId="14995" xr:uid="{00000000-0005-0000-0000-0000903A0000}"/>
    <cellStyle name="Normal 3 3 2 3 3 3 2" xfId="14996" xr:uid="{00000000-0005-0000-0000-0000913A0000}"/>
    <cellStyle name="Normal 3 3 2 3 3 3 3" xfId="14997" xr:uid="{00000000-0005-0000-0000-0000923A0000}"/>
    <cellStyle name="Normal 3 3 2 3 3 3 4" xfId="14998" xr:uid="{00000000-0005-0000-0000-0000933A0000}"/>
    <cellStyle name="Normal 3 3 2 3 3 4" xfId="14999" xr:uid="{00000000-0005-0000-0000-0000943A0000}"/>
    <cellStyle name="Normal 3 3 2 3 3 5" xfId="15000" xr:uid="{00000000-0005-0000-0000-0000953A0000}"/>
    <cellStyle name="Normal 3 3 2 3 3 6" xfId="15001" xr:uid="{00000000-0005-0000-0000-0000963A0000}"/>
    <cellStyle name="Normal 3 3 2 3 4" xfId="15002" xr:uid="{00000000-0005-0000-0000-0000973A0000}"/>
    <cellStyle name="Normal 3 3 2 3 4 2" xfId="15003" xr:uid="{00000000-0005-0000-0000-0000983A0000}"/>
    <cellStyle name="Normal 3 3 2 3 4 2 2" xfId="15004" xr:uid="{00000000-0005-0000-0000-0000993A0000}"/>
    <cellStyle name="Normal 3 3 2 3 4 2 2 2" xfId="15005" xr:uid="{00000000-0005-0000-0000-00009A3A0000}"/>
    <cellStyle name="Normal 3 3 2 3 4 2 2 3" xfId="15006" xr:uid="{00000000-0005-0000-0000-00009B3A0000}"/>
    <cellStyle name="Normal 3 3 2 3 4 2 2 4" xfId="15007" xr:uid="{00000000-0005-0000-0000-00009C3A0000}"/>
    <cellStyle name="Normal 3 3 2 3 4 2 3" xfId="15008" xr:uid="{00000000-0005-0000-0000-00009D3A0000}"/>
    <cellStyle name="Normal 3 3 2 3 4 2 4" xfId="15009" xr:uid="{00000000-0005-0000-0000-00009E3A0000}"/>
    <cellStyle name="Normal 3 3 2 3 4 2 5" xfId="15010" xr:uid="{00000000-0005-0000-0000-00009F3A0000}"/>
    <cellStyle name="Normal 3 3 2 3 4 3" xfId="15011" xr:uid="{00000000-0005-0000-0000-0000A03A0000}"/>
    <cellStyle name="Normal 3 3 2 3 4 3 2" xfId="15012" xr:uid="{00000000-0005-0000-0000-0000A13A0000}"/>
    <cellStyle name="Normal 3 3 2 3 4 3 3" xfId="15013" xr:uid="{00000000-0005-0000-0000-0000A23A0000}"/>
    <cellStyle name="Normal 3 3 2 3 4 3 4" xfId="15014" xr:uid="{00000000-0005-0000-0000-0000A33A0000}"/>
    <cellStyle name="Normal 3 3 2 3 4 4" xfId="15015" xr:uid="{00000000-0005-0000-0000-0000A43A0000}"/>
    <cellStyle name="Normal 3 3 2 3 4 5" xfId="15016" xr:uid="{00000000-0005-0000-0000-0000A53A0000}"/>
    <cellStyle name="Normal 3 3 2 3 4 6" xfId="15017" xr:uid="{00000000-0005-0000-0000-0000A63A0000}"/>
    <cellStyle name="Normal 3 3 2 3 5" xfId="15018" xr:uid="{00000000-0005-0000-0000-0000A73A0000}"/>
    <cellStyle name="Normal 3 3 2 3 5 2" xfId="15019" xr:uid="{00000000-0005-0000-0000-0000A83A0000}"/>
    <cellStyle name="Normal 3 3 2 3 5 2 2" xfId="15020" xr:uid="{00000000-0005-0000-0000-0000A93A0000}"/>
    <cellStyle name="Normal 3 3 2 3 5 2 3" xfId="15021" xr:uid="{00000000-0005-0000-0000-0000AA3A0000}"/>
    <cellStyle name="Normal 3 3 2 3 5 2 4" xfId="15022" xr:uid="{00000000-0005-0000-0000-0000AB3A0000}"/>
    <cellStyle name="Normal 3 3 2 3 5 3" xfId="15023" xr:uid="{00000000-0005-0000-0000-0000AC3A0000}"/>
    <cellStyle name="Normal 3 3 2 3 5 4" xfId="15024" xr:uid="{00000000-0005-0000-0000-0000AD3A0000}"/>
    <cellStyle name="Normal 3 3 2 3 5 5" xfId="15025" xr:uid="{00000000-0005-0000-0000-0000AE3A0000}"/>
    <cellStyle name="Normal 3 3 2 3 6" xfId="15026" xr:uid="{00000000-0005-0000-0000-0000AF3A0000}"/>
    <cellStyle name="Normal 3 3 2 3 6 2" xfId="15027" xr:uid="{00000000-0005-0000-0000-0000B03A0000}"/>
    <cellStyle name="Normal 3 3 2 3 6 3" xfId="15028" xr:uid="{00000000-0005-0000-0000-0000B13A0000}"/>
    <cellStyle name="Normal 3 3 2 3 6 4" xfId="15029" xr:uid="{00000000-0005-0000-0000-0000B23A0000}"/>
    <cellStyle name="Normal 3 3 2 3 7" xfId="15030" xr:uid="{00000000-0005-0000-0000-0000B33A0000}"/>
    <cellStyle name="Normal 3 3 2 3 8" xfId="15031" xr:uid="{00000000-0005-0000-0000-0000B43A0000}"/>
    <cellStyle name="Normal 3 3 2 3 9" xfId="15032" xr:uid="{00000000-0005-0000-0000-0000B53A0000}"/>
    <cellStyle name="Normal 3 3 2 4" xfId="15033" xr:uid="{00000000-0005-0000-0000-0000B63A0000}"/>
    <cellStyle name="Normal 3 3 2 4 2" xfId="15034" xr:uid="{00000000-0005-0000-0000-0000B73A0000}"/>
    <cellStyle name="Normal 3 3 2 4 2 2" xfId="15035" xr:uid="{00000000-0005-0000-0000-0000B83A0000}"/>
    <cellStyle name="Normal 3 3 2 4 2 2 2" xfId="15036" xr:uid="{00000000-0005-0000-0000-0000B93A0000}"/>
    <cellStyle name="Normal 3 3 2 4 2 2 2 2" xfId="15037" xr:uid="{00000000-0005-0000-0000-0000BA3A0000}"/>
    <cellStyle name="Normal 3 3 2 4 2 2 2 2 2" xfId="15038" xr:uid="{00000000-0005-0000-0000-0000BB3A0000}"/>
    <cellStyle name="Normal 3 3 2 4 2 2 2 2 3" xfId="15039" xr:uid="{00000000-0005-0000-0000-0000BC3A0000}"/>
    <cellStyle name="Normal 3 3 2 4 2 2 2 2 4" xfId="15040" xr:uid="{00000000-0005-0000-0000-0000BD3A0000}"/>
    <cellStyle name="Normal 3 3 2 4 2 2 2 3" xfId="15041" xr:uid="{00000000-0005-0000-0000-0000BE3A0000}"/>
    <cellStyle name="Normal 3 3 2 4 2 2 2 4" xfId="15042" xr:uid="{00000000-0005-0000-0000-0000BF3A0000}"/>
    <cellStyle name="Normal 3 3 2 4 2 2 2 5" xfId="15043" xr:uid="{00000000-0005-0000-0000-0000C03A0000}"/>
    <cellStyle name="Normal 3 3 2 4 2 2 3" xfId="15044" xr:uid="{00000000-0005-0000-0000-0000C13A0000}"/>
    <cellStyle name="Normal 3 3 2 4 2 2 3 2" xfId="15045" xr:uid="{00000000-0005-0000-0000-0000C23A0000}"/>
    <cellStyle name="Normal 3 3 2 4 2 2 3 3" xfId="15046" xr:uid="{00000000-0005-0000-0000-0000C33A0000}"/>
    <cellStyle name="Normal 3 3 2 4 2 2 3 4" xfId="15047" xr:uid="{00000000-0005-0000-0000-0000C43A0000}"/>
    <cellStyle name="Normal 3 3 2 4 2 2 4" xfId="15048" xr:uid="{00000000-0005-0000-0000-0000C53A0000}"/>
    <cellStyle name="Normal 3 3 2 4 2 2 5" xfId="15049" xr:uid="{00000000-0005-0000-0000-0000C63A0000}"/>
    <cellStyle name="Normal 3 3 2 4 2 2 6" xfId="15050" xr:uid="{00000000-0005-0000-0000-0000C73A0000}"/>
    <cellStyle name="Normal 3 3 2 4 2 3" xfId="15051" xr:uid="{00000000-0005-0000-0000-0000C83A0000}"/>
    <cellStyle name="Normal 3 3 2 4 2 3 2" xfId="15052" xr:uid="{00000000-0005-0000-0000-0000C93A0000}"/>
    <cellStyle name="Normal 3 3 2 4 2 3 2 2" xfId="15053" xr:uid="{00000000-0005-0000-0000-0000CA3A0000}"/>
    <cellStyle name="Normal 3 3 2 4 2 3 2 2 2" xfId="15054" xr:uid="{00000000-0005-0000-0000-0000CB3A0000}"/>
    <cellStyle name="Normal 3 3 2 4 2 3 2 2 3" xfId="15055" xr:uid="{00000000-0005-0000-0000-0000CC3A0000}"/>
    <cellStyle name="Normal 3 3 2 4 2 3 2 2 4" xfId="15056" xr:uid="{00000000-0005-0000-0000-0000CD3A0000}"/>
    <cellStyle name="Normal 3 3 2 4 2 3 2 3" xfId="15057" xr:uid="{00000000-0005-0000-0000-0000CE3A0000}"/>
    <cellStyle name="Normal 3 3 2 4 2 3 2 4" xfId="15058" xr:uid="{00000000-0005-0000-0000-0000CF3A0000}"/>
    <cellStyle name="Normal 3 3 2 4 2 3 2 5" xfId="15059" xr:uid="{00000000-0005-0000-0000-0000D03A0000}"/>
    <cellStyle name="Normal 3 3 2 4 2 3 3" xfId="15060" xr:uid="{00000000-0005-0000-0000-0000D13A0000}"/>
    <cellStyle name="Normal 3 3 2 4 2 3 3 2" xfId="15061" xr:uid="{00000000-0005-0000-0000-0000D23A0000}"/>
    <cellStyle name="Normal 3 3 2 4 2 3 3 3" xfId="15062" xr:uid="{00000000-0005-0000-0000-0000D33A0000}"/>
    <cellStyle name="Normal 3 3 2 4 2 3 3 4" xfId="15063" xr:uid="{00000000-0005-0000-0000-0000D43A0000}"/>
    <cellStyle name="Normal 3 3 2 4 2 3 4" xfId="15064" xr:uid="{00000000-0005-0000-0000-0000D53A0000}"/>
    <cellStyle name="Normal 3 3 2 4 2 3 5" xfId="15065" xr:uid="{00000000-0005-0000-0000-0000D63A0000}"/>
    <cellStyle name="Normal 3 3 2 4 2 3 6" xfId="15066" xr:uid="{00000000-0005-0000-0000-0000D73A0000}"/>
    <cellStyle name="Normal 3 3 2 4 2 4" xfId="15067" xr:uid="{00000000-0005-0000-0000-0000D83A0000}"/>
    <cellStyle name="Normal 3 3 2 4 2 4 2" xfId="15068" xr:uid="{00000000-0005-0000-0000-0000D93A0000}"/>
    <cellStyle name="Normal 3 3 2 4 2 4 2 2" xfId="15069" xr:uid="{00000000-0005-0000-0000-0000DA3A0000}"/>
    <cellStyle name="Normal 3 3 2 4 2 4 2 3" xfId="15070" xr:uid="{00000000-0005-0000-0000-0000DB3A0000}"/>
    <cellStyle name="Normal 3 3 2 4 2 4 2 4" xfId="15071" xr:uid="{00000000-0005-0000-0000-0000DC3A0000}"/>
    <cellStyle name="Normal 3 3 2 4 2 4 3" xfId="15072" xr:uid="{00000000-0005-0000-0000-0000DD3A0000}"/>
    <cellStyle name="Normal 3 3 2 4 2 4 4" xfId="15073" xr:uid="{00000000-0005-0000-0000-0000DE3A0000}"/>
    <cellStyle name="Normal 3 3 2 4 2 4 5" xfId="15074" xr:uid="{00000000-0005-0000-0000-0000DF3A0000}"/>
    <cellStyle name="Normal 3 3 2 4 2 5" xfId="15075" xr:uid="{00000000-0005-0000-0000-0000E03A0000}"/>
    <cellStyle name="Normal 3 3 2 4 2 5 2" xfId="15076" xr:uid="{00000000-0005-0000-0000-0000E13A0000}"/>
    <cellStyle name="Normal 3 3 2 4 2 5 3" xfId="15077" xr:uid="{00000000-0005-0000-0000-0000E23A0000}"/>
    <cellStyle name="Normal 3 3 2 4 2 5 4" xfId="15078" xr:uid="{00000000-0005-0000-0000-0000E33A0000}"/>
    <cellStyle name="Normal 3 3 2 4 2 6" xfId="15079" xr:uid="{00000000-0005-0000-0000-0000E43A0000}"/>
    <cellStyle name="Normal 3 3 2 4 2 7" xfId="15080" xr:uid="{00000000-0005-0000-0000-0000E53A0000}"/>
    <cellStyle name="Normal 3 3 2 4 2 8" xfId="15081" xr:uid="{00000000-0005-0000-0000-0000E63A0000}"/>
    <cellStyle name="Normal 3 3 2 4 3" xfId="15082" xr:uid="{00000000-0005-0000-0000-0000E73A0000}"/>
    <cellStyle name="Normal 3 3 2 4 3 2" xfId="15083" xr:uid="{00000000-0005-0000-0000-0000E83A0000}"/>
    <cellStyle name="Normal 3 3 2 4 3 2 2" xfId="15084" xr:uid="{00000000-0005-0000-0000-0000E93A0000}"/>
    <cellStyle name="Normal 3 3 2 4 3 2 2 2" xfId="15085" xr:uid="{00000000-0005-0000-0000-0000EA3A0000}"/>
    <cellStyle name="Normal 3 3 2 4 3 2 2 3" xfId="15086" xr:uid="{00000000-0005-0000-0000-0000EB3A0000}"/>
    <cellStyle name="Normal 3 3 2 4 3 2 2 4" xfId="15087" xr:uid="{00000000-0005-0000-0000-0000EC3A0000}"/>
    <cellStyle name="Normal 3 3 2 4 3 2 3" xfId="15088" xr:uid="{00000000-0005-0000-0000-0000ED3A0000}"/>
    <cellStyle name="Normal 3 3 2 4 3 2 4" xfId="15089" xr:uid="{00000000-0005-0000-0000-0000EE3A0000}"/>
    <cellStyle name="Normal 3 3 2 4 3 2 5" xfId="15090" xr:uid="{00000000-0005-0000-0000-0000EF3A0000}"/>
    <cellStyle name="Normal 3 3 2 4 3 3" xfId="15091" xr:uid="{00000000-0005-0000-0000-0000F03A0000}"/>
    <cellStyle name="Normal 3 3 2 4 3 3 2" xfId="15092" xr:uid="{00000000-0005-0000-0000-0000F13A0000}"/>
    <cellStyle name="Normal 3 3 2 4 3 3 3" xfId="15093" xr:uid="{00000000-0005-0000-0000-0000F23A0000}"/>
    <cellStyle name="Normal 3 3 2 4 3 3 4" xfId="15094" xr:uid="{00000000-0005-0000-0000-0000F33A0000}"/>
    <cellStyle name="Normal 3 3 2 4 3 4" xfId="15095" xr:uid="{00000000-0005-0000-0000-0000F43A0000}"/>
    <cellStyle name="Normal 3 3 2 4 3 5" xfId="15096" xr:uid="{00000000-0005-0000-0000-0000F53A0000}"/>
    <cellStyle name="Normal 3 3 2 4 3 6" xfId="15097" xr:uid="{00000000-0005-0000-0000-0000F63A0000}"/>
    <cellStyle name="Normal 3 3 2 4 4" xfId="15098" xr:uid="{00000000-0005-0000-0000-0000F73A0000}"/>
    <cellStyle name="Normal 3 3 2 4 4 2" xfId="15099" xr:uid="{00000000-0005-0000-0000-0000F83A0000}"/>
    <cellStyle name="Normal 3 3 2 4 4 2 2" xfId="15100" xr:uid="{00000000-0005-0000-0000-0000F93A0000}"/>
    <cellStyle name="Normal 3 3 2 4 4 2 2 2" xfId="15101" xr:uid="{00000000-0005-0000-0000-0000FA3A0000}"/>
    <cellStyle name="Normal 3 3 2 4 4 2 2 3" xfId="15102" xr:uid="{00000000-0005-0000-0000-0000FB3A0000}"/>
    <cellStyle name="Normal 3 3 2 4 4 2 2 4" xfId="15103" xr:uid="{00000000-0005-0000-0000-0000FC3A0000}"/>
    <cellStyle name="Normal 3 3 2 4 4 2 3" xfId="15104" xr:uid="{00000000-0005-0000-0000-0000FD3A0000}"/>
    <cellStyle name="Normal 3 3 2 4 4 2 4" xfId="15105" xr:uid="{00000000-0005-0000-0000-0000FE3A0000}"/>
    <cellStyle name="Normal 3 3 2 4 4 2 5" xfId="15106" xr:uid="{00000000-0005-0000-0000-0000FF3A0000}"/>
    <cellStyle name="Normal 3 3 2 4 4 3" xfId="15107" xr:uid="{00000000-0005-0000-0000-0000003B0000}"/>
    <cellStyle name="Normal 3 3 2 4 4 3 2" xfId="15108" xr:uid="{00000000-0005-0000-0000-0000013B0000}"/>
    <cellStyle name="Normal 3 3 2 4 4 3 3" xfId="15109" xr:uid="{00000000-0005-0000-0000-0000023B0000}"/>
    <cellStyle name="Normal 3 3 2 4 4 3 4" xfId="15110" xr:uid="{00000000-0005-0000-0000-0000033B0000}"/>
    <cellStyle name="Normal 3 3 2 4 4 4" xfId="15111" xr:uid="{00000000-0005-0000-0000-0000043B0000}"/>
    <cellStyle name="Normal 3 3 2 4 4 5" xfId="15112" xr:uid="{00000000-0005-0000-0000-0000053B0000}"/>
    <cellStyle name="Normal 3 3 2 4 4 6" xfId="15113" xr:uid="{00000000-0005-0000-0000-0000063B0000}"/>
    <cellStyle name="Normal 3 3 2 4 5" xfId="15114" xr:uid="{00000000-0005-0000-0000-0000073B0000}"/>
    <cellStyle name="Normal 3 3 2 4 5 2" xfId="15115" xr:uid="{00000000-0005-0000-0000-0000083B0000}"/>
    <cellStyle name="Normal 3 3 2 4 5 2 2" xfId="15116" xr:uid="{00000000-0005-0000-0000-0000093B0000}"/>
    <cellStyle name="Normal 3 3 2 4 5 2 3" xfId="15117" xr:uid="{00000000-0005-0000-0000-00000A3B0000}"/>
    <cellStyle name="Normal 3 3 2 4 5 2 4" xfId="15118" xr:uid="{00000000-0005-0000-0000-00000B3B0000}"/>
    <cellStyle name="Normal 3 3 2 4 5 3" xfId="15119" xr:uid="{00000000-0005-0000-0000-00000C3B0000}"/>
    <cellStyle name="Normal 3 3 2 4 5 4" xfId="15120" xr:uid="{00000000-0005-0000-0000-00000D3B0000}"/>
    <cellStyle name="Normal 3 3 2 4 5 5" xfId="15121" xr:uid="{00000000-0005-0000-0000-00000E3B0000}"/>
    <cellStyle name="Normal 3 3 2 4 6" xfId="15122" xr:uid="{00000000-0005-0000-0000-00000F3B0000}"/>
    <cellStyle name="Normal 3 3 2 4 6 2" xfId="15123" xr:uid="{00000000-0005-0000-0000-0000103B0000}"/>
    <cellStyle name="Normal 3 3 2 4 6 3" xfId="15124" xr:uid="{00000000-0005-0000-0000-0000113B0000}"/>
    <cellStyle name="Normal 3 3 2 4 6 4" xfId="15125" xr:uid="{00000000-0005-0000-0000-0000123B0000}"/>
    <cellStyle name="Normal 3 3 2 4 7" xfId="15126" xr:uid="{00000000-0005-0000-0000-0000133B0000}"/>
    <cellStyle name="Normal 3 3 2 4 8" xfId="15127" xr:uid="{00000000-0005-0000-0000-0000143B0000}"/>
    <cellStyle name="Normal 3 3 2 4 9" xfId="15128" xr:uid="{00000000-0005-0000-0000-0000153B0000}"/>
    <cellStyle name="Normal 3 3 2 5" xfId="15129" xr:uid="{00000000-0005-0000-0000-0000163B0000}"/>
    <cellStyle name="Normal 3 3 2 5 2" xfId="15130" xr:uid="{00000000-0005-0000-0000-0000173B0000}"/>
    <cellStyle name="Normal 3 3 2 5 2 2" xfId="15131" xr:uid="{00000000-0005-0000-0000-0000183B0000}"/>
    <cellStyle name="Normal 3 3 2 5 2 2 2" xfId="15132" xr:uid="{00000000-0005-0000-0000-0000193B0000}"/>
    <cellStyle name="Normal 3 3 2 5 2 2 2 2" xfId="15133" xr:uid="{00000000-0005-0000-0000-00001A3B0000}"/>
    <cellStyle name="Normal 3 3 2 5 2 2 2 3" xfId="15134" xr:uid="{00000000-0005-0000-0000-00001B3B0000}"/>
    <cellStyle name="Normal 3 3 2 5 2 2 2 4" xfId="15135" xr:uid="{00000000-0005-0000-0000-00001C3B0000}"/>
    <cellStyle name="Normal 3 3 2 5 2 2 3" xfId="15136" xr:uid="{00000000-0005-0000-0000-00001D3B0000}"/>
    <cellStyle name="Normal 3 3 2 5 2 2 4" xfId="15137" xr:uid="{00000000-0005-0000-0000-00001E3B0000}"/>
    <cellStyle name="Normal 3 3 2 5 2 2 5" xfId="15138" xr:uid="{00000000-0005-0000-0000-00001F3B0000}"/>
    <cellStyle name="Normal 3 3 2 5 2 3" xfId="15139" xr:uid="{00000000-0005-0000-0000-0000203B0000}"/>
    <cellStyle name="Normal 3 3 2 5 2 3 2" xfId="15140" xr:uid="{00000000-0005-0000-0000-0000213B0000}"/>
    <cellStyle name="Normal 3 3 2 5 2 3 3" xfId="15141" xr:uid="{00000000-0005-0000-0000-0000223B0000}"/>
    <cellStyle name="Normal 3 3 2 5 2 3 4" xfId="15142" xr:uid="{00000000-0005-0000-0000-0000233B0000}"/>
    <cellStyle name="Normal 3 3 2 5 2 4" xfId="15143" xr:uid="{00000000-0005-0000-0000-0000243B0000}"/>
    <cellStyle name="Normal 3 3 2 5 2 5" xfId="15144" xr:uid="{00000000-0005-0000-0000-0000253B0000}"/>
    <cellStyle name="Normal 3 3 2 5 2 6" xfId="15145" xr:uid="{00000000-0005-0000-0000-0000263B0000}"/>
    <cellStyle name="Normal 3 3 2 5 3" xfId="15146" xr:uid="{00000000-0005-0000-0000-0000273B0000}"/>
    <cellStyle name="Normal 3 3 2 5 3 2" xfId="15147" xr:uid="{00000000-0005-0000-0000-0000283B0000}"/>
    <cellStyle name="Normal 3 3 2 5 3 2 2" xfId="15148" xr:uid="{00000000-0005-0000-0000-0000293B0000}"/>
    <cellStyle name="Normal 3 3 2 5 3 2 2 2" xfId="15149" xr:uid="{00000000-0005-0000-0000-00002A3B0000}"/>
    <cellStyle name="Normal 3 3 2 5 3 2 2 3" xfId="15150" xr:uid="{00000000-0005-0000-0000-00002B3B0000}"/>
    <cellStyle name="Normal 3 3 2 5 3 2 2 4" xfId="15151" xr:uid="{00000000-0005-0000-0000-00002C3B0000}"/>
    <cellStyle name="Normal 3 3 2 5 3 2 3" xfId="15152" xr:uid="{00000000-0005-0000-0000-00002D3B0000}"/>
    <cellStyle name="Normal 3 3 2 5 3 2 4" xfId="15153" xr:uid="{00000000-0005-0000-0000-00002E3B0000}"/>
    <cellStyle name="Normal 3 3 2 5 3 2 5" xfId="15154" xr:uid="{00000000-0005-0000-0000-00002F3B0000}"/>
    <cellStyle name="Normal 3 3 2 5 3 3" xfId="15155" xr:uid="{00000000-0005-0000-0000-0000303B0000}"/>
    <cellStyle name="Normal 3 3 2 5 3 3 2" xfId="15156" xr:uid="{00000000-0005-0000-0000-0000313B0000}"/>
    <cellStyle name="Normal 3 3 2 5 3 3 3" xfId="15157" xr:uid="{00000000-0005-0000-0000-0000323B0000}"/>
    <cellStyle name="Normal 3 3 2 5 3 3 4" xfId="15158" xr:uid="{00000000-0005-0000-0000-0000333B0000}"/>
    <cellStyle name="Normal 3 3 2 5 3 4" xfId="15159" xr:uid="{00000000-0005-0000-0000-0000343B0000}"/>
    <cellStyle name="Normal 3 3 2 5 3 5" xfId="15160" xr:uid="{00000000-0005-0000-0000-0000353B0000}"/>
    <cellStyle name="Normal 3 3 2 5 3 6" xfId="15161" xr:uid="{00000000-0005-0000-0000-0000363B0000}"/>
    <cellStyle name="Normal 3 3 2 5 4" xfId="15162" xr:uid="{00000000-0005-0000-0000-0000373B0000}"/>
    <cellStyle name="Normal 3 3 2 5 4 2" xfId="15163" xr:uid="{00000000-0005-0000-0000-0000383B0000}"/>
    <cellStyle name="Normal 3 3 2 5 4 2 2" xfId="15164" xr:uid="{00000000-0005-0000-0000-0000393B0000}"/>
    <cellStyle name="Normal 3 3 2 5 4 2 3" xfId="15165" xr:uid="{00000000-0005-0000-0000-00003A3B0000}"/>
    <cellStyle name="Normal 3 3 2 5 4 2 4" xfId="15166" xr:uid="{00000000-0005-0000-0000-00003B3B0000}"/>
    <cellStyle name="Normal 3 3 2 5 4 3" xfId="15167" xr:uid="{00000000-0005-0000-0000-00003C3B0000}"/>
    <cellStyle name="Normal 3 3 2 5 4 4" xfId="15168" xr:uid="{00000000-0005-0000-0000-00003D3B0000}"/>
    <cellStyle name="Normal 3 3 2 5 4 5" xfId="15169" xr:uid="{00000000-0005-0000-0000-00003E3B0000}"/>
    <cellStyle name="Normal 3 3 2 5 5" xfId="15170" xr:uid="{00000000-0005-0000-0000-00003F3B0000}"/>
    <cellStyle name="Normal 3 3 2 5 5 2" xfId="15171" xr:uid="{00000000-0005-0000-0000-0000403B0000}"/>
    <cellStyle name="Normal 3 3 2 5 5 3" xfId="15172" xr:uid="{00000000-0005-0000-0000-0000413B0000}"/>
    <cellStyle name="Normal 3 3 2 5 5 4" xfId="15173" xr:uid="{00000000-0005-0000-0000-0000423B0000}"/>
    <cellStyle name="Normal 3 3 2 5 6" xfId="15174" xr:uid="{00000000-0005-0000-0000-0000433B0000}"/>
    <cellStyle name="Normal 3 3 2 5 7" xfId="15175" xr:uid="{00000000-0005-0000-0000-0000443B0000}"/>
    <cellStyle name="Normal 3 3 2 5 8" xfId="15176" xr:uid="{00000000-0005-0000-0000-0000453B0000}"/>
    <cellStyle name="Normal 3 3 2 6" xfId="15177" xr:uid="{00000000-0005-0000-0000-0000463B0000}"/>
    <cellStyle name="Normal 3 3 2 6 2" xfId="15178" xr:uid="{00000000-0005-0000-0000-0000473B0000}"/>
    <cellStyle name="Normal 3 3 2 6 2 2" xfId="15179" xr:uid="{00000000-0005-0000-0000-0000483B0000}"/>
    <cellStyle name="Normal 3 3 2 6 2 2 2" xfId="15180" xr:uid="{00000000-0005-0000-0000-0000493B0000}"/>
    <cellStyle name="Normal 3 3 2 6 2 2 2 2" xfId="15181" xr:uid="{00000000-0005-0000-0000-00004A3B0000}"/>
    <cellStyle name="Normal 3 3 2 6 2 2 2 3" xfId="15182" xr:uid="{00000000-0005-0000-0000-00004B3B0000}"/>
    <cellStyle name="Normal 3 3 2 6 2 2 2 4" xfId="15183" xr:uid="{00000000-0005-0000-0000-00004C3B0000}"/>
    <cellStyle name="Normal 3 3 2 6 2 2 3" xfId="15184" xr:uid="{00000000-0005-0000-0000-00004D3B0000}"/>
    <cellStyle name="Normal 3 3 2 6 2 2 4" xfId="15185" xr:uid="{00000000-0005-0000-0000-00004E3B0000}"/>
    <cellStyle name="Normal 3 3 2 6 2 2 5" xfId="15186" xr:uid="{00000000-0005-0000-0000-00004F3B0000}"/>
    <cellStyle name="Normal 3 3 2 6 2 3" xfId="15187" xr:uid="{00000000-0005-0000-0000-0000503B0000}"/>
    <cellStyle name="Normal 3 3 2 6 2 3 2" xfId="15188" xr:uid="{00000000-0005-0000-0000-0000513B0000}"/>
    <cellStyle name="Normal 3 3 2 6 2 3 3" xfId="15189" xr:uid="{00000000-0005-0000-0000-0000523B0000}"/>
    <cellStyle name="Normal 3 3 2 6 2 3 4" xfId="15190" xr:uid="{00000000-0005-0000-0000-0000533B0000}"/>
    <cellStyle name="Normal 3 3 2 6 2 4" xfId="15191" xr:uid="{00000000-0005-0000-0000-0000543B0000}"/>
    <cellStyle name="Normal 3 3 2 6 2 5" xfId="15192" xr:uid="{00000000-0005-0000-0000-0000553B0000}"/>
    <cellStyle name="Normal 3 3 2 6 2 6" xfId="15193" xr:uid="{00000000-0005-0000-0000-0000563B0000}"/>
    <cellStyle name="Normal 3 3 2 6 3" xfId="15194" xr:uid="{00000000-0005-0000-0000-0000573B0000}"/>
    <cellStyle name="Normal 3 3 2 6 3 2" xfId="15195" xr:uid="{00000000-0005-0000-0000-0000583B0000}"/>
    <cellStyle name="Normal 3 3 2 6 3 2 2" xfId="15196" xr:uid="{00000000-0005-0000-0000-0000593B0000}"/>
    <cellStyle name="Normal 3 3 2 6 3 2 2 2" xfId="15197" xr:uid="{00000000-0005-0000-0000-00005A3B0000}"/>
    <cellStyle name="Normal 3 3 2 6 3 2 2 3" xfId="15198" xr:uid="{00000000-0005-0000-0000-00005B3B0000}"/>
    <cellStyle name="Normal 3 3 2 6 3 2 2 4" xfId="15199" xr:uid="{00000000-0005-0000-0000-00005C3B0000}"/>
    <cellStyle name="Normal 3 3 2 6 3 2 3" xfId="15200" xr:uid="{00000000-0005-0000-0000-00005D3B0000}"/>
    <cellStyle name="Normal 3 3 2 6 3 2 4" xfId="15201" xr:uid="{00000000-0005-0000-0000-00005E3B0000}"/>
    <cellStyle name="Normal 3 3 2 6 3 2 5" xfId="15202" xr:uid="{00000000-0005-0000-0000-00005F3B0000}"/>
    <cellStyle name="Normal 3 3 2 6 3 3" xfId="15203" xr:uid="{00000000-0005-0000-0000-0000603B0000}"/>
    <cellStyle name="Normal 3 3 2 6 3 3 2" xfId="15204" xr:uid="{00000000-0005-0000-0000-0000613B0000}"/>
    <cellStyle name="Normal 3 3 2 6 3 3 3" xfId="15205" xr:uid="{00000000-0005-0000-0000-0000623B0000}"/>
    <cellStyle name="Normal 3 3 2 6 3 3 4" xfId="15206" xr:uid="{00000000-0005-0000-0000-0000633B0000}"/>
    <cellStyle name="Normal 3 3 2 6 3 4" xfId="15207" xr:uid="{00000000-0005-0000-0000-0000643B0000}"/>
    <cellStyle name="Normal 3 3 2 6 3 5" xfId="15208" xr:uid="{00000000-0005-0000-0000-0000653B0000}"/>
    <cellStyle name="Normal 3 3 2 6 3 6" xfId="15209" xr:uid="{00000000-0005-0000-0000-0000663B0000}"/>
    <cellStyle name="Normal 3 3 2 6 4" xfId="15210" xr:uid="{00000000-0005-0000-0000-0000673B0000}"/>
    <cellStyle name="Normal 3 3 2 6 4 2" xfId="15211" xr:uid="{00000000-0005-0000-0000-0000683B0000}"/>
    <cellStyle name="Normal 3 3 2 6 4 2 2" xfId="15212" xr:uid="{00000000-0005-0000-0000-0000693B0000}"/>
    <cellStyle name="Normal 3 3 2 6 4 2 3" xfId="15213" xr:uid="{00000000-0005-0000-0000-00006A3B0000}"/>
    <cellStyle name="Normal 3 3 2 6 4 2 4" xfId="15214" xr:uid="{00000000-0005-0000-0000-00006B3B0000}"/>
    <cellStyle name="Normal 3 3 2 6 4 3" xfId="15215" xr:uid="{00000000-0005-0000-0000-00006C3B0000}"/>
    <cellStyle name="Normal 3 3 2 6 4 4" xfId="15216" xr:uid="{00000000-0005-0000-0000-00006D3B0000}"/>
    <cellStyle name="Normal 3 3 2 6 4 5" xfId="15217" xr:uid="{00000000-0005-0000-0000-00006E3B0000}"/>
    <cellStyle name="Normal 3 3 2 6 5" xfId="15218" xr:uid="{00000000-0005-0000-0000-00006F3B0000}"/>
    <cellStyle name="Normal 3 3 2 6 5 2" xfId="15219" xr:uid="{00000000-0005-0000-0000-0000703B0000}"/>
    <cellStyle name="Normal 3 3 2 6 5 3" xfId="15220" xr:uid="{00000000-0005-0000-0000-0000713B0000}"/>
    <cellStyle name="Normal 3 3 2 6 5 4" xfId="15221" xr:uid="{00000000-0005-0000-0000-0000723B0000}"/>
    <cellStyle name="Normal 3 3 2 6 6" xfId="15222" xr:uid="{00000000-0005-0000-0000-0000733B0000}"/>
    <cellStyle name="Normal 3 3 2 6 7" xfId="15223" xr:uid="{00000000-0005-0000-0000-0000743B0000}"/>
    <cellStyle name="Normal 3 3 2 6 8" xfId="15224" xr:uid="{00000000-0005-0000-0000-0000753B0000}"/>
    <cellStyle name="Normal 3 3 2 7" xfId="15225" xr:uid="{00000000-0005-0000-0000-0000763B0000}"/>
    <cellStyle name="Normal 3 3 2 7 2" xfId="15226" xr:uid="{00000000-0005-0000-0000-0000773B0000}"/>
    <cellStyle name="Normal 3 3 2 7 2 2" xfId="15227" xr:uid="{00000000-0005-0000-0000-0000783B0000}"/>
    <cellStyle name="Normal 3 3 2 7 2 2 2" xfId="15228" xr:uid="{00000000-0005-0000-0000-0000793B0000}"/>
    <cellStyle name="Normal 3 3 2 7 2 2 3" xfId="15229" xr:uid="{00000000-0005-0000-0000-00007A3B0000}"/>
    <cellStyle name="Normal 3 3 2 7 2 2 4" xfId="15230" xr:uid="{00000000-0005-0000-0000-00007B3B0000}"/>
    <cellStyle name="Normal 3 3 2 7 2 3" xfId="15231" xr:uid="{00000000-0005-0000-0000-00007C3B0000}"/>
    <cellStyle name="Normal 3 3 2 7 2 4" xfId="15232" xr:uid="{00000000-0005-0000-0000-00007D3B0000}"/>
    <cellStyle name="Normal 3 3 2 7 2 5" xfId="15233" xr:uid="{00000000-0005-0000-0000-00007E3B0000}"/>
    <cellStyle name="Normal 3 3 2 7 3" xfId="15234" xr:uid="{00000000-0005-0000-0000-00007F3B0000}"/>
    <cellStyle name="Normal 3 3 2 7 3 2" xfId="15235" xr:uid="{00000000-0005-0000-0000-0000803B0000}"/>
    <cellStyle name="Normal 3 3 2 7 3 3" xfId="15236" xr:uid="{00000000-0005-0000-0000-0000813B0000}"/>
    <cellStyle name="Normal 3 3 2 7 3 4" xfId="15237" xr:uid="{00000000-0005-0000-0000-0000823B0000}"/>
    <cellStyle name="Normal 3 3 2 7 4" xfId="15238" xr:uid="{00000000-0005-0000-0000-0000833B0000}"/>
    <cellStyle name="Normal 3 3 2 7 5" xfId="15239" xr:uid="{00000000-0005-0000-0000-0000843B0000}"/>
    <cellStyle name="Normal 3 3 2 7 6" xfId="15240" xr:uid="{00000000-0005-0000-0000-0000853B0000}"/>
    <cellStyle name="Normal 3 3 2 8" xfId="15241" xr:uid="{00000000-0005-0000-0000-0000863B0000}"/>
    <cellStyle name="Normal 3 3 2 8 2" xfId="15242" xr:uid="{00000000-0005-0000-0000-0000873B0000}"/>
    <cellStyle name="Normal 3 3 2 8 2 2" xfId="15243" xr:uid="{00000000-0005-0000-0000-0000883B0000}"/>
    <cellStyle name="Normal 3 3 2 8 2 2 2" xfId="15244" xr:uid="{00000000-0005-0000-0000-0000893B0000}"/>
    <cellStyle name="Normal 3 3 2 8 2 2 3" xfId="15245" xr:uid="{00000000-0005-0000-0000-00008A3B0000}"/>
    <cellStyle name="Normal 3 3 2 8 2 2 4" xfId="15246" xr:uid="{00000000-0005-0000-0000-00008B3B0000}"/>
    <cellStyle name="Normal 3 3 2 8 2 3" xfId="15247" xr:uid="{00000000-0005-0000-0000-00008C3B0000}"/>
    <cellStyle name="Normal 3 3 2 8 2 4" xfId="15248" xr:uid="{00000000-0005-0000-0000-00008D3B0000}"/>
    <cellStyle name="Normal 3 3 2 8 2 5" xfId="15249" xr:uid="{00000000-0005-0000-0000-00008E3B0000}"/>
    <cellStyle name="Normal 3 3 2 8 3" xfId="15250" xr:uid="{00000000-0005-0000-0000-00008F3B0000}"/>
    <cellStyle name="Normal 3 3 2 8 3 2" xfId="15251" xr:uid="{00000000-0005-0000-0000-0000903B0000}"/>
    <cellStyle name="Normal 3 3 2 8 3 3" xfId="15252" xr:uid="{00000000-0005-0000-0000-0000913B0000}"/>
    <cellStyle name="Normal 3 3 2 8 3 4" xfId="15253" xr:uid="{00000000-0005-0000-0000-0000923B0000}"/>
    <cellStyle name="Normal 3 3 2 8 4" xfId="15254" xr:uid="{00000000-0005-0000-0000-0000933B0000}"/>
    <cellStyle name="Normal 3 3 2 8 5" xfId="15255" xr:uid="{00000000-0005-0000-0000-0000943B0000}"/>
    <cellStyle name="Normal 3 3 2 8 6" xfId="15256" xr:uid="{00000000-0005-0000-0000-0000953B0000}"/>
    <cellStyle name="Normal 3 3 2 9" xfId="15257" xr:uid="{00000000-0005-0000-0000-0000963B0000}"/>
    <cellStyle name="Normal 3 3 3" xfId="15258" xr:uid="{00000000-0005-0000-0000-0000973B0000}"/>
    <cellStyle name="Normal 3 3 3 10" xfId="15259" xr:uid="{00000000-0005-0000-0000-0000983B0000}"/>
    <cellStyle name="Normal 3 3 3 2" xfId="15260" xr:uid="{00000000-0005-0000-0000-0000993B0000}"/>
    <cellStyle name="Normal 3 3 3 2 2" xfId="15261" xr:uid="{00000000-0005-0000-0000-00009A3B0000}"/>
    <cellStyle name="Normal 3 3 3 2 2 2" xfId="15262" xr:uid="{00000000-0005-0000-0000-00009B3B0000}"/>
    <cellStyle name="Normal 3 3 3 2 2 2 2" xfId="15263" xr:uid="{00000000-0005-0000-0000-00009C3B0000}"/>
    <cellStyle name="Normal 3 3 3 2 2 2 2 2" xfId="15264" xr:uid="{00000000-0005-0000-0000-00009D3B0000}"/>
    <cellStyle name="Normal 3 3 3 2 2 2 2 3" xfId="15265" xr:uid="{00000000-0005-0000-0000-00009E3B0000}"/>
    <cellStyle name="Normal 3 3 3 2 2 2 2 4" xfId="15266" xr:uid="{00000000-0005-0000-0000-00009F3B0000}"/>
    <cellStyle name="Normal 3 3 3 2 2 2 3" xfId="15267" xr:uid="{00000000-0005-0000-0000-0000A03B0000}"/>
    <cellStyle name="Normal 3 3 3 2 2 2 4" xfId="15268" xr:uid="{00000000-0005-0000-0000-0000A13B0000}"/>
    <cellStyle name="Normal 3 3 3 2 2 2 5" xfId="15269" xr:uid="{00000000-0005-0000-0000-0000A23B0000}"/>
    <cellStyle name="Normal 3 3 3 2 2 3" xfId="15270" xr:uid="{00000000-0005-0000-0000-0000A33B0000}"/>
    <cellStyle name="Normal 3 3 3 2 2 3 2" xfId="15271" xr:uid="{00000000-0005-0000-0000-0000A43B0000}"/>
    <cellStyle name="Normal 3 3 3 2 2 3 3" xfId="15272" xr:uid="{00000000-0005-0000-0000-0000A53B0000}"/>
    <cellStyle name="Normal 3 3 3 2 2 3 4" xfId="15273" xr:uid="{00000000-0005-0000-0000-0000A63B0000}"/>
    <cellStyle name="Normal 3 3 3 2 2 4" xfId="15274" xr:uid="{00000000-0005-0000-0000-0000A73B0000}"/>
    <cellStyle name="Normal 3 3 3 2 2 5" xfId="15275" xr:uid="{00000000-0005-0000-0000-0000A83B0000}"/>
    <cellStyle name="Normal 3 3 3 2 2 6" xfId="15276" xr:uid="{00000000-0005-0000-0000-0000A93B0000}"/>
    <cellStyle name="Normal 3 3 3 2 3" xfId="15277" xr:uid="{00000000-0005-0000-0000-0000AA3B0000}"/>
    <cellStyle name="Normal 3 3 3 2 3 2" xfId="15278" xr:uid="{00000000-0005-0000-0000-0000AB3B0000}"/>
    <cellStyle name="Normal 3 3 3 2 3 2 2" xfId="15279" xr:uid="{00000000-0005-0000-0000-0000AC3B0000}"/>
    <cellStyle name="Normal 3 3 3 2 3 2 2 2" xfId="15280" xr:uid="{00000000-0005-0000-0000-0000AD3B0000}"/>
    <cellStyle name="Normal 3 3 3 2 3 2 2 3" xfId="15281" xr:uid="{00000000-0005-0000-0000-0000AE3B0000}"/>
    <cellStyle name="Normal 3 3 3 2 3 2 2 4" xfId="15282" xr:uid="{00000000-0005-0000-0000-0000AF3B0000}"/>
    <cellStyle name="Normal 3 3 3 2 3 2 3" xfId="15283" xr:uid="{00000000-0005-0000-0000-0000B03B0000}"/>
    <cellStyle name="Normal 3 3 3 2 3 2 4" xfId="15284" xr:uid="{00000000-0005-0000-0000-0000B13B0000}"/>
    <cellStyle name="Normal 3 3 3 2 3 2 5" xfId="15285" xr:uid="{00000000-0005-0000-0000-0000B23B0000}"/>
    <cellStyle name="Normal 3 3 3 2 3 3" xfId="15286" xr:uid="{00000000-0005-0000-0000-0000B33B0000}"/>
    <cellStyle name="Normal 3 3 3 2 3 3 2" xfId="15287" xr:uid="{00000000-0005-0000-0000-0000B43B0000}"/>
    <cellStyle name="Normal 3 3 3 2 3 3 3" xfId="15288" xr:uid="{00000000-0005-0000-0000-0000B53B0000}"/>
    <cellStyle name="Normal 3 3 3 2 3 3 4" xfId="15289" xr:uid="{00000000-0005-0000-0000-0000B63B0000}"/>
    <cellStyle name="Normal 3 3 3 2 3 4" xfId="15290" xr:uid="{00000000-0005-0000-0000-0000B73B0000}"/>
    <cellStyle name="Normal 3 3 3 2 3 5" xfId="15291" xr:uid="{00000000-0005-0000-0000-0000B83B0000}"/>
    <cellStyle name="Normal 3 3 3 2 3 6" xfId="15292" xr:uid="{00000000-0005-0000-0000-0000B93B0000}"/>
    <cellStyle name="Normal 3 3 3 2 4" xfId="15293" xr:uid="{00000000-0005-0000-0000-0000BA3B0000}"/>
    <cellStyle name="Normal 3 3 3 2 4 2" xfId="15294" xr:uid="{00000000-0005-0000-0000-0000BB3B0000}"/>
    <cellStyle name="Normal 3 3 3 2 4 2 2" xfId="15295" xr:uid="{00000000-0005-0000-0000-0000BC3B0000}"/>
    <cellStyle name="Normal 3 3 3 2 4 2 3" xfId="15296" xr:uid="{00000000-0005-0000-0000-0000BD3B0000}"/>
    <cellStyle name="Normal 3 3 3 2 4 2 4" xfId="15297" xr:uid="{00000000-0005-0000-0000-0000BE3B0000}"/>
    <cellStyle name="Normal 3 3 3 2 4 3" xfId="15298" xr:uid="{00000000-0005-0000-0000-0000BF3B0000}"/>
    <cellStyle name="Normal 3 3 3 2 4 4" xfId="15299" xr:uid="{00000000-0005-0000-0000-0000C03B0000}"/>
    <cellStyle name="Normal 3 3 3 2 4 5" xfId="15300" xr:uid="{00000000-0005-0000-0000-0000C13B0000}"/>
    <cellStyle name="Normal 3 3 3 2 5" xfId="15301" xr:uid="{00000000-0005-0000-0000-0000C23B0000}"/>
    <cellStyle name="Normal 3 3 3 2 5 2" xfId="15302" xr:uid="{00000000-0005-0000-0000-0000C33B0000}"/>
    <cellStyle name="Normal 3 3 3 2 5 3" xfId="15303" xr:uid="{00000000-0005-0000-0000-0000C43B0000}"/>
    <cellStyle name="Normal 3 3 3 2 5 4" xfId="15304" xr:uid="{00000000-0005-0000-0000-0000C53B0000}"/>
    <cellStyle name="Normal 3 3 3 2 6" xfId="15305" xr:uid="{00000000-0005-0000-0000-0000C63B0000}"/>
    <cellStyle name="Normal 3 3 3 2 7" xfId="15306" xr:uid="{00000000-0005-0000-0000-0000C73B0000}"/>
    <cellStyle name="Normal 3 3 3 2 8" xfId="15307" xr:uid="{00000000-0005-0000-0000-0000C83B0000}"/>
    <cellStyle name="Normal 3 3 3 3" xfId="15308" xr:uid="{00000000-0005-0000-0000-0000C93B0000}"/>
    <cellStyle name="Normal 3 3 3 3 2" xfId="15309" xr:uid="{00000000-0005-0000-0000-0000CA3B0000}"/>
    <cellStyle name="Normal 3 3 3 3 2 2" xfId="15310" xr:uid="{00000000-0005-0000-0000-0000CB3B0000}"/>
    <cellStyle name="Normal 3 3 3 3 2 2 2" xfId="15311" xr:uid="{00000000-0005-0000-0000-0000CC3B0000}"/>
    <cellStyle name="Normal 3 3 3 3 2 2 3" xfId="15312" xr:uid="{00000000-0005-0000-0000-0000CD3B0000}"/>
    <cellStyle name="Normal 3 3 3 3 2 2 4" xfId="15313" xr:uid="{00000000-0005-0000-0000-0000CE3B0000}"/>
    <cellStyle name="Normal 3 3 3 3 2 3" xfId="15314" xr:uid="{00000000-0005-0000-0000-0000CF3B0000}"/>
    <cellStyle name="Normal 3 3 3 3 2 4" xfId="15315" xr:uid="{00000000-0005-0000-0000-0000D03B0000}"/>
    <cellStyle name="Normal 3 3 3 3 2 5" xfId="15316" xr:uid="{00000000-0005-0000-0000-0000D13B0000}"/>
    <cellStyle name="Normal 3 3 3 3 3" xfId="15317" xr:uid="{00000000-0005-0000-0000-0000D23B0000}"/>
    <cellStyle name="Normal 3 3 3 3 3 2" xfId="15318" xr:uid="{00000000-0005-0000-0000-0000D33B0000}"/>
    <cellStyle name="Normal 3 3 3 3 3 3" xfId="15319" xr:uid="{00000000-0005-0000-0000-0000D43B0000}"/>
    <cellStyle name="Normal 3 3 3 3 3 4" xfId="15320" xr:uid="{00000000-0005-0000-0000-0000D53B0000}"/>
    <cellStyle name="Normal 3 3 3 3 4" xfId="15321" xr:uid="{00000000-0005-0000-0000-0000D63B0000}"/>
    <cellStyle name="Normal 3 3 3 3 5" xfId="15322" xr:uid="{00000000-0005-0000-0000-0000D73B0000}"/>
    <cellStyle name="Normal 3 3 3 3 6" xfId="15323" xr:uid="{00000000-0005-0000-0000-0000D83B0000}"/>
    <cellStyle name="Normal 3 3 3 4" xfId="15324" xr:uid="{00000000-0005-0000-0000-0000D93B0000}"/>
    <cellStyle name="Normal 3 3 3 4 2" xfId="15325" xr:uid="{00000000-0005-0000-0000-0000DA3B0000}"/>
    <cellStyle name="Normal 3 3 3 4 2 2" xfId="15326" xr:uid="{00000000-0005-0000-0000-0000DB3B0000}"/>
    <cellStyle name="Normal 3 3 3 4 2 2 2" xfId="15327" xr:uid="{00000000-0005-0000-0000-0000DC3B0000}"/>
    <cellStyle name="Normal 3 3 3 4 2 2 3" xfId="15328" xr:uid="{00000000-0005-0000-0000-0000DD3B0000}"/>
    <cellStyle name="Normal 3 3 3 4 2 2 4" xfId="15329" xr:uid="{00000000-0005-0000-0000-0000DE3B0000}"/>
    <cellStyle name="Normal 3 3 3 4 2 3" xfId="15330" xr:uid="{00000000-0005-0000-0000-0000DF3B0000}"/>
    <cellStyle name="Normal 3 3 3 4 2 4" xfId="15331" xr:uid="{00000000-0005-0000-0000-0000E03B0000}"/>
    <cellStyle name="Normal 3 3 3 4 2 5" xfId="15332" xr:uid="{00000000-0005-0000-0000-0000E13B0000}"/>
    <cellStyle name="Normal 3 3 3 4 3" xfId="15333" xr:uid="{00000000-0005-0000-0000-0000E23B0000}"/>
    <cellStyle name="Normal 3 3 3 4 3 2" xfId="15334" xr:uid="{00000000-0005-0000-0000-0000E33B0000}"/>
    <cellStyle name="Normal 3 3 3 4 3 3" xfId="15335" xr:uid="{00000000-0005-0000-0000-0000E43B0000}"/>
    <cellStyle name="Normal 3 3 3 4 3 4" xfId="15336" xr:uid="{00000000-0005-0000-0000-0000E53B0000}"/>
    <cellStyle name="Normal 3 3 3 4 4" xfId="15337" xr:uid="{00000000-0005-0000-0000-0000E63B0000}"/>
    <cellStyle name="Normal 3 3 3 4 5" xfId="15338" xr:uid="{00000000-0005-0000-0000-0000E73B0000}"/>
    <cellStyle name="Normal 3 3 3 4 6" xfId="15339" xr:uid="{00000000-0005-0000-0000-0000E83B0000}"/>
    <cellStyle name="Normal 3 3 3 5" xfId="15340" xr:uid="{00000000-0005-0000-0000-0000E93B0000}"/>
    <cellStyle name="Normal 3 3 3 6" xfId="15341" xr:uid="{00000000-0005-0000-0000-0000EA3B0000}"/>
    <cellStyle name="Normal 3 3 3 6 2" xfId="15342" xr:uid="{00000000-0005-0000-0000-0000EB3B0000}"/>
    <cellStyle name="Normal 3 3 3 6 2 2" xfId="15343" xr:uid="{00000000-0005-0000-0000-0000EC3B0000}"/>
    <cellStyle name="Normal 3 3 3 6 2 3" xfId="15344" xr:uid="{00000000-0005-0000-0000-0000ED3B0000}"/>
    <cellStyle name="Normal 3 3 3 6 2 4" xfId="15345" xr:uid="{00000000-0005-0000-0000-0000EE3B0000}"/>
    <cellStyle name="Normal 3 3 3 6 3" xfId="15346" xr:uid="{00000000-0005-0000-0000-0000EF3B0000}"/>
    <cellStyle name="Normal 3 3 3 6 4" xfId="15347" xr:uid="{00000000-0005-0000-0000-0000F03B0000}"/>
    <cellStyle name="Normal 3 3 3 6 5" xfId="15348" xr:uid="{00000000-0005-0000-0000-0000F13B0000}"/>
    <cellStyle name="Normal 3 3 3 7" xfId="15349" xr:uid="{00000000-0005-0000-0000-0000F23B0000}"/>
    <cellStyle name="Normal 3 3 3 7 2" xfId="15350" xr:uid="{00000000-0005-0000-0000-0000F33B0000}"/>
    <cellStyle name="Normal 3 3 3 7 3" xfId="15351" xr:uid="{00000000-0005-0000-0000-0000F43B0000}"/>
    <cellStyle name="Normal 3 3 3 7 4" xfId="15352" xr:uid="{00000000-0005-0000-0000-0000F53B0000}"/>
    <cellStyle name="Normal 3 3 3 8" xfId="15353" xr:uid="{00000000-0005-0000-0000-0000F63B0000}"/>
    <cellStyle name="Normal 3 3 3 9" xfId="15354" xr:uid="{00000000-0005-0000-0000-0000F73B0000}"/>
    <cellStyle name="Normal 3 3 4" xfId="15355" xr:uid="{00000000-0005-0000-0000-0000F83B0000}"/>
    <cellStyle name="Normal 3 3 4 10" xfId="15356" xr:uid="{00000000-0005-0000-0000-0000F93B0000}"/>
    <cellStyle name="Normal 3 3 4 2" xfId="15357" xr:uid="{00000000-0005-0000-0000-0000FA3B0000}"/>
    <cellStyle name="Normal 3 3 4 2 2" xfId="15358" xr:uid="{00000000-0005-0000-0000-0000FB3B0000}"/>
    <cellStyle name="Normal 3 3 4 2 2 2" xfId="15359" xr:uid="{00000000-0005-0000-0000-0000FC3B0000}"/>
    <cellStyle name="Normal 3 3 4 2 2 2 2" xfId="15360" xr:uid="{00000000-0005-0000-0000-0000FD3B0000}"/>
    <cellStyle name="Normal 3 3 4 2 2 2 2 2" xfId="15361" xr:uid="{00000000-0005-0000-0000-0000FE3B0000}"/>
    <cellStyle name="Normal 3 3 4 2 2 2 2 3" xfId="15362" xr:uid="{00000000-0005-0000-0000-0000FF3B0000}"/>
    <cellStyle name="Normal 3 3 4 2 2 2 2 4" xfId="15363" xr:uid="{00000000-0005-0000-0000-0000003C0000}"/>
    <cellStyle name="Normal 3 3 4 2 2 2 3" xfId="15364" xr:uid="{00000000-0005-0000-0000-0000013C0000}"/>
    <cellStyle name="Normal 3 3 4 2 2 2 4" xfId="15365" xr:uid="{00000000-0005-0000-0000-0000023C0000}"/>
    <cellStyle name="Normal 3 3 4 2 2 2 5" xfId="15366" xr:uid="{00000000-0005-0000-0000-0000033C0000}"/>
    <cellStyle name="Normal 3 3 4 2 2 3" xfId="15367" xr:uid="{00000000-0005-0000-0000-0000043C0000}"/>
    <cellStyle name="Normal 3 3 4 2 2 3 2" xfId="15368" xr:uid="{00000000-0005-0000-0000-0000053C0000}"/>
    <cellStyle name="Normal 3 3 4 2 2 3 3" xfId="15369" xr:uid="{00000000-0005-0000-0000-0000063C0000}"/>
    <cellStyle name="Normal 3 3 4 2 2 3 4" xfId="15370" xr:uid="{00000000-0005-0000-0000-0000073C0000}"/>
    <cellStyle name="Normal 3 3 4 2 2 4" xfId="15371" xr:uid="{00000000-0005-0000-0000-0000083C0000}"/>
    <cellStyle name="Normal 3 3 4 2 2 5" xfId="15372" xr:uid="{00000000-0005-0000-0000-0000093C0000}"/>
    <cellStyle name="Normal 3 3 4 2 2 6" xfId="15373" xr:uid="{00000000-0005-0000-0000-00000A3C0000}"/>
    <cellStyle name="Normal 3 3 4 2 3" xfId="15374" xr:uid="{00000000-0005-0000-0000-00000B3C0000}"/>
    <cellStyle name="Normal 3 3 4 2 3 2" xfId="15375" xr:uid="{00000000-0005-0000-0000-00000C3C0000}"/>
    <cellStyle name="Normal 3 3 4 2 3 2 2" xfId="15376" xr:uid="{00000000-0005-0000-0000-00000D3C0000}"/>
    <cellStyle name="Normal 3 3 4 2 3 2 2 2" xfId="15377" xr:uid="{00000000-0005-0000-0000-00000E3C0000}"/>
    <cellStyle name="Normal 3 3 4 2 3 2 2 3" xfId="15378" xr:uid="{00000000-0005-0000-0000-00000F3C0000}"/>
    <cellStyle name="Normal 3 3 4 2 3 2 2 4" xfId="15379" xr:uid="{00000000-0005-0000-0000-0000103C0000}"/>
    <cellStyle name="Normal 3 3 4 2 3 2 3" xfId="15380" xr:uid="{00000000-0005-0000-0000-0000113C0000}"/>
    <cellStyle name="Normal 3 3 4 2 3 2 4" xfId="15381" xr:uid="{00000000-0005-0000-0000-0000123C0000}"/>
    <cellStyle name="Normal 3 3 4 2 3 2 5" xfId="15382" xr:uid="{00000000-0005-0000-0000-0000133C0000}"/>
    <cellStyle name="Normal 3 3 4 2 3 3" xfId="15383" xr:uid="{00000000-0005-0000-0000-0000143C0000}"/>
    <cellStyle name="Normal 3 3 4 2 3 3 2" xfId="15384" xr:uid="{00000000-0005-0000-0000-0000153C0000}"/>
    <cellStyle name="Normal 3 3 4 2 3 3 3" xfId="15385" xr:uid="{00000000-0005-0000-0000-0000163C0000}"/>
    <cellStyle name="Normal 3 3 4 2 3 3 4" xfId="15386" xr:uid="{00000000-0005-0000-0000-0000173C0000}"/>
    <cellStyle name="Normal 3 3 4 2 3 4" xfId="15387" xr:uid="{00000000-0005-0000-0000-0000183C0000}"/>
    <cellStyle name="Normal 3 3 4 2 3 5" xfId="15388" xr:uid="{00000000-0005-0000-0000-0000193C0000}"/>
    <cellStyle name="Normal 3 3 4 2 3 6" xfId="15389" xr:uid="{00000000-0005-0000-0000-00001A3C0000}"/>
    <cellStyle name="Normal 3 3 4 2 4" xfId="15390" xr:uid="{00000000-0005-0000-0000-00001B3C0000}"/>
    <cellStyle name="Normal 3 3 4 2 4 2" xfId="15391" xr:uid="{00000000-0005-0000-0000-00001C3C0000}"/>
    <cellStyle name="Normal 3 3 4 2 4 2 2" xfId="15392" xr:uid="{00000000-0005-0000-0000-00001D3C0000}"/>
    <cellStyle name="Normal 3 3 4 2 4 2 3" xfId="15393" xr:uid="{00000000-0005-0000-0000-00001E3C0000}"/>
    <cellStyle name="Normal 3 3 4 2 4 2 4" xfId="15394" xr:uid="{00000000-0005-0000-0000-00001F3C0000}"/>
    <cellStyle name="Normal 3 3 4 2 4 3" xfId="15395" xr:uid="{00000000-0005-0000-0000-0000203C0000}"/>
    <cellStyle name="Normal 3 3 4 2 4 4" xfId="15396" xr:uid="{00000000-0005-0000-0000-0000213C0000}"/>
    <cellStyle name="Normal 3 3 4 2 4 5" xfId="15397" xr:uid="{00000000-0005-0000-0000-0000223C0000}"/>
    <cellStyle name="Normal 3 3 4 2 5" xfId="15398" xr:uid="{00000000-0005-0000-0000-0000233C0000}"/>
    <cellStyle name="Normal 3 3 4 2 5 2" xfId="15399" xr:uid="{00000000-0005-0000-0000-0000243C0000}"/>
    <cellStyle name="Normal 3 3 4 2 5 3" xfId="15400" xr:uid="{00000000-0005-0000-0000-0000253C0000}"/>
    <cellStyle name="Normal 3 3 4 2 5 4" xfId="15401" xr:uid="{00000000-0005-0000-0000-0000263C0000}"/>
    <cellStyle name="Normal 3 3 4 2 6" xfId="15402" xr:uid="{00000000-0005-0000-0000-0000273C0000}"/>
    <cellStyle name="Normal 3 3 4 2 7" xfId="15403" xr:uid="{00000000-0005-0000-0000-0000283C0000}"/>
    <cellStyle name="Normal 3 3 4 2 8" xfId="15404" xr:uid="{00000000-0005-0000-0000-0000293C0000}"/>
    <cellStyle name="Normal 3 3 4 3" xfId="15405" xr:uid="{00000000-0005-0000-0000-00002A3C0000}"/>
    <cellStyle name="Normal 3 3 4 3 2" xfId="15406" xr:uid="{00000000-0005-0000-0000-00002B3C0000}"/>
    <cellStyle name="Normal 3 3 4 3 2 2" xfId="15407" xr:uid="{00000000-0005-0000-0000-00002C3C0000}"/>
    <cellStyle name="Normal 3 3 4 3 2 2 2" xfId="15408" xr:uid="{00000000-0005-0000-0000-00002D3C0000}"/>
    <cellStyle name="Normal 3 3 4 3 2 2 3" xfId="15409" xr:uid="{00000000-0005-0000-0000-00002E3C0000}"/>
    <cellStyle name="Normal 3 3 4 3 2 2 4" xfId="15410" xr:uid="{00000000-0005-0000-0000-00002F3C0000}"/>
    <cellStyle name="Normal 3 3 4 3 2 3" xfId="15411" xr:uid="{00000000-0005-0000-0000-0000303C0000}"/>
    <cellStyle name="Normal 3 3 4 3 2 4" xfId="15412" xr:uid="{00000000-0005-0000-0000-0000313C0000}"/>
    <cellStyle name="Normal 3 3 4 3 2 5" xfId="15413" xr:uid="{00000000-0005-0000-0000-0000323C0000}"/>
    <cellStyle name="Normal 3 3 4 3 3" xfId="15414" xr:uid="{00000000-0005-0000-0000-0000333C0000}"/>
    <cellStyle name="Normal 3 3 4 3 3 2" xfId="15415" xr:uid="{00000000-0005-0000-0000-0000343C0000}"/>
    <cellStyle name="Normal 3 3 4 3 3 3" xfId="15416" xr:uid="{00000000-0005-0000-0000-0000353C0000}"/>
    <cellStyle name="Normal 3 3 4 3 3 4" xfId="15417" xr:uid="{00000000-0005-0000-0000-0000363C0000}"/>
    <cellStyle name="Normal 3 3 4 3 4" xfId="15418" xr:uid="{00000000-0005-0000-0000-0000373C0000}"/>
    <cellStyle name="Normal 3 3 4 3 5" xfId="15419" xr:uid="{00000000-0005-0000-0000-0000383C0000}"/>
    <cellStyle name="Normal 3 3 4 3 6" xfId="15420" xr:uid="{00000000-0005-0000-0000-0000393C0000}"/>
    <cellStyle name="Normal 3 3 4 4" xfId="15421" xr:uid="{00000000-0005-0000-0000-00003A3C0000}"/>
    <cellStyle name="Normal 3 3 4 4 2" xfId="15422" xr:uid="{00000000-0005-0000-0000-00003B3C0000}"/>
    <cellStyle name="Normal 3 3 4 4 2 2" xfId="15423" xr:uid="{00000000-0005-0000-0000-00003C3C0000}"/>
    <cellStyle name="Normal 3 3 4 4 2 2 2" xfId="15424" xr:uid="{00000000-0005-0000-0000-00003D3C0000}"/>
    <cellStyle name="Normal 3 3 4 4 2 2 3" xfId="15425" xr:uid="{00000000-0005-0000-0000-00003E3C0000}"/>
    <cellStyle name="Normal 3 3 4 4 2 2 4" xfId="15426" xr:uid="{00000000-0005-0000-0000-00003F3C0000}"/>
    <cellStyle name="Normal 3 3 4 4 2 3" xfId="15427" xr:uid="{00000000-0005-0000-0000-0000403C0000}"/>
    <cellStyle name="Normal 3 3 4 4 2 4" xfId="15428" xr:uid="{00000000-0005-0000-0000-0000413C0000}"/>
    <cellStyle name="Normal 3 3 4 4 2 5" xfId="15429" xr:uid="{00000000-0005-0000-0000-0000423C0000}"/>
    <cellStyle name="Normal 3 3 4 4 3" xfId="15430" xr:uid="{00000000-0005-0000-0000-0000433C0000}"/>
    <cellStyle name="Normal 3 3 4 4 3 2" xfId="15431" xr:uid="{00000000-0005-0000-0000-0000443C0000}"/>
    <cellStyle name="Normal 3 3 4 4 3 3" xfId="15432" xr:uid="{00000000-0005-0000-0000-0000453C0000}"/>
    <cellStyle name="Normal 3 3 4 4 3 4" xfId="15433" xr:uid="{00000000-0005-0000-0000-0000463C0000}"/>
    <cellStyle name="Normal 3 3 4 4 4" xfId="15434" xr:uid="{00000000-0005-0000-0000-0000473C0000}"/>
    <cellStyle name="Normal 3 3 4 4 5" xfId="15435" xr:uid="{00000000-0005-0000-0000-0000483C0000}"/>
    <cellStyle name="Normal 3 3 4 4 6" xfId="15436" xr:uid="{00000000-0005-0000-0000-0000493C0000}"/>
    <cellStyle name="Normal 3 3 4 5" xfId="15437" xr:uid="{00000000-0005-0000-0000-00004A3C0000}"/>
    <cellStyle name="Normal 3 3 4 6" xfId="15438" xr:uid="{00000000-0005-0000-0000-00004B3C0000}"/>
    <cellStyle name="Normal 3 3 4 6 2" xfId="15439" xr:uid="{00000000-0005-0000-0000-00004C3C0000}"/>
    <cellStyle name="Normal 3 3 4 6 2 2" xfId="15440" xr:uid="{00000000-0005-0000-0000-00004D3C0000}"/>
    <cellStyle name="Normal 3 3 4 6 2 3" xfId="15441" xr:uid="{00000000-0005-0000-0000-00004E3C0000}"/>
    <cellStyle name="Normal 3 3 4 6 2 4" xfId="15442" xr:uid="{00000000-0005-0000-0000-00004F3C0000}"/>
    <cellStyle name="Normal 3 3 4 6 3" xfId="15443" xr:uid="{00000000-0005-0000-0000-0000503C0000}"/>
    <cellStyle name="Normal 3 3 4 6 4" xfId="15444" xr:uid="{00000000-0005-0000-0000-0000513C0000}"/>
    <cellStyle name="Normal 3 3 4 6 5" xfId="15445" xr:uid="{00000000-0005-0000-0000-0000523C0000}"/>
    <cellStyle name="Normal 3 3 4 7" xfId="15446" xr:uid="{00000000-0005-0000-0000-0000533C0000}"/>
    <cellStyle name="Normal 3 3 4 7 2" xfId="15447" xr:uid="{00000000-0005-0000-0000-0000543C0000}"/>
    <cellStyle name="Normal 3 3 4 7 3" xfId="15448" xr:uid="{00000000-0005-0000-0000-0000553C0000}"/>
    <cellStyle name="Normal 3 3 4 7 4" xfId="15449" xr:uid="{00000000-0005-0000-0000-0000563C0000}"/>
    <cellStyle name="Normal 3 3 4 8" xfId="15450" xr:uid="{00000000-0005-0000-0000-0000573C0000}"/>
    <cellStyle name="Normal 3 3 4 9" xfId="15451" xr:uid="{00000000-0005-0000-0000-0000583C0000}"/>
    <cellStyle name="Normal 3 3 5" xfId="15452" xr:uid="{00000000-0005-0000-0000-0000593C0000}"/>
    <cellStyle name="Normal 3 3 5 2" xfId="15453" xr:uid="{00000000-0005-0000-0000-00005A3C0000}"/>
    <cellStyle name="Normal 3 3 6" xfId="15454" xr:uid="{00000000-0005-0000-0000-00005B3C0000}"/>
    <cellStyle name="Normal 3 3 6 10" xfId="15455" xr:uid="{00000000-0005-0000-0000-00005C3C0000}"/>
    <cellStyle name="Normal 3 3 6 2" xfId="15456" xr:uid="{00000000-0005-0000-0000-00005D3C0000}"/>
    <cellStyle name="Normal 3 3 6 2 2" xfId="15457" xr:uid="{00000000-0005-0000-0000-00005E3C0000}"/>
    <cellStyle name="Normal 3 3 6 2 2 2" xfId="15458" xr:uid="{00000000-0005-0000-0000-00005F3C0000}"/>
    <cellStyle name="Normal 3 3 6 2 2 2 2" xfId="15459" xr:uid="{00000000-0005-0000-0000-0000603C0000}"/>
    <cellStyle name="Normal 3 3 6 2 2 2 2 2" xfId="15460" xr:uid="{00000000-0005-0000-0000-0000613C0000}"/>
    <cellStyle name="Normal 3 3 6 2 2 2 2 3" xfId="15461" xr:uid="{00000000-0005-0000-0000-0000623C0000}"/>
    <cellStyle name="Normal 3 3 6 2 2 2 2 4" xfId="15462" xr:uid="{00000000-0005-0000-0000-0000633C0000}"/>
    <cellStyle name="Normal 3 3 6 2 2 2 3" xfId="15463" xr:uid="{00000000-0005-0000-0000-0000643C0000}"/>
    <cellStyle name="Normal 3 3 6 2 2 2 4" xfId="15464" xr:uid="{00000000-0005-0000-0000-0000653C0000}"/>
    <cellStyle name="Normal 3 3 6 2 2 2 5" xfId="15465" xr:uid="{00000000-0005-0000-0000-0000663C0000}"/>
    <cellStyle name="Normal 3 3 6 2 2 3" xfId="15466" xr:uid="{00000000-0005-0000-0000-0000673C0000}"/>
    <cellStyle name="Normal 3 3 6 2 2 3 2" xfId="15467" xr:uid="{00000000-0005-0000-0000-0000683C0000}"/>
    <cellStyle name="Normal 3 3 6 2 2 3 3" xfId="15468" xr:uid="{00000000-0005-0000-0000-0000693C0000}"/>
    <cellStyle name="Normal 3 3 6 2 2 3 4" xfId="15469" xr:uid="{00000000-0005-0000-0000-00006A3C0000}"/>
    <cellStyle name="Normal 3 3 6 2 2 4" xfId="15470" xr:uid="{00000000-0005-0000-0000-00006B3C0000}"/>
    <cellStyle name="Normal 3 3 6 2 2 5" xfId="15471" xr:uid="{00000000-0005-0000-0000-00006C3C0000}"/>
    <cellStyle name="Normal 3 3 6 2 2 6" xfId="15472" xr:uid="{00000000-0005-0000-0000-00006D3C0000}"/>
    <cellStyle name="Normal 3 3 6 2 3" xfId="15473" xr:uid="{00000000-0005-0000-0000-00006E3C0000}"/>
    <cellStyle name="Normal 3 3 6 2 3 2" xfId="15474" xr:uid="{00000000-0005-0000-0000-00006F3C0000}"/>
    <cellStyle name="Normal 3 3 6 2 3 2 2" xfId="15475" xr:uid="{00000000-0005-0000-0000-0000703C0000}"/>
    <cellStyle name="Normal 3 3 6 2 3 2 2 2" xfId="15476" xr:uid="{00000000-0005-0000-0000-0000713C0000}"/>
    <cellStyle name="Normal 3 3 6 2 3 2 2 3" xfId="15477" xr:uid="{00000000-0005-0000-0000-0000723C0000}"/>
    <cellStyle name="Normal 3 3 6 2 3 2 2 4" xfId="15478" xr:uid="{00000000-0005-0000-0000-0000733C0000}"/>
    <cellStyle name="Normal 3 3 6 2 3 2 3" xfId="15479" xr:uid="{00000000-0005-0000-0000-0000743C0000}"/>
    <cellStyle name="Normal 3 3 6 2 3 2 4" xfId="15480" xr:uid="{00000000-0005-0000-0000-0000753C0000}"/>
    <cellStyle name="Normal 3 3 6 2 3 2 5" xfId="15481" xr:uid="{00000000-0005-0000-0000-0000763C0000}"/>
    <cellStyle name="Normal 3 3 6 2 3 3" xfId="15482" xr:uid="{00000000-0005-0000-0000-0000773C0000}"/>
    <cellStyle name="Normal 3 3 6 2 3 3 2" xfId="15483" xr:uid="{00000000-0005-0000-0000-0000783C0000}"/>
    <cellStyle name="Normal 3 3 6 2 3 3 3" xfId="15484" xr:uid="{00000000-0005-0000-0000-0000793C0000}"/>
    <cellStyle name="Normal 3 3 6 2 3 3 4" xfId="15485" xr:uid="{00000000-0005-0000-0000-00007A3C0000}"/>
    <cellStyle name="Normal 3 3 6 2 3 4" xfId="15486" xr:uid="{00000000-0005-0000-0000-00007B3C0000}"/>
    <cellStyle name="Normal 3 3 6 2 3 5" xfId="15487" xr:uid="{00000000-0005-0000-0000-00007C3C0000}"/>
    <cellStyle name="Normal 3 3 6 2 3 6" xfId="15488" xr:uid="{00000000-0005-0000-0000-00007D3C0000}"/>
    <cellStyle name="Normal 3 3 6 2 4" xfId="15489" xr:uid="{00000000-0005-0000-0000-00007E3C0000}"/>
    <cellStyle name="Normal 3 3 6 2 4 2" xfId="15490" xr:uid="{00000000-0005-0000-0000-00007F3C0000}"/>
    <cellStyle name="Normal 3 3 6 2 4 2 2" xfId="15491" xr:uid="{00000000-0005-0000-0000-0000803C0000}"/>
    <cellStyle name="Normal 3 3 6 2 4 2 3" xfId="15492" xr:uid="{00000000-0005-0000-0000-0000813C0000}"/>
    <cellStyle name="Normal 3 3 6 2 4 2 4" xfId="15493" xr:uid="{00000000-0005-0000-0000-0000823C0000}"/>
    <cellStyle name="Normal 3 3 6 2 4 3" xfId="15494" xr:uid="{00000000-0005-0000-0000-0000833C0000}"/>
    <cellStyle name="Normal 3 3 6 2 4 4" xfId="15495" xr:uid="{00000000-0005-0000-0000-0000843C0000}"/>
    <cellStyle name="Normal 3 3 6 2 4 5" xfId="15496" xr:uid="{00000000-0005-0000-0000-0000853C0000}"/>
    <cellStyle name="Normal 3 3 6 2 5" xfId="15497" xr:uid="{00000000-0005-0000-0000-0000863C0000}"/>
    <cellStyle name="Normal 3 3 6 2 5 2" xfId="15498" xr:uid="{00000000-0005-0000-0000-0000873C0000}"/>
    <cellStyle name="Normal 3 3 6 2 5 3" xfId="15499" xr:uid="{00000000-0005-0000-0000-0000883C0000}"/>
    <cellStyle name="Normal 3 3 6 2 5 4" xfId="15500" xr:uid="{00000000-0005-0000-0000-0000893C0000}"/>
    <cellStyle name="Normal 3 3 6 2 6" xfId="15501" xr:uid="{00000000-0005-0000-0000-00008A3C0000}"/>
    <cellStyle name="Normal 3 3 6 2 7" xfId="15502" xr:uid="{00000000-0005-0000-0000-00008B3C0000}"/>
    <cellStyle name="Normal 3 3 6 2 8" xfId="15503" xr:uid="{00000000-0005-0000-0000-00008C3C0000}"/>
    <cellStyle name="Normal 3 3 6 3" xfId="15504" xr:uid="{00000000-0005-0000-0000-00008D3C0000}"/>
    <cellStyle name="Normal 3 3 6 3 2" xfId="15505" xr:uid="{00000000-0005-0000-0000-00008E3C0000}"/>
    <cellStyle name="Normal 3 3 6 3 2 2" xfId="15506" xr:uid="{00000000-0005-0000-0000-00008F3C0000}"/>
    <cellStyle name="Normal 3 3 6 3 2 2 2" xfId="15507" xr:uid="{00000000-0005-0000-0000-0000903C0000}"/>
    <cellStyle name="Normal 3 3 6 3 2 2 3" xfId="15508" xr:uid="{00000000-0005-0000-0000-0000913C0000}"/>
    <cellStyle name="Normal 3 3 6 3 2 2 4" xfId="15509" xr:uid="{00000000-0005-0000-0000-0000923C0000}"/>
    <cellStyle name="Normal 3 3 6 3 2 3" xfId="15510" xr:uid="{00000000-0005-0000-0000-0000933C0000}"/>
    <cellStyle name="Normal 3 3 6 3 2 4" xfId="15511" xr:uid="{00000000-0005-0000-0000-0000943C0000}"/>
    <cellStyle name="Normal 3 3 6 3 2 5" xfId="15512" xr:uid="{00000000-0005-0000-0000-0000953C0000}"/>
    <cellStyle name="Normal 3 3 6 3 3" xfId="15513" xr:uid="{00000000-0005-0000-0000-0000963C0000}"/>
    <cellStyle name="Normal 3 3 6 3 3 2" xfId="15514" xr:uid="{00000000-0005-0000-0000-0000973C0000}"/>
    <cellStyle name="Normal 3 3 6 3 3 3" xfId="15515" xr:uid="{00000000-0005-0000-0000-0000983C0000}"/>
    <cellStyle name="Normal 3 3 6 3 3 4" xfId="15516" xr:uid="{00000000-0005-0000-0000-0000993C0000}"/>
    <cellStyle name="Normal 3 3 6 3 4" xfId="15517" xr:uid="{00000000-0005-0000-0000-00009A3C0000}"/>
    <cellStyle name="Normal 3 3 6 3 5" xfId="15518" xr:uid="{00000000-0005-0000-0000-00009B3C0000}"/>
    <cellStyle name="Normal 3 3 6 3 6" xfId="15519" xr:uid="{00000000-0005-0000-0000-00009C3C0000}"/>
    <cellStyle name="Normal 3 3 6 4" xfId="15520" xr:uid="{00000000-0005-0000-0000-00009D3C0000}"/>
    <cellStyle name="Normal 3 3 6 4 2" xfId="15521" xr:uid="{00000000-0005-0000-0000-00009E3C0000}"/>
    <cellStyle name="Normal 3 3 6 4 2 2" xfId="15522" xr:uid="{00000000-0005-0000-0000-00009F3C0000}"/>
    <cellStyle name="Normal 3 3 6 4 2 2 2" xfId="15523" xr:uid="{00000000-0005-0000-0000-0000A03C0000}"/>
    <cellStyle name="Normal 3 3 6 4 2 2 3" xfId="15524" xr:uid="{00000000-0005-0000-0000-0000A13C0000}"/>
    <cellStyle name="Normal 3 3 6 4 2 2 4" xfId="15525" xr:uid="{00000000-0005-0000-0000-0000A23C0000}"/>
    <cellStyle name="Normal 3 3 6 4 2 3" xfId="15526" xr:uid="{00000000-0005-0000-0000-0000A33C0000}"/>
    <cellStyle name="Normal 3 3 6 4 2 4" xfId="15527" xr:uid="{00000000-0005-0000-0000-0000A43C0000}"/>
    <cellStyle name="Normal 3 3 6 4 2 5" xfId="15528" xr:uid="{00000000-0005-0000-0000-0000A53C0000}"/>
    <cellStyle name="Normal 3 3 6 4 3" xfId="15529" xr:uid="{00000000-0005-0000-0000-0000A63C0000}"/>
    <cellStyle name="Normal 3 3 6 4 3 2" xfId="15530" xr:uid="{00000000-0005-0000-0000-0000A73C0000}"/>
    <cellStyle name="Normal 3 3 6 4 3 3" xfId="15531" xr:uid="{00000000-0005-0000-0000-0000A83C0000}"/>
    <cellStyle name="Normal 3 3 6 4 3 4" xfId="15532" xr:uid="{00000000-0005-0000-0000-0000A93C0000}"/>
    <cellStyle name="Normal 3 3 6 4 4" xfId="15533" xr:uid="{00000000-0005-0000-0000-0000AA3C0000}"/>
    <cellStyle name="Normal 3 3 6 4 5" xfId="15534" xr:uid="{00000000-0005-0000-0000-0000AB3C0000}"/>
    <cellStyle name="Normal 3 3 6 4 6" xfId="15535" xr:uid="{00000000-0005-0000-0000-0000AC3C0000}"/>
    <cellStyle name="Normal 3 3 6 5" xfId="15536" xr:uid="{00000000-0005-0000-0000-0000AD3C0000}"/>
    <cellStyle name="Normal 3 3 6 6" xfId="15537" xr:uid="{00000000-0005-0000-0000-0000AE3C0000}"/>
    <cellStyle name="Normal 3 3 6 6 2" xfId="15538" xr:uid="{00000000-0005-0000-0000-0000AF3C0000}"/>
    <cellStyle name="Normal 3 3 6 6 2 2" xfId="15539" xr:uid="{00000000-0005-0000-0000-0000B03C0000}"/>
    <cellStyle name="Normal 3 3 6 6 2 3" xfId="15540" xr:uid="{00000000-0005-0000-0000-0000B13C0000}"/>
    <cellStyle name="Normal 3 3 6 6 2 4" xfId="15541" xr:uid="{00000000-0005-0000-0000-0000B23C0000}"/>
    <cellStyle name="Normal 3 3 6 6 3" xfId="15542" xr:uid="{00000000-0005-0000-0000-0000B33C0000}"/>
    <cellStyle name="Normal 3 3 6 6 4" xfId="15543" xr:uid="{00000000-0005-0000-0000-0000B43C0000}"/>
    <cellStyle name="Normal 3 3 6 6 5" xfId="15544" xr:uid="{00000000-0005-0000-0000-0000B53C0000}"/>
    <cellStyle name="Normal 3 3 6 7" xfId="15545" xr:uid="{00000000-0005-0000-0000-0000B63C0000}"/>
    <cellStyle name="Normal 3 3 6 7 2" xfId="15546" xr:uid="{00000000-0005-0000-0000-0000B73C0000}"/>
    <cellStyle name="Normal 3 3 6 7 3" xfId="15547" xr:uid="{00000000-0005-0000-0000-0000B83C0000}"/>
    <cellStyle name="Normal 3 3 6 7 4" xfId="15548" xr:uid="{00000000-0005-0000-0000-0000B93C0000}"/>
    <cellStyle name="Normal 3 3 6 8" xfId="15549" xr:uid="{00000000-0005-0000-0000-0000BA3C0000}"/>
    <cellStyle name="Normal 3 3 6 9" xfId="15550" xr:uid="{00000000-0005-0000-0000-0000BB3C0000}"/>
    <cellStyle name="Normal 3 3 7" xfId="15551" xr:uid="{00000000-0005-0000-0000-0000BC3C0000}"/>
    <cellStyle name="Normal 3 3 7 2" xfId="15552" xr:uid="{00000000-0005-0000-0000-0000BD3C0000}"/>
    <cellStyle name="Normal 3 3 7 2 2" xfId="15553" xr:uid="{00000000-0005-0000-0000-0000BE3C0000}"/>
    <cellStyle name="Normal 3 3 7 2 2 2" xfId="15554" xr:uid="{00000000-0005-0000-0000-0000BF3C0000}"/>
    <cellStyle name="Normal 3 3 7 2 2 2 2" xfId="15555" xr:uid="{00000000-0005-0000-0000-0000C03C0000}"/>
    <cellStyle name="Normal 3 3 7 2 2 2 3" xfId="15556" xr:uid="{00000000-0005-0000-0000-0000C13C0000}"/>
    <cellStyle name="Normal 3 3 7 2 2 2 4" xfId="15557" xr:uid="{00000000-0005-0000-0000-0000C23C0000}"/>
    <cellStyle name="Normal 3 3 7 2 2 3" xfId="15558" xr:uid="{00000000-0005-0000-0000-0000C33C0000}"/>
    <cellStyle name="Normal 3 3 7 2 2 4" xfId="15559" xr:uid="{00000000-0005-0000-0000-0000C43C0000}"/>
    <cellStyle name="Normal 3 3 7 2 2 5" xfId="15560" xr:uid="{00000000-0005-0000-0000-0000C53C0000}"/>
    <cellStyle name="Normal 3 3 7 2 3" xfId="15561" xr:uid="{00000000-0005-0000-0000-0000C63C0000}"/>
    <cellStyle name="Normal 3 3 7 2 3 2" xfId="15562" xr:uid="{00000000-0005-0000-0000-0000C73C0000}"/>
    <cellStyle name="Normal 3 3 7 2 3 3" xfId="15563" xr:uid="{00000000-0005-0000-0000-0000C83C0000}"/>
    <cellStyle name="Normal 3 3 7 2 3 4" xfId="15564" xr:uid="{00000000-0005-0000-0000-0000C93C0000}"/>
    <cellStyle name="Normal 3 3 7 2 4" xfId="15565" xr:uid="{00000000-0005-0000-0000-0000CA3C0000}"/>
    <cellStyle name="Normal 3 3 7 2 5" xfId="15566" xr:uid="{00000000-0005-0000-0000-0000CB3C0000}"/>
    <cellStyle name="Normal 3 3 7 2 6" xfId="15567" xr:uid="{00000000-0005-0000-0000-0000CC3C0000}"/>
    <cellStyle name="Normal 3 3 7 3" xfId="15568" xr:uid="{00000000-0005-0000-0000-0000CD3C0000}"/>
    <cellStyle name="Normal 3 3 7 3 2" xfId="15569" xr:uid="{00000000-0005-0000-0000-0000CE3C0000}"/>
    <cellStyle name="Normal 3 3 7 3 2 2" xfId="15570" xr:uid="{00000000-0005-0000-0000-0000CF3C0000}"/>
    <cellStyle name="Normal 3 3 7 3 2 2 2" xfId="15571" xr:uid="{00000000-0005-0000-0000-0000D03C0000}"/>
    <cellStyle name="Normal 3 3 7 3 2 2 3" xfId="15572" xr:uid="{00000000-0005-0000-0000-0000D13C0000}"/>
    <cellStyle name="Normal 3 3 7 3 2 2 4" xfId="15573" xr:uid="{00000000-0005-0000-0000-0000D23C0000}"/>
    <cellStyle name="Normal 3 3 7 3 2 3" xfId="15574" xr:uid="{00000000-0005-0000-0000-0000D33C0000}"/>
    <cellStyle name="Normal 3 3 7 3 2 4" xfId="15575" xr:uid="{00000000-0005-0000-0000-0000D43C0000}"/>
    <cellStyle name="Normal 3 3 7 3 2 5" xfId="15576" xr:uid="{00000000-0005-0000-0000-0000D53C0000}"/>
    <cellStyle name="Normal 3 3 7 3 3" xfId="15577" xr:uid="{00000000-0005-0000-0000-0000D63C0000}"/>
    <cellStyle name="Normal 3 3 7 3 3 2" xfId="15578" xr:uid="{00000000-0005-0000-0000-0000D73C0000}"/>
    <cellStyle name="Normal 3 3 7 3 3 3" xfId="15579" xr:uid="{00000000-0005-0000-0000-0000D83C0000}"/>
    <cellStyle name="Normal 3 3 7 3 3 4" xfId="15580" xr:uid="{00000000-0005-0000-0000-0000D93C0000}"/>
    <cellStyle name="Normal 3 3 7 3 4" xfId="15581" xr:uid="{00000000-0005-0000-0000-0000DA3C0000}"/>
    <cellStyle name="Normal 3 3 7 3 5" xfId="15582" xr:uid="{00000000-0005-0000-0000-0000DB3C0000}"/>
    <cellStyle name="Normal 3 3 7 3 6" xfId="15583" xr:uid="{00000000-0005-0000-0000-0000DC3C0000}"/>
    <cellStyle name="Normal 3 3 7 4" xfId="15584" xr:uid="{00000000-0005-0000-0000-0000DD3C0000}"/>
    <cellStyle name="Normal 3 3 7 5" xfId="15585" xr:uid="{00000000-0005-0000-0000-0000DE3C0000}"/>
    <cellStyle name="Normal 3 3 7 5 2" xfId="15586" xr:uid="{00000000-0005-0000-0000-0000DF3C0000}"/>
    <cellStyle name="Normal 3 3 7 5 2 2" xfId="15587" xr:uid="{00000000-0005-0000-0000-0000E03C0000}"/>
    <cellStyle name="Normal 3 3 7 5 2 3" xfId="15588" xr:uid="{00000000-0005-0000-0000-0000E13C0000}"/>
    <cellStyle name="Normal 3 3 7 5 2 4" xfId="15589" xr:uid="{00000000-0005-0000-0000-0000E23C0000}"/>
    <cellStyle name="Normal 3 3 7 5 3" xfId="15590" xr:uid="{00000000-0005-0000-0000-0000E33C0000}"/>
    <cellStyle name="Normal 3 3 7 5 4" xfId="15591" xr:uid="{00000000-0005-0000-0000-0000E43C0000}"/>
    <cellStyle name="Normal 3 3 7 5 5" xfId="15592" xr:uid="{00000000-0005-0000-0000-0000E53C0000}"/>
    <cellStyle name="Normal 3 3 7 6" xfId="15593" xr:uid="{00000000-0005-0000-0000-0000E63C0000}"/>
    <cellStyle name="Normal 3 3 7 6 2" xfId="15594" xr:uid="{00000000-0005-0000-0000-0000E73C0000}"/>
    <cellStyle name="Normal 3 3 7 6 3" xfId="15595" xr:uid="{00000000-0005-0000-0000-0000E83C0000}"/>
    <cellStyle name="Normal 3 3 7 6 4" xfId="15596" xr:uid="{00000000-0005-0000-0000-0000E93C0000}"/>
    <cellStyle name="Normal 3 3 7 7" xfId="15597" xr:uid="{00000000-0005-0000-0000-0000EA3C0000}"/>
    <cellStyle name="Normal 3 3 7 8" xfId="15598" xr:uid="{00000000-0005-0000-0000-0000EB3C0000}"/>
    <cellStyle name="Normal 3 3 7 9" xfId="15599" xr:uid="{00000000-0005-0000-0000-0000EC3C0000}"/>
    <cellStyle name="Normal 3 3 8" xfId="15600" xr:uid="{00000000-0005-0000-0000-0000ED3C0000}"/>
    <cellStyle name="Normal 3 3 8 2" xfId="15601" xr:uid="{00000000-0005-0000-0000-0000EE3C0000}"/>
    <cellStyle name="Normal 3 3 8 2 2" xfId="15602" xr:uid="{00000000-0005-0000-0000-0000EF3C0000}"/>
    <cellStyle name="Normal 3 3 8 2 2 2" xfId="15603" xr:uid="{00000000-0005-0000-0000-0000F03C0000}"/>
    <cellStyle name="Normal 3 3 8 2 2 2 2" xfId="15604" xr:uid="{00000000-0005-0000-0000-0000F13C0000}"/>
    <cellStyle name="Normal 3 3 8 2 2 2 3" xfId="15605" xr:uid="{00000000-0005-0000-0000-0000F23C0000}"/>
    <cellStyle name="Normal 3 3 8 2 2 2 4" xfId="15606" xr:uid="{00000000-0005-0000-0000-0000F33C0000}"/>
    <cellStyle name="Normal 3 3 8 2 2 3" xfId="15607" xr:uid="{00000000-0005-0000-0000-0000F43C0000}"/>
    <cellStyle name="Normal 3 3 8 2 2 4" xfId="15608" xr:uid="{00000000-0005-0000-0000-0000F53C0000}"/>
    <cellStyle name="Normal 3 3 8 2 2 5" xfId="15609" xr:uid="{00000000-0005-0000-0000-0000F63C0000}"/>
    <cellStyle name="Normal 3 3 8 2 3" xfId="15610" xr:uid="{00000000-0005-0000-0000-0000F73C0000}"/>
    <cellStyle name="Normal 3 3 8 2 3 2" xfId="15611" xr:uid="{00000000-0005-0000-0000-0000F83C0000}"/>
    <cellStyle name="Normal 3 3 8 2 3 3" xfId="15612" xr:uid="{00000000-0005-0000-0000-0000F93C0000}"/>
    <cellStyle name="Normal 3 3 8 2 3 4" xfId="15613" xr:uid="{00000000-0005-0000-0000-0000FA3C0000}"/>
    <cellStyle name="Normal 3 3 8 2 4" xfId="15614" xr:uid="{00000000-0005-0000-0000-0000FB3C0000}"/>
    <cellStyle name="Normal 3 3 8 2 5" xfId="15615" xr:uid="{00000000-0005-0000-0000-0000FC3C0000}"/>
    <cellStyle name="Normal 3 3 8 2 6" xfId="15616" xr:uid="{00000000-0005-0000-0000-0000FD3C0000}"/>
    <cellStyle name="Normal 3 3 8 3" xfId="15617" xr:uid="{00000000-0005-0000-0000-0000FE3C0000}"/>
    <cellStyle name="Normal 3 3 8 3 2" xfId="15618" xr:uid="{00000000-0005-0000-0000-0000FF3C0000}"/>
    <cellStyle name="Normal 3 3 8 3 2 2" xfId="15619" xr:uid="{00000000-0005-0000-0000-0000003D0000}"/>
    <cellStyle name="Normal 3 3 8 3 2 2 2" xfId="15620" xr:uid="{00000000-0005-0000-0000-0000013D0000}"/>
    <cellStyle name="Normal 3 3 8 3 2 2 3" xfId="15621" xr:uid="{00000000-0005-0000-0000-0000023D0000}"/>
    <cellStyle name="Normal 3 3 8 3 2 2 4" xfId="15622" xr:uid="{00000000-0005-0000-0000-0000033D0000}"/>
    <cellStyle name="Normal 3 3 8 3 2 3" xfId="15623" xr:uid="{00000000-0005-0000-0000-0000043D0000}"/>
    <cellStyle name="Normal 3 3 8 3 2 4" xfId="15624" xr:uid="{00000000-0005-0000-0000-0000053D0000}"/>
    <cellStyle name="Normal 3 3 8 3 2 5" xfId="15625" xr:uid="{00000000-0005-0000-0000-0000063D0000}"/>
    <cellStyle name="Normal 3 3 8 3 3" xfId="15626" xr:uid="{00000000-0005-0000-0000-0000073D0000}"/>
    <cellStyle name="Normal 3 3 8 3 3 2" xfId="15627" xr:uid="{00000000-0005-0000-0000-0000083D0000}"/>
    <cellStyle name="Normal 3 3 8 3 3 3" xfId="15628" xr:uid="{00000000-0005-0000-0000-0000093D0000}"/>
    <cellStyle name="Normal 3 3 8 3 3 4" xfId="15629" xr:uid="{00000000-0005-0000-0000-00000A3D0000}"/>
    <cellStyle name="Normal 3 3 8 3 4" xfId="15630" xr:uid="{00000000-0005-0000-0000-00000B3D0000}"/>
    <cellStyle name="Normal 3 3 8 3 5" xfId="15631" xr:uid="{00000000-0005-0000-0000-00000C3D0000}"/>
    <cellStyle name="Normal 3 3 8 3 6" xfId="15632" xr:uid="{00000000-0005-0000-0000-00000D3D0000}"/>
    <cellStyle name="Normal 3 3 8 4" xfId="15633" xr:uid="{00000000-0005-0000-0000-00000E3D0000}"/>
    <cellStyle name="Normal 3 3 8 5" xfId="15634" xr:uid="{00000000-0005-0000-0000-00000F3D0000}"/>
    <cellStyle name="Normal 3 3 8 5 2" xfId="15635" xr:uid="{00000000-0005-0000-0000-0000103D0000}"/>
    <cellStyle name="Normal 3 3 8 5 2 2" xfId="15636" xr:uid="{00000000-0005-0000-0000-0000113D0000}"/>
    <cellStyle name="Normal 3 3 8 5 2 3" xfId="15637" xr:uid="{00000000-0005-0000-0000-0000123D0000}"/>
    <cellStyle name="Normal 3 3 8 5 2 4" xfId="15638" xr:uid="{00000000-0005-0000-0000-0000133D0000}"/>
    <cellStyle name="Normal 3 3 8 5 3" xfId="15639" xr:uid="{00000000-0005-0000-0000-0000143D0000}"/>
    <cellStyle name="Normal 3 3 8 5 4" xfId="15640" xr:uid="{00000000-0005-0000-0000-0000153D0000}"/>
    <cellStyle name="Normal 3 3 8 5 5" xfId="15641" xr:uid="{00000000-0005-0000-0000-0000163D0000}"/>
    <cellStyle name="Normal 3 3 8 6" xfId="15642" xr:uid="{00000000-0005-0000-0000-0000173D0000}"/>
    <cellStyle name="Normal 3 3 8 6 2" xfId="15643" xr:uid="{00000000-0005-0000-0000-0000183D0000}"/>
    <cellStyle name="Normal 3 3 8 6 3" xfId="15644" xr:uid="{00000000-0005-0000-0000-0000193D0000}"/>
    <cellStyle name="Normal 3 3 8 6 4" xfId="15645" xr:uid="{00000000-0005-0000-0000-00001A3D0000}"/>
    <cellStyle name="Normal 3 3 8 7" xfId="15646" xr:uid="{00000000-0005-0000-0000-00001B3D0000}"/>
    <cellStyle name="Normal 3 3 8 8" xfId="15647" xr:uid="{00000000-0005-0000-0000-00001C3D0000}"/>
    <cellStyle name="Normal 3 3 8 9" xfId="15648" xr:uid="{00000000-0005-0000-0000-00001D3D0000}"/>
    <cellStyle name="Normal 3 3 9" xfId="15649" xr:uid="{00000000-0005-0000-0000-00001E3D0000}"/>
    <cellStyle name="Normal 3 3 9 2" xfId="15650" xr:uid="{00000000-0005-0000-0000-00001F3D0000}"/>
    <cellStyle name="Normal 3 3 9 3" xfId="15651" xr:uid="{00000000-0005-0000-0000-0000203D0000}"/>
    <cellStyle name="Normal 3 3 9 3 2" xfId="15652" xr:uid="{00000000-0005-0000-0000-0000213D0000}"/>
    <cellStyle name="Normal 3 3 9 3 2 2" xfId="15653" xr:uid="{00000000-0005-0000-0000-0000223D0000}"/>
    <cellStyle name="Normal 3 3 9 3 2 3" xfId="15654" xr:uid="{00000000-0005-0000-0000-0000233D0000}"/>
    <cellStyle name="Normal 3 3 9 3 2 4" xfId="15655" xr:uid="{00000000-0005-0000-0000-0000243D0000}"/>
    <cellStyle name="Normal 3 3 9 3 3" xfId="15656" xr:uid="{00000000-0005-0000-0000-0000253D0000}"/>
    <cellStyle name="Normal 3 3 9 3 4" xfId="15657" xr:uid="{00000000-0005-0000-0000-0000263D0000}"/>
    <cellStyle name="Normal 3 3 9 3 5" xfId="15658" xr:uid="{00000000-0005-0000-0000-0000273D0000}"/>
    <cellStyle name="Normal 3 3 9 4" xfId="15659" xr:uid="{00000000-0005-0000-0000-0000283D0000}"/>
    <cellStyle name="Normal 3 3 9 5" xfId="15660" xr:uid="{00000000-0005-0000-0000-0000293D0000}"/>
    <cellStyle name="Normal 3 3 9 5 2" xfId="15661" xr:uid="{00000000-0005-0000-0000-00002A3D0000}"/>
    <cellStyle name="Normal 3 3 9 5 3" xfId="15662" xr:uid="{00000000-0005-0000-0000-00002B3D0000}"/>
    <cellStyle name="Normal 3 3 9 5 4" xfId="15663" xr:uid="{00000000-0005-0000-0000-00002C3D0000}"/>
    <cellStyle name="Normal 3 3 9 6" xfId="15664" xr:uid="{00000000-0005-0000-0000-00002D3D0000}"/>
    <cellStyle name="Normal 3 3 9 7" xfId="15665" xr:uid="{00000000-0005-0000-0000-00002E3D0000}"/>
    <cellStyle name="Normal 3 3 9 8" xfId="15666" xr:uid="{00000000-0005-0000-0000-00002F3D0000}"/>
    <cellStyle name="Normal 3 30" xfId="15667" xr:uid="{00000000-0005-0000-0000-0000303D0000}"/>
    <cellStyle name="Normal 3 30 2" xfId="15668" xr:uid="{00000000-0005-0000-0000-0000313D0000}"/>
    <cellStyle name="Normal 3 30 2 2" xfId="15669" xr:uid="{00000000-0005-0000-0000-0000323D0000}"/>
    <cellStyle name="Normal 3 30 2 2 2" xfId="15670" xr:uid="{00000000-0005-0000-0000-0000333D0000}"/>
    <cellStyle name="Normal 3 30 2 2 3" xfId="15671" xr:uid="{00000000-0005-0000-0000-0000343D0000}"/>
    <cellStyle name="Normal 3 30 2 2 4" xfId="15672" xr:uid="{00000000-0005-0000-0000-0000353D0000}"/>
    <cellStyle name="Normal 3 30 2 3" xfId="15673" xr:uid="{00000000-0005-0000-0000-0000363D0000}"/>
    <cellStyle name="Normal 3 30 2 4" xfId="15674" xr:uid="{00000000-0005-0000-0000-0000373D0000}"/>
    <cellStyle name="Normal 3 30 2 5" xfId="15675" xr:uid="{00000000-0005-0000-0000-0000383D0000}"/>
    <cellStyle name="Normal 3 30 3" xfId="15676" xr:uid="{00000000-0005-0000-0000-0000393D0000}"/>
    <cellStyle name="Normal 3 30 3 2" xfId="15677" xr:uid="{00000000-0005-0000-0000-00003A3D0000}"/>
    <cellStyle name="Normal 3 30 3 3" xfId="15678" xr:uid="{00000000-0005-0000-0000-00003B3D0000}"/>
    <cellStyle name="Normal 3 30 3 4" xfId="15679" xr:uid="{00000000-0005-0000-0000-00003C3D0000}"/>
    <cellStyle name="Normal 3 30 4" xfId="15680" xr:uid="{00000000-0005-0000-0000-00003D3D0000}"/>
    <cellStyle name="Normal 3 30 5" xfId="15681" xr:uid="{00000000-0005-0000-0000-00003E3D0000}"/>
    <cellStyle name="Normal 3 30 6" xfId="15682" xr:uid="{00000000-0005-0000-0000-00003F3D0000}"/>
    <cellStyle name="Normal 3 31" xfId="15683" xr:uid="{00000000-0005-0000-0000-0000403D0000}"/>
    <cellStyle name="Normal 3 31 2" xfId="15684" xr:uid="{00000000-0005-0000-0000-0000413D0000}"/>
    <cellStyle name="Normal 3 31 2 2" xfId="15685" xr:uid="{00000000-0005-0000-0000-0000423D0000}"/>
    <cellStyle name="Normal 3 31 2 2 2" xfId="15686" xr:uid="{00000000-0005-0000-0000-0000433D0000}"/>
    <cellStyle name="Normal 3 31 2 2 3" xfId="15687" xr:uid="{00000000-0005-0000-0000-0000443D0000}"/>
    <cellStyle name="Normal 3 31 2 2 4" xfId="15688" xr:uid="{00000000-0005-0000-0000-0000453D0000}"/>
    <cellStyle name="Normal 3 31 2 3" xfId="15689" xr:uid="{00000000-0005-0000-0000-0000463D0000}"/>
    <cellStyle name="Normal 3 31 2 4" xfId="15690" xr:uid="{00000000-0005-0000-0000-0000473D0000}"/>
    <cellStyle name="Normal 3 31 2 5" xfId="15691" xr:uid="{00000000-0005-0000-0000-0000483D0000}"/>
    <cellStyle name="Normal 3 31 3" xfId="15692" xr:uid="{00000000-0005-0000-0000-0000493D0000}"/>
    <cellStyle name="Normal 3 31 3 2" xfId="15693" xr:uid="{00000000-0005-0000-0000-00004A3D0000}"/>
    <cellStyle name="Normal 3 31 3 3" xfId="15694" xr:uid="{00000000-0005-0000-0000-00004B3D0000}"/>
    <cellStyle name="Normal 3 31 3 4" xfId="15695" xr:uid="{00000000-0005-0000-0000-00004C3D0000}"/>
    <cellStyle name="Normal 3 31 4" xfId="15696" xr:uid="{00000000-0005-0000-0000-00004D3D0000}"/>
    <cellStyle name="Normal 3 31 5" xfId="15697" xr:uid="{00000000-0005-0000-0000-00004E3D0000}"/>
    <cellStyle name="Normal 3 31 6" xfId="15698" xr:uid="{00000000-0005-0000-0000-00004F3D0000}"/>
    <cellStyle name="Normal 3 32" xfId="15699" xr:uid="{00000000-0005-0000-0000-0000503D0000}"/>
    <cellStyle name="Normal 3 32 2" xfId="15700" xr:uid="{00000000-0005-0000-0000-0000513D0000}"/>
    <cellStyle name="Normal 3 33" xfId="15701" xr:uid="{00000000-0005-0000-0000-0000523D0000}"/>
    <cellStyle name="Normal 3 33 2" xfId="15702" xr:uid="{00000000-0005-0000-0000-0000533D0000}"/>
    <cellStyle name="Normal 3 34" xfId="15703" xr:uid="{00000000-0005-0000-0000-0000543D0000}"/>
    <cellStyle name="Normal 3 34 2" xfId="15704" xr:uid="{00000000-0005-0000-0000-0000553D0000}"/>
    <cellStyle name="Normal 3 34 2 2" xfId="15705" xr:uid="{00000000-0005-0000-0000-0000563D0000}"/>
    <cellStyle name="Normal 3 34 2 3" xfId="15706" xr:uid="{00000000-0005-0000-0000-0000573D0000}"/>
    <cellStyle name="Normal 3 34 2 4" xfId="15707" xr:uid="{00000000-0005-0000-0000-0000583D0000}"/>
    <cellStyle name="Normal 3 34 3" xfId="15708" xr:uid="{00000000-0005-0000-0000-0000593D0000}"/>
    <cellStyle name="Normal 3 34 4" xfId="15709" xr:uid="{00000000-0005-0000-0000-00005A3D0000}"/>
    <cellStyle name="Normal 3 34 5" xfId="15710" xr:uid="{00000000-0005-0000-0000-00005B3D0000}"/>
    <cellStyle name="Normal 3 35" xfId="15711" xr:uid="{00000000-0005-0000-0000-00005C3D0000}"/>
    <cellStyle name="Normal 3 35 2" xfId="15712" xr:uid="{00000000-0005-0000-0000-00005D3D0000}"/>
    <cellStyle name="Normal 3 36" xfId="15713" xr:uid="{00000000-0005-0000-0000-00005E3D0000}"/>
    <cellStyle name="Normal 3 36 2" xfId="15714" xr:uid="{00000000-0005-0000-0000-00005F3D0000}"/>
    <cellStyle name="Normal 3 37" xfId="15715" xr:uid="{00000000-0005-0000-0000-0000603D0000}"/>
    <cellStyle name="Normal 3 37 2" xfId="15716" xr:uid="{00000000-0005-0000-0000-0000613D0000}"/>
    <cellStyle name="Normal 3 38" xfId="15717" xr:uid="{00000000-0005-0000-0000-0000623D0000}"/>
    <cellStyle name="Normal 3 38 2" xfId="15718" xr:uid="{00000000-0005-0000-0000-0000633D0000}"/>
    <cellStyle name="Normal 3 39" xfId="15719" xr:uid="{00000000-0005-0000-0000-0000643D0000}"/>
    <cellStyle name="Normal 3 39 2" xfId="15720" xr:uid="{00000000-0005-0000-0000-0000653D0000}"/>
    <cellStyle name="Normal 3 4" xfId="15721" xr:uid="{00000000-0005-0000-0000-0000663D0000}"/>
    <cellStyle name="Normal 3 4 10" xfId="15722" xr:uid="{00000000-0005-0000-0000-0000673D0000}"/>
    <cellStyle name="Normal 3 4 10 2" xfId="15723" xr:uid="{00000000-0005-0000-0000-0000683D0000}"/>
    <cellStyle name="Normal 3 4 11" xfId="15724" xr:uid="{00000000-0005-0000-0000-0000693D0000}"/>
    <cellStyle name="Normal 3 4 12" xfId="15725" xr:uid="{00000000-0005-0000-0000-00006A3D0000}"/>
    <cellStyle name="Normal 3 4 12 2" xfId="15726" xr:uid="{00000000-0005-0000-0000-00006B3D0000}"/>
    <cellStyle name="Normal 3 4 13" xfId="15727" xr:uid="{00000000-0005-0000-0000-00006C3D0000}"/>
    <cellStyle name="Normal 3 4 13 2" xfId="15728" xr:uid="{00000000-0005-0000-0000-00006D3D0000}"/>
    <cellStyle name="Normal 3 4 13 2 2" xfId="15729" xr:uid="{00000000-0005-0000-0000-00006E3D0000}"/>
    <cellStyle name="Normal 3 4 13 2 3" xfId="15730" xr:uid="{00000000-0005-0000-0000-00006F3D0000}"/>
    <cellStyle name="Normal 3 4 13 2 4" xfId="15731" xr:uid="{00000000-0005-0000-0000-0000703D0000}"/>
    <cellStyle name="Normal 3 4 14" xfId="15732" xr:uid="{00000000-0005-0000-0000-0000713D0000}"/>
    <cellStyle name="Normal 3 4 14 2" xfId="15733" xr:uid="{00000000-0005-0000-0000-0000723D0000}"/>
    <cellStyle name="Normal 3 4 14 2 2" xfId="15734" xr:uid="{00000000-0005-0000-0000-0000733D0000}"/>
    <cellStyle name="Normal 3 4 14 2 3" xfId="15735" xr:uid="{00000000-0005-0000-0000-0000743D0000}"/>
    <cellStyle name="Normal 3 4 14 2 4" xfId="15736" xr:uid="{00000000-0005-0000-0000-0000753D0000}"/>
    <cellStyle name="Normal 3 4 14 3" xfId="15737" xr:uid="{00000000-0005-0000-0000-0000763D0000}"/>
    <cellStyle name="Normal 3 4 14 4" xfId="15738" xr:uid="{00000000-0005-0000-0000-0000773D0000}"/>
    <cellStyle name="Normal 3 4 14 5" xfId="15739" xr:uid="{00000000-0005-0000-0000-0000783D0000}"/>
    <cellStyle name="Normal 3 4 15" xfId="15740" xr:uid="{00000000-0005-0000-0000-0000793D0000}"/>
    <cellStyle name="Normal 3 4 16" xfId="15741" xr:uid="{00000000-0005-0000-0000-00007A3D0000}"/>
    <cellStyle name="Normal 3 4 17" xfId="15742" xr:uid="{00000000-0005-0000-0000-00007B3D0000}"/>
    <cellStyle name="Normal 3 4 2" xfId="15743" xr:uid="{00000000-0005-0000-0000-00007C3D0000}"/>
    <cellStyle name="Normal 3 4 2 10" xfId="15744" xr:uid="{00000000-0005-0000-0000-00007D3D0000}"/>
    <cellStyle name="Normal 3 4 2 11" xfId="15745" xr:uid="{00000000-0005-0000-0000-00007E3D0000}"/>
    <cellStyle name="Normal 3 4 2 2" xfId="15746" xr:uid="{00000000-0005-0000-0000-00007F3D0000}"/>
    <cellStyle name="Normal 3 4 2 2 2" xfId="15747" xr:uid="{00000000-0005-0000-0000-0000803D0000}"/>
    <cellStyle name="Normal 3 4 2 2 2 2" xfId="15748" xr:uid="{00000000-0005-0000-0000-0000813D0000}"/>
    <cellStyle name="Normal 3 4 2 2 2 2 2" xfId="15749" xr:uid="{00000000-0005-0000-0000-0000823D0000}"/>
    <cellStyle name="Normal 3 4 2 2 2 2 2 2" xfId="15750" xr:uid="{00000000-0005-0000-0000-0000833D0000}"/>
    <cellStyle name="Normal 3 4 2 2 2 2 2 2 2" xfId="15751" xr:uid="{00000000-0005-0000-0000-0000843D0000}"/>
    <cellStyle name="Normal 3 4 2 2 2 2 2 2 3" xfId="15752" xr:uid="{00000000-0005-0000-0000-0000853D0000}"/>
    <cellStyle name="Normal 3 4 2 2 2 2 2 2 4" xfId="15753" xr:uid="{00000000-0005-0000-0000-0000863D0000}"/>
    <cellStyle name="Normal 3 4 2 2 2 2 2 3" xfId="15754" xr:uid="{00000000-0005-0000-0000-0000873D0000}"/>
    <cellStyle name="Normal 3 4 2 2 2 2 2 4" xfId="15755" xr:uid="{00000000-0005-0000-0000-0000883D0000}"/>
    <cellStyle name="Normal 3 4 2 2 2 2 2 5" xfId="15756" xr:uid="{00000000-0005-0000-0000-0000893D0000}"/>
    <cellStyle name="Normal 3 4 2 2 2 2 3" xfId="15757" xr:uid="{00000000-0005-0000-0000-00008A3D0000}"/>
    <cellStyle name="Normal 3 4 2 2 2 2 3 2" xfId="15758" xr:uid="{00000000-0005-0000-0000-00008B3D0000}"/>
    <cellStyle name="Normal 3 4 2 2 2 2 3 3" xfId="15759" xr:uid="{00000000-0005-0000-0000-00008C3D0000}"/>
    <cellStyle name="Normal 3 4 2 2 2 2 3 4" xfId="15760" xr:uid="{00000000-0005-0000-0000-00008D3D0000}"/>
    <cellStyle name="Normal 3 4 2 2 2 2 4" xfId="15761" xr:uid="{00000000-0005-0000-0000-00008E3D0000}"/>
    <cellStyle name="Normal 3 4 2 2 2 2 5" xfId="15762" xr:uid="{00000000-0005-0000-0000-00008F3D0000}"/>
    <cellStyle name="Normal 3 4 2 2 2 2 6" xfId="15763" xr:uid="{00000000-0005-0000-0000-0000903D0000}"/>
    <cellStyle name="Normal 3 4 2 2 2 3" xfId="15764" xr:uid="{00000000-0005-0000-0000-0000913D0000}"/>
    <cellStyle name="Normal 3 4 2 2 2 3 2" xfId="15765" xr:uid="{00000000-0005-0000-0000-0000923D0000}"/>
    <cellStyle name="Normal 3 4 2 2 2 3 2 2" xfId="15766" xr:uid="{00000000-0005-0000-0000-0000933D0000}"/>
    <cellStyle name="Normal 3 4 2 2 2 3 2 2 2" xfId="15767" xr:uid="{00000000-0005-0000-0000-0000943D0000}"/>
    <cellStyle name="Normal 3 4 2 2 2 3 2 2 3" xfId="15768" xr:uid="{00000000-0005-0000-0000-0000953D0000}"/>
    <cellStyle name="Normal 3 4 2 2 2 3 2 2 4" xfId="15769" xr:uid="{00000000-0005-0000-0000-0000963D0000}"/>
    <cellStyle name="Normal 3 4 2 2 2 3 2 3" xfId="15770" xr:uid="{00000000-0005-0000-0000-0000973D0000}"/>
    <cellStyle name="Normal 3 4 2 2 2 3 2 4" xfId="15771" xr:uid="{00000000-0005-0000-0000-0000983D0000}"/>
    <cellStyle name="Normal 3 4 2 2 2 3 2 5" xfId="15772" xr:uid="{00000000-0005-0000-0000-0000993D0000}"/>
    <cellStyle name="Normal 3 4 2 2 2 3 3" xfId="15773" xr:uid="{00000000-0005-0000-0000-00009A3D0000}"/>
    <cellStyle name="Normal 3 4 2 2 2 3 3 2" xfId="15774" xr:uid="{00000000-0005-0000-0000-00009B3D0000}"/>
    <cellStyle name="Normal 3 4 2 2 2 3 3 3" xfId="15775" xr:uid="{00000000-0005-0000-0000-00009C3D0000}"/>
    <cellStyle name="Normal 3 4 2 2 2 3 3 4" xfId="15776" xr:uid="{00000000-0005-0000-0000-00009D3D0000}"/>
    <cellStyle name="Normal 3 4 2 2 2 3 4" xfId="15777" xr:uid="{00000000-0005-0000-0000-00009E3D0000}"/>
    <cellStyle name="Normal 3 4 2 2 2 3 5" xfId="15778" xr:uid="{00000000-0005-0000-0000-00009F3D0000}"/>
    <cellStyle name="Normal 3 4 2 2 2 3 6" xfId="15779" xr:uid="{00000000-0005-0000-0000-0000A03D0000}"/>
    <cellStyle name="Normal 3 4 2 2 2 4" xfId="15780" xr:uid="{00000000-0005-0000-0000-0000A13D0000}"/>
    <cellStyle name="Normal 3 4 2 2 2 4 2" xfId="15781" xr:uid="{00000000-0005-0000-0000-0000A23D0000}"/>
    <cellStyle name="Normal 3 4 2 2 2 4 2 2" xfId="15782" xr:uid="{00000000-0005-0000-0000-0000A33D0000}"/>
    <cellStyle name="Normal 3 4 2 2 2 4 2 3" xfId="15783" xr:uid="{00000000-0005-0000-0000-0000A43D0000}"/>
    <cellStyle name="Normal 3 4 2 2 2 4 2 4" xfId="15784" xr:uid="{00000000-0005-0000-0000-0000A53D0000}"/>
    <cellStyle name="Normal 3 4 2 2 2 4 3" xfId="15785" xr:uid="{00000000-0005-0000-0000-0000A63D0000}"/>
    <cellStyle name="Normal 3 4 2 2 2 4 4" xfId="15786" xr:uid="{00000000-0005-0000-0000-0000A73D0000}"/>
    <cellStyle name="Normal 3 4 2 2 2 4 5" xfId="15787" xr:uid="{00000000-0005-0000-0000-0000A83D0000}"/>
    <cellStyle name="Normal 3 4 2 2 2 5" xfId="15788" xr:uid="{00000000-0005-0000-0000-0000A93D0000}"/>
    <cellStyle name="Normal 3 4 2 2 2 5 2" xfId="15789" xr:uid="{00000000-0005-0000-0000-0000AA3D0000}"/>
    <cellStyle name="Normal 3 4 2 2 2 5 3" xfId="15790" xr:uid="{00000000-0005-0000-0000-0000AB3D0000}"/>
    <cellStyle name="Normal 3 4 2 2 2 5 4" xfId="15791" xr:uid="{00000000-0005-0000-0000-0000AC3D0000}"/>
    <cellStyle name="Normal 3 4 2 2 2 6" xfId="15792" xr:uid="{00000000-0005-0000-0000-0000AD3D0000}"/>
    <cellStyle name="Normal 3 4 2 2 2 7" xfId="15793" xr:uid="{00000000-0005-0000-0000-0000AE3D0000}"/>
    <cellStyle name="Normal 3 4 2 2 2 8" xfId="15794" xr:uid="{00000000-0005-0000-0000-0000AF3D0000}"/>
    <cellStyle name="Normal 3 4 2 2 3" xfId="15795" xr:uid="{00000000-0005-0000-0000-0000B03D0000}"/>
    <cellStyle name="Normal 3 4 2 2 3 2" xfId="15796" xr:uid="{00000000-0005-0000-0000-0000B13D0000}"/>
    <cellStyle name="Normal 3 4 2 2 3 2 2" xfId="15797" xr:uid="{00000000-0005-0000-0000-0000B23D0000}"/>
    <cellStyle name="Normal 3 4 2 2 3 2 2 2" xfId="15798" xr:uid="{00000000-0005-0000-0000-0000B33D0000}"/>
    <cellStyle name="Normal 3 4 2 2 3 2 2 3" xfId="15799" xr:uid="{00000000-0005-0000-0000-0000B43D0000}"/>
    <cellStyle name="Normal 3 4 2 2 3 2 2 4" xfId="15800" xr:uid="{00000000-0005-0000-0000-0000B53D0000}"/>
    <cellStyle name="Normal 3 4 2 2 3 2 3" xfId="15801" xr:uid="{00000000-0005-0000-0000-0000B63D0000}"/>
    <cellStyle name="Normal 3 4 2 2 3 2 3 2" xfId="15802" xr:uid="{00000000-0005-0000-0000-0000B73D0000}"/>
    <cellStyle name="Normal 3 4 2 2 3 2 3 3" xfId="15803" xr:uid="{00000000-0005-0000-0000-0000B83D0000}"/>
    <cellStyle name="Normal 3 4 2 2 3 2 3 4" xfId="15804" xr:uid="{00000000-0005-0000-0000-0000B93D0000}"/>
    <cellStyle name="Normal 3 4 2 2 3 2 4" xfId="15805" xr:uid="{00000000-0005-0000-0000-0000BA3D0000}"/>
    <cellStyle name="Normal 3 4 2 2 3 2 5" xfId="15806" xr:uid="{00000000-0005-0000-0000-0000BB3D0000}"/>
    <cellStyle name="Normal 3 4 2 2 3 2 6" xfId="15807" xr:uid="{00000000-0005-0000-0000-0000BC3D0000}"/>
    <cellStyle name="Normal 3 4 2 2 3 3" xfId="15808" xr:uid="{00000000-0005-0000-0000-0000BD3D0000}"/>
    <cellStyle name="Normal 3 4 2 2 3 3 2" xfId="15809" xr:uid="{00000000-0005-0000-0000-0000BE3D0000}"/>
    <cellStyle name="Normal 3 4 2 2 3 3 3" xfId="15810" xr:uid="{00000000-0005-0000-0000-0000BF3D0000}"/>
    <cellStyle name="Normal 3 4 2 2 3 3 4" xfId="15811" xr:uid="{00000000-0005-0000-0000-0000C03D0000}"/>
    <cellStyle name="Normal 3 4 2 2 3 4" xfId="15812" xr:uid="{00000000-0005-0000-0000-0000C13D0000}"/>
    <cellStyle name="Normal 3 4 2 2 3 4 2" xfId="15813" xr:uid="{00000000-0005-0000-0000-0000C23D0000}"/>
    <cellStyle name="Normal 3 4 2 2 3 4 3" xfId="15814" xr:uid="{00000000-0005-0000-0000-0000C33D0000}"/>
    <cellStyle name="Normal 3 4 2 2 3 4 4" xfId="15815" xr:uid="{00000000-0005-0000-0000-0000C43D0000}"/>
    <cellStyle name="Normal 3 4 2 2 3 5" xfId="15816" xr:uid="{00000000-0005-0000-0000-0000C53D0000}"/>
    <cellStyle name="Normal 3 4 2 2 3 6" xfId="15817" xr:uid="{00000000-0005-0000-0000-0000C63D0000}"/>
    <cellStyle name="Normal 3 4 2 2 3 7" xfId="15818" xr:uid="{00000000-0005-0000-0000-0000C73D0000}"/>
    <cellStyle name="Normal 3 4 2 2 4" xfId="15819" xr:uid="{00000000-0005-0000-0000-0000C83D0000}"/>
    <cellStyle name="Normal 3 4 2 2 4 2" xfId="15820" xr:uid="{00000000-0005-0000-0000-0000C93D0000}"/>
    <cellStyle name="Normal 3 4 2 2 4 2 2" xfId="15821" xr:uid="{00000000-0005-0000-0000-0000CA3D0000}"/>
    <cellStyle name="Normal 3 4 2 2 4 2 2 2" xfId="15822" xr:uid="{00000000-0005-0000-0000-0000CB3D0000}"/>
    <cellStyle name="Normal 3 4 2 2 4 2 2 3" xfId="15823" xr:uid="{00000000-0005-0000-0000-0000CC3D0000}"/>
    <cellStyle name="Normal 3 4 2 2 4 2 2 4" xfId="15824" xr:uid="{00000000-0005-0000-0000-0000CD3D0000}"/>
    <cellStyle name="Normal 3 4 2 2 4 2 3" xfId="15825" xr:uid="{00000000-0005-0000-0000-0000CE3D0000}"/>
    <cellStyle name="Normal 3 4 2 2 4 2 4" xfId="15826" xr:uid="{00000000-0005-0000-0000-0000CF3D0000}"/>
    <cellStyle name="Normal 3 4 2 2 4 2 5" xfId="15827" xr:uid="{00000000-0005-0000-0000-0000D03D0000}"/>
    <cellStyle name="Normal 3 4 2 2 4 3" xfId="15828" xr:uid="{00000000-0005-0000-0000-0000D13D0000}"/>
    <cellStyle name="Normal 3 4 2 2 4 3 2" xfId="15829" xr:uid="{00000000-0005-0000-0000-0000D23D0000}"/>
    <cellStyle name="Normal 3 4 2 2 4 3 3" xfId="15830" xr:uid="{00000000-0005-0000-0000-0000D33D0000}"/>
    <cellStyle name="Normal 3 4 2 2 4 3 4" xfId="15831" xr:uid="{00000000-0005-0000-0000-0000D43D0000}"/>
    <cellStyle name="Normal 3 4 2 2 4 4" xfId="15832" xr:uid="{00000000-0005-0000-0000-0000D53D0000}"/>
    <cellStyle name="Normal 3 4 2 2 4 5" xfId="15833" xr:uid="{00000000-0005-0000-0000-0000D63D0000}"/>
    <cellStyle name="Normal 3 4 2 2 4 6" xfId="15834" xr:uid="{00000000-0005-0000-0000-0000D73D0000}"/>
    <cellStyle name="Normal 3 4 2 2 5" xfId="15835" xr:uid="{00000000-0005-0000-0000-0000D83D0000}"/>
    <cellStyle name="Normal 3 4 2 2 5 2" xfId="15836" xr:uid="{00000000-0005-0000-0000-0000D93D0000}"/>
    <cellStyle name="Normal 3 4 2 2 5 2 2" xfId="15837" xr:uid="{00000000-0005-0000-0000-0000DA3D0000}"/>
    <cellStyle name="Normal 3 4 2 2 5 2 3" xfId="15838" xr:uid="{00000000-0005-0000-0000-0000DB3D0000}"/>
    <cellStyle name="Normal 3 4 2 2 5 2 4" xfId="15839" xr:uid="{00000000-0005-0000-0000-0000DC3D0000}"/>
    <cellStyle name="Normal 3 4 2 2 5 3" xfId="15840" xr:uid="{00000000-0005-0000-0000-0000DD3D0000}"/>
    <cellStyle name="Normal 3 4 2 2 5 4" xfId="15841" xr:uid="{00000000-0005-0000-0000-0000DE3D0000}"/>
    <cellStyle name="Normal 3 4 2 2 5 5" xfId="15842" xr:uid="{00000000-0005-0000-0000-0000DF3D0000}"/>
    <cellStyle name="Normal 3 4 2 2 6" xfId="15843" xr:uid="{00000000-0005-0000-0000-0000E03D0000}"/>
    <cellStyle name="Normal 3 4 2 2 6 2" xfId="15844" xr:uid="{00000000-0005-0000-0000-0000E13D0000}"/>
    <cellStyle name="Normal 3 4 2 2 6 3" xfId="15845" xr:uid="{00000000-0005-0000-0000-0000E23D0000}"/>
    <cellStyle name="Normal 3 4 2 2 6 4" xfId="15846" xr:uid="{00000000-0005-0000-0000-0000E33D0000}"/>
    <cellStyle name="Normal 3 4 2 2 7" xfId="15847" xr:uid="{00000000-0005-0000-0000-0000E43D0000}"/>
    <cellStyle name="Normal 3 4 2 2 8" xfId="15848" xr:uid="{00000000-0005-0000-0000-0000E53D0000}"/>
    <cellStyle name="Normal 3 4 2 2 9" xfId="15849" xr:uid="{00000000-0005-0000-0000-0000E63D0000}"/>
    <cellStyle name="Normal 3 4 2 3" xfId="15850" xr:uid="{00000000-0005-0000-0000-0000E73D0000}"/>
    <cellStyle name="Normal 3 4 2 3 2" xfId="15851" xr:uid="{00000000-0005-0000-0000-0000E83D0000}"/>
    <cellStyle name="Normal 3 4 2 3 2 2" xfId="15852" xr:uid="{00000000-0005-0000-0000-0000E93D0000}"/>
    <cellStyle name="Normal 3 4 2 3 2 2 2" xfId="15853" xr:uid="{00000000-0005-0000-0000-0000EA3D0000}"/>
    <cellStyle name="Normal 3 4 2 3 2 2 2 2" xfId="15854" xr:uid="{00000000-0005-0000-0000-0000EB3D0000}"/>
    <cellStyle name="Normal 3 4 2 3 2 2 2 3" xfId="15855" xr:uid="{00000000-0005-0000-0000-0000EC3D0000}"/>
    <cellStyle name="Normal 3 4 2 3 2 2 2 4" xfId="15856" xr:uid="{00000000-0005-0000-0000-0000ED3D0000}"/>
    <cellStyle name="Normal 3 4 2 3 2 2 3" xfId="15857" xr:uid="{00000000-0005-0000-0000-0000EE3D0000}"/>
    <cellStyle name="Normal 3 4 2 3 2 2 3 2" xfId="15858" xr:uid="{00000000-0005-0000-0000-0000EF3D0000}"/>
    <cellStyle name="Normal 3 4 2 3 2 2 3 3" xfId="15859" xr:uid="{00000000-0005-0000-0000-0000F03D0000}"/>
    <cellStyle name="Normal 3 4 2 3 2 2 3 4" xfId="15860" xr:uid="{00000000-0005-0000-0000-0000F13D0000}"/>
    <cellStyle name="Normal 3 4 2 3 2 2 4" xfId="15861" xr:uid="{00000000-0005-0000-0000-0000F23D0000}"/>
    <cellStyle name="Normal 3 4 2 3 2 2 5" xfId="15862" xr:uid="{00000000-0005-0000-0000-0000F33D0000}"/>
    <cellStyle name="Normal 3 4 2 3 2 2 6" xfId="15863" xr:uid="{00000000-0005-0000-0000-0000F43D0000}"/>
    <cellStyle name="Normal 3 4 2 3 2 3" xfId="15864" xr:uid="{00000000-0005-0000-0000-0000F53D0000}"/>
    <cellStyle name="Normal 3 4 2 3 2 3 2" xfId="15865" xr:uid="{00000000-0005-0000-0000-0000F63D0000}"/>
    <cellStyle name="Normal 3 4 2 3 2 3 3" xfId="15866" xr:uid="{00000000-0005-0000-0000-0000F73D0000}"/>
    <cellStyle name="Normal 3 4 2 3 2 3 4" xfId="15867" xr:uid="{00000000-0005-0000-0000-0000F83D0000}"/>
    <cellStyle name="Normal 3 4 2 3 2 4" xfId="15868" xr:uid="{00000000-0005-0000-0000-0000F93D0000}"/>
    <cellStyle name="Normal 3 4 2 3 2 4 2" xfId="15869" xr:uid="{00000000-0005-0000-0000-0000FA3D0000}"/>
    <cellStyle name="Normal 3 4 2 3 2 4 3" xfId="15870" xr:uid="{00000000-0005-0000-0000-0000FB3D0000}"/>
    <cellStyle name="Normal 3 4 2 3 2 4 4" xfId="15871" xr:uid="{00000000-0005-0000-0000-0000FC3D0000}"/>
    <cellStyle name="Normal 3 4 2 3 2 5" xfId="15872" xr:uid="{00000000-0005-0000-0000-0000FD3D0000}"/>
    <cellStyle name="Normal 3 4 2 3 2 6" xfId="15873" xr:uid="{00000000-0005-0000-0000-0000FE3D0000}"/>
    <cellStyle name="Normal 3 4 2 3 2 7" xfId="15874" xr:uid="{00000000-0005-0000-0000-0000FF3D0000}"/>
    <cellStyle name="Normal 3 4 2 3 3" xfId="15875" xr:uid="{00000000-0005-0000-0000-0000003E0000}"/>
    <cellStyle name="Normal 3 4 2 3 3 2" xfId="15876" xr:uid="{00000000-0005-0000-0000-0000013E0000}"/>
    <cellStyle name="Normal 3 4 2 3 3 2 2" xfId="15877" xr:uid="{00000000-0005-0000-0000-0000023E0000}"/>
    <cellStyle name="Normal 3 4 2 3 3 2 2 2" xfId="15878" xr:uid="{00000000-0005-0000-0000-0000033E0000}"/>
    <cellStyle name="Normal 3 4 2 3 3 2 2 3" xfId="15879" xr:uid="{00000000-0005-0000-0000-0000043E0000}"/>
    <cellStyle name="Normal 3 4 2 3 3 2 2 4" xfId="15880" xr:uid="{00000000-0005-0000-0000-0000053E0000}"/>
    <cellStyle name="Normal 3 4 2 3 3 2 3" xfId="15881" xr:uid="{00000000-0005-0000-0000-0000063E0000}"/>
    <cellStyle name="Normal 3 4 2 3 3 2 3 2" xfId="15882" xr:uid="{00000000-0005-0000-0000-0000073E0000}"/>
    <cellStyle name="Normal 3 4 2 3 3 2 3 3" xfId="15883" xr:uid="{00000000-0005-0000-0000-0000083E0000}"/>
    <cellStyle name="Normal 3 4 2 3 3 2 3 4" xfId="15884" xr:uid="{00000000-0005-0000-0000-0000093E0000}"/>
    <cellStyle name="Normal 3 4 2 3 3 2 4" xfId="15885" xr:uid="{00000000-0005-0000-0000-00000A3E0000}"/>
    <cellStyle name="Normal 3 4 2 3 3 2 5" xfId="15886" xr:uid="{00000000-0005-0000-0000-00000B3E0000}"/>
    <cellStyle name="Normal 3 4 2 3 3 2 6" xfId="15887" xr:uid="{00000000-0005-0000-0000-00000C3E0000}"/>
    <cellStyle name="Normal 3 4 2 3 3 3" xfId="15888" xr:uid="{00000000-0005-0000-0000-00000D3E0000}"/>
    <cellStyle name="Normal 3 4 2 3 3 3 2" xfId="15889" xr:uid="{00000000-0005-0000-0000-00000E3E0000}"/>
    <cellStyle name="Normal 3 4 2 3 3 3 3" xfId="15890" xr:uid="{00000000-0005-0000-0000-00000F3E0000}"/>
    <cellStyle name="Normal 3 4 2 3 3 3 4" xfId="15891" xr:uid="{00000000-0005-0000-0000-0000103E0000}"/>
    <cellStyle name="Normal 3 4 2 3 3 4" xfId="15892" xr:uid="{00000000-0005-0000-0000-0000113E0000}"/>
    <cellStyle name="Normal 3 4 2 3 3 4 2" xfId="15893" xr:uid="{00000000-0005-0000-0000-0000123E0000}"/>
    <cellStyle name="Normal 3 4 2 3 3 4 3" xfId="15894" xr:uid="{00000000-0005-0000-0000-0000133E0000}"/>
    <cellStyle name="Normal 3 4 2 3 3 4 4" xfId="15895" xr:uid="{00000000-0005-0000-0000-0000143E0000}"/>
    <cellStyle name="Normal 3 4 2 3 3 5" xfId="15896" xr:uid="{00000000-0005-0000-0000-0000153E0000}"/>
    <cellStyle name="Normal 3 4 2 3 3 6" xfId="15897" xr:uid="{00000000-0005-0000-0000-0000163E0000}"/>
    <cellStyle name="Normal 3 4 2 3 3 7" xfId="15898" xr:uid="{00000000-0005-0000-0000-0000173E0000}"/>
    <cellStyle name="Normal 3 4 2 3 4" xfId="15899" xr:uid="{00000000-0005-0000-0000-0000183E0000}"/>
    <cellStyle name="Normal 3 4 2 3 4 2" xfId="15900" xr:uid="{00000000-0005-0000-0000-0000193E0000}"/>
    <cellStyle name="Normal 3 4 2 3 4 2 2" xfId="15901" xr:uid="{00000000-0005-0000-0000-00001A3E0000}"/>
    <cellStyle name="Normal 3 4 2 3 4 2 3" xfId="15902" xr:uid="{00000000-0005-0000-0000-00001B3E0000}"/>
    <cellStyle name="Normal 3 4 2 3 4 2 4" xfId="15903" xr:uid="{00000000-0005-0000-0000-00001C3E0000}"/>
    <cellStyle name="Normal 3 4 2 3 4 3" xfId="15904" xr:uid="{00000000-0005-0000-0000-00001D3E0000}"/>
    <cellStyle name="Normal 3 4 2 3 4 3 2" xfId="15905" xr:uid="{00000000-0005-0000-0000-00001E3E0000}"/>
    <cellStyle name="Normal 3 4 2 3 4 3 3" xfId="15906" xr:uid="{00000000-0005-0000-0000-00001F3E0000}"/>
    <cellStyle name="Normal 3 4 2 3 4 3 4" xfId="15907" xr:uid="{00000000-0005-0000-0000-0000203E0000}"/>
    <cellStyle name="Normal 3 4 2 3 4 4" xfId="15908" xr:uid="{00000000-0005-0000-0000-0000213E0000}"/>
    <cellStyle name="Normal 3 4 2 3 4 5" xfId="15909" xr:uid="{00000000-0005-0000-0000-0000223E0000}"/>
    <cellStyle name="Normal 3 4 2 3 4 6" xfId="15910" xr:uid="{00000000-0005-0000-0000-0000233E0000}"/>
    <cellStyle name="Normal 3 4 2 3 5" xfId="15911" xr:uid="{00000000-0005-0000-0000-0000243E0000}"/>
    <cellStyle name="Normal 3 4 2 3 5 2" xfId="15912" xr:uid="{00000000-0005-0000-0000-0000253E0000}"/>
    <cellStyle name="Normal 3 4 2 3 5 3" xfId="15913" xr:uid="{00000000-0005-0000-0000-0000263E0000}"/>
    <cellStyle name="Normal 3 4 2 3 5 4" xfId="15914" xr:uid="{00000000-0005-0000-0000-0000273E0000}"/>
    <cellStyle name="Normal 3 4 2 3 6" xfId="15915" xr:uid="{00000000-0005-0000-0000-0000283E0000}"/>
    <cellStyle name="Normal 3 4 2 3 6 2" xfId="15916" xr:uid="{00000000-0005-0000-0000-0000293E0000}"/>
    <cellStyle name="Normal 3 4 2 3 6 3" xfId="15917" xr:uid="{00000000-0005-0000-0000-00002A3E0000}"/>
    <cellStyle name="Normal 3 4 2 3 6 4" xfId="15918" xr:uid="{00000000-0005-0000-0000-00002B3E0000}"/>
    <cellStyle name="Normal 3 4 2 3 7" xfId="15919" xr:uid="{00000000-0005-0000-0000-00002C3E0000}"/>
    <cellStyle name="Normal 3 4 2 3 8" xfId="15920" xr:uid="{00000000-0005-0000-0000-00002D3E0000}"/>
    <cellStyle name="Normal 3 4 2 3 9" xfId="15921" xr:uid="{00000000-0005-0000-0000-00002E3E0000}"/>
    <cellStyle name="Normal 3 4 2 4" xfId="15922" xr:uid="{00000000-0005-0000-0000-00002F3E0000}"/>
    <cellStyle name="Normal 3 4 2 4 2" xfId="15923" xr:uid="{00000000-0005-0000-0000-0000303E0000}"/>
    <cellStyle name="Normal 3 4 2 4 2 2" xfId="15924" xr:uid="{00000000-0005-0000-0000-0000313E0000}"/>
    <cellStyle name="Normal 3 4 2 4 2 2 2" xfId="15925" xr:uid="{00000000-0005-0000-0000-0000323E0000}"/>
    <cellStyle name="Normal 3 4 2 4 2 2 3" xfId="15926" xr:uid="{00000000-0005-0000-0000-0000333E0000}"/>
    <cellStyle name="Normal 3 4 2 4 2 2 4" xfId="15927" xr:uid="{00000000-0005-0000-0000-0000343E0000}"/>
    <cellStyle name="Normal 3 4 2 4 2 3" xfId="15928" xr:uid="{00000000-0005-0000-0000-0000353E0000}"/>
    <cellStyle name="Normal 3 4 2 4 2 3 2" xfId="15929" xr:uid="{00000000-0005-0000-0000-0000363E0000}"/>
    <cellStyle name="Normal 3 4 2 4 2 3 3" xfId="15930" xr:uid="{00000000-0005-0000-0000-0000373E0000}"/>
    <cellStyle name="Normal 3 4 2 4 2 3 4" xfId="15931" xr:uid="{00000000-0005-0000-0000-0000383E0000}"/>
    <cellStyle name="Normal 3 4 2 4 2 4" xfId="15932" xr:uid="{00000000-0005-0000-0000-0000393E0000}"/>
    <cellStyle name="Normal 3 4 2 4 2 5" xfId="15933" xr:uid="{00000000-0005-0000-0000-00003A3E0000}"/>
    <cellStyle name="Normal 3 4 2 4 2 6" xfId="15934" xr:uid="{00000000-0005-0000-0000-00003B3E0000}"/>
    <cellStyle name="Normal 3 4 2 4 3" xfId="15935" xr:uid="{00000000-0005-0000-0000-00003C3E0000}"/>
    <cellStyle name="Normal 3 4 2 4 3 2" xfId="15936" xr:uid="{00000000-0005-0000-0000-00003D3E0000}"/>
    <cellStyle name="Normal 3 4 2 4 3 3" xfId="15937" xr:uid="{00000000-0005-0000-0000-00003E3E0000}"/>
    <cellStyle name="Normal 3 4 2 4 3 4" xfId="15938" xr:uid="{00000000-0005-0000-0000-00003F3E0000}"/>
    <cellStyle name="Normal 3 4 2 4 4" xfId="15939" xr:uid="{00000000-0005-0000-0000-0000403E0000}"/>
    <cellStyle name="Normal 3 4 2 4 4 2" xfId="15940" xr:uid="{00000000-0005-0000-0000-0000413E0000}"/>
    <cellStyle name="Normal 3 4 2 4 4 3" xfId="15941" xr:uid="{00000000-0005-0000-0000-0000423E0000}"/>
    <cellStyle name="Normal 3 4 2 4 4 4" xfId="15942" xr:uid="{00000000-0005-0000-0000-0000433E0000}"/>
    <cellStyle name="Normal 3 4 2 4 5" xfId="15943" xr:uid="{00000000-0005-0000-0000-0000443E0000}"/>
    <cellStyle name="Normal 3 4 2 4 6" xfId="15944" xr:uid="{00000000-0005-0000-0000-0000453E0000}"/>
    <cellStyle name="Normal 3 4 2 4 7" xfId="15945" xr:uid="{00000000-0005-0000-0000-0000463E0000}"/>
    <cellStyle name="Normal 3 4 2 5" xfId="15946" xr:uid="{00000000-0005-0000-0000-0000473E0000}"/>
    <cellStyle name="Normal 3 4 2 5 2" xfId="15947" xr:uid="{00000000-0005-0000-0000-0000483E0000}"/>
    <cellStyle name="Normal 3 4 2 5 2 2" xfId="15948" xr:uid="{00000000-0005-0000-0000-0000493E0000}"/>
    <cellStyle name="Normal 3 4 2 5 2 2 2" xfId="15949" xr:uid="{00000000-0005-0000-0000-00004A3E0000}"/>
    <cellStyle name="Normal 3 4 2 5 2 2 3" xfId="15950" xr:uid="{00000000-0005-0000-0000-00004B3E0000}"/>
    <cellStyle name="Normal 3 4 2 5 2 2 4" xfId="15951" xr:uid="{00000000-0005-0000-0000-00004C3E0000}"/>
    <cellStyle name="Normal 3 4 2 5 2 3" xfId="15952" xr:uid="{00000000-0005-0000-0000-00004D3E0000}"/>
    <cellStyle name="Normal 3 4 2 5 2 3 2" xfId="15953" xr:uid="{00000000-0005-0000-0000-00004E3E0000}"/>
    <cellStyle name="Normal 3 4 2 5 2 3 3" xfId="15954" xr:uid="{00000000-0005-0000-0000-00004F3E0000}"/>
    <cellStyle name="Normal 3 4 2 5 2 3 4" xfId="15955" xr:uid="{00000000-0005-0000-0000-0000503E0000}"/>
    <cellStyle name="Normal 3 4 2 5 2 4" xfId="15956" xr:uid="{00000000-0005-0000-0000-0000513E0000}"/>
    <cellStyle name="Normal 3 4 2 5 2 5" xfId="15957" xr:uid="{00000000-0005-0000-0000-0000523E0000}"/>
    <cellStyle name="Normal 3 4 2 5 2 6" xfId="15958" xr:uid="{00000000-0005-0000-0000-0000533E0000}"/>
    <cellStyle name="Normal 3 4 2 5 3" xfId="15959" xr:uid="{00000000-0005-0000-0000-0000543E0000}"/>
    <cellStyle name="Normal 3 4 2 5 3 2" xfId="15960" xr:uid="{00000000-0005-0000-0000-0000553E0000}"/>
    <cellStyle name="Normal 3 4 2 5 3 3" xfId="15961" xr:uid="{00000000-0005-0000-0000-0000563E0000}"/>
    <cellStyle name="Normal 3 4 2 5 3 4" xfId="15962" xr:uid="{00000000-0005-0000-0000-0000573E0000}"/>
    <cellStyle name="Normal 3 4 2 5 4" xfId="15963" xr:uid="{00000000-0005-0000-0000-0000583E0000}"/>
    <cellStyle name="Normal 3 4 2 5 4 2" xfId="15964" xr:uid="{00000000-0005-0000-0000-0000593E0000}"/>
    <cellStyle name="Normal 3 4 2 5 4 3" xfId="15965" xr:uid="{00000000-0005-0000-0000-00005A3E0000}"/>
    <cellStyle name="Normal 3 4 2 5 4 4" xfId="15966" xr:uid="{00000000-0005-0000-0000-00005B3E0000}"/>
    <cellStyle name="Normal 3 4 2 5 5" xfId="15967" xr:uid="{00000000-0005-0000-0000-00005C3E0000}"/>
    <cellStyle name="Normal 3 4 2 5 6" xfId="15968" xr:uid="{00000000-0005-0000-0000-00005D3E0000}"/>
    <cellStyle name="Normal 3 4 2 5 7" xfId="15969" xr:uid="{00000000-0005-0000-0000-00005E3E0000}"/>
    <cellStyle name="Normal 3 4 2 6" xfId="15970" xr:uid="{00000000-0005-0000-0000-00005F3E0000}"/>
    <cellStyle name="Normal 3 4 2 6 2" xfId="15971" xr:uid="{00000000-0005-0000-0000-0000603E0000}"/>
    <cellStyle name="Normal 3 4 2 6 2 2" xfId="15972" xr:uid="{00000000-0005-0000-0000-0000613E0000}"/>
    <cellStyle name="Normal 3 4 2 6 2 3" xfId="15973" xr:uid="{00000000-0005-0000-0000-0000623E0000}"/>
    <cellStyle name="Normal 3 4 2 6 2 4" xfId="15974" xr:uid="{00000000-0005-0000-0000-0000633E0000}"/>
    <cellStyle name="Normal 3 4 2 6 3" xfId="15975" xr:uid="{00000000-0005-0000-0000-0000643E0000}"/>
    <cellStyle name="Normal 3 4 2 6 3 2" xfId="15976" xr:uid="{00000000-0005-0000-0000-0000653E0000}"/>
    <cellStyle name="Normal 3 4 2 6 3 3" xfId="15977" xr:uid="{00000000-0005-0000-0000-0000663E0000}"/>
    <cellStyle name="Normal 3 4 2 6 3 4" xfId="15978" xr:uid="{00000000-0005-0000-0000-0000673E0000}"/>
    <cellStyle name="Normal 3 4 2 7" xfId="15979" xr:uid="{00000000-0005-0000-0000-0000683E0000}"/>
    <cellStyle name="Normal 3 4 2 7 2" xfId="15980" xr:uid="{00000000-0005-0000-0000-0000693E0000}"/>
    <cellStyle name="Normal 3 4 2 7 2 2" xfId="15981" xr:uid="{00000000-0005-0000-0000-00006A3E0000}"/>
    <cellStyle name="Normal 3 4 2 7 2 3" xfId="15982" xr:uid="{00000000-0005-0000-0000-00006B3E0000}"/>
    <cellStyle name="Normal 3 4 2 7 2 4" xfId="15983" xr:uid="{00000000-0005-0000-0000-00006C3E0000}"/>
    <cellStyle name="Normal 3 4 2 7 3" xfId="15984" xr:uid="{00000000-0005-0000-0000-00006D3E0000}"/>
    <cellStyle name="Normal 3 4 2 7 4" xfId="15985" xr:uid="{00000000-0005-0000-0000-00006E3E0000}"/>
    <cellStyle name="Normal 3 4 2 7 5" xfId="15986" xr:uid="{00000000-0005-0000-0000-00006F3E0000}"/>
    <cellStyle name="Normal 3 4 2 8" xfId="15987" xr:uid="{00000000-0005-0000-0000-0000703E0000}"/>
    <cellStyle name="Normal 3 4 2 8 2" xfId="15988" xr:uid="{00000000-0005-0000-0000-0000713E0000}"/>
    <cellStyle name="Normal 3 4 2 8 3" xfId="15989" xr:uid="{00000000-0005-0000-0000-0000723E0000}"/>
    <cellStyle name="Normal 3 4 2 8 4" xfId="15990" xr:uid="{00000000-0005-0000-0000-0000733E0000}"/>
    <cellStyle name="Normal 3 4 2 9" xfId="15991" xr:uid="{00000000-0005-0000-0000-0000743E0000}"/>
    <cellStyle name="Normal 3 4 3" xfId="15992" xr:uid="{00000000-0005-0000-0000-0000753E0000}"/>
    <cellStyle name="Normal 3 4 3 10" xfId="15993" xr:uid="{00000000-0005-0000-0000-0000763E0000}"/>
    <cellStyle name="Normal 3 4 3 11" xfId="15994" xr:uid="{00000000-0005-0000-0000-0000773E0000}"/>
    <cellStyle name="Normal 3 4 3 2" xfId="15995" xr:uid="{00000000-0005-0000-0000-0000783E0000}"/>
    <cellStyle name="Normal 3 4 3 2 2" xfId="15996" xr:uid="{00000000-0005-0000-0000-0000793E0000}"/>
    <cellStyle name="Normal 3 4 3 2 2 2" xfId="15997" xr:uid="{00000000-0005-0000-0000-00007A3E0000}"/>
    <cellStyle name="Normal 3 4 3 2 2 2 2" xfId="15998" xr:uid="{00000000-0005-0000-0000-00007B3E0000}"/>
    <cellStyle name="Normal 3 4 3 2 2 2 2 2" xfId="15999" xr:uid="{00000000-0005-0000-0000-00007C3E0000}"/>
    <cellStyle name="Normal 3 4 3 2 2 2 2 3" xfId="16000" xr:uid="{00000000-0005-0000-0000-00007D3E0000}"/>
    <cellStyle name="Normal 3 4 3 2 2 2 2 4" xfId="16001" xr:uid="{00000000-0005-0000-0000-00007E3E0000}"/>
    <cellStyle name="Normal 3 4 3 2 2 2 3" xfId="16002" xr:uid="{00000000-0005-0000-0000-00007F3E0000}"/>
    <cellStyle name="Normal 3 4 3 2 2 2 3 2" xfId="16003" xr:uid="{00000000-0005-0000-0000-0000803E0000}"/>
    <cellStyle name="Normal 3 4 3 2 2 2 3 3" xfId="16004" xr:uid="{00000000-0005-0000-0000-0000813E0000}"/>
    <cellStyle name="Normal 3 4 3 2 2 2 3 4" xfId="16005" xr:uid="{00000000-0005-0000-0000-0000823E0000}"/>
    <cellStyle name="Normal 3 4 3 2 2 2 4" xfId="16006" xr:uid="{00000000-0005-0000-0000-0000833E0000}"/>
    <cellStyle name="Normal 3 4 3 2 2 2 5" xfId="16007" xr:uid="{00000000-0005-0000-0000-0000843E0000}"/>
    <cellStyle name="Normal 3 4 3 2 2 2 6" xfId="16008" xr:uid="{00000000-0005-0000-0000-0000853E0000}"/>
    <cellStyle name="Normal 3 4 3 2 2 3" xfId="16009" xr:uid="{00000000-0005-0000-0000-0000863E0000}"/>
    <cellStyle name="Normal 3 4 3 2 2 3 2" xfId="16010" xr:uid="{00000000-0005-0000-0000-0000873E0000}"/>
    <cellStyle name="Normal 3 4 3 2 2 3 3" xfId="16011" xr:uid="{00000000-0005-0000-0000-0000883E0000}"/>
    <cellStyle name="Normal 3 4 3 2 2 3 4" xfId="16012" xr:uid="{00000000-0005-0000-0000-0000893E0000}"/>
    <cellStyle name="Normal 3 4 3 2 2 4" xfId="16013" xr:uid="{00000000-0005-0000-0000-00008A3E0000}"/>
    <cellStyle name="Normal 3 4 3 2 2 4 2" xfId="16014" xr:uid="{00000000-0005-0000-0000-00008B3E0000}"/>
    <cellStyle name="Normal 3 4 3 2 2 4 3" xfId="16015" xr:uid="{00000000-0005-0000-0000-00008C3E0000}"/>
    <cellStyle name="Normal 3 4 3 2 2 4 4" xfId="16016" xr:uid="{00000000-0005-0000-0000-00008D3E0000}"/>
    <cellStyle name="Normal 3 4 3 2 2 5" xfId="16017" xr:uid="{00000000-0005-0000-0000-00008E3E0000}"/>
    <cellStyle name="Normal 3 4 3 2 2 6" xfId="16018" xr:uid="{00000000-0005-0000-0000-00008F3E0000}"/>
    <cellStyle name="Normal 3 4 3 2 2 7" xfId="16019" xr:uid="{00000000-0005-0000-0000-0000903E0000}"/>
    <cellStyle name="Normal 3 4 3 2 3" xfId="16020" xr:uid="{00000000-0005-0000-0000-0000913E0000}"/>
    <cellStyle name="Normal 3 4 3 2 3 2" xfId="16021" xr:uid="{00000000-0005-0000-0000-0000923E0000}"/>
    <cellStyle name="Normal 3 4 3 2 3 2 2" xfId="16022" xr:uid="{00000000-0005-0000-0000-0000933E0000}"/>
    <cellStyle name="Normal 3 4 3 2 3 2 2 2" xfId="16023" xr:uid="{00000000-0005-0000-0000-0000943E0000}"/>
    <cellStyle name="Normal 3 4 3 2 3 2 2 3" xfId="16024" xr:uid="{00000000-0005-0000-0000-0000953E0000}"/>
    <cellStyle name="Normal 3 4 3 2 3 2 2 4" xfId="16025" xr:uid="{00000000-0005-0000-0000-0000963E0000}"/>
    <cellStyle name="Normal 3 4 3 2 3 2 3" xfId="16026" xr:uid="{00000000-0005-0000-0000-0000973E0000}"/>
    <cellStyle name="Normal 3 4 3 2 3 2 3 2" xfId="16027" xr:uid="{00000000-0005-0000-0000-0000983E0000}"/>
    <cellStyle name="Normal 3 4 3 2 3 2 3 3" xfId="16028" xr:uid="{00000000-0005-0000-0000-0000993E0000}"/>
    <cellStyle name="Normal 3 4 3 2 3 2 3 4" xfId="16029" xr:uid="{00000000-0005-0000-0000-00009A3E0000}"/>
    <cellStyle name="Normal 3 4 3 2 3 2 4" xfId="16030" xr:uid="{00000000-0005-0000-0000-00009B3E0000}"/>
    <cellStyle name="Normal 3 4 3 2 3 2 5" xfId="16031" xr:uid="{00000000-0005-0000-0000-00009C3E0000}"/>
    <cellStyle name="Normal 3 4 3 2 3 2 6" xfId="16032" xr:uid="{00000000-0005-0000-0000-00009D3E0000}"/>
    <cellStyle name="Normal 3 4 3 2 3 3" xfId="16033" xr:uid="{00000000-0005-0000-0000-00009E3E0000}"/>
    <cellStyle name="Normal 3 4 3 2 3 3 2" xfId="16034" xr:uid="{00000000-0005-0000-0000-00009F3E0000}"/>
    <cellStyle name="Normal 3 4 3 2 3 3 3" xfId="16035" xr:uid="{00000000-0005-0000-0000-0000A03E0000}"/>
    <cellStyle name="Normal 3 4 3 2 3 3 4" xfId="16036" xr:uid="{00000000-0005-0000-0000-0000A13E0000}"/>
    <cellStyle name="Normal 3 4 3 2 3 4" xfId="16037" xr:uid="{00000000-0005-0000-0000-0000A23E0000}"/>
    <cellStyle name="Normal 3 4 3 2 3 4 2" xfId="16038" xr:uid="{00000000-0005-0000-0000-0000A33E0000}"/>
    <cellStyle name="Normal 3 4 3 2 3 4 3" xfId="16039" xr:uid="{00000000-0005-0000-0000-0000A43E0000}"/>
    <cellStyle name="Normal 3 4 3 2 3 4 4" xfId="16040" xr:uid="{00000000-0005-0000-0000-0000A53E0000}"/>
    <cellStyle name="Normal 3 4 3 2 3 5" xfId="16041" xr:uid="{00000000-0005-0000-0000-0000A63E0000}"/>
    <cellStyle name="Normal 3 4 3 2 3 6" xfId="16042" xr:uid="{00000000-0005-0000-0000-0000A73E0000}"/>
    <cellStyle name="Normal 3 4 3 2 3 7" xfId="16043" xr:uid="{00000000-0005-0000-0000-0000A83E0000}"/>
    <cellStyle name="Normal 3 4 3 2 4" xfId="16044" xr:uid="{00000000-0005-0000-0000-0000A93E0000}"/>
    <cellStyle name="Normal 3 4 3 2 4 2" xfId="16045" xr:uid="{00000000-0005-0000-0000-0000AA3E0000}"/>
    <cellStyle name="Normal 3 4 3 2 4 2 2" xfId="16046" xr:uid="{00000000-0005-0000-0000-0000AB3E0000}"/>
    <cellStyle name="Normal 3 4 3 2 4 2 3" xfId="16047" xr:uid="{00000000-0005-0000-0000-0000AC3E0000}"/>
    <cellStyle name="Normal 3 4 3 2 4 2 4" xfId="16048" xr:uid="{00000000-0005-0000-0000-0000AD3E0000}"/>
    <cellStyle name="Normal 3 4 3 2 4 3" xfId="16049" xr:uid="{00000000-0005-0000-0000-0000AE3E0000}"/>
    <cellStyle name="Normal 3 4 3 2 4 3 2" xfId="16050" xr:uid="{00000000-0005-0000-0000-0000AF3E0000}"/>
    <cellStyle name="Normal 3 4 3 2 4 3 3" xfId="16051" xr:uid="{00000000-0005-0000-0000-0000B03E0000}"/>
    <cellStyle name="Normal 3 4 3 2 4 3 4" xfId="16052" xr:uid="{00000000-0005-0000-0000-0000B13E0000}"/>
    <cellStyle name="Normal 3 4 3 2 4 4" xfId="16053" xr:uid="{00000000-0005-0000-0000-0000B23E0000}"/>
    <cellStyle name="Normal 3 4 3 2 4 5" xfId="16054" xr:uid="{00000000-0005-0000-0000-0000B33E0000}"/>
    <cellStyle name="Normal 3 4 3 2 4 6" xfId="16055" xr:uid="{00000000-0005-0000-0000-0000B43E0000}"/>
    <cellStyle name="Normal 3 4 3 2 5" xfId="16056" xr:uid="{00000000-0005-0000-0000-0000B53E0000}"/>
    <cellStyle name="Normal 3 4 3 2 5 2" xfId="16057" xr:uid="{00000000-0005-0000-0000-0000B63E0000}"/>
    <cellStyle name="Normal 3 4 3 2 5 3" xfId="16058" xr:uid="{00000000-0005-0000-0000-0000B73E0000}"/>
    <cellStyle name="Normal 3 4 3 2 5 4" xfId="16059" xr:uid="{00000000-0005-0000-0000-0000B83E0000}"/>
    <cellStyle name="Normal 3 4 3 2 6" xfId="16060" xr:uid="{00000000-0005-0000-0000-0000B93E0000}"/>
    <cellStyle name="Normal 3 4 3 2 6 2" xfId="16061" xr:uid="{00000000-0005-0000-0000-0000BA3E0000}"/>
    <cellStyle name="Normal 3 4 3 2 6 3" xfId="16062" xr:uid="{00000000-0005-0000-0000-0000BB3E0000}"/>
    <cellStyle name="Normal 3 4 3 2 6 4" xfId="16063" xr:uid="{00000000-0005-0000-0000-0000BC3E0000}"/>
    <cellStyle name="Normal 3 4 3 2 7" xfId="16064" xr:uid="{00000000-0005-0000-0000-0000BD3E0000}"/>
    <cellStyle name="Normal 3 4 3 2 8" xfId="16065" xr:uid="{00000000-0005-0000-0000-0000BE3E0000}"/>
    <cellStyle name="Normal 3 4 3 2 9" xfId="16066" xr:uid="{00000000-0005-0000-0000-0000BF3E0000}"/>
    <cellStyle name="Normal 3 4 3 3" xfId="16067" xr:uid="{00000000-0005-0000-0000-0000C03E0000}"/>
    <cellStyle name="Normal 3 4 3 3 2" xfId="16068" xr:uid="{00000000-0005-0000-0000-0000C13E0000}"/>
    <cellStyle name="Normal 3 4 3 3 2 2" xfId="16069" xr:uid="{00000000-0005-0000-0000-0000C23E0000}"/>
    <cellStyle name="Normal 3 4 3 3 2 2 2" xfId="16070" xr:uid="{00000000-0005-0000-0000-0000C33E0000}"/>
    <cellStyle name="Normal 3 4 3 3 2 2 2 2" xfId="16071" xr:uid="{00000000-0005-0000-0000-0000C43E0000}"/>
    <cellStyle name="Normal 3 4 3 3 2 2 2 3" xfId="16072" xr:uid="{00000000-0005-0000-0000-0000C53E0000}"/>
    <cellStyle name="Normal 3 4 3 3 2 2 2 4" xfId="16073" xr:uid="{00000000-0005-0000-0000-0000C63E0000}"/>
    <cellStyle name="Normal 3 4 3 3 2 2 3" xfId="16074" xr:uid="{00000000-0005-0000-0000-0000C73E0000}"/>
    <cellStyle name="Normal 3 4 3 3 2 2 4" xfId="16075" xr:uid="{00000000-0005-0000-0000-0000C83E0000}"/>
    <cellStyle name="Normal 3 4 3 3 2 2 5" xfId="16076" xr:uid="{00000000-0005-0000-0000-0000C93E0000}"/>
    <cellStyle name="Normal 3 4 3 3 2 3" xfId="16077" xr:uid="{00000000-0005-0000-0000-0000CA3E0000}"/>
    <cellStyle name="Normal 3 4 3 3 2 3 2" xfId="16078" xr:uid="{00000000-0005-0000-0000-0000CB3E0000}"/>
    <cellStyle name="Normal 3 4 3 3 2 3 3" xfId="16079" xr:uid="{00000000-0005-0000-0000-0000CC3E0000}"/>
    <cellStyle name="Normal 3 4 3 3 2 3 4" xfId="16080" xr:uid="{00000000-0005-0000-0000-0000CD3E0000}"/>
    <cellStyle name="Normal 3 4 3 3 2 4" xfId="16081" xr:uid="{00000000-0005-0000-0000-0000CE3E0000}"/>
    <cellStyle name="Normal 3 4 3 3 2 4 2" xfId="16082" xr:uid="{00000000-0005-0000-0000-0000CF3E0000}"/>
    <cellStyle name="Normal 3 4 3 3 2 4 3" xfId="16083" xr:uid="{00000000-0005-0000-0000-0000D03E0000}"/>
    <cellStyle name="Normal 3 4 3 3 2 4 4" xfId="16084" xr:uid="{00000000-0005-0000-0000-0000D13E0000}"/>
    <cellStyle name="Normal 3 4 3 3 2 5" xfId="16085" xr:uid="{00000000-0005-0000-0000-0000D23E0000}"/>
    <cellStyle name="Normal 3 4 3 3 2 6" xfId="16086" xr:uid="{00000000-0005-0000-0000-0000D33E0000}"/>
    <cellStyle name="Normal 3 4 3 3 2 7" xfId="16087" xr:uid="{00000000-0005-0000-0000-0000D43E0000}"/>
    <cellStyle name="Normal 3 4 3 3 3" xfId="16088" xr:uid="{00000000-0005-0000-0000-0000D53E0000}"/>
    <cellStyle name="Normal 3 4 3 3 3 2" xfId="16089" xr:uid="{00000000-0005-0000-0000-0000D63E0000}"/>
    <cellStyle name="Normal 3 4 3 3 3 2 2" xfId="16090" xr:uid="{00000000-0005-0000-0000-0000D73E0000}"/>
    <cellStyle name="Normal 3 4 3 3 3 2 2 2" xfId="16091" xr:uid="{00000000-0005-0000-0000-0000D83E0000}"/>
    <cellStyle name="Normal 3 4 3 3 3 2 2 3" xfId="16092" xr:uid="{00000000-0005-0000-0000-0000D93E0000}"/>
    <cellStyle name="Normal 3 4 3 3 3 2 2 4" xfId="16093" xr:uid="{00000000-0005-0000-0000-0000DA3E0000}"/>
    <cellStyle name="Normal 3 4 3 3 3 2 3" xfId="16094" xr:uid="{00000000-0005-0000-0000-0000DB3E0000}"/>
    <cellStyle name="Normal 3 4 3 3 3 2 4" xfId="16095" xr:uid="{00000000-0005-0000-0000-0000DC3E0000}"/>
    <cellStyle name="Normal 3 4 3 3 3 2 5" xfId="16096" xr:uid="{00000000-0005-0000-0000-0000DD3E0000}"/>
    <cellStyle name="Normal 3 4 3 3 3 3" xfId="16097" xr:uid="{00000000-0005-0000-0000-0000DE3E0000}"/>
    <cellStyle name="Normal 3 4 3 3 3 3 2" xfId="16098" xr:uid="{00000000-0005-0000-0000-0000DF3E0000}"/>
    <cellStyle name="Normal 3 4 3 3 3 3 3" xfId="16099" xr:uid="{00000000-0005-0000-0000-0000E03E0000}"/>
    <cellStyle name="Normal 3 4 3 3 3 3 4" xfId="16100" xr:uid="{00000000-0005-0000-0000-0000E13E0000}"/>
    <cellStyle name="Normal 3 4 3 3 3 4" xfId="16101" xr:uid="{00000000-0005-0000-0000-0000E23E0000}"/>
    <cellStyle name="Normal 3 4 3 3 3 5" xfId="16102" xr:uid="{00000000-0005-0000-0000-0000E33E0000}"/>
    <cellStyle name="Normal 3 4 3 3 3 6" xfId="16103" xr:uid="{00000000-0005-0000-0000-0000E43E0000}"/>
    <cellStyle name="Normal 3 4 3 3 4" xfId="16104" xr:uid="{00000000-0005-0000-0000-0000E53E0000}"/>
    <cellStyle name="Normal 3 4 3 3 4 2" xfId="16105" xr:uid="{00000000-0005-0000-0000-0000E63E0000}"/>
    <cellStyle name="Normal 3 4 3 3 4 2 2" xfId="16106" xr:uid="{00000000-0005-0000-0000-0000E73E0000}"/>
    <cellStyle name="Normal 3 4 3 3 4 2 3" xfId="16107" xr:uid="{00000000-0005-0000-0000-0000E83E0000}"/>
    <cellStyle name="Normal 3 4 3 3 4 2 4" xfId="16108" xr:uid="{00000000-0005-0000-0000-0000E93E0000}"/>
    <cellStyle name="Normal 3 4 3 3 4 3" xfId="16109" xr:uid="{00000000-0005-0000-0000-0000EA3E0000}"/>
    <cellStyle name="Normal 3 4 3 3 4 4" xfId="16110" xr:uid="{00000000-0005-0000-0000-0000EB3E0000}"/>
    <cellStyle name="Normal 3 4 3 3 4 5" xfId="16111" xr:uid="{00000000-0005-0000-0000-0000EC3E0000}"/>
    <cellStyle name="Normal 3 4 3 3 5" xfId="16112" xr:uid="{00000000-0005-0000-0000-0000ED3E0000}"/>
    <cellStyle name="Normal 3 4 3 3 5 2" xfId="16113" xr:uid="{00000000-0005-0000-0000-0000EE3E0000}"/>
    <cellStyle name="Normal 3 4 3 3 5 3" xfId="16114" xr:uid="{00000000-0005-0000-0000-0000EF3E0000}"/>
    <cellStyle name="Normal 3 4 3 3 5 4" xfId="16115" xr:uid="{00000000-0005-0000-0000-0000F03E0000}"/>
    <cellStyle name="Normal 3 4 3 3 6" xfId="16116" xr:uid="{00000000-0005-0000-0000-0000F13E0000}"/>
    <cellStyle name="Normal 3 4 3 3 6 2" xfId="16117" xr:uid="{00000000-0005-0000-0000-0000F23E0000}"/>
    <cellStyle name="Normal 3 4 3 3 6 3" xfId="16118" xr:uid="{00000000-0005-0000-0000-0000F33E0000}"/>
    <cellStyle name="Normal 3 4 3 3 6 4" xfId="16119" xr:uid="{00000000-0005-0000-0000-0000F43E0000}"/>
    <cellStyle name="Normal 3 4 3 3 7" xfId="16120" xr:uid="{00000000-0005-0000-0000-0000F53E0000}"/>
    <cellStyle name="Normal 3 4 3 3 8" xfId="16121" xr:uid="{00000000-0005-0000-0000-0000F63E0000}"/>
    <cellStyle name="Normal 3 4 3 3 9" xfId="16122" xr:uid="{00000000-0005-0000-0000-0000F73E0000}"/>
    <cellStyle name="Normal 3 4 3 4" xfId="16123" xr:uid="{00000000-0005-0000-0000-0000F83E0000}"/>
    <cellStyle name="Normal 3 4 3 4 2" xfId="16124" xr:uid="{00000000-0005-0000-0000-0000F93E0000}"/>
    <cellStyle name="Normal 3 4 3 4 2 2" xfId="16125" xr:uid="{00000000-0005-0000-0000-0000FA3E0000}"/>
    <cellStyle name="Normal 3 4 3 4 2 2 2" xfId="16126" xr:uid="{00000000-0005-0000-0000-0000FB3E0000}"/>
    <cellStyle name="Normal 3 4 3 4 2 2 3" xfId="16127" xr:uid="{00000000-0005-0000-0000-0000FC3E0000}"/>
    <cellStyle name="Normal 3 4 3 4 2 2 4" xfId="16128" xr:uid="{00000000-0005-0000-0000-0000FD3E0000}"/>
    <cellStyle name="Normal 3 4 3 4 2 3" xfId="16129" xr:uid="{00000000-0005-0000-0000-0000FE3E0000}"/>
    <cellStyle name="Normal 3 4 3 4 2 3 2" xfId="16130" xr:uid="{00000000-0005-0000-0000-0000FF3E0000}"/>
    <cellStyle name="Normal 3 4 3 4 2 3 3" xfId="16131" xr:uid="{00000000-0005-0000-0000-0000003F0000}"/>
    <cellStyle name="Normal 3 4 3 4 2 3 4" xfId="16132" xr:uid="{00000000-0005-0000-0000-0000013F0000}"/>
    <cellStyle name="Normal 3 4 3 4 2 4" xfId="16133" xr:uid="{00000000-0005-0000-0000-0000023F0000}"/>
    <cellStyle name="Normal 3 4 3 4 2 5" xfId="16134" xr:uid="{00000000-0005-0000-0000-0000033F0000}"/>
    <cellStyle name="Normal 3 4 3 4 2 6" xfId="16135" xr:uid="{00000000-0005-0000-0000-0000043F0000}"/>
    <cellStyle name="Normal 3 4 3 4 3" xfId="16136" xr:uid="{00000000-0005-0000-0000-0000053F0000}"/>
    <cellStyle name="Normal 3 4 3 4 3 2" xfId="16137" xr:uid="{00000000-0005-0000-0000-0000063F0000}"/>
    <cellStyle name="Normal 3 4 3 4 3 3" xfId="16138" xr:uid="{00000000-0005-0000-0000-0000073F0000}"/>
    <cellStyle name="Normal 3 4 3 4 3 4" xfId="16139" xr:uid="{00000000-0005-0000-0000-0000083F0000}"/>
    <cellStyle name="Normal 3 4 3 4 4" xfId="16140" xr:uid="{00000000-0005-0000-0000-0000093F0000}"/>
    <cellStyle name="Normal 3 4 3 4 4 2" xfId="16141" xr:uid="{00000000-0005-0000-0000-00000A3F0000}"/>
    <cellStyle name="Normal 3 4 3 4 4 3" xfId="16142" xr:uid="{00000000-0005-0000-0000-00000B3F0000}"/>
    <cellStyle name="Normal 3 4 3 4 4 4" xfId="16143" xr:uid="{00000000-0005-0000-0000-00000C3F0000}"/>
    <cellStyle name="Normal 3 4 3 4 5" xfId="16144" xr:uid="{00000000-0005-0000-0000-00000D3F0000}"/>
    <cellStyle name="Normal 3 4 3 4 6" xfId="16145" xr:uid="{00000000-0005-0000-0000-00000E3F0000}"/>
    <cellStyle name="Normal 3 4 3 4 7" xfId="16146" xr:uid="{00000000-0005-0000-0000-00000F3F0000}"/>
    <cellStyle name="Normal 3 4 3 5" xfId="16147" xr:uid="{00000000-0005-0000-0000-0000103F0000}"/>
    <cellStyle name="Normal 3 4 3 5 2" xfId="16148" xr:uid="{00000000-0005-0000-0000-0000113F0000}"/>
    <cellStyle name="Normal 3 4 3 5 2 2" xfId="16149" xr:uid="{00000000-0005-0000-0000-0000123F0000}"/>
    <cellStyle name="Normal 3 4 3 5 2 2 2" xfId="16150" xr:uid="{00000000-0005-0000-0000-0000133F0000}"/>
    <cellStyle name="Normal 3 4 3 5 2 2 3" xfId="16151" xr:uid="{00000000-0005-0000-0000-0000143F0000}"/>
    <cellStyle name="Normal 3 4 3 5 2 2 4" xfId="16152" xr:uid="{00000000-0005-0000-0000-0000153F0000}"/>
    <cellStyle name="Normal 3 4 3 5 2 3" xfId="16153" xr:uid="{00000000-0005-0000-0000-0000163F0000}"/>
    <cellStyle name="Normal 3 4 3 5 2 4" xfId="16154" xr:uid="{00000000-0005-0000-0000-0000173F0000}"/>
    <cellStyle name="Normal 3 4 3 5 2 5" xfId="16155" xr:uid="{00000000-0005-0000-0000-0000183F0000}"/>
    <cellStyle name="Normal 3 4 3 5 3" xfId="16156" xr:uid="{00000000-0005-0000-0000-0000193F0000}"/>
    <cellStyle name="Normal 3 4 3 5 3 2" xfId="16157" xr:uid="{00000000-0005-0000-0000-00001A3F0000}"/>
    <cellStyle name="Normal 3 4 3 5 3 3" xfId="16158" xr:uid="{00000000-0005-0000-0000-00001B3F0000}"/>
    <cellStyle name="Normal 3 4 3 5 3 4" xfId="16159" xr:uid="{00000000-0005-0000-0000-00001C3F0000}"/>
    <cellStyle name="Normal 3 4 3 5 4" xfId="16160" xr:uid="{00000000-0005-0000-0000-00001D3F0000}"/>
    <cellStyle name="Normal 3 4 3 5 4 2" xfId="16161" xr:uid="{00000000-0005-0000-0000-00001E3F0000}"/>
    <cellStyle name="Normal 3 4 3 5 4 3" xfId="16162" xr:uid="{00000000-0005-0000-0000-00001F3F0000}"/>
    <cellStyle name="Normal 3 4 3 5 4 4" xfId="16163" xr:uid="{00000000-0005-0000-0000-0000203F0000}"/>
    <cellStyle name="Normal 3 4 3 6" xfId="16164" xr:uid="{00000000-0005-0000-0000-0000213F0000}"/>
    <cellStyle name="Normal 3 4 3 6 2" xfId="16165" xr:uid="{00000000-0005-0000-0000-0000223F0000}"/>
    <cellStyle name="Normal 3 4 3 6 2 2" xfId="16166" xr:uid="{00000000-0005-0000-0000-0000233F0000}"/>
    <cellStyle name="Normal 3 4 3 6 2 3" xfId="16167" xr:uid="{00000000-0005-0000-0000-0000243F0000}"/>
    <cellStyle name="Normal 3 4 3 6 2 4" xfId="16168" xr:uid="{00000000-0005-0000-0000-0000253F0000}"/>
    <cellStyle name="Normal 3 4 3 6 3" xfId="16169" xr:uid="{00000000-0005-0000-0000-0000263F0000}"/>
    <cellStyle name="Normal 3 4 3 6 3 2" xfId="16170" xr:uid="{00000000-0005-0000-0000-0000273F0000}"/>
    <cellStyle name="Normal 3 4 3 6 3 3" xfId="16171" xr:uid="{00000000-0005-0000-0000-0000283F0000}"/>
    <cellStyle name="Normal 3 4 3 6 3 4" xfId="16172" xr:uid="{00000000-0005-0000-0000-0000293F0000}"/>
    <cellStyle name="Normal 3 4 3 6 4" xfId="16173" xr:uid="{00000000-0005-0000-0000-00002A3F0000}"/>
    <cellStyle name="Normal 3 4 3 6 5" xfId="16174" xr:uid="{00000000-0005-0000-0000-00002B3F0000}"/>
    <cellStyle name="Normal 3 4 3 6 6" xfId="16175" xr:uid="{00000000-0005-0000-0000-00002C3F0000}"/>
    <cellStyle name="Normal 3 4 3 7" xfId="16176" xr:uid="{00000000-0005-0000-0000-00002D3F0000}"/>
    <cellStyle name="Normal 3 4 3 7 2" xfId="16177" xr:uid="{00000000-0005-0000-0000-00002E3F0000}"/>
    <cellStyle name="Normal 3 4 3 7 3" xfId="16178" xr:uid="{00000000-0005-0000-0000-00002F3F0000}"/>
    <cellStyle name="Normal 3 4 3 7 4" xfId="16179" xr:uid="{00000000-0005-0000-0000-0000303F0000}"/>
    <cellStyle name="Normal 3 4 3 8" xfId="16180" xr:uid="{00000000-0005-0000-0000-0000313F0000}"/>
    <cellStyle name="Normal 3 4 3 8 2" xfId="16181" xr:uid="{00000000-0005-0000-0000-0000323F0000}"/>
    <cellStyle name="Normal 3 4 3 8 3" xfId="16182" xr:uid="{00000000-0005-0000-0000-0000333F0000}"/>
    <cellStyle name="Normal 3 4 3 8 4" xfId="16183" xr:uid="{00000000-0005-0000-0000-0000343F0000}"/>
    <cellStyle name="Normal 3 4 3 9" xfId="16184" xr:uid="{00000000-0005-0000-0000-0000353F0000}"/>
    <cellStyle name="Normal 3 4 4" xfId="16185" xr:uid="{00000000-0005-0000-0000-0000363F0000}"/>
    <cellStyle name="Normal 3 4 4 2" xfId="16186" xr:uid="{00000000-0005-0000-0000-0000373F0000}"/>
    <cellStyle name="Normal 3 4 4 2 2" xfId="16187" xr:uid="{00000000-0005-0000-0000-0000383F0000}"/>
    <cellStyle name="Normal 3 4 4 2 2 2" xfId="16188" xr:uid="{00000000-0005-0000-0000-0000393F0000}"/>
    <cellStyle name="Normal 3 4 4 2 2 2 2" xfId="16189" xr:uid="{00000000-0005-0000-0000-00003A3F0000}"/>
    <cellStyle name="Normal 3 4 4 2 2 2 3" xfId="16190" xr:uid="{00000000-0005-0000-0000-00003B3F0000}"/>
    <cellStyle name="Normal 3 4 4 2 2 2 4" xfId="16191" xr:uid="{00000000-0005-0000-0000-00003C3F0000}"/>
    <cellStyle name="Normal 3 4 4 2 2 3" xfId="16192" xr:uid="{00000000-0005-0000-0000-00003D3F0000}"/>
    <cellStyle name="Normal 3 4 4 2 2 4" xfId="16193" xr:uid="{00000000-0005-0000-0000-00003E3F0000}"/>
    <cellStyle name="Normal 3 4 4 2 2 5" xfId="16194" xr:uid="{00000000-0005-0000-0000-00003F3F0000}"/>
    <cellStyle name="Normal 3 4 4 2 3" xfId="16195" xr:uid="{00000000-0005-0000-0000-0000403F0000}"/>
    <cellStyle name="Normal 3 4 4 2 3 2" xfId="16196" xr:uid="{00000000-0005-0000-0000-0000413F0000}"/>
    <cellStyle name="Normal 3 4 4 2 3 3" xfId="16197" xr:uid="{00000000-0005-0000-0000-0000423F0000}"/>
    <cellStyle name="Normal 3 4 4 2 3 4" xfId="16198" xr:uid="{00000000-0005-0000-0000-0000433F0000}"/>
    <cellStyle name="Normal 3 4 4 2 4" xfId="16199" xr:uid="{00000000-0005-0000-0000-0000443F0000}"/>
    <cellStyle name="Normal 3 4 4 2 4 2" xfId="16200" xr:uid="{00000000-0005-0000-0000-0000453F0000}"/>
    <cellStyle name="Normal 3 4 4 2 4 3" xfId="16201" xr:uid="{00000000-0005-0000-0000-0000463F0000}"/>
    <cellStyle name="Normal 3 4 4 2 4 4" xfId="16202" xr:uid="{00000000-0005-0000-0000-0000473F0000}"/>
    <cellStyle name="Normal 3 4 4 3" xfId="16203" xr:uid="{00000000-0005-0000-0000-0000483F0000}"/>
    <cellStyle name="Normal 3 4 4 3 2" xfId="16204" xr:uid="{00000000-0005-0000-0000-0000493F0000}"/>
    <cellStyle name="Normal 3 4 4 3 2 2" xfId="16205" xr:uid="{00000000-0005-0000-0000-00004A3F0000}"/>
    <cellStyle name="Normal 3 4 4 3 2 2 2" xfId="16206" xr:uid="{00000000-0005-0000-0000-00004B3F0000}"/>
    <cellStyle name="Normal 3 4 4 3 2 2 3" xfId="16207" xr:uid="{00000000-0005-0000-0000-00004C3F0000}"/>
    <cellStyle name="Normal 3 4 4 3 2 2 4" xfId="16208" xr:uid="{00000000-0005-0000-0000-00004D3F0000}"/>
    <cellStyle name="Normal 3 4 4 3 2 3" xfId="16209" xr:uid="{00000000-0005-0000-0000-00004E3F0000}"/>
    <cellStyle name="Normal 3 4 4 3 2 4" xfId="16210" xr:uid="{00000000-0005-0000-0000-00004F3F0000}"/>
    <cellStyle name="Normal 3 4 4 3 2 5" xfId="16211" xr:uid="{00000000-0005-0000-0000-0000503F0000}"/>
    <cellStyle name="Normal 3 4 4 3 3" xfId="16212" xr:uid="{00000000-0005-0000-0000-0000513F0000}"/>
    <cellStyle name="Normal 3 4 4 3 3 2" xfId="16213" xr:uid="{00000000-0005-0000-0000-0000523F0000}"/>
    <cellStyle name="Normal 3 4 4 3 3 3" xfId="16214" xr:uid="{00000000-0005-0000-0000-0000533F0000}"/>
    <cellStyle name="Normal 3 4 4 3 3 4" xfId="16215" xr:uid="{00000000-0005-0000-0000-0000543F0000}"/>
    <cellStyle name="Normal 3 4 4 3 4" xfId="16216" xr:uid="{00000000-0005-0000-0000-0000553F0000}"/>
    <cellStyle name="Normal 3 4 4 3 5" xfId="16217" xr:uid="{00000000-0005-0000-0000-0000563F0000}"/>
    <cellStyle name="Normal 3 4 4 3 6" xfId="16218" xr:uid="{00000000-0005-0000-0000-0000573F0000}"/>
    <cellStyle name="Normal 3 4 4 4" xfId="16219" xr:uid="{00000000-0005-0000-0000-0000583F0000}"/>
    <cellStyle name="Normal 3 4 4 4 2" xfId="16220" xr:uid="{00000000-0005-0000-0000-0000593F0000}"/>
    <cellStyle name="Normal 3 4 4 4 2 2" xfId="16221" xr:uid="{00000000-0005-0000-0000-00005A3F0000}"/>
    <cellStyle name="Normal 3 4 4 4 2 3" xfId="16222" xr:uid="{00000000-0005-0000-0000-00005B3F0000}"/>
    <cellStyle name="Normal 3 4 4 4 2 4" xfId="16223" xr:uid="{00000000-0005-0000-0000-00005C3F0000}"/>
    <cellStyle name="Normal 3 4 4 4 3" xfId="16224" xr:uid="{00000000-0005-0000-0000-00005D3F0000}"/>
    <cellStyle name="Normal 3 4 4 4 4" xfId="16225" xr:uid="{00000000-0005-0000-0000-00005E3F0000}"/>
    <cellStyle name="Normal 3 4 4 4 5" xfId="16226" xr:uid="{00000000-0005-0000-0000-00005F3F0000}"/>
    <cellStyle name="Normal 3 4 4 5" xfId="16227" xr:uid="{00000000-0005-0000-0000-0000603F0000}"/>
    <cellStyle name="Normal 3 4 4 5 2" xfId="16228" xr:uid="{00000000-0005-0000-0000-0000613F0000}"/>
    <cellStyle name="Normal 3 4 4 5 3" xfId="16229" xr:uid="{00000000-0005-0000-0000-0000623F0000}"/>
    <cellStyle name="Normal 3 4 4 5 4" xfId="16230" xr:uid="{00000000-0005-0000-0000-0000633F0000}"/>
    <cellStyle name="Normal 3 4 4 6" xfId="16231" xr:uid="{00000000-0005-0000-0000-0000643F0000}"/>
    <cellStyle name="Normal 3 4 4 6 2" xfId="16232" xr:uid="{00000000-0005-0000-0000-0000653F0000}"/>
    <cellStyle name="Normal 3 4 4 6 3" xfId="16233" xr:uid="{00000000-0005-0000-0000-0000663F0000}"/>
    <cellStyle name="Normal 3 4 4 6 4" xfId="16234" xr:uid="{00000000-0005-0000-0000-0000673F0000}"/>
    <cellStyle name="Normal 3 4 5" xfId="16235" xr:uid="{00000000-0005-0000-0000-0000683F0000}"/>
    <cellStyle name="Normal 3 4 5 2" xfId="16236" xr:uid="{00000000-0005-0000-0000-0000693F0000}"/>
    <cellStyle name="Normal 3 4 5 2 2" xfId="16237" xr:uid="{00000000-0005-0000-0000-00006A3F0000}"/>
    <cellStyle name="Normal 3 4 5 2 2 2" xfId="16238" xr:uid="{00000000-0005-0000-0000-00006B3F0000}"/>
    <cellStyle name="Normal 3 4 5 2 2 2 2" xfId="16239" xr:uid="{00000000-0005-0000-0000-00006C3F0000}"/>
    <cellStyle name="Normal 3 4 5 2 2 2 2 2" xfId="16240" xr:uid="{00000000-0005-0000-0000-00006D3F0000}"/>
    <cellStyle name="Normal 3 4 5 2 2 2 2 3" xfId="16241" xr:uid="{00000000-0005-0000-0000-00006E3F0000}"/>
    <cellStyle name="Normal 3 4 5 2 2 2 2 4" xfId="16242" xr:uid="{00000000-0005-0000-0000-00006F3F0000}"/>
    <cellStyle name="Normal 3 4 5 2 2 2 3" xfId="16243" xr:uid="{00000000-0005-0000-0000-0000703F0000}"/>
    <cellStyle name="Normal 3 4 5 2 2 2 4" xfId="16244" xr:uid="{00000000-0005-0000-0000-0000713F0000}"/>
    <cellStyle name="Normal 3 4 5 2 2 2 5" xfId="16245" xr:uid="{00000000-0005-0000-0000-0000723F0000}"/>
    <cellStyle name="Normal 3 4 5 2 2 3" xfId="16246" xr:uid="{00000000-0005-0000-0000-0000733F0000}"/>
    <cellStyle name="Normal 3 4 5 2 2 3 2" xfId="16247" xr:uid="{00000000-0005-0000-0000-0000743F0000}"/>
    <cellStyle name="Normal 3 4 5 2 2 3 3" xfId="16248" xr:uid="{00000000-0005-0000-0000-0000753F0000}"/>
    <cellStyle name="Normal 3 4 5 2 2 3 4" xfId="16249" xr:uid="{00000000-0005-0000-0000-0000763F0000}"/>
    <cellStyle name="Normal 3 4 5 2 2 4" xfId="16250" xr:uid="{00000000-0005-0000-0000-0000773F0000}"/>
    <cellStyle name="Normal 3 4 5 2 2 5" xfId="16251" xr:uid="{00000000-0005-0000-0000-0000783F0000}"/>
    <cellStyle name="Normal 3 4 5 2 2 6" xfId="16252" xr:uid="{00000000-0005-0000-0000-0000793F0000}"/>
    <cellStyle name="Normal 3 4 5 2 3" xfId="16253" xr:uid="{00000000-0005-0000-0000-00007A3F0000}"/>
    <cellStyle name="Normal 3 4 5 2 3 2" xfId="16254" xr:uid="{00000000-0005-0000-0000-00007B3F0000}"/>
    <cellStyle name="Normal 3 4 5 2 3 2 2" xfId="16255" xr:uid="{00000000-0005-0000-0000-00007C3F0000}"/>
    <cellStyle name="Normal 3 4 5 2 3 2 2 2" xfId="16256" xr:uid="{00000000-0005-0000-0000-00007D3F0000}"/>
    <cellStyle name="Normal 3 4 5 2 3 2 2 3" xfId="16257" xr:uid="{00000000-0005-0000-0000-00007E3F0000}"/>
    <cellStyle name="Normal 3 4 5 2 3 2 2 4" xfId="16258" xr:uid="{00000000-0005-0000-0000-00007F3F0000}"/>
    <cellStyle name="Normal 3 4 5 2 3 2 3" xfId="16259" xr:uid="{00000000-0005-0000-0000-0000803F0000}"/>
    <cellStyle name="Normal 3 4 5 2 3 2 4" xfId="16260" xr:uid="{00000000-0005-0000-0000-0000813F0000}"/>
    <cellStyle name="Normal 3 4 5 2 3 2 5" xfId="16261" xr:uid="{00000000-0005-0000-0000-0000823F0000}"/>
    <cellStyle name="Normal 3 4 5 2 3 3" xfId="16262" xr:uid="{00000000-0005-0000-0000-0000833F0000}"/>
    <cellStyle name="Normal 3 4 5 2 3 3 2" xfId="16263" xr:uid="{00000000-0005-0000-0000-0000843F0000}"/>
    <cellStyle name="Normal 3 4 5 2 3 3 3" xfId="16264" xr:uid="{00000000-0005-0000-0000-0000853F0000}"/>
    <cellStyle name="Normal 3 4 5 2 3 3 4" xfId="16265" xr:uid="{00000000-0005-0000-0000-0000863F0000}"/>
    <cellStyle name="Normal 3 4 5 2 3 4" xfId="16266" xr:uid="{00000000-0005-0000-0000-0000873F0000}"/>
    <cellStyle name="Normal 3 4 5 2 3 5" xfId="16267" xr:uid="{00000000-0005-0000-0000-0000883F0000}"/>
    <cellStyle name="Normal 3 4 5 2 3 6" xfId="16268" xr:uid="{00000000-0005-0000-0000-0000893F0000}"/>
    <cellStyle name="Normal 3 4 5 2 4" xfId="16269" xr:uid="{00000000-0005-0000-0000-00008A3F0000}"/>
    <cellStyle name="Normal 3 4 5 2 4 2" xfId="16270" xr:uid="{00000000-0005-0000-0000-00008B3F0000}"/>
    <cellStyle name="Normal 3 4 5 2 4 2 2" xfId="16271" xr:uid="{00000000-0005-0000-0000-00008C3F0000}"/>
    <cellStyle name="Normal 3 4 5 2 4 2 3" xfId="16272" xr:uid="{00000000-0005-0000-0000-00008D3F0000}"/>
    <cellStyle name="Normal 3 4 5 2 4 2 4" xfId="16273" xr:uid="{00000000-0005-0000-0000-00008E3F0000}"/>
    <cellStyle name="Normal 3 4 5 2 4 3" xfId="16274" xr:uid="{00000000-0005-0000-0000-00008F3F0000}"/>
    <cellStyle name="Normal 3 4 5 2 4 4" xfId="16275" xr:uid="{00000000-0005-0000-0000-0000903F0000}"/>
    <cellStyle name="Normal 3 4 5 2 4 5" xfId="16276" xr:uid="{00000000-0005-0000-0000-0000913F0000}"/>
    <cellStyle name="Normal 3 4 5 2 5" xfId="16277" xr:uid="{00000000-0005-0000-0000-0000923F0000}"/>
    <cellStyle name="Normal 3 4 5 2 5 2" xfId="16278" xr:uid="{00000000-0005-0000-0000-0000933F0000}"/>
    <cellStyle name="Normal 3 4 5 2 5 3" xfId="16279" xr:uid="{00000000-0005-0000-0000-0000943F0000}"/>
    <cellStyle name="Normal 3 4 5 2 5 4" xfId="16280" xr:uid="{00000000-0005-0000-0000-0000953F0000}"/>
    <cellStyle name="Normal 3 4 5 2 6" xfId="16281" xr:uid="{00000000-0005-0000-0000-0000963F0000}"/>
    <cellStyle name="Normal 3 4 5 2 7" xfId="16282" xr:uid="{00000000-0005-0000-0000-0000973F0000}"/>
    <cellStyle name="Normal 3 4 5 2 8" xfId="16283" xr:uid="{00000000-0005-0000-0000-0000983F0000}"/>
    <cellStyle name="Normal 3 4 5 3" xfId="16284" xr:uid="{00000000-0005-0000-0000-0000993F0000}"/>
    <cellStyle name="Normal 3 4 5 3 2" xfId="16285" xr:uid="{00000000-0005-0000-0000-00009A3F0000}"/>
    <cellStyle name="Normal 3 4 5 3 2 2" xfId="16286" xr:uid="{00000000-0005-0000-0000-00009B3F0000}"/>
    <cellStyle name="Normal 3 4 5 3 2 2 2" xfId="16287" xr:uid="{00000000-0005-0000-0000-00009C3F0000}"/>
    <cellStyle name="Normal 3 4 5 3 2 2 3" xfId="16288" xr:uid="{00000000-0005-0000-0000-00009D3F0000}"/>
    <cellStyle name="Normal 3 4 5 3 2 2 4" xfId="16289" xr:uid="{00000000-0005-0000-0000-00009E3F0000}"/>
    <cellStyle name="Normal 3 4 5 3 2 3" xfId="16290" xr:uid="{00000000-0005-0000-0000-00009F3F0000}"/>
    <cellStyle name="Normal 3 4 5 3 2 3 2" xfId="16291" xr:uid="{00000000-0005-0000-0000-0000A03F0000}"/>
    <cellStyle name="Normal 3 4 5 3 2 3 3" xfId="16292" xr:uid="{00000000-0005-0000-0000-0000A13F0000}"/>
    <cellStyle name="Normal 3 4 5 3 2 3 4" xfId="16293" xr:uid="{00000000-0005-0000-0000-0000A23F0000}"/>
    <cellStyle name="Normal 3 4 5 3 2 4" xfId="16294" xr:uid="{00000000-0005-0000-0000-0000A33F0000}"/>
    <cellStyle name="Normal 3 4 5 3 2 5" xfId="16295" xr:uid="{00000000-0005-0000-0000-0000A43F0000}"/>
    <cellStyle name="Normal 3 4 5 3 2 6" xfId="16296" xr:uid="{00000000-0005-0000-0000-0000A53F0000}"/>
    <cellStyle name="Normal 3 4 5 3 3" xfId="16297" xr:uid="{00000000-0005-0000-0000-0000A63F0000}"/>
    <cellStyle name="Normal 3 4 5 3 3 2" xfId="16298" xr:uid="{00000000-0005-0000-0000-0000A73F0000}"/>
    <cellStyle name="Normal 3 4 5 3 3 3" xfId="16299" xr:uid="{00000000-0005-0000-0000-0000A83F0000}"/>
    <cellStyle name="Normal 3 4 5 3 3 4" xfId="16300" xr:uid="{00000000-0005-0000-0000-0000A93F0000}"/>
    <cellStyle name="Normal 3 4 5 3 4" xfId="16301" xr:uid="{00000000-0005-0000-0000-0000AA3F0000}"/>
    <cellStyle name="Normal 3 4 5 3 4 2" xfId="16302" xr:uid="{00000000-0005-0000-0000-0000AB3F0000}"/>
    <cellStyle name="Normal 3 4 5 3 4 3" xfId="16303" xr:uid="{00000000-0005-0000-0000-0000AC3F0000}"/>
    <cellStyle name="Normal 3 4 5 3 4 4" xfId="16304" xr:uid="{00000000-0005-0000-0000-0000AD3F0000}"/>
    <cellStyle name="Normal 3 4 5 3 5" xfId="16305" xr:uid="{00000000-0005-0000-0000-0000AE3F0000}"/>
    <cellStyle name="Normal 3 4 5 3 6" xfId="16306" xr:uid="{00000000-0005-0000-0000-0000AF3F0000}"/>
    <cellStyle name="Normal 3 4 5 3 7" xfId="16307" xr:uid="{00000000-0005-0000-0000-0000B03F0000}"/>
    <cellStyle name="Normal 3 4 5 4" xfId="16308" xr:uid="{00000000-0005-0000-0000-0000B13F0000}"/>
    <cellStyle name="Normal 3 4 5 4 2" xfId="16309" xr:uid="{00000000-0005-0000-0000-0000B23F0000}"/>
    <cellStyle name="Normal 3 4 5 4 2 2" xfId="16310" xr:uid="{00000000-0005-0000-0000-0000B33F0000}"/>
    <cellStyle name="Normal 3 4 5 4 2 2 2" xfId="16311" xr:uid="{00000000-0005-0000-0000-0000B43F0000}"/>
    <cellStyle name="Normal 3 4 5 4 2 2 3" xfId="16312" xr:uid="{00000000-0005-0000-0000-0000B53F0000}"/>
    <cellStyle name="Normal 3 4 5 4 2 2 4" xfId="16313" xr:uid="{00000000-0005-0000-0000-0000B63F0000}"/>
    <cellStyle name="Normal 3 4 5 4 2 3" xfId="16314" xr:uid="{00000000-0005-0000-0000-0000B73F0000}"/>
    <cellStyle name="Normal 3 4 5 4 2 4" xfId="16315" xr:uid="{00000000-0005-0000-0000-0000B83F0000}"/>
    <cellStyle name="Normal 3 4 5 4 2 5" xfId="16316" xr:uid="{00000000-0005-0000-0000-0000B93F0000}"/>
    <cellStyle name="Normal 3 4 5 4 3" xfId="16317" xr:uid="{00000000-0005-0000-0000-0000BA3F0000}"/>
    <cellStyle name="Normal 3 4 5 4 3 2" xfId="16318" xr:uid="{00000000-0005-0000-0000-0000BB3F0000}"/>
    <cellStyle name="Normal 3 4 5 4 3 3" xfId="16319" xr:uid="{00000000-0005-0000-0000-0000BC3F0000}"/>
    <cellStyle name="Normal 3 4 5 4 3 4" xfId="16320" xr:uid="{00000000-0005-0000-0000-0000BD3F0000}"/>
    <cellStyle name="Normal 3 4 5 4 4" xfId="16321" xr:uid="{00000000-0005-0000-0000-0000BE3F0000}"/>
    <cellStyle name="Normal 3 4 5 4 5" xfId="16322" xr:uid="{00000000-0005-0000-0000-0000BF3F0000}"/>
    <cellStyle name="Normal 3 4 5 4 6" xfId="16323" xr:uid="{00000000-0005-0000-0000-0000C03F0000}"/>
    <cellStyle name="Normal 3 4 5 5" xfId="16324" xr:uid="{00000000-0005-0000-0000-0000C13F0000}"/>
    <cellStyle name="Normal 3 4 5 5 2" xfId="16325" xr:uid="{00000000-0005-0000-0000-0000C23F0000}"/>
    <cellStyle name="Normal 3 4 5 5 2 2" xfId="16326" xr:uid="{00000000-0005-0000-0000-0000C33F0000}"/>
    <cellStyle name="Normal 3 4 5 5 2 3" xfId="16327" xr:uid="{00000000-0005-0000-0000-0000C43F0000}"/>
    <cellStyle name="Normal 3 4 5 5 2 4" xfId="16328" xr:uid="{00000000-0005-0000-0000-0000C53F0000}"/>
    <cellStyle name="Normal 3 4 5 6" xfId="16329" xr:uid="{00000000-0005-0000-0000-0000C63F0000}"/>
    <cellStyle name="Normal 3 4 5 6 2" xfId="16330" xr:uid="{00000000-0005-0000-0000-0000C73F0000}"/>
    <cellStyle name="Normal 3 4 5 6 2 2" xfId="16331" xr:uid="{00000000-0005-0000-0000-0000C83F0000}"/>
    <cellStyle name="Normal 3 4 5 6 2 3" xfId="16332" xr:uid="{00000000-0005-0000-0000-0000C93F0000}"/>
    <cellStyle name="Normal 3 4 5 6 2 4" xfId="16333" xr:uid="{00000000-0005-0000-0000-0000CA3F0000}"/>
    <cellStyle name="Normal 3 4 5 6 3" xfId="16334" xr:uid="{00000000-0005-0000-0000-0000CB3F0000}"/>
    <cellStyle name="Normal 3 4 5 6 4" xfId="16335" xr:uid="{00000000-0005-0000-0000-0000CC3F0000}"/>
    <cellStyle name="Normal 3 4 5 6 5" xfId="16336" xr:uid="{00000000-0005-0000-0000-0000CD3F0000}"/>
    <cellStyle name="Normal 3 4 5 7" xfId="16337" xr:uid="{00000000-0005-0000-0000-0000CE3F0000}"/>
    <cellStyle name="Normal 3 4 5 8" xfId="16338" xr:uid="{00000000-0005-0000-0000-0000CF3F0000}"/>
    <cellStyle name="Normal 3 4 5 9" xfId="16339" xr:uid="{00000000-0005-0000-0000-0000D03F0000}"/>
    <cellStyle name="Normal 3 4 6" xfId="16340" xr:uid="{00000000-0005-0000-0000-0000D13F0000}"/>
    <cellStyle name="Normal 3 4 6 2" xfId="16341" xr:uid="{00000000-0005-0000-0000-0000D23F0000}"/>
    <cellStyle name="Normal 3 4 6 2 2" xfId="16342" xr:uid="{00000000-0005-0000-0000-0000D33F0000}"/>
    <cellStyle name="Normal 3 4 6 2 2 2" xfId="16343" xr:uid="{00000000-0005-0000-0000-0000D43F0000}"/>
    <cellStyle name="Normal 3 4 6 2 2 2 2" xfId="16344" xr:uid="{00000000-0005-0000-0000-0000D53F0000}"/>
    <cellStyle name="Normal 3 4 6 2 2 2 3" xfId="16345" xr:uid="{00000000-0005-0000-0000-0000D63F0000}"/>
    <cellStyle name="Normal 3 4 6 2 2 2 4" xfId="16346" xr:uid="{00000000-0005-0000-0000-0000D73F0000}"/>
    <cellStyle name="Normal 3 4 6 2 2 3" xfId="16347" xr:uid="{00000000-0005-0000-0000-0000D83F0000}"/>
    <cellStyle name="Normal 3 4 6 2 2 4" xfId="16348" xr:uid="{00000000-0005-0000-0000-0000D93F0000}"/>
    <cellStyle name="Normal 3 4 6 2 2 5" xfId="16349" xr:uid="{00000000-0005-0000-0000-0000DA3F0000}"/>
    <cellStyle name="Normal 3 4 6 2 3" xfId="16350" xr:uid="{00000000-0005-0000-0000-0000DB3F0000}"/>
    <cellStyle name="Normal 3 4 6 2 3 2" xfId="16351" xr:uid="{00000000-0005-0000-0000-0000DC3F0000}"/>
    <cellStyle name="Normal 3 4 6 2 3 3" xfId="16352" xr:uid="{00000000-0005-0000-0000-0000DD3F0000}"/>
    <cellStyle name="Normal 3 4 6 2 3 4" xfId="16353" xr:uid="{00000000-0005-0000-0000-0000DE3F0000}"/>
    <cellStyle name="Normal 3 4 6 2 4" xfId="16354" xr:uid="{00000000-0005-0000-0000-0000DF3F0000}"/>
    <cellStyle name="Normal 3 4 6 2 5" xfId="16355" xr:uid="{00000000-0005-0000-0000-0000E03F0000}"/>
    <cellStyle name="Normal 3 4 6 2 6" xfId="16356" xr:uid="{00000000-0005-0000-0000-0000E13F0000}"/>
    <cellStyle name="Normal 3 4 6 3" xfId="16357" xr:uid="{00000000-0005-0000-0000-0000E23F0000}"/>
    <cellStyle name="Normal 3 4 6 3 2" xfId="16358" xr:uid="{00000000-0005-0000-0000-0000E33F0000}"/>
    <cellStyle name="Normal 3 4 6 3 2 2" xfId="16359" xr:uid="{00000000-0005-0000-0000-0000E43F0000}"/>
    <cellStyle name="Normal 3 4 6 3 2 2 2" xfId="16360" xr:uid="{00000000-0005-0000-0000-0000E53F0000}"/>
    <cellStyle name="Normal 3 4 6 3 2 2 3" xfId="16361" xr:uid="{00000000-0005-0000-0000-0000E63F0000}"/>
    <cellStyle name="Normal 3 4 6 3 2 2 4" xfId="16362" xr:uid="{00000000-0005-0000-0000-0000E73F0000}"/>
    <cellStyle name="Normal 3 4 6 3 2 3" xfId="16363" xr:uid="{00000000-0005-0000-0000-0000E83F0000}"/>
    <cellStyle name="Normal 3 4 6 3 2 4" xfId="16364" xr:uid="{00000000-0005-0000-0000-0000E93F0000}"/>
    <cellStyle name="Normal 3 4 6 3 2 5" xfId="16365" xr:uid="{00000000-0005-0000-0000-0000EA3F0000}"/>
    <cellStyle name="Normal 3 4 6 3 3" xfId="16366" xr:uid="{00000000-0005-0000-0000-0000EB3F0000}"/>
    <cellStyle name="Normal 3 4 6 3 3 2" xfId="16367" xr:uid="{00000000-0005-0000-0000-0000EC3F0000}"/>
    <cellStyle name="Normal 3 4 6 3 3 3" xfId="16368" xr:uid="{00000000-0005-0000-0000-0000ED3F0000}"/>
    <cellStyle name="Normal 3 4 6 3 3 4" xfId="16369" xr:uid="{00000000-0005-0000-0000-0000EE3F0000}"/>
    <cellStyle name="Normal 3 4 6 3 4" xfId="16370" xr:uid="{00000000-0005-0000-0000-0000EF3F0000}"/>
    <cellStyle name="Normal 3 4 6 3 5" xfId="16371" xr:uid="{00000000-0005-0000-0000-0000F03F0000}"/>
    <cellStyle name="Normal 3 4 6 3 6" xfId="16372" xr:uid="{00000000-0005-0000-0000-0000F13F0000}"/>
    <cellStyle name="Normal 3 4 6 4" xfId="16373" xr:uid="{00000000-0005-0000-0000-0000F23F0000}"/>
    <cellStyle name="Normal 3 4 6 4 2" xfId="16374" xr:uid="{00000000-0005-0000-0000-0000F33F0000}"/>
    <cellStyle name="Normal 3 4 6 4 2 2" xfId="16375" xr:uid="{00000000-0005-0000-0000-0000F43F0000}"/>
    <cellStyle name="Normal 3 4 6 4 2 3" xfId="16376" xr:uid="{00000000-0005-0000-0000-0000F53F0000}"/>
    <cellStyle name="Normal 3 4 6 4 2 4" xfId="16377" xr:uid="{00000000-0005-0000-0000-0000F63F0000}"/>
    <cellStyle name="Normal 3 4 6 5" xfId="16378" xr:uid="{00000000-0005-0000-0000-0000F73F0000}"/>
    <cellStyle name="Normal 3 4 6 5 2" xfId="16379" xr:uid="{00000000-0005-0000-0000-0000F83F0000}"/>
    <cellStyle name="Normal 3 4 6 5 2 2" xfId="16380" xr:uid="{00000000-0005-0000-0000-0000F93F0000}"/>
    <cellStyle name="Normal 3 4 6 5 2 3" xfId="16381" xr:uid="{00000000-0005-0000-0000-0000FA3F0000}"/>
    <cellStyle name="Normal 3 4 6 5 2 4" xfId="16382" xr:uid="{00000000-0005-0000-0000-0000FB3F0000}"/>
    <cellStyle name="Normal 3 4 6 5 3" xfId="16383" xr:uid="{00000000-0005-0000-0000-0000FC3F0000}"/>
    <cellStyle name="Normal 3 4 6 5 4" xfId="16384" xr:uid="{00000000-0005-0000-0000-0000FD3F0000}"/>
    <cellStyle name="Normal 3 4 6 5 5" xfId="16385" xr:uid="{00000000-0005-0000-0000-0000FE3F0000}"/>
    <cellStyle name="Normal 3 4 6 6" xfId="16386" xr:uid="{00000000-0005-0000-0000-0000FF3F0000}"/>
    <cellStyle name="Normal 3 4 6 7" xfId="16387" xr:uid="{00000000-0005-0000-0000-000000400000}"/>
    <cellStyle name="Normal 3 4 6 8" xfId="16388" xr:uid="{00000000-0005-0000-0000-000001400000}"/>
    <cellStyle name="Normal 3 4 7" xfId="16389" xr:uid="{00000000-0005-0000-0000-000002400000}"/>
    <cellStyle name="Normal 3 4 7 2" xfId="16390" xr:uid="{00000000-0005-0000-0000-000003400000}"/>
    <cellStyle name="Normal 3 4 7 2 2" xfId="16391" xr:uid="{00000000-0005-0000-0000-000004400000}"/>
    <cellStyle name="Normal 3 4 7 2 2 2" xfId="16392" xr:uid="{00000000-0005-0000-0000-000005400000}"/>
    <cellStyle name="Normal 3 4 7 2 2 2 2" xfId="16393" xr:uid="{00000000-0005-0000-0000-000006400000}"/>
    <cellStyle name="Normal 3 4 7 2 2 2 3" xfId="16394" xr:uid="{00000000-0005-0000-0000-000007400000}"/>
    <cellStyle name="Normal 3 4 7 2 2 2 4" xfId="16395" xr:uid="{00000000-0005-0000-0000-000008400000}"/>
    <cellStyle name="Normal 3 4 7 2 2 3" xfId="16396" xr:uid="{00000000-0005-0000-0000-000009400000}"/>
    <cellStyle name="Normal 3 4 7 2 2 4" xfId="16397" xr:uid="{00000000-0005-0000-0000-00000A400000}"/>
    <cellStyle name="Normal 3 4 7 2 2 5" xfId="16398" xr:uid="{00000000-0005-0000-0000-00000B400000}"/>
    <cellStyle name="Normal 3 4 7 2 3" xfId="16399" xr:uid="{00000000-0005-0000-0000-00000C400000}"/>
    <cellStyle name="Normal 3 4 7 2 3 2" xfId="16400" xr:uid="{00000000-0005-0000-0000-00000D400000}"/>
    <cellStyle name="Normal 3 4 7 2 3 3" xfId="16401" xr:uid="{00000000-0005-0000-0000-00000E400000}"/>
    <cellStyle name="Normal 3 4 7 2 3 4" xfId="16402" xr:uid="{00000000-0005-0000-0000-00000F400000}"/>
    <cellStyle name="Normal 3 4 7 2 4" xfId="16403" xr:uid="{00000000-0005-0000-0000-000010400000}"/>
    <cellStyle name="Normal 3 4 7 2 5" xfId="16404" xr:uid="{00000000-0005-0000-0000-000011400000}"/>
    <cellStyle name="Normal 3 4 7 2 6" xfId="16405" xr:uid="{00000000-0005-0000-0000-000012400000}"/>
    <cellStyle name="Normal 3 4 7 3" xfId="16406" xr:uid="{00000000-0005-0000-0000-000013400000}"/>
    <cellStyle name="Normal 3 4 7 3 2" xfId="16407" xr:uid="{00000000-0005-0000-0000-000014400000}"/>
    <cellStyle name="Normal 3 4 7 3 2 2" xfId="16408" xr:uid="{00000000-0005-0000-0000-000015400000}"/>
    <cellStyle name="Normal 3 4 7 3 2 2 2" xfId="16409" xr:uid="{00000000-0005-0000-0000-000016400000}"/>
    <cellStyle name="Normal 3 4 7 3 2 2 3" xfId="16410" xr:uid="{00000000-0005-0000-0000-000017400000}"/>
    <cellStyle name="Normal 3 4 7 3 2 2 4" xfId="16411" xr:uid="{00000000-0005-0000-0000-000018400000}"/>
    <cellStyle name="Normal 3 4 7 3 2 3" xfId="16412" xr:uid="{00000000-0005-0000-0000-000019400000}"/>
    <cellStyle name="Normal 3 4 7 3 2 4" xfId="16413" xr:uid="{00000000-0005-0000-0000-00001A400000}"/>
    <cellStyle name="Normal 3 4 7 3 2 5" xfId="16414" xr:uid="{00000000-0005-0000-0000-00001B400000}"/>
    <cellStyle name="Normal 3 4 7 3 3" xfId="16415" xr:uid="{00000000-0005-0000-0000-00001C400000}"/>
    <cellStyle name="Normal 3 4 7 3 3 2" xfId="16416" xr:uid="{00000000-0005-0000-0000-00001D400000}"/>
    <cellStyle name="Normal 3 4 7 3 3 3" xfId="16417" xr:uid="{00000000-0005-0000-0000-00001E400000}"/>
    <cellStyle name="Normal 3 4 7 3 3 4" xfId="16418" xr:uid="{00000000-0005-0000-0000-00001F400000}"/>
    <cellStyle name="Normal 3 4 7 3 4" xfId="16419" xr:uid="{00000000-0005-0000-0000-000020400000}"/>
    <cellStyle name="Normal 3 4 7 3 5" xfId="16420" xr:uid="{00000000-0005-0000-0000-000021400000}"/>
    <cellStyle name="Normal 3 4 7 3 6" xfId="16421" xr:uid="{00000000-0005-0000-0000-000022400000}"/>
    <cellStyle name="Normal 3 4 7 4" xfId="16422" xr:uid="{00000000-0005-0000-0000-000023400000}"/>
    <cellStyle name="Normal 3 4 7 4 2" xfId="16423" xr:uid="{00000000-0005-0000-0000-000024400000}"/>
    <cellStyle name="Normal 3 4 7 4 2 2" xfId="16424" xr:uid="{00000000-0005-0000-0000-000025400000}"/>
    <cellStyle name="Normal 3 4 7 4 2 3" xfId="16425" xr:uid="{00000000-0005-0000-0000-000026400000}"/>
    <cellStyle name="Normal 3 4 7 4 2 4" xfId="16426" xr:uid="{00000000-0005-0000-0000-000027400000}"/>
    <cellStyle name="Normal 3 4 7 5" xfId="16427" xr:uid="{00000000-0005-0000-0000-000028400000}"/>
    <cellStyle name="Normal 3 4 7 5 2" xfId="16428" xr:uid="{00000000-0005-0000-0000-000029400000}"/>
    <cellStyle name="Normal 3 4 7 5 2 2" xfId="16429" xr:uid="{00000000-0005-0000-0000-00002A400000}"/>
    <cellStyle name="Normal 3 4 7 5 2 3" xfId="16430" xr:uid="{00000000-0005-0000-0000-00002B400000}"/>
    <cellStyle name="Normal 3 4 7 5 2 4" xfId="16431" xr:uid="{00000000-0005-0000-0000-00002C400000}"/>
    <cellStyle name="Normal 3 4 7 5 3" xfId="16432" xr:uid="{00000000-0005-0000-0000-00002D400000}"/>
    <cellStyle name="Normal 3 4 7 5 4" xfId="16433" xr:uid="{00000000-0005-0000-0000-00002E400000}"/>
    <cellStyle name="Normal 3 4 7 5 5" xfId="16434" xr:uid="{00000000-0005-0000-0000-00002F400000}"/>
    <cellStyle name="Normal 3 4 7 6" xfId="16435" xr:uid="{00000000-0005-0000-0000-000030400000}"/>
    <cellStyle name="Normal 3 4 7 7" xfId="16436" xr:uid="{00000000-0005-0000-0000-000031400000}"/>
    <cellStyle name="Normal 3 4 7 8" xfId="16437" xr:uid="{00000000-0005-0000-0000-000032400000}"/>
    <cellStyle name="Normal 3 4 8" xfId="16438" xr:uid="{00000000-0005-0000-0000-000033400000}"/>
    <cellStyle name="Normal 3 4 8 2" xfId="16439" xr:uid="{00000000-0005-0000-0000-000034400000}"/>
    <cellStyle name="Normal 3 4 8 2 2" xfId="16440" xr:uid="{00000000-0005-0000-0000-000035400000}"/>
    <cellStyle name="Normal 3 4 8 2 2 2" xfId="16441" xr:uid="{00000000-0005-0000-0000-000036400000}"/>
    <cellStyle name="Normal 3 4 8 2 2 3" xfId="16442" xr:uid="{00000000-0005-0000-0000-000037400000}"/>
    <cellStyle name="Normal 3 4 8 2 2 4" xfId="16443" xr:uid="{00000000-0005-0000-0000-000038400000}"/>
    <cellStyle name="Normal 3 4 8 3" xfId="16444" xr:uid="{00000000-0005-0000-0000-000039400000}"/>
    <cellStyle name="Normal 3 4 8 3 2" xfId="16445" xr:uid="{00000000-0005-0000-0000-00003A400000}"/>
    <cellStyle name="Normal 3 4 8 3 2 2" xfId="16446" xr:uid="{00000000-0005-0000-0000-00003B400000}"/>
    <cellStyle name="Normal 3 4 8 3 2 3" xfId="16447" xr:uid="{00000000-0005-0000-0000-00003C400000}"/>
    <cellStyle name="Normal 3 4 8 3 2 4" xfId="16448" xr:uid="{00000000-0005-0000-0000-00003D400000}"/>
    <cellStyle name="Normal 3 4 8 3 3" xfId="16449" xr:uid="{00000000-0005-0000-0000-00003E400000}"/>
    <cellStyle name="Normal 3 4 8 3 4" xfId="16450" xr:uid="{00000000-0005-0000-0000-00003F400000}"/>
    <cellStyle name="Normal 3 4 8 3 5" xfId="16451" xr:uid="{00000000-0005-0000-0000-000040400000}"/>
    <cellStyle name="Normal 3 4 8 4" xfId="16452" xr:uid="{00000000-0005-0000-0000-000041400000}"/>
    <cellStyle name="Normal 3 4 8 5" xfId="16453" xr:uid="{00000000-0005-0000-0000-000042400000}"/>
    <cellStyle name="Normal 3 4 8 6" xfId="16454" xr:uid="{00000000-0005-0000-0000-000043400000}"/>
    <cellStyle name="Normal 3 4 9" xfId="16455" xr:uid="{00000000-0005-0000-0000-000044400000}"/>
    <cellStyle name="Normal 3 4 9 2" xfId="16456" xr:uid="{00000000-0005-0000-0000-000045400000}"/>
    <cellStyle name="Normal 3 4 9 2 2" xfId="16457" xr:uid="{00000000-0005-0000-0000-000046400000}"/>
    <cellStyle name="Normal 3 4 9 2 2 2" xfId="16458" xr:uid="{00000000-0005-0000-0000-000047400000}"/>
    <cellStyle name="Normal 3 4 9 2 2 3" xfId="16459" xr:uid="{00000000-0005-0000-0000-000048400000}"/>
    <cellStyle name="Normal 3 4 9 2 2 4" xfId="16460" xr:uid="{00000000-0005-0000-0000-000049400000}"/>
    <cellStyle name="Normal 3 4 9 3" xfId="16461" xr:uid="{00000000-0005-0000-0000-00004A400000}"/>
    <cellStyle name="Normal 3 4 9 3 2" xfId="16462" xr:uid="{00000000-0005-0000-0000-00004B400000}"/>
    <cellStyle name="Normal 3 4 9 3 2 2" xfId="16463" xr:uid="{00000000-0005-0000-0000-00004C400000}"/>
    <cellStyle name="Normal 3 4 9 3 2 3" xfId="16464" xr:uid="{00000000-0005-0000-0000-00004D400000}"/>
    <cellStyle name="Normal 3 4 9 3 2 4" xfId="16465" xr:uid="{00000000-0005-0000-0000-00004E400000}"/>
    <cellStyle name="Normal 3 4 9 3 3" xfId="16466" xr:uid="{00000000-0005-0000-0000-00004F400000}"/>
    <cellStyle name="Normal 3 4 9 3 4" xfId="16467" xr:uid="{00000000-0005-0000-0000-000050400000}"/>
    <cellStyle name="Normal 3 4 9 3 5" xfId="16468" xr:uid="{00000000-0005-0000-0000-000051400000}"/>
    <cellStyle name="Normal 3 4 9 4" xfId="16469" xr:uid="{00000000-0005-0000-0000-000052400000}"/>
    <cellStyle name="Normal 3 4 9 5" xfId="16470" xr:uid="{00000000-0005-0000-0000-000053400000}"/>
    <cellStyle name="Normal 3 4 9 6" xfId="16471" xr:uid="{00000000-0005-0000-0000-000054400000}"/>
    <cellStyle name="Normal 3 4 9 7" xfId="16472" xr:uid="{00000000-0005-0000-0000-000055400000}"/>
    <cellStyle name="Normal 3 40" xfId="16473" xr:uid="{00000000-0005-0000-0000-000056400000}"/>
    <cellStyle name="Normal 3 40 2" xfId="16474" xr:uid="{00000000-0005-0000-0000-000057400000}"/>
    <cellStyle name="Normal 3 41" xfId="16475" xr:uid="{00000000-0005-0000-0000-000058400000}"/>
    <cellStyle name="Normal 3 41 2" xfId="16476" xr:uid="{00000000-0005-0000-0000-000059400000}"/>
    <cellStyle name="Normal 3 42" xfId="16477" xr:uid="{00000000-0005-0000-0000-00005A400000}"/>
    <cellStyle name="Normal 3 42 2" xfId="16478" xr:uid="{00000000-0005-0000-0000-00005B400000}"/>
    <cellStyle name="Normal 3 43" xfId="16479" xr:uid="{00000000-0005-0000-0000-00005C400000}"/>
    <cellStyle name="Normal 3 43 2" xfId="16480" xr:uid="{00000000-0005-0000-0000-00005D400000}"/>
    <cellStyle name="Normal 3 44" xfId="16481" xr:uid="{00000000-0005-0000-0000-00005E400000}"/>
    <cellStyle name="Normal 3 44 2" xfId="16482" xr:uid="{00000000-0005-0000-0000-00005F400000}"/>
    <cellStyle name="Normal 3 45" xfId="16483" xr:uid="{00000000-0005-0000-0000-000060400000}"/>
    <cellStyle name="Normal 3 45 2" xfId="16484" xr:uid="{00000000-0005-0000-0000-000061400000}"/>
    <cellStyle name="Normal 3 46" xfId="16485" xr:uid="{00000000-0005-0000-0000-000062400000}"/>
    <cellStyle name="Normal 3 46 2" xfId="16486" xr:uid="{00000000-0005-0000-0000-000063400000}"/>
    <cellStyle name="Normal 3 47" xfId="16487" xr:uid="{00000000-0005-0000-0000-000064400000}"/>
    <cellStyle name="Normal 3 47 2" xfId="16488" xr:uid="{00000000-0005-0000-0000-000065400000}"/>
    <cellStyle name="Normal 3 48" xfId="23892" xr:uid="{62E67DEF-4D99-4BDF-824D-89832CCCA7AE}"/>
    <cellStyle name="Normal 3 49" xfId="23936" xr:uid="{4C1BC12B-E1E6-410B-86FF-6E6314EBCDCA}"/>
    <cellStyle name="Normal 3 5" xfId="16489" xr:uid="{00000000-0005-0000-0000-000066400000}"/>
    <cellStyle name="Normal 3 5 10" xfId="16490" xr:uid="{00000000-0005-0000-0000-000067400000}"/>
    <cellStyle name="Normal 3 5 10 2" xfId="16491" xr:uid="{00000000-0005-0000-0000-000068400000}"/>
    <cellStyle name="Normal 3 5 11" xfId="16492" xr:uid="{00000000-0005-0000-0000-000069400000}"/>
    <cellStyle name="Normal 3 5 11 2" xfId="16493" xr:uid="{00000000-0005-0000-0000-00006A400000}"/>
    <cellStyle name="Normal 3 5 12" xfId="16494" xr:uid="{00000000-0005-0000-0000-00006B400000}"/>
    <cellStyle name="Normal 3 5 12 2" xfId="16495" xr:uid="{00000000-0005-0000-0000-00006C400000}"/>
    <cellStyle name="Normal 3 5 13" xfId="16496" xr:uid="{00000000-0005-0000-0000-00006D400000}"/>
    <cellStyle name="Normal 3 5 13 2" xfId="16497" xr:uid="{00000000-0005-0000-0000-00006E400000}"/>
    <cellStyle name="Normal 3 5 14" xfId="16498" xr:uid="{00000000-0005-0000-0000-00006F400000}"/>
    <cellStyle name="Normal 3 5 14 2" xfId="16499" xr:uid="{00000000-0005-0000-0000-000070400000}"/>
    <cellStyle name="Normal 3 5 14 3" xfId="16500" xr:uid="{00000000-0005-0000-0000-000071400000}"/>
    <cellStyle name="Normal 3 5 14 3 2" xfId="16501" xr:uid="{00000000-0005-0000-0000-000072400000}"/>
    <cellStyle name="Normal 3 5 14 3 3" xfId="16502" xr:uid="{00000000-0005-0000-0000-000073400000}"/>
    <cellStyle name="Normal 3 5 14 3 4" xfId="16503" xr:uid="{00000000-0005-0000-0000-000074400000}"/>
    <cellStyle name="Normal 3 5 14 4" xfId="16504" xr:uid="{00000000-0005-0000-0000-000075400000}"/>
    <cellStyle name="Normal 3 5 14 5" xfId="16505" xr:uid="{00000000-0005-0000-0000-000076400000}"/>
    <cellStyle name="Normal 3 5 14 6" xfId="16506" xr:uid="{00000000-0005-0000-0000-000077400000}"/>
    <cellStyle name="Normal 3 5 15" xfId="16507" xr:uid="{00000000-0005-0000-0000-000078400000}"/>
    <cellStyle name="Normal 3 5 16" xfId="16508" xr:uid="{00000000-0005-0000-0000-000079400000}"/>
    <cellStyle name="Normal 3 5 17" xfId="16509" xr:uid="{00000000-0005-0000-0000-00007A400000}"/>
    <cellStyle name="Normal 3 5 18" xfId="16510" xr:uid="{00000000-0005-0000-0000-00007B400000}"/>
    <cellStyle name="Normal 3 5 19" xfId="16511" xr:uid="{00000000-0005-0000-0000-00007C400000}"/>
    <cellStyle name="Normal 3 5 2" xfId="16512" xr:uid="{00000000-0005-0000-0000-00007D400000}"/>
    <cellStyle name="Normal 3 5 2 2" xfId="16513" xr:uid="{00000000-0005-0000-0000-00007E400000}"/>
    <cellStyle name="Normal 3 5 2 2 2" xfId="16514" xr:uid="{00000000-0005-0000-0000-00007F400000}"/>
    <cellStyle name="Normal 3 5 2 2 2 2" xfId="16515" xr:uid="{00000000-0005-0000-0000-000080400000}"/>
    <cellStyle name="Normal 3 5 2 2 2 2 2" xfId="16516" xr:uid="{00000000-0005-0000-0000-000081400000}"/>
    <cellStyle name="Normal 3 5 2 2 2 2 3" xfId="16517" xr:uid="{00000000-0005-0000-0000-000082400000}"/>
    <cellStyle name="Normal 3 5 2 2 2 2 4" xfId="16518" xr:uid="{00000000-0005-0000-0000-000083400000}"/>
    <cellStyle name="Normal 3 5 2 2 2 3" xfId="16519" xr:uid="{00000000-0005-0000-0000-000084400000}"/>
    <cellStyle name="Normal 3 5 2 2 2 4" xfId="16520" xr:uid="{00000000-0005-0000-0000-000085400000}"/>
    <cellStyle name="Normal 3 5 2 2 2 5" xfId="16521" xr:uid="{00000000-0005-0000-0000-000086400000}"/>
    <cellStyle name="Normal 3 5 2 2 3" xfId="16522" xr:uid="{00000000-0005-0000-0000-000087400000}"/>
    <cellStyle name="Normal 3 5 2 2 4" xfId="16523" xr:uid="{00000000-0005-0000-0000-000088400000}"/>
    <cellStyle name="Normal 3 5 2 2 4 2" xfId="16524" xr:uid="{00000000-0005-0000-0000-000089400000}"/>
    <cellStyle name="Normal 3 5 2 2 4 3" xfId="16525" xr:uid="{00000000-0005-0000-0000-00008A400000}"/>
    <cellStyle name="Normal 3 5 2 2 4 4" xfId="16526" xr:uid="{00000000-0005-0000-0000-00008B400000}"/>
    <cellStyle name="Normal 3 5 2 2 5" xfId="16527" xr:uid="{00000000-0005-0000-0000-00008C400000}"/>
    <cellStyle name="Normal 3 5 2 2 6" xfId="16528" xr:uid="{00000000-0005-0000-0000-00008D400000}"/>
    <cellStyle name="Normal 3 5 2 2 7" xfId="16529" xr:uid="{00000000-0005-0000-0000-00008E400000}"/>
    <cellStyle name="Normal 3 5 2 3" xfId="16530" xr:uid="{00000000-0005-0000-0000-00008F400000}"/>
    <cellStyle name="Normal 3 5 2 3 2" xfId="16531" xr:uid="{00000000-0005-0000-0000-000090400000}"/>
    <cellStyle name="Normal 3 5 2 3 2 2" xfId="16532" xr:uid="{00000000-0005-0000-0000-000091400000}"/>
    <cellStyle name="Normal 3 5 2 3 2 2 2" xfId="16533" xr:uid="{00000000-0005-0000-0000-000092400000}"/>
    <cellStyle name="Normal 3 5 2 3 2 2 3" xfId="16534" xr:uid="{00000000-0005-0000-0000-000093400000}"/>
    <cellStyle name="Normal 3 5 2 3 2 2 4" xfId="16535" xr:uid="{00000000-0005-0000-0000-000094400000}"/>
    <cellStyle name="Normal 3 5 2 3 2 3" xfId="16536" xr:uid="{00000000-0005-0000-0000-000095400000}"/>
    <cellStyle name="Normal 3 5 2 3 2 4" xfId="16537" xr:uid="{00000000-0005-0000-0000-000096400000}"/>
    <cellStyle name="Normal 3 5 2 3 2 5" xfId="16538" xr:uid="{00000000-0005-0000-0000-000097400000}"/>
    <cellStyle name="Normal 3 5 2 3 3" xfId="16539" xr:uid="{00000000-0005-0000-0000-000098400000}"/>
    <cellStyle name="Normal 3 5 2 3 3 2" xfId="16540" xr:uid="{00000000-0005-0000-0000-000099400000}"/>
    <cellStyle name="Normal 3 5 2 3 3 3" xfId="16541" xr:uid="{00000000-0005-0000-0000-00009A400000}"/>
    <cellStyle name="Normal 3 5 2 3 3 4" xfId="16542" xr:uid="{00000000-0005-0000-0000-00009B400000}"/>
    <cellStyle name="Normal 3 5 2 3 4" xfId="16543" xr:uid="{00000000-0005-0000-0000-00009C400000}"/>
    <cellStyle name="Normal 3 5 2 3 5" xfId="16544" xr:uid="{00000000-0005-0000-0000-00009D400000}"/>
    <cellStyle name="Normal 3 5 2 3 6" xfId="16545" xr:uid="{00000000-0005-0000-0000-00009E400000}"/>
    <cellStyle name="Normal 3 5 2 4" xfId="16546" xr:uid="{00000000-0005-0000-0000-00009F400000}"/>
    <cellStyle name="Normal 3 5 2 5" xfId="16547" xr:uid="{00000000-0005-0000-0000-0000A0400000}"/>
    <cellStyle name="Normal 3 5 2 5 2" xfId="16548" xr:uid="{00000000-0005-0000-0000-0000A1400000}"/>
    <cellStyle name="Normal 3 5 2 5 2 2" xfId="16549" xr:uid="{00000000-0005-0000-0000-0000A2400000}"/>
    <cellStyle name="Normal 3 5 2 5 2 3" xfId="16550" xr:uid="{00000000-0005-0000-0000-0000A3400000}"/>
    <cellStyle name="Normal 3 5 2 5 2 4" xfId="16551" xr:uid="{00000000-0005-0000-0000-0000A4400000}"/>
    <cellStyle name="Normal 3 5 2 5 3" xfId="16552" xr:uid="{00000000-0005-0000-0000-0000A5400000}"/>
    <cellStyle name="Normal 3 5 2 5 4" xfId="16553" xr:uid="{00000000-0005-0000-0000-0000A6400000}"/>
    <cellStyle name="Normal 3 5 2 5 5" xfId="16554" xr:uid="{00000000-0005-0000-0000-0000A7400000}"/>
    <cellStyle name="Normal 3 5 2 6" xfId="16555" xr:uid="{00000000-0005-0000-0000-0000A8400000}"/>
    <cellStyle name="Normal 3 5 2 6 2" xfId="16556" xr:uid="{00000000-0005-0000-0000-0000A9400000}"/>
    <cellStyle name="Normal 3 5 2 6 3" xfId="16557" xr:uid="{00000000-0005-0000-0000-0000AA400000}"/>
    <cellStyle name="Normal 3 5 2 6 4" xfId="16558" xr:uid="{00000000-0005-0000-0000-0000AB400000}"/>
    <cellStyle name="Normal 3 5 2 7" xfId="16559" xr:uid="{00000000-0005-0000-0000-0000AC400000}"/>
    <cellStyle name="Normal 3 5 2 8" xfId="16560" xr:uid="{00000000-0005-0000-0000-0000AD400000}"/>
    <cellStyle name="Normal 3 5 2 9" xfId="16561" xr:uid="{00000000-0005-0000-0000-0000AE400000}"/>
    <cellStyle name="Normal 3 5 20" xfId="16562" xr:uid="{00000000-0005-0000-0000-0000AF400000}"/>
    <cellStyle name="Normal 3 5 21" xfId="16563" xr:uid="{00000000-0005-0000-0000-0000B0400000}"/>
    <cellStyle name="Normal 3 5 22" xfId="16564" xr:uid="{00000000-0005-0000-0000-0000B1400000}"/>
    <cellStyle name="Normal 3 5 23" xfId="16565" xr:uid="{00000000-0005-0000-0000-0000B2400000}"/>
    <cellStyle name="Normal 3 5 24" xfId="16566" xr:uid="{00000000-0005-0000-0000-0000B3400000}"/>
    <cellStyle name="Normal 3 5 25" xfId="16567" xr:uid="{00000000-0005-0000-0000-0000B4400000}"/>
    <cellStyle name="Normal 3 5 26" xfId="16568" xr:uid="{00000000-0005-0000-0000-0000B5400000}"/>
    <cellStyle name="Normal 3 5 27" xfId="16569" xr:uid="{00000000-0005-0000-0000-0000B6400000}"/>
    <cellStyle name="Normal 3 5 28" xfId="16570" xr:uid="{00000000-0005-0000-0000-0000B7400000}"/>
    <cellStyle name="Normal 3 5 29" xfId="16571" xr:uid="{00000000-0005-0000-0000-0000B8400000}"/>
    <cellStyle name="Normal 3 5 3" xfId="16572" xr:uid="{00000000-0005-0000-0000-0000B9400000}"/>
    <cellStyle name="Normal 3 5 3 2" xfId="16573" xr:uid="{00000000-0005-0000-0000-0000BA400000}"/>
    <cellStyle name="Normal 3 5 3 2 2" xfId="16574" xr:uid="{00000000-0005-0000-0000-0000BB400000}"/>
    <cellStyle name="Normal 3 5 3 3" xfId="16575" xr:uid="{00000000-0005-0000-0000-0000BC400000}"/>
    <cellStyle name="Normal 3 5 3 3 2" xfId="16576" xr:uid="{00000000-0005-0000-0000-0000BD400000}"/>
    <cellStyle name="Normal 3 5 3 3 2 2" xfId="16577" xr:uid="{00000000-0005-0000-0000-0000BE400000}"/>
    <cellStyle name="Normal 3 5 3 3 2 3" xfId="16578" xr:uid="{00000000-0005-0000-0000-0000BF400000}"/>
    <cellStyle name="Normal 3 5 3 3 2 4" xfId="16579" xr:uid="{00000000-0005-0000-0000-0000C0400000}"/>
    <cellStyle name="Normal 3 5 3 3 3" xfId="16580" xr:uid="{00000000-0005-0000-0000-0000C1400000}"/>
    <cellStyle name="Normal 3 5 3 3 4" xfId="16581" xr:uid="{00000000-0005-0000-0000-0000C2400000}"/>
    <cellStyle name="Normal 3 5 3 3 5" xfId="16582" xr:uid="{00000000-0005-0000-0000-0000C3400000}"/>
    <cellStyle name="Normal 3 5 3 4" xfId="16583" xr:uid="{00000000-0005-0000-0000-0000C4400000}"/>
    <cellStyle name="Normal 3 5 3 5" xfId="16584" xr:uid="{00000000-0005-0000-0000-0000C5400000}"/>
    <cellStyle name="Normal 3 5 3 5 2" xfId="16585" xr:uid="{00000000-0005-0000-0000-0000C6400000}"/>
    <cellStyle name="Normal 3 5 3 5 3" xfId="16586" xr:uid="{00000000-0005-0000-0000-0000C7400000}"/>
    <cellStyle name="Normal 3 5 3 5 4" xfId="16587" xr:uid="{00000000-0005-0000-0000-0000C8400000}"/>
    <cellStyle name="Normal 3 5 3 6" xfId="16588" xr:uid="{00000000-0005-0000-0000-0000C9400000}"/>
    <cellStyle name="Normal 3 5 3 7" xfId="16589" xr:uid="{00000000-0005-0000-0000-0000CA400000}"/>
    <cellStyle name="Normal 3 5 3 8" xfId="16590" xr:uid="{00000000-0005-0000-0000-0000CB400000}"/>
    <cellStyle name="Normal 3 5 30" xfId="16591" xr:uid="{00000000-0005-0000-0000-0000CC400000}"/>
    <cellStyle name="Normal 3 5 31" xfId="16592" xr:uid="{00000000-0005-0000-0000-0000CD400000}"/>
    <cellStyle name="Normal 3 5 32" xfId="16593" xr:uid="{00000000-0005-0000-0000-0000CE400000}"/>
    <cellStyle name="Normal 3 5 33" xfId="16594" xr:uid="{00000000-0005-0000-0000-0000CF400000}"/>
    <cellStyle name="Normal 3 5 34" xfId="16595" xr:uid="{00000000-0005-0000-0000-0000D0400000}"/>
    <cellStyle name="Normal 3 5 35" xfId="16596" xr:uid="{00000000-0005-0000-0000-0000D1400000}"/>
    <cellStyle name="Normal 3 5 36" xfId="16597" xr:uid="{00000000-0005-0000-0000-0000D2400000}"/>
    <cellStyle name="Normal 3 5 37" xfId="16598" xr:uid="{00000000-0005-0000-0000-0000D3400000}"/>
    <cellStyle name="Normal 3 5 38" xfId="16599" xr:uid="{00000000-0005-0000-0000-0000D4400000}"/>
    <cellStyle name="Normal 3 5 39" xfId="16600" xr:uid="{00000000-0005-0000-0000-0000D5400000}"/>
    <cellStyle name="Normal 3 5 4" xfId="16601" xr:uid="{00000000-0005-0000-0000-0000D6400000}"/>
    <cellStyle name="Normal 3 5 4 2" xfId="16602" xr:uid="{00000000-0005-0000-0000-0000D7400000}"/>
    <cellStyle name="Normal 3 5 4 2 2" xfId="16603" xr:uid="{00000000-0005-0000-0000-0000D8400000}"/>
    <cellStyle name="Normal 3 5 4 3" xfId="16604" xr:uid="{00000000-0005-0000-0000-0000D9400000}"/>
    <cellStyle name="Normal 3 5 4 3 2" xfId="16605" xr:uid="{00000000-0005-0000-0000-0000DA400000}"/>
    <cellStyle name="Normal 3 5 4 3 2 2" xfId="16606" xr:uid="{00000000-0005-0000-0000-0000DB400000}"/>
    <cellStyle name="Normal 3 5 4 3 2 3" xfId="16607" xr:uid="{00000000-0005-0000-0000-0000DC400000}"/>
    <cellStyle name="Normal 3 5 4 3 2 4" xfId="16608" xr:uid="{00000000-0005-0000-0000-0000DD400000}"/>
    <cellStyle name="Normal 3 5 4 3 3" xfId="16609" xr:uid="{00000000-0005-0000-0000-0000DE400000}"/>
    <cellStyle name="Normal 3 5 4 3 4" xfId="16610" xr:uid="{00000000-0005-0000-0000-0000DF400000}"/>
    <cellStyle name="Normal 3 5 4 3 5" xfId="16611" xr:uid="{00000000-0005-0000-0000-0000E0400000}"/>
    <cellStyle name="Normal 3 5 4 4" xfId="16612" xr:uid="{00000000-0005-0000-0000-0000E1400000}"/>
    <cellStyle name="Normal 3 5 4 5" xfId="16613" xr:uid="{00000000-0005-0000-0000-0000E2400000}"/>
    <cellStyle name="Normal 3 5 4 5 2" xfId="16614" xr:uid="{00000000-0005-0000-0000-0000E3400000}"/>
    <cellStyle name="Normal 3 5 4 5 3" xfId="16615" xr:uid="{00000000-0005-0000-0000-0000E4400000}"/>
    <cellStyle name="Normal 3 5 4 5 4" xfId="16616" xr:uid="{00000000-0005-0000-0000-0000E5400000}"/>
    <cellStyle name="Normal 3 5 4 6" xfId="16617" xr:uid="{00000000-0005-0000-0000-0000E6400000}"/>
    <cellStyle name="Normal 3 5 4 7" xfId="16618" xr:uid="{00000000-0005-0000-0000-0000E7400000}"/>
    <cellStyle name="Normal 3 5 4 8" xfId="16619" xr:uid="{00000000-0005-0000-0000-0000E8400000}"/>
    <cellStyle name="Normal 3 5 40" xfId="16620" xr:uid="{00000000-0005-0000-0000-0000E9400000}"/>
    <cellStyle name="Normal 3 5 41" xfId="16621" xr:uid="{00000000-0005-0000-0000-0000EA400000}"/>
    <cellStyle name="Normal 3 5 42" xfId="16622" xr:uid="{00000000-0005-0000-0000-0000EB400000}"/>
    <cellStyle name="Normal 3 5 43" xfId="16623" xr:uid="{00000000-0005-0000-0000-0000EC400000}"/>
    <cellStyle name="Normal 3 5 44" xfId="16624" xr:uid="{00000000-0005-0000-0000-0000ED400000}"/>
    <cellStyle name="Normal 3 5 45" xfId="16625" xr:uid="{00000000-0005-0000-0000-0000EE400000}"/>
    <cellStyle name="Normal 3 5 46" xfId="16626" xr:uid="{00000000-0005-0000-0000-0000EF400000}"/>
    <cellStyle name="Normal 3 5 47" xfId="16627" xr:uid="{00000000-0005-0000-0000-0000F0400000}"/>
    <cellStyle name="Normal 3 5 48" xfId="16628" xr:uid="{00000000-0005-0000-0000-0000F1400000}"/>
    <cellStyle name="Normal 3 5 49" xfId="16629" xr:uid="{00000000-0005-0000-0000-0000F2400000}"/>
    <cellStyle name="Normal 3 5 5" xfId="16630" xr:uid="{00000000-0005-0000-0000-0000F3400000}"/>
    <cellStyle name="Normal 3 5 5 2" xfId="16631" xr:uid="{00000000-0005-0000-0000-0000F4400000}"/>
    <cellStyle name="Normal 3 5 5 3" xfId="16632" xr:uid="{00000000-0005-0000-0000-0000F5400000}"/>
    <cellStyle name="Normal 3 5 50" xfId="16633" xr:uid="{00000000-0005-0000-0000-0000F6400000}"/>
    <cellStyle name="Normal 3 5 51" xfId="16634" xr:uid="{00000000-0005-0000-0000-0000F7400000}"/>
    <cellStyle name="Normal 3 5 52" xfId="16635" xr:uid="{00000000-0005-0000-0000-0000F8400000}"/>
    <cellStyle name="Normal 3 5 53" xfId="16636" xr:uid="{00000000-0005-0000-0000-0000F9400000}"/>
    <cellStyle name="Normal 3 5 54" xfId="16637" xr:uid="{00000000-0005-0000-0000-0000FA400000}"/>
    <cellStyle name="Normal 3 5 55" xfId="16638" xr:uid="{00000000-0005-0000-0000-0000FB400000}"/>
    <cellStyle name="Normal 3 5 56" xfId="16639" xr:uid="{00000000-0005-0000-0000-0000FC400000}"/>
    <cellStyle name="Normal 3 5 57" xfId="16640" xr:uid="{00000000-0005-0000-0000-0000FD400000}"/>
    <cellStyle name="Normal 3 5 58" xfId="16641" xr:uid="{00000000-0005-0000-0000-0000FE400000}"/>
    <cellStyle name="Normal 3 5 59" xfId="16642" xr:uid="{00000000-0005-0000-0000-0000FF400000}"/>
    <cellStyle name="Normal 3 5 6" xfId="16643" xr:uid="{00000000-0005-0000-0000-000000410000}"/>
    <cellStyle name="Normal 3 5 6 2" xfId="16644" xr:uid="{00000000-0005-0000-0000-000001410000}"/>
    <cellStyle name="Normal 3 5 60" xfId="16645" xr:uid="{00000000-0005-0000-0000-000002410000}"/>
    <cellStyle name="Normal 3 5 61" xfId="16646" xr:uid="{00000000-0005-0000-0000-000003410000}"/>
    <cellStyle name="Normal 3 5 62" xfId="16647" xr:uid="{00000000-0005-0000-0000-000004410000}"/>
    <cellStyle name="Normal 3 5 63" xfId="16648" xr:uid="{00000000-0005-0000-0000-000005410000}"/>
    <cellStyle name="Normal 3 5 64" xfId="16649" xr:uid="{00000000-0005-0000-0000-000006410000}"/>
    <cellStyle name="Normal 3 5 65" xfId="16650" xr:uid="{00000000-0005-0000-0000-000007410000}"/>
    <cellStyle name="Normal 3 5 66" xfId="16651" xr:uid="{00000000-0005-0000-0000-000008410000}"/>
    <cellStyle name="Normal 3 5 67" xfId="16652" xr:uid="{00000000-0005-0000-0000-000009410000}"/>
    <cellStyle name="Normal 3 5 68" xfId="16653" xr:uid="{00000000-0005-0000-0000-00000A410000}"/>
    <cellStyle name="Normal 3 5 69" xfId="16654" xr:uid="{00000000-0005-0000-0000-00000B410000}"/>
    <cellStyle name="Normal 3 5 7" xfId="16655" xr:uid="{00000000-0005-0000-0000-00000C410000}"/>
    <cellStyle name="Normal 3 5 7 2" xfId="16656" xr:uid="{00000000-0005-0000-0000-00000D410000}"/>
    <cellStyle name="Normal 3 5 70" xfId="16657" xr:uid="{00000000-0005-0000-0000-00000E410000}"/>
    <cellStyle name="Normal 3 5 71" xfId="16658" xr:uid="{00000000-0005-0000-0000-00000F410000}"/>
    <cellStyle name="Normal 3 5 72" xfId="16659" xr:uid="{00000000-0005-0000-0000-000010410000}"/>
    <cellStyle name="Normal 3 5 73" xfId="16660" xr:uid="{00000000-0005-0000-0000-000011410000}"/>
    <cellStyle name="Normal 3 5 74" xfId="16661" xr:uid="{00000000-0005-0000-0000-000012410000}"/>
    <cellStyle name="Normal 3 5 75" xfId="16662" xr:uid="{00000000-0005-0000-0000-000013410000}"/>
    <cellStyle name="Normal 3 5 76" xfId="16663" xr:uid="{00000000-0005-0000-0000-000014410000}"/>
    <cellStyle name="Normal 3 5 77" xfId="16664" xr:uid="{00000000-0005-0000-0000-000015410000}"/>
    <cellStyle name="Normal 3 5 78" xfId="16665" xr:uid="{00000000-0005-0000-0000-000016410000}"/>
    <cellStyle name="Normal 3 5 79" xfId="16666" xr:uid="{00000000-0005-0000-0000-000017410000}"/>
    <cellStyle name="Normal 3 5 8" xfId="16667" xr:uid="{00000000-0005-0000-0000-000018410000}"/>
    <cellStyle name="Normal 3 5 8 2" xfId="16668" xr:uid="{00000000-0005-0000-0000-000019410000}"/>
    <cellStyle name="Normal 3 5 80" xfId="16669" xr:uid="{00000000-0005-0000-0000-00001A410000}"/>
    <cellStyle name="Normal 3 5 81" xfId="16670" xr:uid="{00000000-0005-0000-0000-00001B410000}"/>
    <cellStyle name="Normal 3 5 82" xfId="16671" xr:uid="{00000000-0005-0000-0000-00001C410000}"/>
    <cellStyle name="Normal 3 5 83" xfId="16672" xr:uid="{00000000-0005-0000-0000-00001D410000}"/>
    <cellStyle name="Normal 3 5 84" xfId="16673" xr:uid="{00000000-0005-0000-0000-00001E410000}"/>
    <cellStyle name="Normal 3 5 85" xfId="16674" xr:uid="{00000000-0005-0000-0000-00001F410000}"/>
    <cellStyle name="Normal 3 5 86" xfId="16675" xr:uid="{00000000-0005-0000-0000-000020410000}"/>
    <cellStyle name="Normal 3 5 87" xfId="16676" xr:uid="{00000000-0005-0000-0000-000021410000}"/>
    <cellStyle name="Normal 3 5 88" xfId="16677" xr:uid="{00000000-0005-0000-0000-000022410000}"/>
    <cellStyle name="Normal 3 5 89" xfId="16678" xr:uid="{00000000-0005-0000-0000-000023410000}"/>
    <cellStyle name="Normal 3 5 9" xfId="16679" xr:uid="{00000000-0005-0000-0000-000024410000}"/>
    <cellStyle name="Normal 3 5 9 2" xfId="16680" xr:uid="{00000000-0005-0000-0000-000025410000}"/>
    <cellStyle name="Normal 3 5 90" xfId="16681" xr:uid="{00000000-0005-0000-0000-000026410000}"/>
    <cellStyle name="Normal 3 5 91" xfId="16682" xr:uid="{00000000-0005-0000-0000-000027410000}"/>
    <cellStyle name="Normal 3 5 92" xfId="16683" xr:uid="{00000000-0005-0000-0000-000028410000}"/>
    <cellStyle name="Normal 3 5 93" xfId="16684" xr:uid="{00000000-0005-0000-0000-000029410000}"/>
    <cellStyle name="Normal 3 5 94" xfId="16685" xr:uid="{00000000-0005-0000-0000-00002A410000}"/>
    <cellStyle name="Normal 3 5 95" xfId="16686" xr:uid="{00000000-0005-0000-0000-00002B410000}"/>
    <cellStyle name="Normal 3 5 95 2" xfId="16687" xr:uid="{00000000-0005-0000-0000-00002C410000}"/>
    <cellStyle name="Normal 3 5 95 3" xfId="16688" xr:uid="{00000000-0005-0000-0000-00002D410000}"/>
    <cellStyle name="Normal 3 5 95 4" xfId="16689" xr:uid="{00000000-0005-0000-0000-00002E410000}"/>
    <cellStyle name="Normal 3 5 96" xfId="16690" xr:uid="{00000000-0005-0000-0000-00002F410000}"/>
    <cellStyle name="Normal 3 5 97" xfId="16691" xr:uid="{00000000-0005-0000-0000-000030410000}"/>
    <cellStyle name="Normal 3 5 98" xfId="16692" xr:uid="{00000000-0005-0000-0000-000031410000}"/>
    <cellStyle name="Normal 3 6" xfId="16693" xr:uid="{00000000-0005-0000-0000-000032410000}"/>
    <cellStyle name="Normal 3 6 10" xfId="16694" xr:uid="{00000000-0005-0000-0000-000033410000}"/>
    <cellStyle name="Normal 3 6 2" xfId="16695" xr:uid="{00000000-0005-0000-0000-000034410000}"/>
    <cellStyle name="Normal 3 6 2 2" xfId="16696" xr:uid="{00000000-0005-0000-0000-000035410000}"/>
    <cellStyle name="Normal 3 6 2 2 2" xfId="16697" xr:uid="{00000000-0005-0000-0000-000036410000}"/>
    <cellStyle name="Normal 3 6 2 2 3" xfId="16698" xr:uid="{00000000-0005-0000-0000-000037410000}"/>
    <cellStyle name="Normal 3 6 2 2 3 2" xfId="16699" xr:uid="{00000000-0005-0000-0000-000038410000}"/>
    <cellStyle name="Normal 3 6 2 2 3 2 2" xfId="16700" xr:uid="{00000000-0005-0000-0000-000039410000}"/>
    <cellStyle name="Normal 3 6 2 2 3 2 3" xfId="16701" xr:uid="{00000000-0005-0000-0000-00003A410000}"/>
    <cellStyle name="Normal 3 6 2 2 3 2 4" xfId="16702" xr:uid="{00000000-0005-0000-0000-00003B410000}"/>
    <cellStyle name="Normal 3 6 2 2 3 3" xfId="16703" xr:uid="{00000000-0005-0000-0000-00003C410000}"/>
    <cellStyle name="Normal 3 6 2 2 3 4" xfId="16704" xr:uid="{00000000-0005-0000-0000-00003D410000}"/>
    <cellStyle name="Normal 3 6 2 2 3 5" xfId="16705" xr:uid="{00000000-0005-0000-0000-00003E410000}"/>
    <cellStyle name="Normal 3 6 2 2 4" xfId="16706" xr:uid="{00000000-0005-0000-0000-00003F410000}"/>
    <cellStyle name="Normal 3 6 2 2 4 2" xfId="16707" xr:uid="{00000000-0005-0000-0000-000040410000}"/>
    <cellStyle name="Normal 3 6 2 2 4 3" xfId="16708" xr:uid="{00000000-0005-0000-0000-000041410000}"/>
    <cellStyle name="Normal 3 6 2 2 4 4" xfId="16709" xr:uid="{00000000-0005-0000-0000-000042410000}"/>
    <cellStyle name="Normal 3 6 2 2 5" xfId="16710" xr:uid="{00000000-0005-0000-0000-000043410000}"/>
    <cellStyle name="Normal 3 6 2 2 6" xfId="16711" xr:uid="{00000000-0005-0000-0000-000044410000}"/>
    <cellStyle name="Normal 3 6 2 2 7" xfId="16712" xr:uid="{00000000-0005-0000-0000-000045410000}"/>
    <cellStyle name="Normal 3 6 2 3" xfId="16713" xr:uid="{00000000-0005-0000-0000-000046410000}"/>
    <cellStyle name="Normal 3 6 2 3 2" xfId="16714" xr:uid="{00000000-0005-0000-0000-000047410000}"/>
    <cellStyle name="Normal 3 6 2 3 2 2" xfId="16715" xr:uid="{00000000-0005-0000-0000-000048410000}"/>
    <cellStyle name="Normal 3 6 2 3 2 2 2" xfId="16716" xr:uid="{00000000-0005-0000-0000-000049410000}"/>
    <cellStyle name="Normal 3 6 2 3 2 2 3" xfId="16717" xr:uid="{00000000-0005-0000-0000-00004A410000}"/>
    <cellStyle name="Normal 3 6 2 3 2 2 4" xfId="16718" xr:uid="{00000000-0005-0000-0000-00004B410000}"/>
    <cellStyle name="Normal 3 6 2 3 2 3" xfId="16719" xr:uid="{00000000-0005-0000-0000-00004C410000}"/>
    <cellStyle name="Normal 3 6 2 3 2 4" xfId="16720" xr:uid="{00000000-0005-0000-0000-00004D410000}"/>
    <cellStyle name="Normal 3 6 2 3 2 5" xfId="16721" xr:uid="{00000000-0005-0000-0000-00004E410000}"/>
    <cellStyle name="Normal 3 6 2 3 3" xfId="16722" xr:uid="{00000000-0005-0000-0000-00004F410000}"/>
    <cellStyle name="Normal 3 6 2 3 3 2" xfId="16723" xr:uid="{00000000-0005-0000-0000-000050410000}"/>
    <cellStyle name="Normal 3 6 2 3 3 3" xfId="16724" xr:uid="{00000000-0005-0000-0000-000051410000}"/>
    <cellStyle name="Normal 3 6 2 3 3 4" xfId="16725" xr:uid="{00000000-0005-0000-0000-000052410000}"/>
    <cellStyle name="Normal 3 6 2 3 4" xfId="16726" xr:uid="{00000000-0005-0000-0000-000053410000}"/>
    <cellStyle name="Normal 3 6 2 3 5" xfId="16727" xr:uid="{00000000-0005-0000-0000-000054410000}"/>
    <cellStyle name="Normal 3 6 2 3 6" xfId="16728" xr:uid="{00000000-0005-0000-0000-000055410000}"/>
    <cellStyle name="Normal 3 6 2 4" xfId="16729" xr:uid="{00000000-0005-0000-0000-000056410000}"/>
    <cellStyle name="Normal 3 6 2 5" xfId="16730" xr:uid="{00000000-0005-0000-0000-000057410000}"/>
    <cellStyle name="Normal 3 6 2 5 2" xfId="16731" xr:uid="{00000000-0005-0000-0000-000058410000}"/>
    <cellStyle name="Normal 3 6 2 5 2 2" xfId="16732" xr:uid="{00000000-0005-0000-0000-000059410000}"/>
    <cellStyle name="Normal 3 6 2 5 2 3" xfId="16733" xr:uid="{00000000-0005-0000-0000-00005A410000}"/>
    <cellStyle name="Normal 3 6 2 5 2 4" xfId="16734" xr:uid="{00000000-0005-0000-0000-00005B410000}"/>
    <cellStyle name="Normal 3 6 2 5 3" xfId="16735" xr:uid="{00000000-0005-0000-0000-00005C410000}"/>
    <cellStyle name="Normal 3 6 2 5 4" xfId="16736" xr:uid="{00000000-0005-0000-0000-00005D410000}"/>
    <cellStyle name="Normal 3 6 2 5 5" xfId="16737" xr:uid="{00000000-0005-0000-0000-00005E410000}"/>
    <cellStyle name="Normal 3 6 2 6" xfId="16738" xr:uid="{00000000-0005-0000-0000-00005F410000}"/>
    <cellStyle name="Normal 3 6 2 6 2" xfId="16739" xr:uid="{00000000-0005-0000-0000-000060410000}"/>
    <cellStyle name="Normal 3 6 2 6 3" xfId="16740" xr:uid="{00000000-0005-0000-0000-000061410000}"/>
    <cellStyle name="Normal 3 6 2 6 4" xfId="16741" xr:uid="{00000000-0005-0000-0000-000062410000}"/>
    <cellStyle name="Normal 3 6 2 7" xfId="16742" xr:uid="{00000000-0005-0000-0000-000063410000}"/>
    <cellStyle name="Normal 3 6 2 8" xfId="16743" xr:uid="{00000000-0005-0000-0000-000064410000}"/>
    <cellStyle name="Normal 3 6 2 9" xfId="16744" xr:uid="{00000000-0005-0000-0000-000065410000}"/>
    <cellStyle name="Normal 3 6 3" xfId="16745" xr:uid="{00000000-0005-0000-0000-000066410000}"/>
    <cellStyle name="Normal 3 6 3 2" xfId="16746" xr:uid="{00000000-0005-0000-0000-000067410000}"/>
    <cellStyle name="Normal 3 6 3 3" xfId="16747" xr:uid="{00000000-0005-0000-0000-000068410000}"/>
    <cellStyle name="Normal 3 6 3 3 2" xfId="16748" xr:uid="{00000000-0005-0000-0000-000069410000}"/>
    <cellStyle name="Normal 3 6 3 3 2 2" xfId="16749" xr:uid="{00000000-0005-0000-0000-00006A410000}"/>
    <cellStyle name="Normal 3 6 3 3 2 3" xfId="16750" xr:uid="{00000000-0005-0000-0000-00006B410000}"/>
    <cellStyle name="Normal 3 6 3 3 2 4" xfId="16751" xr:uid="{00000000-0005-0000-0000-00006C410000}"/>
    <cellStyle name="Normal 3 6 3 3 3" xfId="16752" xr:uid="{00000000-0005-0000-0000-00006D410000}"/>
    <cellStyle name="Normal 3 6 3 3 4" xfId="16753" xr:uid="{00000000-0005-0000-0000-00006E410000}"/>
    <cellStyle name="Normal 3 6 3 3 5" xfId="16754" xr:uid="{00000000-0005-0000-0000-00006F410000}"/>
    <cellStyle name="Normal 3 6 3 4" xfId="16755" xr:uid="{00000000-0005-0000-0000-000070410000}"/>
    <cellStyle name="Normal 3 6 3 5" xfId="16756" xr:uid="{00000000-0005-0000-0000-000071410000}"/>
    <cellStyle name="Normal 3 6 3 5 2" xfId="16757" xr:uid="{00000000-0005-0000-0000-000072410000}"/>
    <cellStyle name="Normal 3 6 3 5 3" xfId="16758" xr:uid="{00000000-0005-0000-0000-000073410000}"/>
    <cellStyle name="Normal 3 6 3 5 4" xfId="16759" xr:uid="{00000000-0005-0000-0000-000074410000}"/>
    <cellStyle name="Normal 3 6 3 6" xfId="16760" xr:uid="{00000000-0005-0000-0000-000075410000}"/>
    <cellStyle name="Normal 3 6 3 7" xfId="16761" xr:uid="{00000000-0005-0000-0000-000076410000}"/>
    <cellStyle name="Normal 3 6 3 8" xfId="16762" xr:uid="{00000000-0005-0000-0000-000077410000}"/>
    <cellStyle name="Normal 3 6 4" xfId="16763" xr:uid="{00000000-0005-0000-0000-000078410000}"/>
    <cellStyle name="Normal 3 6 4 2" xfId="16764" xr:uid="{00000000-0005-0000-0000-000079410000}"/>
    <cellStyle name="Normal 3 6 4 2 2" xfId="16765" xr:uid="{00000000-0005-0000-0000-00007A410000}"/>
    <cellStyle name="Normal 3 6 4 2 2 2" xfId="16766" xr:uid="{00000000-0005-0000-0000-00007B410000}"/>
    <cellStyle name="Normal 3 6 4 2 2 3" xfId="16767" xr:uid="{00000000-0005-0000-0000-00007C410000}"/>
    <cellStyle name="Normal 3 6 4 2 2 4" xfId="16768" xr:uid="{00000000-0005-0000-0000-00007D410000}"/>
    <cellStyle name="Normal 3 6 4 2 3" xfId="16769" xr:uid="{00000000-0005-0000-0000-00007E410000}"/>
    <cellStyle name="Normal 3 6 4 2 4" xfId="16770" xr:uid="{00000000-0005-0000-0000-00007F410000}"/>
    <cellStyle name="Normal 3 6 4 2 5" xfId="16771" xr:uid="{00000000-0005-0000-0000-000080410000}"/>
    <cellStyle name="Normal 3 6 4 3" xfId="16772" xr:uid="{00000000-0005-0000-0000-000081410000}"/>
    <cellStyle name="Normal 3 6 4 3 2" xfId="16773" xr:uid="{00000000-0005-0000-0000-000082410000}"/>
    <cellStyle name="Normal 3 6 4 3 3" xfId="16774" xr:uid="{00000000-0005-0000-0000-000083410000}"/>
    <cellStyle name="Normal 3 6 4 3 4" xfId="16775" xr:uid="{00000000-0005-0000-0000-000084410000}"/>
    <cellStyle name="Normal 3 6 4 4" xfId="16776" xr:uid="{00000000-0005-0000-0000-000085410000}"/>
    <cellStyle name="Normal 3 6 4 5" xfId="16777" xr:uid="{00000000-0005-0000-0000-000086410000}"/>
    <cellStyle name="Normal 3 6 4 6" xfId="16778" xr:uid="{00000000-0005-0000-0000-000087410000}"/>
    <cellStyle name="Normal 3 6 5" xfId="16779" xr:uid="{00000000-0005-0000-0000-000088410000}"/>
    <cellStyle name="Normal 3 6 6" xfId="16780" xr:uid="{00000000-0005-0000-0000-000089410000}"/>
    <cellStyle name="Normal 3 6 6 2" xfId="16781" xr:uid="{00000000-0005-0000-0000-00008A410000}"/>
    <cellStyle name="Normal 3 6 6 2 2" xfId="16782" xr:uid="{00000000-0005-0000-0000-00008B410000}"/>
    <cellStyle name="Normal 3 6 6 2 3" xfId="16783" xr:uid="{00000000-0005-0000-0000-00008C410000}"/>
    <cellStyle name="Normal 3 6 6 2 4" xfId="16784" xr:uid="{00000000-0005-0000-0000-00008D410000}"/>
    <cellStyle name="Normal 3 6 6 3" xfId="16785" xr:uid="{00000000-0005-0000-0000-00008E410000}"/>
    <cellStyle name="Normal 3 6 6 4" xfId="16786" xr:uid="{00000000-0005-0000-0000-00008F410000}"/>
    <cellStyle name="Normal 3 6 6 5" xfId="16787" xr:uid="{00000000-0005-0000-0000-000090410000}"/>
    <cellStyle name="Normal 3 6 7" xfId="16788" xr:uid="{00000000-0005-0000-0000-000091410000}"/>
    <cellStyle name="Normal 3 6 7 2" xfId="16789" xr:uid="{00000000-0005-0000-0000-000092410000}"/>
    <cellStyle name="Normal 3 6 7 3" xfId="16790" xr:uid="{00000000-0005-0000-0000-000093410000}"/>
    <cellStyle name="Normal 3 6 7 4" xfId="16791" xr:uid="{00000000-0005-0000-0000-000094410000}"/>
    <cellStyle name="Normal 3 6 8" xfId="16792" xr:uid="{00000000-0005-0000-0000-000095410000}"/>
    <cellStyle name="Normal 3 6 9" xfId="16793" xr:uid="{00000000-0005-0000-0000-000096410000}"/>
    <cellStyle name="Normal 3 7" xfId="16794" xr:uid="{00000000-0005-0000-0000-000097410000}"/>
    <cellStyle name="Normal 3 7 10" xfId="16795" xr:uid="{00000000-0005-0000-0000-000098410000}"/>
    <cellStyle name="Normal 3 7 2" xfId="16796" xr:uid="{00000000-0005-0000-0000-000099410000}"/>
    <cellStyle name="Normal 3 7 2 2" xfId="16797" xr:uid="{00000000-0005-0000-0000-00009A410000}"/>
    <cellStyle name="Normal 3 7 2 2 2" xfId="16798" xr:uid="{00000000-0005-0000-0000-00009B410000}"/>
    <cellStyle name="Normal 3 7 2 2 2 2" xfId="16799" xr:uid="{00000000-0005-0000-0000-00009C410000}"/>
    <cellStyle name="Normal 3 7 2 2 2 2 2" xfId="16800" xr:uid="{00000000-0005-0000-0000-00009D410000}"/>
    <cellStyle name="Normal 3 7 2 2 2 2 3" xfId="16801" xr:uid="{00000000-0005-0000-0000-00009E410000}"/>
    <cellStyle name="Normal 3 7 2 2 2 2 4" xfId="16802" xr:uid="{00000000-0005-0000-0000-00009F410000}"/>
    <cellStyle name="Normal 3 7 2 2 2 3" xfId="16803" xr:uid="{00000000-0005-0000-0000-0000A0410000}"/>
    <cellStyle name="Normal 3 7 2 2 2 4" xfId="16804" xr:uid="{00000000-0005-0000-0000-0000A1410000}"/>
    <cellStyle name="Normal 3 7 2 2 2 5" xfId="16805" xr:uid="{00000000-0005-0000-0000-0000A2410000}"/>
    <cellStyle name="Normal 3 7 2 2 3" xfId="16806" xr:uid="{00000000-0005-0000-0000-0000A3410000}"/>
    <cellStyle name="Normal 3 7 2 2 3 2" xfId="16807" xr:uid="{00000000-0005-0000-0000-0000A4410000}"/>
    <cellStyle name="Normal 3 7 2 2 3 3" xfId="16808" xr:uid="{00000000-0005-0000-0000-0000A5410000}"/>
    <cellStyle name="Normal 3 7 2 2 3 4" xfId="16809" xr:uid="{00000000-0005-0000-0000-0000A6410000}"/>
    <cellStyle name="Normal 3 7 2 2 4" xfId="16810" xr:uid="{00000000-0005-0000-0000-0000A7410000}"/>
    <cellStyle name="Normal 3 7 2 2 5" xfId="16811" xr:uid="{00000000-0005-0000-0000-0000A8410000}"/>
    <cellStyle name="Normal 3 7 2 2 6" xfId="16812" xr:uid="{00000000-0005-0000-0000-0000A9410000}"/>
    <cellStyle name="Normal 3 7 2 3" xfId="16813" xr:uid="{00000000-0005-0000-0000-0000AA410000}"/>
    <cellStyle name="Normal 3 7 2 3 2" xfId="16814" xr:uid="{00000000-0005-0000-0000-0000AB410000}"/>
    <cellStyle name="Normal 3 7 2 3 2 2" xfId="16815" xr:uid="{00000000-0005-0000-0000-0000AC410000}"/>
    <cellStyle name="Normal 3 7 2 3 2 2 2" xfId="16816" xr:uid="{00000000-0005-0000-0000-0000AD410000}"/>
    <cellStyle name="Normal 3 7 2 3 2 2 3" xfId="16817" xr:uid="{00000000-0005-0000-0000-0000AE410000}"/>
    <cellStyle name="Normal 3 7 2 3 2 2 4" xfId="16818" xr:uid="{00000000-0005-0000-0000-0000AF410000}"/>
    <cellStyle name="Normal 3 7 2 3 2 3" xfId="16819" xr:uid="{00000000-0005-0000-0000-0000B0410000}"/>
    <cellStyle name="Normal 3 7 2 3 2 4" xfId="16820" xr:uid="{00000000-0005-0000-0000-0000B1410000}"/>
    <cellStyle name="Normal 3 7 2 3 2 5" xfId="16821" xr:uid="{00000000-0005-0000-0000-0000B2410000}"/>
    <cellStyle name="Normal 3 7 2 3 3" xfId="16822" xr:uid="{00000000-0005-0000-0000-0000B3410000}"/>
    <cellStyle name="Normal 3 7 2 3 3 2" xfId="16823" xr:uid="{00000000-0005-0000-0000-0000B4410000}"/>
    <cellStyle name="Normal 3 7 2 3 3 3" xfId="16824" xr:uid="{00000000-0005-0000-0000-0000B5410000}"/>
    <cellStyle name="Normal 3 7 2 3 3 4" xfId="16825" xr:uid="{00000000-0005-0000-0000-0000B6410000}"/>
    <cellStyle name="Normal 3 7 2 3 4" xfId="16826" xr:uid="{00000000-0005-0000-0000-0000B7410000}"/>
    <cellStyle name="Normal 3 7 2 3 5" xfId="16827" xr:uid="{00000000-0005-0000-0000-0000B8410000}"/>
    <cellStyle name="Normal 3 7 2 3 6" xfId="16828" xr:uid="{00000000-0005-0000-0000-0000B9410000}"/>
    <cellStyle name="Normal 3 7 2 4" xfId="16829" xr:uid="{00000000-0005-0000-0000-0000BA410000}"/>
    <cellStyle name="Normal 3 7 2 5" xfId="16830" xr:uid="{00000000-0005-0000-0000-0000BB410000}"/>
    <cellStyle name="Normal 3 7 2 5 2" xfId="16831" xr:uid="{00000000-0005-0000-0000-0000BC410000}"/>
    <cellStyle name="Normal 3 7 2 5 2 2" xfId="16832" xr:uid="{00000000-0005-0000-0000-0000BD410000}"/>
    <cellStyle name="Normal 3 7 2 5 2 3" xfId="16833" xr:uid="{00000000-0005-0000-0000-0000BE410000}"/>
    <cellStyle name="Normal 3 7 2 5 2 4" xfId="16834" xr:uid="{00000000-0005-0000-0000-0000BF410000}"/>
    <cellStyle name="Normal 3 7 2 5 3" xfId="16835" xr:uid="{00000000-0005-0000-0000-0000C0410000}"/>
    <cellStyle name="Normal 3 7 2 5 4" xfId="16836" xr:uid="{00000000-0005-0000-0000-0000C1410000}"/>
    <cellStyle name="Normal 3 7 2 5 5" xfId="16837" xr:uid="{00000000-0005-0000-0000-0000C2410000}"/>
    <cellStyle name="Normal 3 7 2 6" xfId="16838" xr:uid="{00000000-0005-0000-0000-0000C3410000}"/>
    <cellStyle name="Normal 3 7 2 6 2" xfId="16839" xr:uid="{00000000-0005-0000-0000-0000C4410000}"/>
    <cellStyle name="Normal 3 7 2 6 3" xfId="16840" xr:uid="{00000000-0005-0000-0000-0000C5410000}"/>
    <cellStyle name="Normal 3 7 2 6 4" xfId="16841" xr:uid="{00000000-0005-0000-0000-0000C6410000}"/>
    <cellStyle name="Normal 3 7 2 7" xfId="16842" xr:uid="{00000000-0005-0000-0000-0000C7410000}"/>
    <cellStyle name="Normal 3 7 2 8" xfId="16843" xr:uid="{00000000-0005-0000-0000-0000C8410000}"/>
    <cellStyle name="Normal 3 7 2 9" xfId="16844" xr:uid="{00000000-0005-0000-0000-0000C9410000}"/>
    <cellStyle name="Normal 3 7 3" xfId="16845" xr:uid="{00000000-0005-0000-0000-0000CA410000}"/>
    <cellStyle name="Normal 3 7 3 2" xfId="16846" xr:uid="{00000000-0005-0000-0000-0000CB410000}"/>
    <cellStyle name="Normal 3 7 3 2 2" xfId="16847" xr:uid="{00000000-0005-0000-0000-0000CC410000}"/>
    <cellStyle name="Normal 3 7 3 2 2 2" xfId="16848" xr:uid="{00000000-0005-0000-0000-0000CD410000}"/>
    <cellStyle name="Normal 3 7 3 2 2 2 2" xfId="16849" xr:uid="{00000000-0005-0000-0000-0000CE410000}"/>
    <cellStyle name="Normal 3 7 3 2 2 2 3" xfId="16850" xr:uid="{00000000-0005-0000-0000-0000CF410000}"/>
    <cellStyle name="Normal 3 7 3 2 2 2 4" xfId="16851" xr:uid="{00000000-0005-0000-0000-0000D0410000}"/>
    <cellStyle name="Normal 3 7 3 2 2 3" xfId="16852" xr:uid="{00000000-0005-0000-0000-0000D1410000}"/>
    <cellStyle name="Normal 3 7 3 2 2 4" xfId="16853" xr:uid="{00000000-0005-0000-0000-0000D2410000}"/>
    <cellStyle name="Normal 3 7 3 2 2 5" xfId="16854" xr:uid="{00000000-0005-0000-0000-0000D3410000}"/>
    <cellStyle name="Normal 3 7 3 2 3" xfId="16855" xr:uid="{00000000-0005-0000-0000-0000D4410000}"/>
    <cellStyle name="Normal 3 7 3 2 3 2" xfId="16856" xr:uid="{00000000-0005-0000-0000-0000D5410000}"/>
    <cellStyle name="Normal 3 7 3 2 3 3" xfId="16857" xr:uid="{00000000-0005-0000-0000-0000D6410000}"/>
    <cellStyle name="Normal 3 7 3 2 3 4" xfId="16858" xr:uid="{00000000-0005-0000-0000-0000D7410000}"/>
    <cellStyle name="Normal 3 7 3 2 4" xfId="16859" xr:uid="{00000000-0005-0000-0000-0000D8410000}"/>
    <cellStyle name="Normal 3 7 3 2 5" xfId="16860" xr:uid="{00000000-0005-0000-0000-0000D9410000}"/>
    <cellStyle name="Normal 3 7 3 2 6" xfId="16861" xr:uid="{00000000-0005-0000-0000-0000DA410000}"/>
    <cellStyle name="Normal 3 7 3 3" xfId="16862" xr:uid="{00000000-0005-0000-0000-0000DB410000}"/>
    <cellStyle name="Normal 3 7 3 3 2" xfId="16863" xr:uid="{00000000-0005-0000-0000-0000DC410000}"/>
    <cellStyle name="Normal 3 7 3 3 2 2" xfId="16864" xr:uid="{00000000-0005-0000-0000-0000DD410000}"/>
    <cellStyle name="Normal 3 7 3 3 2 3" xfId="16865" xr:uid="{00000000-0005-0000-0000-0000DE410000}"/>
    <cellStyle name="Normal 3 7 3 3 2 4" xfId="16866" xr:uid="{00000000-0005-0000-0000-0000DF410000}"/>
    <cellStyle name="Normal 3 7 3 3 3" xfId="16867" xr:uid="{00000000-0005-0000-0000-0000E0410000}"/>
    <cellStyle name="Normal 3 7 3 3 4" xfId="16868" xr:uid="{00000000-0005-0000-0000-0000E1410000}"/>
    <cellStyle name="Normal 3 7 3 3 5" xfId="16869" xr:uid="{00000000-0005-0000-0000-0000E2410000}"/>
    <cellStyle name="Normal 3 7 3 4" xfId="16870" xr:uid="{00000000-0005-0000-0000-0000E3410000}"/>
    <cellStyle name="Normal 3 7 3 5" xfId="16871" xr:uid="{00000000-0005-0000-0000-0000E4410000}"/>
    <cellStyle name="Normal 3 7 3 5 2" xfId="16872" xr:uid="{00000000-0005-0000-0000-0000E5410000}"/>
    <cellStyle name="Normal 3 7 3 5 3" xfId="16873" xr:uid="{00000000-0005-0000-0000-0000E6410000}"/>
    <cellStyle name="Normal 3 7 3 5 4" xfId="16874" xr:uid="{00000000-0005-0000-0000-0000E7410000}"/>
    <cellStyle name="Normal 3 7 3 6" xfId="16875" xr:uid="{00000000-0005-0000-0000-0000E8410000}"/>
    <cellStyle name="Normal 3 7 3 7" xfId="16876" xr:uid="{00000000-0005-0000-0000-0000E9410000}"/>
    <cellStyle name="Normal 3 7 3 8" xfId="16877" xr:uid="{00000000-0005-0000-0000-0000EA410000}"/>
    <cellStyle name="Normal 3 7 4" xfId="16878" xr:uid="{00000000-0005-0000-0000-0000EB410000}"/>
    <cellStyle name="Normal 3 7 4 2" xfId="16879" xr:uid="{00000000-0005-0000-0000-0000EC410000}"/>
    <cellStyle name="Normal 3 7 4 2 2" xfId="16880" xr:uid="{00000000-0005-0000-0000-0000ED410000}"/>
    <cellStyle name="Normal 3 7 4 2 2 2" xfId="16881" xr:uid="{00000000-0005-0000-0000-0000EE410000}"/>
    <cellStyle name="Normal 3 7 4 2 2 3" xfId="16882" xr:uid="{00000000-0005-0000-0000-0000EF410000}"/>
    <cellStyle name="Normal 3 7 4 2 2 4" xfId="16883" xr:uid="{00000000-0005-0000-0000-0000F0410000}"/>
    <cellStyle name="Normal 3 7 4 2 3" xfId="16884" xr:uid="{00000000-0005-0000-0000-0000F1410000}"/>
    <cellStyle name="Normal 3 7 4 2 4" xfId="16885" xr:uid="{00000000-0005-0000-0000-0000F2410000}"/>
    <cellStyle name="Normal 3 7 4 2 5" xfId="16886" xr:uid="{00000000-0005-0000-0000-0000F3410000}"/>
    <cellStyle name="Normal 3 7 4 3" xfId="16887" xr:uid="{00000000-0005-0000-0000-0000F4410000}"/>
    <cellStyle name="Normal 3 7 4 3 2" xfId="16888" xr:uid="{00000000-0005-0000-0000-0000F5410000}"/>
    <cellStyle name="Normal 3 7 4 3 3" xfId="16889" xr:uid="{00000000-0005-0000-0000-0000F6410000}"/>
    <cellStyle name="Normal 3 7 4 3 4" xfId="16890" xr:uid="{00000000-0005-0000-0000-0000F7410000}"/>
    <cellStyle name="Normal 3 7 4 4" xfId="16891" xr:uid="{00000000-0005-0000-0000-0000F8410000}"/>
    <cellStyle name="Normal 3 7 4 5" xfId="16892" xr:uid="{00000000-0005-0000-0000-0000F9410000}"/>
    <cellStyle name="Normal 3 7 4 6" xfId="16893" xr:uid="{00000000-0005-0000-0000-0000FA410000}"/>
    <cellStyle name="Normal 3 7 5" xfId="16894" xr:uid="{00000000-0005-0000-0000-0000FB410000}"/>
    <cellStyle name="Normal 3 7 6" xfId="16895" xr:uid="{00000000-0005-0000-0000-0000FC410000}"/>
    <cellStyle name="Normal 3 7 6 2" xfId="16896" xr:uid="{00000000-0005-0000-0000-0000FD410000}"/>
    <cellStyle name="Normal 3 7 6 2 2" xfId="16897" xr:uid="{00000000-0005-0000-0000-0000FE410000}"/>
    <cellStyle name="Normal 3 7 6 2 3" xfId="16898" xr:uid="{00000000-0005-0000-0000-0000FF410000}"/>
    <cellStyle name="Normal 3 7 6 2 4" xfId="16899" xr:uid="{00000000-0005-0000-0000-000000420000}"/>
    <cellStyle name="Normal 3 7 6 3" xfId="16900" xr:uid="{00000000-0005-0000-0000-000001420000}"/>
    <cellStyle name="Normal 3 7 6 4" xfId="16901" xr:uid="{00000000-0005-0000-0000-000002420000}"/>
    <cellStyle name="Normal 3 7 6 5" xfId="16902" xr:uid="{00000000-0005-0000-0000-000003420000}"/>
    <cellStyle name="Normal 3 7 7" xfId="16903" xr:uid="{00000000-0005-0000-0000-000004420000}"/>
    <cellStyle name="Normal 3 7 7 2" xfId="16904" xr:uid="{00000000-0005-0000-0000-000005420000}"/>
    <cellStyle name="Normal 3 7 7 3" xfId="16905" xr:uid="{00000000-0005-0000-0000-000006420000}"/>
    <cellStyle name="Normal 3 7 7 4" xfId="16906" xr:uid="{00000000-0005-0000-0000-000007420000}"/>
    <cellStyle name="Normal 3 7 8" xfId="16907" xr:uid="{00000000-0005-0000-0000-000008420000}"/>
    <cellStyle name="Normal 3 7 9" xfId="16908" xr:uid="{00000000-0005-0000-0000-000009420000}"/>
    <cellStyle name="Normal 3 8" xfId="16909" xr:uid="{00000000-0005-0000-0000-00000A420000}"/>
    <cellStyle name="Normal 3 8 10" xfId="16910" xr:uid="{00000000-0005-0000-0000-00000B420000}"/>
    <cellStyle name="Normal 3 8 11" xfId="16911" xr:uid="{00000000-0005-0000-0000-00000C420000}"/>
    <cellStyle name="Normal 3 8 11 2" xfId="16912" xr:uid="{00000000-0005-0000-0000-00000D420000}"/>
    <cellStyle name="Normal 3 8 11 2 2" xfId="16913" xr:uid="{00000000-0005-0000-0000-00000E420000}"/>
    <cellStyle name="Normal 3 8 11 2 3" xfId="16914" xr:uid="{00000000-0005-0000-0000-00000F420000}"/>
    <cellStyle name="Normal 3 8 11 2 4" xfId="16915" xr:uid="{00000000-0005-0000-0000-000010420000}"/>
    <cellStyle name="Normal 3 8 11 3" xfId="16916" xr:uid="{00000000-0005-0000-0000-000011420000}"/>
    <cellStyle name="Normal 3 8 11 4" xfId="16917" xr:uid="{00000000-0005-0000-0000-000012420000}"/>
    <cellStyle name="Normal 3 8 11 5" xfId="16918" xr:uid="{00000000-0005-0000-0000-000013420000}"/>
    <cellStyle name="Normal 3 8 12" xfId="16919" xr:uid="{00000000-0005-0000-0000-000014420000}"/>
    <cellStyle name="Normal 3 8 12 2" xfId="16920" xr:uid="{00000000-0005-0000-0000-000015420000}"/>
    <cellStyle name="Normal 3 8 12 3" xfId="16921" xr:uid="{00000000-0005-0000-0000-000016420000}"/>
    <cellStyle name="Normal 3 8 12 4" xfId="16922" xr:uid="{00000000-0005-0000-0000-000017420000}"/>
    <cellStyle name="Normal 3 8 13" xfId="16923" xr:uid="{00000000-0005-0000-0000-000018420000}"/>
    <cellStyle name="Normal 3 8 14" xfId="16924" xr:uid="{00000000-0005-0000-0000-000019420000}"/>
    <cellStyle name="Normal 3 8 15" xfId="16925" xr:uid="{00000000-0005-0000-0000-00001A420000}"/>
    <cellStyle name="Normal 3 8 2" xfId="16926" xr:uid="{00000000-0005-0000-0000-00001B420000}"/>
    <cellStyle name="Normal 3 8 2 10" xfId="16927" xr:uid="{00000000-0005-0000-0000-00001C420000}"/>
    <cellStyle name="Normal 3 8 2 10 2" xfId="16928" xr:uid="{00000000-0005-0000-0000-00001D420000}"/>
    <cellStyle name="Normal 3 8 2 10 2 2" xfId="16929" xr:uid="{00000000-0005-0000-0000-00001E420000}"/>
    <cellStyle name="Normal 3 8 2 10 2 3" xfId="16930" xr:uid="{00000000-0005-0000-0000-00001F420000}"/>
    <cellStyle name="Normal 3 8 2 10 2 4" xfId="16931" xr:uid="{00000000-0005-0000-0000-000020420000}"/>
    <cellStyle name="Normal 3 8 2 10 3" xfId="16932" xr:uid="{00000000-0005-0000-0000-000021420000}"/>
    <cellStyle name="Normal 3 8 2 10 4" xfId="16933" xr:uid="{00000000-0005-0000-0000-000022420000}"/>
    <cellStyle name="Normal 3 8 2 10 5" xfId="16934" xr:uid="{00000000-0005-0000-0000-000023420000}"/>
    <cellStyle name="Normal 3 8 2 11" xfId="16935" xr:uid="{00000000-0005-0000-0000-000024420000}"/>
    <cellStyle name="Normal 3 8 2 11 2" xfId="16936" xr:uid="{00000000-0005-0000-0000-000025420000}"/>
    <cellStyle name="Normal 3 8 2 11 3" xfId="16937" xr:uid="{00000000-0005-0000-0000-000026420000}"/>
    <cellStyle name="Normal 3 8 2 11 4" xfId="16938" xr:uid="{00000000-0005-0000-0000-000027420000}"/>
    <cellStyle name="Normal 3 8 2 12" xfId="16939" xr:uid="{00000000-0005-0000-0000-000028420000}"/>
    <cellStyle name="Normal 3 8 2 13" xfId="16940" xr:uid="{00000000-0005-0000-0000-000029420000}"/>
    <cellStyle name="Normal 3 8 2 14" xfId="16941" xr:uid="{00000000-0005-0000-0000-00002A420000}"/>
    <cellStyle name="Normal 3 8 2 2" xfId="16942" xr:uid="{00000000-0005-0000-0000-00002B420000}"/>
    <cellStyle name="Normal 3 8 2 2 2" xfId="16943" xr:uid="{00000000-0005-0000-0000-00002C420000}"/>
    <cellStyle name="Normal 3 8 2 2 3" xfId="16944" xr:uid="{00000000-0005-0000-0000-00002D420000}"/>
    <cellStyle name="Normal 3 8 2 2 4" xfId="16945" xr:uid="{00000000-0005-0000-0000-00002E420000}"/>
    <cellStyle name="Normal 3 8 2 2 4 2" xfId="16946" xr:uid="{00000000-0005-0000-0000-00002F420000}"/>
    <cellStyle name="Normal 3 8 2 2 4 2 2" xfId="16947" xr:uid="{00000000-0005-0000-0000-000030420000}"/>
    <cellStyle name="Normal 3 8 2 2 4 2 3" xfId="16948" xr:uid="{00000000-0005-0000-0000-000031420000}"/>
    <cellStyle name="Normal 3 8 2 2 4 2 4" xfId="16949" xr:uid="{00000000-0005-0000-0000-000032420000}"/>
    <cellStyle name="Normal 3 8 2 2 4 3" xfId="16950" xr:uid="{00000000-0005-0000-0000-000033420000}"/>
    <cellStyle name="Normal 3 8 2 2 4 4" xfId="16951" xr:uid="{00000000-0005-0000-0000-000034420000}"/>
    <cellStyle name="Normal 3 8 2 2 4 5" xfId="16952" xr:uid="{00000000-0005-0000-0000-000035420000}"/>
    <cellStyle name="Normal 3 8 2 2 5" xfId="16953" xr:uid="{00000000-0005-0000-0000-000036420000}"/>
    <cellStyle name="Normal 3 8 2 2 5 2" xfId="16954" xr:uid="{00000000-0005-0000-0000-000037420000}"/>
    <cellStyle name="Normal 3 8 2 2 5 3" xfId="16955" xr:uid="{00000000-0005-0000-0000-000038420000}"/>
    <cellStyle name="Normal 3 8 2 2 5 4" xfId="16956" xr:uid="{00000000-0005-0000-0000-000039420000}"/>
    <cellStyle name="Normal 3 8 2 2 6" xfId="16957" xr:uid="{00000000-0005-0000-0000-00003A420000}"/>
    <cellStyle name="Normal 3 8 2 2 7" xfId="16958" xr:uid="{00000000-0005-0000-0000-00003B420000}"/>
    <cellStyle name="Normal 3 8 2 2 8" xfId="16959" xr:uid="{00000000-0005-0000-0000-00003C420000}"/>
    <cellStyle name="Normal 3 8 2 3" xfId="16960" xr:uid="{00000000-0005-0000-0000-00003D420000}"/>
    <cellStyle name="Normal 3 8 2 3 2" xfId="16961" xr:uid="{00000000-0005-0000-0000-00003E420000}"/>
    <cellStyle name="Normal 3 8 2 3 3" xfId="16962" xr:uid="{00000000-0005-0000-0000-00003F420000}"/>
    <cellStyle name="Normal 3 8 2 3 3 2" xfId="16963" xr:uid="{00000000-0005-0000-0000-000040420000}"/>
    <cellStyle name="Normal 3 8 2 3 3 2 2" xfId="16964" xr:uid="{00000000-0005-0000-0000-000041420000}"/>
    <cellStyle name="Normal 3 8 2 3 3 2 3" xfId="16965" xr:uid="{00000000-0005-0000-0000-000042420000}"/>
    <cellStyle name="Normal 3 8 2 3 3 2 4" xfId="16966" xr:uid="{00000000-0005-0000-0000-000043420000}"/>
    <cellStyle name="Normal 3 8 2 3 3 3" xfId="16967" xr:uid="{00000000-0005-0000-0000-000044420000}"/>
    <cellStyle name="Normal 3 8 2 3 3 4" xfId="16968" xr:uid="{00000000-0005-0000-0000-000045420000}"/>
    <cellStyle name="Normal 3 8 2 3 3 5" xfId="16969" xr:uid="{00000000-0005-0000-0000-000046420000}"/>
    <cellStyle name="Normal 3 8 2 3 4" xfId="16970" xr:uid="{00000000-0005-0000-0000-000047420000}"/>
    <cellStyle name="Normal 3 8 2 3 4 2" xfId="16971" xr:uid="{00000000-0005-0000-0000-000048420000}"/>
    <cellStyle name="Normal 3 8 2 3 4 3" xfId="16972" xr:uid="{00000000-0005-0000-0000-000049420000}"/>
    <cellStyle name="Normal 3 8 2 3 4 4" xfId="16973" xr:uid="{00000000-0005-0000-0000-00004A420000}"/>
    <cellStyle name="Normal 3 8 2 3 5" xfId="16974" xr:uid="{00000000-0005-0000-0000-00004B420000}"/>
    <cellStyle name="Normal 3 8 2 3 6" xfId="16975" xr:uid="{00000000-0005-0000-0000-00004C420000}"/>
    <cellStyle name="Normal 3 8 2 3 7" xfId="16976" xr:uid="{00000000-0005-0000-0000-00004D420000}"/>
    <cellStyle name="Normal 3 8 2 4" xfId="16977" xr:uid="{00000000-0005-0000-0000-00004E420000}"/>
    <cellStyle name="Normal 3 8 2 5" xfId="16978" xr:uid="{00000000-0005-0000-0000-00004F420000}"/>
    <cellStyle name="Normal 3 8 2 6" xfId="16979" xr:uid="{00000000-0005-0000-0000-000050420000}"/>
    <cellStyle name="Normal 3 8 2 7" xfId="16980" xr:uid="{00000000-0005-0000-0000-000051420000}"/>
    <cellStyle name="Normal 3 8 2 8" xfId="16981" xr:uid="{00000000-0005-0000-0000-000052420000}"/>
    <cellStyle name="Normal 3 8 2 9" xfId="16982" xr:uid="{00000000-0005-0000-0000-000053420000}"/>
    <cellStyle name="Normal 3 8 3" xfId="16983" xr:uid="{00000000-0005-0000-0000-000054420000}"/>
    <cellStyle name="Normal 3 8 3 2" xfId="16984" xr:uid="{00000000-0005-0000-0000-000055420000}"/>
    <cellStyle name="Normal 3 8 3 3" xfId="16985" xr:uid="{00000000-0005-0000-0000-000056420000}"/>
    <cellStyle name="Normal 3 8 3 4" xfId="16986" xr:uid="{00000000-0005-0000-0000-000057420000}"/>
    <cellStyle name="Normal 3 8 3 4 2" xfId="16987" xr:uid="{00000000-0005-0000-0000-000058420000}"/>
    <cellStyle name="Normal 3 8 3 4 2 2" xfId="16988" xr:uid="{00000000-0005-0000-0000-000059420000}"/>
    <cellStyle name="Normal 3 8 3 4 2 3" xfId="16989" xr:uid="{00000000-0005-0000-0000-00005A420000}"/>
    <cellStyle name="Normal 3 8 3 4 2 4" xfId="16990" xr:uid="{00000000-0005-0000-0000-00005B420000}"/>
    <cellStyle name="Normal 3 8 3 4 3" xfId="16991" xr:uid="{00000000-0005-0000-0000-00005C420000}"/>
    <cellStyle name="Normal 3 8 3 4 4" xfId="16992" xr:uid="{00000000-0005-0000-0000-00005D420000}"/>
    <cellStyle name="Normal 3 8 3 4 5" xfId="16993" xr:uid="{00000000-0005-0000-0000-00005E420000}"/>
    <cellStyle name="Normal 3 8 3 5" xfId="16994" xr:uid="{00000000-0005-0000-0000-00005F420000}"/>
    <cellStyle name="Normal 3 8 3 5 2" xfId="16995" xr:uid="{00000000-0005-0000-0000-000060420000}"/>
    <cellStyle name="Normal 3 8 3 5 3" xfId="16996" xr:uid="{00000000-0005-0000-0000-000061420000}"/>
    <cellStyle name="Normal 3 8 3 5 4" xfId="16997" xr:uid="{00000000-0005-0000-0000-000062420000}"/>
    <cellStyle name="Normal 3 8 3 6" xfId="16998" xr:uid="{00000000-0005-0000-0000-000063420000}"/>
    <cellStyle name="Normal 3 8 3 7" xfId="16999" xr:uid="{00000000-0005-0000-0000-000064420000}"/>
    <cellStyle name="Normal 3 8 3 8" xfId="17000" xr:uid="{00000000-0005-0000-0000-000065420000}"/>
    <cellStyle name="Normal 3 8 4" xfId="17001" xr:uid="{00000000-0005-0000-0000-000066420000}"/>
    <cellStyle name="Normal 3 8 4 2" xfId="17002" xr:uid="{00000000-0005-0000-0000-000067420000}"/>
    <cellStyle name="Normal 3 8 4 3" xfId="17003" xr:uid="{00000000-0005-0000-0000-000068420000}"/>
    <cellStyle name="Normal 3 8 4 3 2" xfId="17004" xr:uid="{00000000-0005-0000-0000-000069420000}"/>
    <cellStyle name="Normal 3 8 4 3 2 2" xfId="17005" xr:uid="{00000000-0005-0000-0000-00006A420000}"/>
    <cellStyle name="Normal 3 8 4 3 2 3" xfId="17006" xr:uid="{00000000-0005-0000-0000-00006B420000}"/>
    <cellStyle name="Normal 3 8 4 3 2 4" xfId="17007" xr:uid="{00000000-0005-0000-0000-00006C420000}"/>
    <cellStyle name="Normal 3 8 4 3 3" xfId="17008" xr:uid="{00000000-0005-0000-0000-00006D420000}"/>
    <cellStyle name="Normal 3 8 4 3 4" xfId="17009" xr:uid="{00000000-0005-0000-0000-00006E420000}"/>
    <cellStyle name="Normal 3 8 4 3 5" xfId="17010" xr:uid="{00000000-0005-0000-0000-00006F420000}"/>
    <cellStyle name="Normal 3 8 4 4" xfId="17011" xr:uid="{00000000-0005-0000-0000-000070420000}"/>
    <cellStyle name="Normal 3 8 4 4 2" xfId="17012" xr:uid="{00000000-0005-0000-0000-000071420000}"/>
    <cellStyle name="Normal 3 8 4 4 3" xfId="17013" xr:uid="{00000000-0005-0000-0000-000072420000}"/>
    <cellStyle name="Normal 3 8 4 4 4" xfId="17014" xr:uid="{00000000-0005-0000-0000-000073420000}"/>
    <cellStyle name="Normal 3 8 4 5" xfId="17015" xr:uid="{00000000-0005-0000-0000-000074420000}"/>
    <cellStyle name="Normal 3 8 4 6" xfId="17016" xr:uid="{00000000-0005-0000-0000-000075420000}"/>
    <cellStyle name="Normal 3 8 4 7" xfId="17017" xr:uid="{00000000-0005-0000-0000-000076420000}"/>
    <cellStyle name="Normal 3 8 5" xfId="17018" xr:uid="{00000000-0005-0000-0000-000077420000}"/>
    <cellStyle name="Normal 3 8 6" xfId="17019" xr:uid="{00000000-0005-0000-0000-000078420000}"/>
    <cellStyle name="Normal 3 8 7" xfId="17020" xr:uid="{00000000-0005-0000-0000-000079420000}"/>
    <cellStyle name="Normal 3 8 8" xfId="17021" xr:uid="{00000000-0005-0000-0000-00007A420000}"/>
    <cellStyle name="Normal 3 8 9" xfId="17022" xr:uid="{00000000-0005-0000-0000-00007B420000}"/>
    <cellStyle name="Normal 3 8 9 2" xfId="17023" xr:uid="{00000000-0005-0000-0000-00007C420000}"/>
    <cellStyle name="Normal 3 8 9 2 2" xfId="17024" xr:uid="{00000000-0005-0000-0000-00007D420000}"/>
    <cellStyle name="Normal 3 8 9 2 2 2" xfId="17025" xr:uid="{00000000-0005-0000-0000-00007E420000}"/>
    <cellStyle name="Normal 3 8 9 2 2 3" xfId="17026" xr:uid="{00000000-0005-0000-0000-00007F420000}"/>
    <cellStyle name="Normal 3 8 9 2 2 4" xfId="17027" xr:uid="{00000000-0005-0000-0000-000080420000}"/>
    <cellStyle name="Normal 3 8 9 2 3" xfId="17028" xr:uid="{00000000-0005-0000-0000-000081420000}"/>
    <cellStyle name="Normal 3 8 9 2 4" xfId="17029" xr:uid="{00000000-0005-0000-0000-000082420000}"/>
    <cellStyle name="Normal 3 8 9 2 5" xfId="17030" xr:uid="{00000000-0005-0000-0000-000083420000}"/>
    <cellStyle name="Normal 3 8 9 3" xfId="17031" xr:uid="{00000000-0005-0000-0000-000084420000}"/>
    <cellStyle name="Normal 3 8 9 4" xfId="17032" xr:uid="{00000000-0005-0000-0000-000085420000}"/>
    <cellStyle name="Normal 3 8 9 4 2" xfId="17033" xr:uid="{00000000-0005-0000-0000-000086420000}"/>
    <cellStyle name="Normal 3 8 9 4 3" xfId="17034" xr:uid="{00000000-0005-0000-0000-000087420000}"/>
    <cellStyle name="Normal 3 8 9 4 4" xfId="17035" xr:uid="{00000000-0005-0000-0000-000088420000}"/>
    <cellStyle name="Normal 3 8 9 5" xfId="17036" xr:uid="{00000000-0005-0000-0000-000089420000}"/>
    <cellStyle name="Normal 3 8 9 6" xfId="17037" xr:uid="{00000000-0005-0000-0000-00008A420000}"/>
    <cellStyle name="Normal 3 8 9 7" xfId="17038" xr:uid="{00000000-0005-0000-0000-00008B420000}"/>
    <cellStyle name="Normal 3 9" xfId="17039" xr:uid="{00000000-0005-0000-0000-00008C420000}"/>
    <cellStyle name="Normal 3 9 2" xfId="17040" xr:uid="{00000000-0005-0000-0000-00008D420000}"/>
    <cellStyle name="Normal 3 9 2 2" xfId="17041" xr:uid="{00000000-0005-0000-0000-00008E420000}"/>
    <cellStyle name="Normal 3 9 2 3" xfId="17042" xr:uid="{00000000-0005-0000-0000-00008F420000}"/>
    <cellStyle name="Normal 3 9 2 3 2" xfId="17043" xr:uid="{00000000-0005-0000-0000-000090420000}"/>
    <cellStyle name="Normal 3 9 2 3 2 2" xfId="17044" xr:uid="{00000000-0005-0000-0000-000091420000}"/>
    <cellStyle name="Normal 3 9 2 3 2 3" xfId="17045" xr:uid="{00000000-0005-0000-0000-000092420000}"/>
    <cellStyle name="Normal 3 9 2 3 2 4" xfId="17046" xr:uid="{00000000-0005-0000-0000-000093420000}"/>
    <cellStyle name="Normal 3 9 2 3 3" xfId="17047" xr:uid="{00000000-0005-0000-0000-000094420000}"/>
    <cellStyle name="Normal 3 9 2 3 4" xfId="17048" xr:uid="{00000000-0005-0000-0000-000095420000}"/>
    <cellStyle name="Normal 3 9 2 3 5" xfId="17049" xr:uid="{00000000-0005-0000-0000-000096420000}"/>
    <cellStyle name="Normal 3 9 2 4" xfId="17050" xr:uid="{00000000-0005-0000-0000-000097420000}"/>
    <cellStyle name="Normal 3 9 2 4 2" xfId="17051" xr:uid="{00000000-0005-0000-0000-000098420000}"/>
    <cellStyle name="Normal 3 9 2 4 3" xfId="17052" xr:uid="{00000000-0005-0000-0000-000099420000}"/>
    <cellStyle name="Normal 3 9 2 4 4" xfId="17053" xr:uid="{00000000-0005-0000-0000-00009A420000}"/>
    <cellStyle name="Normal 3 9 2 5" xfId="17054" xr:uid="{00000000-0005-0000-0000-00009B420000}"/>
    <cellStyle name="Normal 3 9 2 6" xfId="17055" xr:uid="{00000000-0005-0000-0000-00009C420000}"/>
    <cellStyle name="Normal 3 9 2 7" xfId="17056" xr:uid="{00000000-0005-0000-0000-00009D420000}"/>
    <cellStyle name="Normal 3 9 3" xfId="17057" xr:uid="{00000000-0005-0000-0000-00009E420000}"/>
    <cellStyle name="Normal 3 9 3 2" xfId="17058" xr:uid="{00000000-0005-0000-0000-00009F420000}"/>
    <cellStyle name="Normal 3 9 3 2 2" xfId="17059" xr:uid="{00000000-0005-0000-0000-0000A0420000}"/>
    <cellStyle name="Normal 3 9 3 2 2 2" xfId="17060" xr:uid="{00000000-0005-0000-0000-0000A1420000}"/>
    <cellStyle name="Normal 3 9 3 2 2 3" xfId="17061" xr:uid="{00000000-0005-0000-0000-0000A2420000}"/>
    <cellStyle name="Normal 3 9 3 2 2 4" xfId="17062" xr:uid="{00000000-0005-0000-0000-0000A3420000}"/>
    <cellStyle name="Normal 3 9 3 2 3" xfId="17063" xr:uid="{00000000-0005-0000-0000-0000A4420000}"/>
    <cellStyle name="Normal 3 9 3 2 4" xfId="17064" xr:uid="{00000000-0005-0000-0000-0000A5420000}"/>
    <cellStyle name="Normal 3 9 3 2 5" xfId="17065" xr:uid="{00000000-0005-0000-0000-0000A6420000}"/>
    <cellStyle name="Normal 3 9 3 3" xfId="17066" xr:uid="{00000000-0005-0000-0000-0000A7420000}"/>
    <cellStyle name="Normal 3 9 3 3 2" xfId="17067" xr:uid="{00000000-0005-0000-0000-0000A8420000}"/>
    <cellStyle name="Normal 3 9 3 3 3" xfId="17068" xr:uid="{00000000-0005-0000-0000-0000A9420000}"/>
    <cellStyle name="Normal 3 9 3 3 4" xfId="17069" xr:uid="{00000000-0005-0000-0000-0000AA420000}"/>
    <cellStyle name="Normal 3 9 3 4" xfId="17070" xr:uid="{00000000-0005-0000-0000-0000AB420000}"/>
    <cellStyle name="Normal 3 9 3 5" xfId="17071" xr:uid="{00000000-0005-0000-0000-0000AC420000}"/>
    <cellStyle name="Normal 3 9 3 6" xfId="17072" xr:uid="{00000000-0005-0000-0000-0000AD420000}"/>
    <cellStyle name="Normal 3 9 4" xfId="17073" xr:uid="{00000000-0005-0000-0000-0000AE420000}"/>
    <cellStyle name="Normal 3 9 5" xfId="17074" xr:uid="{00000000-0005-0000-0000-0000AF420000}"/>
    <cellStyle name="Normal 3 9 5 2" xfId="17075" xr:uid="{00000000-0005-0000-0000-0000B0420000}"/>
    <cellStyle name="Normal 3 9 5 2 2" xfId="17076" xr:uid="{00000000-0005-0000-0000-0000B1420000}"/>
    <cellStyle name="Normal 3 9 5 2 3" xfId="17077" xr:uid="{00000000-0005-0000-0000-0000B2420000}"/>
    <cellStyle name="Normal 3 9 5 2 4" xfId="17078" xr:uid="{00000000-0005-0000-0000-0000B3420000}"/>
    <cellStyle name="Normal 3 9 5 3" xfId="17079" xr:uid="{00000000-0005-0000-0000-0000B4420000}"/>
    <cellStyle name="Normal 3 9 5 4" xfId="17080" xr:uid="{00000000-0005-0000-0000-0000B5420000}"/>
    <cellStyle name="Normal 3 9 5 5" xfId="17081" xr:uid="{00000000-0005-0000-0000-0000B6420000}"/>
    <cellStyle name="Normal 3 9 6" xfId="17082" xr:uid="{00000000-0005-0000-0000-0000B7420000}"/>
    <cellStyle name="Normal 3 9 7" xfId="17083" xr:uid="{00000000-0005-0000-0000-0000B8420000}"/>
    <cellStyle name="Normal 3 9 8" xfId="17084" xr:uid="{00000000-0005-0000-0000-0000B9420000}"/>
    <cellStyle name="Normal 30" xfId="17085" xr:uid="{00000000-0005-0000-0000-0000BA420000}"/>
    <cellStyle name="Normal 30 10" xfId="17086" xr:uid="{00000000-0005-0000-0000-0000BB420000}"/>
    <cellStyle name="Normal 30 10 2" xfId="17087" xr:uid="{00000000-0005-0000-0000-0000BC420000}"/>
    <cellStyle name="Normal 30 11" xfId="17088" xr:uid="{00000000-0005-0000-0000-0000BD420000}"/>
    <cellStyle name="Normal 30 11 2" xfId="17089" xr:uid="{00000000-0005-0000-0000-0000BE420000}"/>
    <cellStyle name="Normal 30 12" xfId="17090" xr:uid="{00000000-0005-0000-0000-0000BF420000}"/>
    <cellStyle name="Normal 30 12 2" xfId="17091" xr:uid="{00000000-0005-0000-0000-0000C0420000}"/>
    <cellStyle name="Normal 30 13" xfId="17092" xr:uid="{00000000-0005-0000-0000-0000C1420000}"/>
    <cellStyle name="Normal 30 13 2" xfId="17093" xr:uid="{00000000-0005-0000-0000-0000C2420000}"/>
    <cellStyle name="Normal 30 13 2 2" xfId="17094" xr:uid="{00000000-0005-0000-0000-0000C3420000}"/>
    <cellStyle name="Normal 30 13 2 3" xfId="17095" xr:uid="{00000000-0005-0000-0000-0000C4420000}"/>
    <cellStyle name="Normal 30 13 2 4" xfId="17096" xr:uid="{00000000-0005-0000-0000-0000C5420000}"/>
    <cellStyle name="Normal 30 13 3" xfId="17097" xr:uid="{00000000-0005-0000-0000-0000C6420000}"/>
    <cellStyle name="Normal 30 13 4" xfId="17098" xr:uid="{00000000-0005-0000-0000-0000C7420000}"/>
    <cellStyle name="Normal 30 13 5" xfId="17099" xr:uid="{00000000-0005-0000-0000-0000C8420000}"/>
    <cellStyle name="Normal 30 14" xfId="17100" xr:uid="{00000000-0005-0000-0000-0000C9420000}"/>
    <cellStyle name="Normal 30 14 2" xfId="17101" xr:uid="{00000000-0005-0000-0000-0000CA420000}"/>
    <cellStyle name="Normal 30 14 3" xfId="17102" xr:uid="{00000000-0005-0000-0000-0000CB420000}"/>
    <cellStyle name="Normal 30 14 4" xfId="17103" xr:uid="{00000000-0005-0000-0000-0000CC420000}"/>
    <cellStyle name="Normal 30 15" xfId="17104" xr:uid="{00000000-0005-0000-0000-0000CD420000}"/>
    <cellStyle name="Normal 30 16" xfId="17105" xr:uid="{00000000-0005-0000-0000-0000CE420000}"/>
    <cellStyle name="Normal 30 17" xfId="17106" xr:uid="{00000000-0005-0000-0000-0000CF420000}"/>
    <cellStyle name="Normal 30 18" xfId="23962" xr:uid="{41D3DFA3-E889-4CE8-AAE2-1058219AEC06}"/>
    <cellStyle name="Normal 30 2" xfId="17107" xr:uid="{00000000-0005-0000-0000-0000D0420000}"/>
    <cellStyle name="Normal 30 2 2" xfId="17108" xr:uid="{00000000-0005-0000-0000-0000D1420000}"/>
    <cellStyle name="Normal 30 3" xfId="17109" xr:uid="{00000000-0005-0000-0000-0000D2420000}"/>
    <cellStyle name="Normal 30 3 2" xfId="17110" xr:uid="{00000000-0005-0000-0000-0000D3420000}"/>
    <cellStyle name="Normal 30 4" xfId="17111" xr:uid="{00000000-0005-0000-0000-0000D4420000}"/>
    <cellStyle name="Normal 30 4 2" xfId="17112" xr:uid="{00000000-0005-0000-0000-0000D5420000}"/>
    <cellStyle name="Normal 30 5" xfId="17113" xr:uid="{00000000-0005-0000-0000-0000D6420000}"/>
    <cellStyle name="Normal 30 5 2" xfId="17114" xr:uid="{00000000-0005-0000-0000-0000D7420000}"/>
    <cellStyle name="Normal 30 6" xfId="17115" xr:uid="{00000000-0005-0000-0000-0000D8420000}"/>
    <cellStyle name="Normal 30 6 2" xfId="17116" xr:uid="{00000000-0005-0000-0000-0000D9420000}"/>
    <cellStyle name="Normal 30 7" xfId="17117" xr:uid="{00000000-0005-0000-0000-0000DA420000}"/>
    <cellStyle name="Normal 30 7 2" xfId="17118" xr:uid="{00000000-0005-0000-0000-0000DB420000}"/>
    <cellStyle name="Normal 30 8" xfId="17119" xr:uid="{00000000-0005-0000-0000-0000DC420000}"/>
    <cellStyle name="Normal 30 8 2" xfId="17120" xr:uid="{00000000-0005-0000-0000-0000DD420000}"/>
    <cellStyle name="Normal 30 9" xfId="17121" xr:uid="{00000000-0005-0000-0000-0000DE420000}"/>
    <cellStyle name="Normal 30 9 2" xfId="17122" xr:uid="{00000000-0005-0000-0000-0000DF420000}"/>
    <cellStyle name="Normal 300" xfId="24231" xr:uid="{D5BC9480-AD5A-4198-83A7-78DA6D0C156E}"/>
    <cellStyle name="Normal 301" xfId="24232" xr:uid="{634DB1F4-6B12-45B4-AB45-5748100BBDF5}"/>
    <cellStyle name="Normal 302" xfId="24233" xr:uid="{473CBF5C-C335-43D6-97D7-FFA79FD81D3E}"/>
    <cellStyle name="Normal 303" xfId="24234" xr:uid="{E1752A91-6253-4738-9F00-0F71916E133C}"/>
    <cellStyle name="Normal 304" xfId="24235" xr:uid="{5A94A80B-376A-40DE-BED8-166AF0AE73D0}"/>
    <cellStyle name="Normal 305" xfId="24236" xr:uid="{8621E6C2-AB51-4F29-BFD5-5CA7BEF66A30}"/>
    <cellStyle name="Normal 306" xfId="24237" xr:uid="{B7F2BB56-E320-46F4-A440-C24F01B87374}"/>
    <cellStyle name="Normal 307" xfId="24238" xr:uid="{3E9D4856-176A-47AF-B66E-F727BACD17A5}"/>
    <cellStyle name="Normal 308" xfId="24239" xr:uid="{BA3FD884-E4E5-44BD-BA0C-D2F999F048CD}"/>
    <cellStyle name="Normal 309" xfId="24240" xr:uid="{5CFDFFCF-F8BC-450A-9DCD-6763893BE09E}"/>
    <cellStyle name="Normal 31" xfId="17123" xr:uid="{00000000-0005-0000-0000-0000E0420000}"/>
    <cellStyle name="Normal 31 2" xfId="17124" xr:uid="{00000000-0005-0000-0000-0000E1420000}"/>
    <cellStyle name="Normal 31 3" xfId="17125" xr:uid="{00000000-0005-0000-0000-0000E2420000}"/>
    <cellStyle name="Normal 31 3 2" xfId="17126" xr:uid="{00000000-0005-0000-0000-0000E3420000}"/>
    <cellStyle name="Normal 31 3 2 2" xfId="17127" xr:uid="{00000000-0005-0000-0000-0000E4420000}"/>
    <cellStyle name="Normal 31 3 2 2 2" xfId="17128" xr:uid="{00000000-0005-0000-0000-0000E5420000}"/>
    <cellStyle name="Normal 31 3 2 2 3" xfId="17129" xr:uid="{00000000-0005-0000-0000-0000E6420000}"/>
    <cellStyle name="Normal 31 3 2 2 4" xfId="17130" xr:uid="{00000000-0005-0000-0000-0000E7420000}"/>
    <cellStyle name="Normal 31 3 2 3" xfId="17131" xr:uid="{00000000-0005-0000-0000-0000E8420000}"/>
    <cellStyle name="Normal 31 3 2 4" xfId="17132" xr:uid="{00000000-0005-0000-0000-0000E9420000}"/>
    <cellStyle name="Normal 31 3 2 5" xfId="17133" xr:uid="{00000000-0005-0000-0000-0000EA420000}"/>
    <cellStyle name="Normal 31 3 3" xfId="17134" xr:uid="{00000000-0005-0000-0000-0000EB420000}"/>
    <cellStyle name="Normal 31 3 3 2" xfId="17135" xr:uid="{00000000-0005-0000-0000-0000EC420000}"/>
    <cellStyle name="Normal 31 3 3 3" xfId="17136" xr:uid="{00000000-0005-0000-0000-0000ED420000}"/>
    <cellStyle name="Normal 31 3 3 4" xfId="17137" xr:uid="{00000000-0005-0000-0000-0000EE420000}"/>
    <cellStyle name="Normal 31 3 4" xfId="17138" xr:uid="{00000000-0005-0000-0000-0000EF420000}"/>
    <cellStyle name="Normal 31 3 5" xfId="17139" xr:uid="{00000000-0005-0000-0000-0000F0420000}"/>
    <cellStyle name="Normal 31 3 6" xfId="17140" xr:uid="{00000000-0005-0000-0000-0000F1420000}"/>
    <cellStyle name="Normal 31 4" xfId="23963" xr:uid="{00F40A8C-93F3-4442-95D7-C231C0633A5A}"/>
    <cellStyle name="Normal 310" xfId="24241" xr:uid="{D8FB3714-ACFF-4042-9948-A904D6EA1976}"/>
    <cellStyle name="Normal 311" xfId="24242" xr:uid="{20B25BD1-8008-41A3-B7A1-B5C54A29E619}"/>
    <cellStyle name="Normal 312" xfId="24243" xr:uid="{4C524934-A720-4968-A5BB-6A61023FBC01}"/>
    <cellStyle name="Normal 313" xfId="24244" xr:uid="{5E0FB595-69E0-4AFA-AD4E-1BDAFAA581F5}"/>
    <cellStyle name="Normal 314" xfId="24245" xr:uid="{B5E96914-3DC9-4A27-A137-669162E8302C}"/>
    <cellStyle name="Normal 315" xfId="24246" xr:uid="{A254DEEB-63F1-4B99-8F48-0CCCF30160BD}"/>
    <cellStyle name="Normal 316" xfId="24247" xr:uid="{6CBCFA38-3760-4B4D-AEFD-CA6D5124D268}"/>
    <cellStyle name="Normal 317" xfId="24248" xr:uid="{31736E0A-99D1-4FD9-A15E-19F839A50760}"/>
    <cellStyle name="Normal 318" xfId="24249" xr:uid="{E616327B-8B41-457E-B222-F6D5182C0E8E}"/>
    <cellStyle name="Normal 319" xfId="24250" xr:uid="{251AF27B-B849-43E2-80CE-07B2B11CC10A}"/>
    <cellStyle name="Normal 32" xfId="17141" xr:uid="{00000000-0005-0000-0000-0000F2420000}"/>
    <cellStyle name="Normal 32 2" xfId="17142" xr:uid="{00000000-0005-0000-0000-0000F3420000}"/>
    <cellStyle name="Normal 32 3" xfId="17143" xr:uid="{00000000-0005-0000-0000-0000F4420000}"/>
    <cellStyle name="Normal 32 3 2" xfId="17144" xr:uid="{00000000-0005-0000-0000-0000F5420000}"/>
    <cellStyle name="Normal 32 3 2 2" xfId="17145" xr:uid="{00000000-0005-0000-0000-0000F6420000}"/>
    <cellStyle name="Normal 32 3 2 2 2" xfId="17146" xr:uid="{00000000-0005-0000-0000-0000F7420000}"/>
    <cellStyle name="Normal 32 3 2 2 3" xfId="17147" xr:uid="{00000000-0005-0000-0000-0000F8420000}"/>
    <cellStyle name="Normal 32 3 2 2 4" xfId="17148" xr:uid="{00000000-0005-0000-0000-0000F9420000}"/>
    <cellStyle name="Normal 32 3 2 3" xfId="17149" xr:uid="{00000000-0005-0000-0000-0000FA420000}"/>
    <cellStyle name="Normal 32 3 2 4" xfId="17150" xr:uid="{00000000-0005-0000-0000-0000FB420000}"/>
    <cellStyle name="Normal 32 3 2 5" xfId="17151" xr:uid="{00000000-0005-0000-0000-0000FC420000}"/>
    <cellStyle name="Normal 32 3 3" xfId="17152" xr:uid="{00000000-0005-0000-0000-0000FD420000}"/>
    <cellStyle name="Normal 32 3 3 2" xfId="17153" xr:uid="{00000000-0005-0000-0000-0000FE420000}"/>
    <cellStyle name="Normal 32 3 3 3" xfId="17154" xr:uid="{00000000-0005-0000-0000-0000FF420000}"/>
    <cellStyle name="Normal 32 3 3 4" xfId="17155" xr:uid="{00000000-0005-0000-0000-000000430000}"/>
    <cellStyle name="Normal 32 3 4" xfId="17156" xr:uid="{00000000-0005-0000-0000-000001430000}"/>
    <cellStyle name="Normal 32 3 5" xfId="17157" xr:uid="{00000000-0005-0000-0000-000002430000}"/>
    <cellStyle name="Normal 32 3 6" xfId="17158" xr:uid="{00000000-0005-0000-0000-000003430000}"/>
    <cellStyle name="Normal 32 4" xfId="23964" xr:uid="{0E1C9014-C082-450E-9FCF-2DDFB456FC91}"/>
    <cellStyle name="Normal 320" xfId="24251" xr:uid="{721FA77C-17BE-4040-B5BB-9BF993E9AEB7}"/>
    <cellStyle name="Normal 321" xfId="24252" xr:uid="{E9359A8D-74A0-4FA2-B28B-919DA7E7D132}"/>
    <cellStyle name="Normal 322" xfId="24253" xr:uid="{0A2EC4A4-B3DB-4DBA-BC22-37C786C6EC6E}"/>
    <cellStyle name="Normal 323" xfId="24254" xr:uid="{62381434-05C0-4AA2-9918-1D631D6779BC}"/>
    <cellStyle name="Normal 324" xfId="24255" xr:uid="{602A142E-5F51-433B-85EE-E6562AA17922}"/>
    <cellStyle name="Normal 325" xfId="24256" xr:uid="{C60297AD-FD65-43F7-8007-C6E1C97D5662}"/>
    <cellStyle name="Normal 326" xfId="24257" xr:uid="{56997579-B3F4-43BB-94B9-21747B0674DF}"/>
    <cellStyle name="Normal 327" xfId="24258" xr:uid="{415E8403-C54C-4F7B-B4CB-7FFFE307ADF6}"/>
    <cellStyle name="Normal 328" xfId="24259" xr:uid="{FF919CFE-BDB0-4E0E-BFCE-4CC038CBC484}"/>
    <cellStyle name="Normal 329" xfId="24260" xr:uid="{6576E7BA-643F-486B-B364-91679D1B8FE6}"/>
    <cellStyle name="Normal 33" xfId="17159" xr:uid="{00000000-0005-0000-0000-000004430000}"/>
    <cellStyle name="Normal 33 2" xfId="17160" xr:uid="{00000000-0005-0000-0000-000005430000}"/>
    <cellStyle name="Normal 33 3" xfId="17161" xr:uid="{00000000-0005-0000-0000-000006430000}"/>
    <cellStyle name="Normal 33 3 2" xfId="17162" xr:uid="{00000000-0005-0000-0000-000007430000}"/>
    <cellStyle name="Normal 33 3 2 2" xfId="17163" xr:uid="{00000000-0005-0000-0000-000008430000}"/>
    <cellStyle name="Normal 33 3 2 2 2" xfId="17164" xr:uid="{00000000-0005-0000-0000-000009430000}"/>
    <cellStyle name="Normal 33 3 2 2 3" xfId="17165" xr:uid="{00000000-0005-0000-0000-00000A430000}"/>
    <cellStyle name="Normal 33 3 2 2 4" xfId="17166" xr:uid="{00000000-0005-0000-0000-00000B430000}"/>
    <cellStyle name="Normal 33 3 2 3" xfId="17167" xr:uid="{00000000-0005-0000-0000-00000C430000}"/>
    <cellStyle name="Normal 33 3 2 4" xfId="17168" xr:uid="{00000000-0005-0000-0000-00000D430000}"/>
    <cellStyle name="Normal 33 3 2 5" xfId="17169" xr:uid="{00000000-0005-0000-0000-00000E430000}"/>
    <cellStyle name="Normal 33 3 3" xfId="17170" xr:uid="{00000000-0005-0000-0000-00000F430000}"/>
    <cellStyle name="Normal 33 3 3 2" xfId="17171" xr:uid="{00000000-0005-0000-0000-000010430000}"/>
    <cellStyle name="Normal 33 3 3 3" xfId="17172" xr:uid="{00000000-0005-0000-0000-000011430000}"/>
    <cellStyle name="Normal 33 3 3 4" xfId="17173" xr:uid="{00000000-0005-0000-0000-000012430000}"/>
    <cellStyle name="Normal 33 3 4" xfId="17174" xr:uid="{00000000-0005-0000-0000-000013430000}"/>
    <cellStyle name="Normal 33 3 5" xfId="17175" xr:uid="{00000000-0005-0000-0000-000014430000}"/>
    <cellStyle name="Normal 33 3 6" xfId="17176" xr:uid="{00000000-0005-0000-0000-000015430000}"/>
    <cellStyle name="Normal 33 4" xfId="23965" xr:uid="{114F7A7F-72BF-4698-AE5E-C7146FD00248}"/>
    <cellStyle name="Normal 330" xfId="24261" xr:uid="{8E13CB18-A20E-42E8-B29A-AF4CABB2D8FD}"/>
    <cellStyle name="Normal 331" xfId="24262" xr:uid="{1D4E0FFE-E1D8-4930-9E40-DDC28DF3FFC4}"/>
    <cellStyle name="Normal 332" xfId="24263" xr:uid="{FEA8B901-0E53-4E3B-88B4-F0AF4A19D666}"/>
    <cellStyle name="Normal 333" xfId="24264" xr:uid="{902C41EF-1111-4DEC-90BD-B22BCBEB316C}"/>
    <cellStyle name="Normal 334" xfId="24265" xr:uid="{50416092-7566-4BC7-8859-959BED310CAA}"/>
    <cellStyle name="Normal 335" xfId="24266" xr:uid="{25B8643F-B1D4-4860-914C-254653E45061}"/>
    <cellStyle name="Normal 336" xfId="24267" xr:uid="{DBAEC300-A15C-42E2-BED3-1C98EEF34AAE}"/>
    <cellStyle name="Normal 337" xfId="24268" xr:uid="{4AE55CFA-9CFC-44D0-93DB-5FF7792C692F}"/>
    <cellStyle name="Normal 338" xfId="24269" xr:uid="{9B6E0A6E-50B2-4402-B9D5-008B9E0A2831}"/>
    <cellStyle name="Normal 339" xfId="24270" xr:uid="{DBC79C0E-050C-47F9-BA31-162EE8079E70}"/>
    <cellStyle name="Normal 34" xfId="17177" xr:uid="{00000000-0005-0000-0000-000016430000}"/>
    <cellStyle name="Normal 34 2" xfId="17178" xr:uid="{00000000-0005-0000-0000-000017430000}"/>
    <cellStyle name="Normal 34 2 2" xfId="17179" xr:uid="{00000000-0005-0000-0000-000018430000}"/>
    <cellStyle name="Normal 34 2 2 2" xfId="17180" xr:uid="{00000000-0005-0000-0000-000019430000}"/>
    <cellStyle name="Normal 34 2 2 3" xfId="17181" xr:uid="{00000000-0005-0000-0000-00001A430000}"/>
    <cellStyle name="Normal 34 2 2 4" xfId="17182" xr:uid="{00000000-0005-0000-0000-00001B430000}"/>
    <cellStyle name="Normal 34 2 3" xfId="17183" xr:uid="{00000000-0005-0000-0000-00001C430000}"/>
    <cellStyle name="Normal 34 2 4" xfId="17184" xr:uid="{00000000-0005-0000-0000-00001D430000}"/>
    <cellStyle name="Normal 34 2 5" xfId="17185" xr:uid="{00000000-0005-0000-0000-00001E430000}"/>
    <cellStyle name="Normal 34 3" xfId="17186" xr:uid="{00000000-0005-0000-0000-00001F430000}"/>
    <cellStyle name="Normal 34 4" xfId="17187" xr:uid="{00000000-0005-0000-0000-000020430000}"/>
    <cellStyle name="Normal 34 4 2" xfId="17188" xr:uid="{00000000-0005-0000-0000-000021430000}"/>
    <cellStyle name="Normal 34 4 3" xfId="17189" xr:uid="{00000000-0005-0000-0000-000022430000}"/>
    <cellStyle name="Normal 34 4 4" xfId="17190" xr:uid="{00000000-0005-0000-0000-000023430000}"/>
    <cellStyle name="Normal 34 5" xfId="17191" xr:uid="{00000000-0005-0000-0000-000024430000}"/>
    <cellStyle name="Normal 34 6" xfId="17192" xr:uid="{00000000-0005-0000-0000-000025430000}"/>
    <cellStyle name="Normal 34 7" xfId="17193" xr:uid="{00000000-0005-0000-0000-000026430000}"/>
    <cellStyle name="Normal 34 8" xfId="23966" xr:uid="{84B19C75-4BB0-4C81-8E5B-655B7AF9662B}"/>
    <cellStyle name="Normal 340" xfId="24271" xr:uid="{41AD289B-A1ED-4DE8-B6B5-C91732BF8CAE}"/>
    <cellStyle name="Normal 341" xfId="24272" xr:uid="{4864C1A6-EDB0-4AC6-9235-E908D6766640}"/>
    <cellStyle name="Normal 342" xfId="24273" xr:uid="{C3781B3C-7085-4A5F-A531-EF6AC865EDA3}"/>
    <cellStyle name="Normal 343" xfId="24274" xr:uid="{A24D4AF1-C266-48E5-864B-596A37F797FD}"/>
    <cellStyle name="Normal 344" xfId="24275" xr:uid="{4548A16B-CF85-4460-8C3F-070180E33B65}"/>
    <cellStyle name="Normal 345" xfId="24276" xr:uid="{28D54101-C4A4-4753-B7A2-68DACE27C68A}"/>
    <cellStyle name="Normal 346" xfId="24277" xr:uid="{E5A15EE8-45AF-454C-B8EE-8E8F8A020F5B}"/>
    <cellStyle name="Normal 347" xfId="24278" xr:uid="{4380F8C2-A99E-4341-B467-9CA1F7F9211B}"/>
    <cellStyle name="Normal 348" xfId="24279" xr:uid="{5D210718-61D5-4C8A-AD9E-281F624B5C48}"/>
    <cellStyle name="Normal 349" xfId="24280" xr:uid="{F64DB9FC-D311-4095-9A93-5AEB1CE42BDD}"/>
    <cellStyle name="Normal 35" xfId="17194" xr:uid="{00000000-0005-0000-0000-000027430000}"/>
    <cellStyle name="Normal 35 2" xfId="17195" xr:uid="{00000000-0005-0000-0000-000028430000}"/>
    <cellStyle name="Normal 35 2 2" xfId="17196" xr:uid="{00000000-0005-0000-0000-000029430000}"/>
    <cellStyle name="Normal 35 2 2 2" xfId="17197" xr:uid="{00000000-0005-0000-0000-00002A430000}"/>
    <cellStyle name="Normal 35 2 2 2 2" xfId="17198" xr:uid="{00000000-0005-0000-0000-00002B430000}"/>
    <cellStyle name="Normal 35 2 2 2 3" xfId="17199" xr:uid="{00000000-0005-0000-0000-00002C430000}"/>
    <cellStyle name="Normal 35 2 2 2 4" xfId="17200" xr:uid="{00000000-0005-0000-0000-00002D430000}"/>
    <cellStyle name="Normal 35 2 2 3" xfId="17201" xr:uid="{00000000-0005-0000-0000-00002E430000}"/>
    <cellStyle name="Normal 35 2 2 4" xfId="17202" xr:uid="{00000000-0005-0000-0000-00002F430000}"/>
    <cellStyle name="Normal 35 2 2 5" xfId="17203" xr:uid="{00000000-0005-0000-0000-000030430000}"/>
    <cellStyle name="Normal 35 2 3" xfId="17204" xr:uid="{00000000-0005-0000-0000-000031430000}"/>
    <cellStyle name="Normal 35 2 3 2" xfId="17205" xr:uid="{00000000-0005-0000-0000-000032430000}"/>
    <cellStyle name="Normal 35 2 3 3" xfId="17206" xr:uid="{00000000-0005-0000-0000-000033430000}"/>
    <cellStyle name="Normal 35 2 3 4" xfId="17207" xr:uid="{00000000-0005-0000-0000-000034430000}"/>
    <cellStyle name="Normal 35 2 4" xfId="17208" xr:uid="{00000000-0005-0000-0000-000035430000}"/>
    <cellStyle name="Normal 35 2 5" xfId="17209" xr:uid="{00000000-0005-0000-0000-000036430000}"/>
    <cellStyle name="Normal 35 2 6" xfId="17210" xr:uid="{00000000-0005-0000-0000-000037430000}"/>
    <cellStyle name="Normal 35 3" xfId="23967" xr:uid="{E89B34C4-8352-4D38-827B-666A461E82C1}"/>
    <cellStyle name="Normal 350" xfId="24281" xr:uid="{C6690A70-DF81-4A63-A2A6-BD35D5FE4E14}"/>
    <cellStyle name="Normal 351" xfId="24282" xr:uid="{D524E7FA-82FC-45CE-A539-1F623B964492}"/>
    <cellStyle name="Normal 352" xfId="24283" xr:uid="{03DB03F8-FAA0-4921-924C-4386AFD1129E}"/>
    <cellStyle name="Normal 353" xfId="24284" xr:uid="{B7598606-1C92-4245-9032-35DA35BF14CF}"/>
    <cellStyle name="Normal 354" xfId="24285" xr:uid="{87C8CF18-CDC4-4BAD-9955-8ED1CC8EB40C}"/>
    <cellStyle name="Normal 355" xfId="24286" xr:uid="{0827A34A-9D45-41BA-815D-87DBDF62E197}"/>
    <cellStyle name="Normal 356" xfId="24287" xr:uid="{48E1BF2F-3767-4CAF-BF08-712D3D343071}"/>
    <cellStyle name="Normal 357" xfId="24288" xr:uid="{0534FE10-E6F8-43BD-B443-4B7DFA1748CA}"/>
    <cellStyle name="Normal 358" xfId="24289" xr:uid="{1568480C-C261-4B1C-BD2D-333ADA90AEC3}"/>
    <cellStyle name="Normal 359" xfId="24290" xr:uid="{D2346335-19F6-4C56-8106-52A0E7AD840F}"/>
    <cellStyle name="Normal 36" xfId="17211" xr:uid="{00000000-0005-0000-0000-000038430000}"/>
    <cellStyle name="Normal 36 2" xfId="17212" xr:uid="{00000000-0005-0000-0000-000039430000}"/>
    <cellStyle name="Normal 36 2 2" xfId="17213" xr:uid="{00000000-0005-0000-0000-00003A430000}"/>
    <cellStyle name="Normal 36 2 2 2" xfId="17214" xr:uid="{00000000-0005-0000-0000-00003B430000}"/>
    <cellStyle name="Normal 36 2 2 3" xfId="17215" xr:uid="{00000000-0005-0000-0000-00003C430000}"/>
    <cellStyle name="Normal 36 2 2 4" xfId="17216" xr:uid="{00000000-0005-0000-0000-00003D430000}"/>
    <cellStyle name="Normal 36 2 3" xfId="17217" xr:uid="{00000000-0005-0000-0000-00003E430000}"/>
    <cellStyle name="Normal 36 2 4" xfId="17218" xr:uid="{00000000-0005-0000-0000-00003F430000}"/>
    <cellStyle name="Normal 36 2 5" xfId="17219" xr:uid="{00000000-0005-0000-0000-000040430000}"/>
    <cellStyle name="Normal 36 3" xfId="17220" xr:uid="{00000000-0005-0000-0000-000041430000}"/>
    <cellStyle name="Normal 36 4" xfId="17221" xr:uid="{00000000-0005-0000-0000-000042430000}"/>
    <cellStyle name="Normal 36 4 2" xfId="17222" xr:uid="{00000000-0005-0000-0000-000043430000}"/>
    <cellStyle name="Normal 36 4 3" xfId="17223" xr:uid="{00000000-0005-0000-0000-000044430000}"/>
    <cellStyle name="Normal 36 4 4" xfId="17224" xr:uid="{00000000-0005-0000-0000-000045430000}"/>
    <cellStyle name="Normal 36 5" xfId="17225" xr:uid="{00000000-0005-0000-0000-000046430000}"/>
    <cellStyle name="Normal 36 6" xfId="17226" xr:uid="{00000000-0005-0000-0000-000047430000}"/>
    <cellStyle name="Normal 36 7" xfId="17227" xr:uid="{00000000-0005-0000-0000-000048430000}"/>
    <cellStyle name="Normal 36 8" xfId="23968" xr:uid="{428DA0D0-EAEA-4236-BE3F-054DF095881B}"/>
    <cellStyle name="Normal 360" xfId="24291" xr:uid="{3CED3D00-6391-45BF-9340-03E357DDA4BB}"/>
    <cellStyle name="Normal 361" xfId="24292" xr:uid="{E2C8925E-A798-4F3E-B031-5D76BB62B06B}"/>
    <cellStyle name="Normal 362" xfId="24293" xr:uid="{44A5677D-762D-46AE-9D41-488CDEDF5BA8}"/>
    <cellStyle name="Normal 363" xfId="24294" xr:uid="{83C7448C-029B-4FDA-AA16-97486DDBF67C}"/>
    <cellStyle name="Normal 364" xfId="24295" xr:uid="{494061D1-E7CB-4178-AAEE-A45247154585}"/>
    <cellStyle name="Normal 365" xfId="24296" xr:uid="{505435E3-32E1-405E-9737-58CD32740DA6}"/>
    <cellStyle name="Normal 366" xfId="24297" xr:uid="{B490C518-EF40-4D1A-887B-732D11FED168}"/>
    <cellStyle name="Normal 367" xfId="24298" xr:uid="{076069C9-65BE-4F10-8785-EF3A69CDE84D}"/>
    <cellStyle name="Normal 368" xfId="24299" xr:uid="{59343320-1640-4881-818A-C77FDA207B31}"/>
    <cellStyle name="Normal 369" xfId="24300" xr:uid="{BFF0030D-B560-477C-869A-FE4A843BE58D}"/>
    <cellStyle name="Normal 37" xfId="17228" xr:uid="{00000000-0005-0000-0000-000049430000}"/>
    <cellStyle name="Normal 37 2" xfId="17229" xr:uid="{00000000-0005-0000-0000-00004A430000}"/>
    <cellStyle name="Normal 37 3" xfId="17230" xr:uid="{00000000-0005-0000-0000-00004B430000}"/>
    <cellStyle name="Normal 37 3 2" xfId="17231" xr:uid="{00000000-0005-0000-0000-00004C430000}"/>
    <cellStyle name="Normal 37 3 2 2" xfId="17232" xr:uid="{00000000-0005-0000-0000-00004D430000}"/>
    <cellStyle name="Normal 37 3 2 2 2" xfId="17233" xr:uid="{00000000-0005-0000-0000-00004E430000}"/>
    <cellStyle name="Normal 37 3 2 2 3" xfId="17234" xr:uid="{00000000-0005-0000-0000-00004F430000}"/>
    <cellStyle name="Normal 37 3 2 2 4" xfId="17235" xr:uid="{00000000-0005-0000-0000-000050430000}"/>
    <cellStyle name="Normal 37 3 2 3" xfId="17236" xr:uid="{00000000-0005-0000-0000-000051430000}"/>
    <cellStyle name="Normal 37 3 2 4" xfId="17237" xr:uid="{00000000-0005-0000-0000-000052430000}"/>
    <cellStyle name="Normal 37 3 2 5" xfId="17238" xr:uid="{00000000-0005-0000-0000-000053430000}"/>
    <cellStyle name="Normal 37 3 3" xfId="17239" xr:uid="{00000000-0005-0000-0000-000054430000}"/>
    <cellStyle name="Normal 37 3 3 2" xfId="17240" xr:uid="{00000000-0005-0000-0000-000055430000}"/>
    <cellStyle name="Normal 37 3 3 3" xfId="17241" xr:uid="{00000000-0005-0000-0000-000056430000}"/>
    <cellStyle name="Normal 37 3 3 4" xfId="17242" xr:uid="{00000000-0005-0000-0000-000057430000}"/>
    <cellStyle name="Normal 37 3 4" xfId="17243" xr:uid="{00000000-0005-0000-0000-000058430000}"/>
    <cellStyle name="Normal 37 3 5" xfId="17244" xr:uid="{00000000-0005-0000-0000-000059430000}"/>
    <cellStyle name="Normal 37 3 6" xfId="17245" xr:uid="{00000000-0005-0000-0000-00005A430000}"/>
    <cellStyle name="Normal 37 4" xfId="23969" xr:uid="{7A1A768A-B3A4-4B01-B43A-C65B5F4918D5}"/>
    <cellStyle name="Normal 370" xfId="24301" xr:uid="{B26DF14C-8174-4EE3-B8F4-4EA0658F93DC}"/>
    <cellStyle name="Normal 371" xfId="24302" xr:uid="{27526716-71D4-42A0-ACB5-9D884036A94F}"/>
    <cellStyle name="Normal 372" xfId="24303" xr:uid="{DB2CABF8-BAA0-4953-B587-610B0649F665}"/>
    <cellStyle name="Normal 373" xfId="24304" xr:uid="{6BAD6E3C-44AA-4447-B29C-663AA59C62FA}"/>
    <cellStyle name="Normal 374" xfId="24305" xr:uid="{8659C264-D4D9-4BCC-87C3-8B49C14713D7}"/>
    <cellStyle name="Normal 375" xfId="24306" xr:uid="{F13B184B-9542-4FA8-A5B5-514656486469}"/>
    <cellStyle name="Normal 376" xfId="24307" xr:uid="{E14A5760-BA9B-4E58-8D35-A5C068F3314D}"/>
    <cellStyle name="Normal 377" xfId="24308" xr:uid="{3359CA9A-C8F1-4690-A6CD-7CC35F27E1E0}"/>
    <cellStyle name="Normal 378" xfId="24309" xr:uid="{2127709E-51BA-4DA6-978E-2E755DA91D28}"/>
    <cellStyle name="Normal 379" xfId="24310" xr:uid="{127CC3A0-2824-4DAF-8C98-2EDA20B4F585}"/>
    <cellStyle name="Normal 38" xfId="17246" xr:uid="{00000000-0005-0000-0000-00005B430000}"/>
    <cellStyle name="Normal 38 2" xfId="17247" xr:uid="{00000000-0005-0000-0000-00005C430000}"/>
    <cellStyle name="Normal 38 3" xfId="17248" xr:uid="{00000000-0005-0000-0000-00005D430000}"/>
    <cellStyle name="Normal 38 3 2" xfId="17249" xr:uid="{00000000-0005-0000-0000-00005E430000}"/>
    <cellStyle name="Normal 38 3 2 2" xfId="17250" xr:uid="{00000000-0005-0000-0000-00005F430000}"/>
    <cellStyle name="Normal 38 3 2 2 2" xfId="17251" xr:uid="{00000000-0005-0000-0000-000060430000}"/>
    <cellStyle name="Normal 38 3 2 2 3" xfId="17252" xr:uid="{00000000-0005-0000-0000-000061430000}"/>
    <cellStyle name="Normal 38 3 2 2 4" xfId="17253" xr:uid="{00000000-0005-0000-0000-000062430000}"/>
    <cellStyle name="Normal 38 3 2 3" xfId="17254" xr:uid="{00000000-0005-0000-0000-000063430000}"/>
    <cellStyle name="Normal 38 3 2 4" xfId="17255" xr:uid="{00000000-0005-0000-0000-000064430000}"/>
    <cellStyle name="Normal 38 3 2 5" xfId="17256" xr:uid="{00000000-0005-0000-0000-000065430000}"/>
    <cellStyle name="Normal 38 3 3" xfId="17257" xr:uid="{00000000-0005-0000-0000-000066430000}"/>
    <cellStyle name="Normal 38 3 3 2" xfId="17258" xr:uid="{00000000-0005-0000-0000-000067430000}"/>
    <cellStyle name="Normal 38 3 3 3" xfId="17259" xr:uid="{00000000-0005-0000-0000-000068430000}"/>
    <cellStyle name="Normal 38 3 3 4" xfId="17260" xr:uid="{00000000-0005-0000-0000-000069430000}"/>
    <cellStyle name="Normal 38 3 4" xfId="17261" xr:uid="{00000000-0005-0000-0000-00006A430000}"/>
    <cellStyle name="Normal 38 3 5" xfId="17262" xr:uid="{00000000-0005-0000-0000-00006B430000}"/>
    <cellStyle name="Normal 38 3 6" xfId="17263" xr:uid="{00000000-0005-0000-0000-00006C430000}"/>
    <cellStyle name="Normal 38 4" xfId="23970" xr:uid="{F78C8BD2-BBC7-48CC-B1BE-5B56DB37997A}"/>
    <cellStyle name="Normal 380" xfId="24311" xr:uid="{9F4F330D-883B-4D5D-8A62-BF5A321862B4}"/>
    <cellStyle name="Normal 381" xfId="24312" xr:uid="{7161794D-E403-4DBB-BD53-237B08F60483}"/>
    <cellStyle name="Normal 382" xfId="24313" xr:uid="{5C46CC52-C2FE-4BBB-AE7F-C4A16C432042}"/>
    <cellStyle name="Normal 383" xfId="24314" xr:uid="{202066EF-3158-44AB-AEA1-969994F4BC0E}"/>
    <cellStyle name="Normal 384" xfId="24315" xr:uid="{54DBD994-5223-4545-98BD-9D722A699E1D}"/>
    <cellStyle name="Normal 385" xfId="24316" xr:uid="{BE76388A-F4C5-46A7-B17E-404A04A44A3B}"/>
    <cellStyle name="Normal 386" xfId="24317" xr:uid="{CDFB8AC6-8418-4CA9-B686-E392A24A65A0}"/>
    <cellStyle name="Normal 387" xfId="24318" xr:uid="{FBA54F99-DE49-4E09-BF86-339ECF4ADA2A}"/>
    <cellStyle name="Normal 388" xfId="24319" xr:uid="{DCEC289C-590D-4A55-8A90-C0DEDB34D4D5}"/>
    <cellStyle name="Normal 389" xfId="24320" xr:uid="{23B403CF-CBD6-42A8-AAC3-D5C00DEA46ED}"/>
    <cellStyle name="Normal 39" xfId="17264" xr:uid="{00000000-0005-0000-0000-00006D430000}"/>
    <cellStyle name="Normal 39 2" xfId="17265" xr:uid="{00000000-0005-0000-0000-00006E430000}"/>
    <cellStyle name="Normal 39 3" xfId="17266" xr:uid="{00000000-0005-0000-0000-00006F430000}"/>
    <cellStyle name="Normal 39 3 2" xfId="17267" xr:uid="{00000000-0005-0000-0000-000070430000}"/>
    <cellStyle name="Normal 39 3 2 2" xfId="17268" xr:uid="{00000000-0005-0000-0000-000071430000}"/>
    <cellStyle name="Normal 39 3 2 2 2" xfId="17269" xr:uid="{00000000-0005-0000-0000-000072430000}"/>
    <cellStyle name="Normal 39 3 2 2 3" xfId="17270" xr:uid="{00000000-0005-0000-0000-000073430000}"/>
    <cellStyle name="Normal 39 3 2 2 4" xfId="17271" xr:uid="{00000000-0005-0000-0000-000074430000}"/>
    <cellStyle name="Normal 39 3 2 3" xfId="17272" xr:uid="{00000000-0005-0000-0000-000075430000}"/>
    <cellStyle name="Normal 39 3 2 4" xfId="17273" xr:uid="{00000000-0005-0000-0000-000076430000}"/>
    <cellStyle name="Normal 39 3 2 5" xfId="17274" xr:uid="{00000000-0005-0000-0000-000077430000}"/>
    <cellStyle name="Normal 39 3 3" xfId="17275" xr:uid="{00000000-0005-0000-0000-000078430000}"/>
    <cellStyle name="Normal 39 3 3 2" xfId="17276" xr:uid="{00000000-0005-0000-0000-000079430000}"/>
    <cellStyle name="Normal 39 3 3 3" xfId="17277" xr:uid="{00000000-0005-0000-0000-00007A430000}"/>
    <cellStyle name="Normal 39 3 3 4" xfId="17278" xr:uid="{00000000-0005-0000-0000-00007B430000}"/>
    <cellStyle name="Normal 39 3 4" xfId="17279" xr:uid="{00000000-0005-0000-0000-00007C430000}"/>
    <cellStyle name="Normal 39 3 5" xfId="17280" xr:uid="{00000000-0005-0000-0000-00007D430000}"/>
    <cellStyle name="Normal 39 3 6" xfId="17281" xr:uid="{00000000-0005-0000-0000-00007E430000}"/>
    <cellStyle name="Normal 39 4" xfId="23971" xr:uid="{B2F65A01-29FC-4F56-8EDB-07FE319AA25F}"/>
    <cellStyle name="Normal 390" xfId="24321" xr:uid="{9E1AE7FB-4EAC-4EA4-98E0-5F187C1ADF01}"/>
    <cellStyle name="Normal 391" xfId="24322" xr:uid="{D8BCCE07-101C-4F34-AD8F-D5062D2F9318}"/>
    <cellStyle name="Normal 392" xfId="24323" xr:uid="{8EDAA432-862D-4DA1-840F-7A886D494D16}"/>
    <cellStyle name="Normal 393" xfId="24324" xr:uid="{07C71D84-3AA2-4A7D-9975-905594BC086E}"/>
    <cellStyle name="Normal 394" xfId="24325" xr:uid="{538CCF8F-6896-4010-B87D-8CC31F619A40}"/>
    <cellStyle name="Normal 395" xfId="24326" xr:uid="{8368301C-833F-414D-8C10-96D65B44F753}"/>
    <cellStyle name="Normal 396" xfId="24327" xr:uid="{75860C2A-4EF9-44AD-8A7F-203295739A3D}"/>
    <cellStyle name="Normal 397" xfId="24328" xr:uid="{F02370F2-D800-4F28-8819-FB134064DCFF}"/>
    <cellStyle name="Normal 398" xfId="24329" xr:uid="{2BE3CF8C-F35D-49C0-8370-5CDFC2429554}"/>
    <cellStyle name="Normal 399" xfId="24330" xr:uid="{49466775-2BBC-4DAB-9AE1-28B9703644AE}"/>
    <cellStyle name="Normal 4" xfId="13" xr:uid="{00000000-0005-0000-0000-00007F430000}"/>
    <cellStyle name="Normal 4 10" xfId="17282" xr:uid="{00000000-0005-0000-0000-000080430000}"/>
    <cellStyle name="Normal 4 11" xfId="17283" xr:uid="{00000000-0005-0000-0000-000081430000}"/>
    <cellStyle name="Normal 4 12" xfId="17284" xr:uid="{00000000-0005-0000-0000-000082430000}"/>
    <cellStyle name="Normal 4 13" xfId="17285" xr:uid="{00000000-0005-0000-0000-000083430000}"/>
    <cellStyle name="Normal 4 13 2" xfId="17286" xr:uid="{00000000-0005-0000-0000-000084430000}"/>
    <cellStyle name="Normal 4 13 3" xfId="17287" xr:uid="{00000000-0005-0000-0000-000085430000}"/>
    <cellStyle name="Normal 4 13 4" xfId="17288" xr:uid="{00000000-0005-0000-0000-000086430000}"/>
    <cellStyle name="Normal 4 14" xfId="17289" xr:uid="{00000000-0005-0000-0000-000087430000}"/>
    <cellStyle name="Normal 4 14 2" xfId="17290" xr:uid="{00000000-0005-0000-0000-000088430000}"/>
    <cellStyle name="Normal 4 14 3" xfId="17291" xr:uid="{00000000-0005-0000-0000-000089430000}"/>
    <cellStyle name="Normal 4 15" xfId="23893" xr:uid="{A704BD78-EFCB-4686-95A4-ACA97532E38F}"/>
    <cellStyle name="Normal 4 16" xfId="23937" xr:uid="{287F0979-0EC7-40ED-A007-3ED9F3B0FCD4}"/>
    <cellStyle name="Normal 4 2" xfId="17292" xr:uid="{00000000-0005-0000-0000-00008A430000}"/>
    <cellStyle name="Normal 4 2 10" xfId="17293" xr:uid="{00000000-0005-0000-0000-00008B430000}"/>
    <cellStyle name="Normal 4 2 11" xfId="17294" xr:uid="{00000000-0005-0000-0000-00008C430000}"/>
    <cellStyle name="Normal 4 2 11 2" xfId="17295" xr:uid="{00000000-0005-0000-0000-00008D430000}"/>
    <cellStyle name="Normal 4 2 11 2 2" xfId="17296" xr:uid="{00000000-0005-0000-0000-00008E430000}"/>
    <cellStyle name="Normal 4 2 11 2 3" xfId="17297" xr:uid="{00000000-0005-0000-0000-00008F430000}"/>
    <cellStyle name="Normal 4 2 11 2 4" xfId="17298" xr:uid="{00000000-0005-0000-0000-000090430000}"/>
    <cellStyle name="Normal 4 2 11 3" xfId="17299" xr:uid="{00000000-0005-0000-0000-000091430000}"/>
    <cellStyle name="Normal 4 2 11 4" xfId="17300" xr:uid="{00000000-0005-0000-0000-000092430000}"/>
    <cellStyle name="Normal 4 2 11 5" xfId="17301" xr:uid="{00000000-0005-0000-0000-000093430000}"/>
    <cellStyle name="Normal 4 2 12" xfId="17302" xr:uid="{00000000-0005-0000-0000-000094430000}"/>
    <cellStyle name="Normal 4 2 13" xfId="17303" xr:uid="{00000000-0005-0000-0000-000095430000}"/>
    <cellStyle name="Normal 4 2 14" xfId="17304" xr:uid="{00000000-0005-0000-0000-000096430000}"/>
    <cellStyle name="Normal 4 2 2" xfId="17305" xr:uid="{00000000-0005-0000-0000-000097430000}"/>
    <cellStyle name="Normal 4 2 2 10" xfId="17306" xr:uid="{00000000-0005-0000-0000-000098430000}"/>
    <cellStyle name="Normal 4 2 2 10 2" xfId="17307" xr:uid="{00000000-0005-0000-0000-000099430000}"/>
    <cellStyle name="Normal 4 2 2 10 2 2" xfId="17308" xr:uid="{00000000-0005-0000-0000-00009A430000}"/>
    <cellStyle name="Normal 4 2 2 10 2 3" xfId="17309" xr:uid="{00000000-0005-0000-0000-00009B430000}"/>
    <cellStyle name="Normal 4 2 2 10 2 4" xfId="17310" xr:uid="{00000000-0005-0000-0000-00009C430000}"/>
    <cellStyle name="Normal 4 2 2 10 3" xfId="17311" xr:uid="{00000000-0005-0000-0000-00009D430000}"/>
    <cellStyle name="Normal 4 2 2 10 4" xfId="17312" xr:uid="{00000000-0005-0000-0000-00009E430000}"/>
    <cellStyle name="Normal 4 2 2 10 5" xfId="17313" xr:uid="{00000000-0005-0000-0000-00009F430000}"/>
    <cellStyle name="Normal 4 2 2 11" xfId="17314" xr:uid="{00000000-0005-0000-0000-0000A0430000}"/>
    <cellStyle name="Normal 4 2 2 12" xfId="17315" xr:uid="{00000000-0005-0000-0000-0000A1430000}"/>
    <cellStyle name="Normal 4 2 2 13" xfId="17316" xr:uid="{00000000-0005-0000-0000-0000A2430000}"/>
    <cellStyle name="Normal 4 2 2 14" xfId="17317" xr:uid="{00000000-0005-0000-0000-0000A3430000}"/>
    <cellStyle name="Normal 4 2 2 2" xfId="17318" xr:uid="{00000000-0005-0000-0000-0000A4430000}"/>
    <cellStyle name="Normal 4 2 2 2 2" xfId="17319" xr:uid="{00000000-0005-0000-0000-0000A5430000}"/>
    <cellStyle name="Normal 4 2 2 2 2 2" xfId="17320" xr:uid="{00000000-0005-0000-0000-0000A6430000}"/>
    <cellStyle name="Normal 4 2 2 2 2 2 2" xfId="17321" xr:uid="{00000000-0005-0000-0000-0000A7430000}"/>
    <cellStyle name="Normal 4 2 2 2 2 2 2 2" xfId="17322" xr:uid="{00000000-0005-0000-0000-0000A8430000}"/>
    <cellStyle name="Normal 4 2 2 2 2 2 2 2 2" xfId="17323" xr:uid="{00000000-0005-0000-0000-0000A9430000}"/>
    <cellStyle name="Normal 4 2 2 2 2 2 2 2 3" xfId="17324" xr:uid="{00000000-0005-0000-0000-0000AA430000}"/>
    <cellStyle name="Normal 4 2 2 2 2 2 2 2 4" xfId="17325" xr:uid="{00000000-0005-0000-0000-0000AB430000}"/>
    <cellStyle name="Normal 4 2 2 2 2 2 2 3" xfId="17326" xr:uid="{00000000-0005-0000-0000-0000AC430000}"/>
    <cellStyle name="Normal 4 2 2 2 2 2 2 4" xfId="17327" xr:uid="{00000000-0005-0000-0000-0000AD430000}"/>
    <cellStyle name="Normal 4 2 2 2 2 2 2 5" xfId="17328" xr:uid="{00000000-0005-0000-0000-0000AE430000}"/>
    <cellStyle name="Normal 4 2 2 2 2 2 3" xfId="17329" xr:uid="{00000000-0005-0000-0000-0000AF430000}"/>
    <cellStyle name="Normal 4 2 2 2 2 2 3 2" xfId="17330" xr:uid="{00000000-0005-0000-0000-0000B0430000}"/>
    <cellStyle name="Normal 4 2 2 2 2 2 3 3" xfId="17331" xr:uid="{00000000-0005-0000-0000-0000B1430000}"/>
    <cellStyle name="Normal 4 2 2 2 2 2 3 4" xfId="17332" xr:uid="{00000000-0005-0000-0000-0000B2430000}"/>
    <cellStyle name="Normal 4 2 2 2 2 2 4" xfId="17333" xr:uid="{00000000-0005-0000-0000-0000B3430000}"/>
    <cellStyle name="Normal 4 2 2 2 2 2 5" xfId="17334" xr:uid="{00000000-0005-0000-0000-0000B4430000}"/>
    <cellStyle name="Normal 4 2 2 2 2 2 6" xfId="17335" xr:uid="{00000000-0005-0000-0000-0000B5430000}"/>
    <cellStyle name="Normal 4 2 2 2 2 3" xfId="17336" xr:uid="{00000000-0005-0000-0000-0000B6430000}"/>
    <cellStyle name="Normal 4 2 2 2 2 3 2" xfId="17337" xr:uid="{00000000-0005-0000-0000-0000B7430000}"/>
    <cellStyle name="Normal 4 2 2 2 2 3 2 2" xfId="17338" xr:uid="{00000000-0005-0000-0000-0000B8430000}"/>
    <cellStyle name="Normal 4 2 2 2 2 3 2 2 2" xfId="17339" xr:uid="{00000000-0005-0000-0000-0000B9430000}"/>
    <cellStyle name="Normal 4 2 2 2 2 3 2 2 3" xfId="17340" xr:uid="{00000000-0005-0000-0000-0000BA430000}"/>
    <cellStyle name="Normal 4 2 2 2 2 3 2 2 4" xfId="17341" xr:uid="{00000000-0005-0000-0000-0000BB430000}"/>
    <cellStyle name="Normal 4 2 2 2 2 3 2 3" xfId="17342" xr:uid="{00000000-0005-0000-0000-0000BC430000}"/>
    <cellStyle name="Normal 4 2 2 2 2 3 2 4" xfId="17343" xr:uid="{00000000-0005-0000-0000-0000BD430000}"/>
    <cellStyle name="Normal 4 2 2 2 2 3 2 5" xfId="17344" xr:uid="{00000000-0005-0000-0000-0000BE430000}"/>
    <cellStyle name="Normal 4 2 2 2 2 3 3" xfId="17345" xr:uid="{00000000-0005-0000-0000-0000BF430000}"/>
    <cellStyle name="Normal 4 2 2 2 2 3 3 2" xfId="17346" xr:uid="{00000000-0005-0000-0000-0000C0430000}"/>
    <cellStyle name="Normal 4 2 2 2 2 3 3 3" xfId="17347" xr:uid="{00000000-0005-0000-0000-0000C1430000}"/>
    <cellStyle name="Normal 4 2 2 2 2 3 3 4" xfId="17348" xr:uid="{00000000-0005-0000-0000-0000C2430000}"/>
    <cellStyle name="Normal 4 2 2 2 2 3 4" xfId="17349" xr:uid="{00000000-0005-0000-0000-0000C3430000}"/>
    <cellStyle name="Normal 4 2 2 2 2 3 5" xfId="17350" xr:uid="{00000000-0005-0000-0000-0000C4430000}"/>
    <cellStyle name="Normal 4 2 2 2 2 3 6" xfId="17351" xr:uid="{00000000-0005-0000-0000-0000C5430000}"/>
    <cellStyle name="Normal 4 2 2 2 2 4" xfId="17352" xr:uid="{00000000-0005-0000-0000-0000C6430000}"/>
    <cellStyle name="Normal 4 2 2 2 2 4 2" xfId="17353" xr:uid="{00000000-0005-0000-0000-0000C7430000}"/>
    <cellStyle name="Normal 4 2 2 2 2 4 2 2" xfId="17354" xr:uid="{00000000-0005-0000-0000-0000C8430000}"/>
    <cellStyle name="Normal 4 2 2 2 2 4 2 3" xfId="17355" xr:uid="{00000000-0005-0000-0000-0000C9430000}"/>
    <cellStyle name="Normal 4 2 2 2 2 4 2 4" xfId="17356" xr:uid="{00000000-0005-0000-0000-0000CA430000}"/>
    <cellStyle name="Normal 4 2 2 2 2 4 3" xfId="17357" xr:uid="{00000000-0005-0000-0000-0000CB430000}"/>
    <cellStyle name="Normal 4 2 2 2 2 4 4" xfId="17358" xr:uid="{00000000-0005-0000-0000-0000CC430000}"/>
    <cellStyle name="Normal 4 2 2 2 2 4 5" xfId="17359" xr:uid="{00000000-0005-0000-0000-0000CD430000}"/>
    <cellStyle name="Normal 4 2 2 2 2 5" xfId="17360" xr:uid="{00000000-0005-0000-0000-0000CE430000}"/>
    <cellStyle name="Normal 4 2 2 2 2 5 2" xfId="17361" xr:uid="{00000000-0005-0000-0000-0000CF430000}"/>
    <cellStyle name="Normal 4 2 2 2 2 5 3" xfId="17362" xr:uid="{00000000-0005-0000-0000-0000D0430000}"/>
    <cellStyle name="Normal 4 2 2 2 2 5 4" xfId="17363" xr:uid="{00000000-0005-0000-0000-0000D1430000}"/>
    <cellStyle name="Normal 4 2 2 2 2 6" xfId="17364" xr:uid="{00000000-0005-0000-0000-0000D2430000}"/>
    <cellStyle name="Normal 4 2 2 2 2 7" xfId="17365" xr:uid="{00000000-0005-0000-0000-0000D3430000}"/>
    <cellStyle name="Normal 4 2 2 2 2 8" xfId="17366" xr:uid="{00000000-0005-0000-0000-0000D4430000}"/>
    <cellStyle name="Normal 4 2 2 2 3" xfId="17367" xr:uid="{00000000-0005-0000-0000-0000D5430000}"/>
    <cellStyle name="Normal 4 2 2 2 3 2" xfId="17368" xr:uid="{00000000-0005-0000-0000-0000D6430000}"/>
    <cellStyle name="Normal 4 2 2 2 3 2 2" xfId="17369" xr:uid="{00000000-0005-0000-0000-0000D7430000}"/>
    <cellStyle name="Normal 4 2 2 2 3 2 2 2" xfId="17370" xr:uid="{00000000-0005-0000-0000-0000D8430000}"/>
    <cellStyle name="Normal 4 2 2 2 3 2 2 3" xfId="17371" xr:uid="{00000000-0005-0000-0000-0000D9430000}"/>
    <cellStyle name="Normal 4 2 2 2 3 2 2 4" xfId="17372" xr:uid="{00000000-0005-0000-0000-0000DA430000}"/>
    <cellStyle name="Normal 4 2 2 2 3 2 3" xfId="17373" xr:uid="{00000000-0005-0000-0000-0000DB430000}"/>
    <cellStyle name="Normal 4 2 2 2 3 2 4" xfId="17374" xr:uid="{00000000-0005-0000-0000-0000DC430000}"/>
    <cellStyle name="Normal 4 2 2 2 3 2 5" xfId="17375" xr:uid="{00000000-0005-0000-0000-0000DD430000}"/>
    <cellStyle name="Normal 4 2 2 2 3 3" xfId="17376" xr:uid="{00000000-0005-0000-0000-0000DE430000}"/>
    <cellStyle name="Normal 4 2 2 2 3 3 2" xfId="17377" xr:uid="{00000000-0005-0000-0000-0000DF430000}"/>
    <cellStyle name="Normal 4 2 2 2 3 3 3" xfId="17378" xr:uid="{00000000-0005-0000-0000-0000E0430000}"/>
    <cellStyle name="Normal 4 2 2 2 3 3 4" xfId="17379" xr:uid="{00000000-0005-0000-0000-0000E1430000}"/>
    <cellStyle name="Normal 4 2 2 2 3 4" xfId="17380" xr:uid="{00000000-0005-0000-0000-0000E2430000}"/>
    <cellStyle name="Normal 4 2 2 2 3 5" xfId="17381" xr:uid="{00000000-0005-0000-0000-0000E3430000}"/>
    <cellStyle name="Normal 4 2 2 2 3 6" xfId="17382" xr:uid="{00000000-0005-0000-0000-0000E4430000}"/>
    <cellStyle name="Normal 4 2 2 2 4" xfId="17383" xr:uid="{00000000-0005-0000-0000-0000E5430000}"/>
    <cellStyle name="Normal 4 2 2 2 4 2" xfId="17384" xr:uid="{00000000-0005-0000-0000-0000E6430000}"/>
    <cellStyle name="Normal 4 2 2 2 4 2 2" xfId="17385" xr:uid="{00000000-0005-0000-0000-0000E7430000}"/>
    <cellStyle name="Normal 4 2 2 2 4 2 2 2" xfId="17386" xr:uid="{00000000-0005-0000-0000-0000E8430000}"/>
    <cellStyle name="Normal 4 2 2 2 4 2 2 3" xfId="17387" xr:uid="{00000000-0005-0000-0000-0000E9430000}"/>
    <cellStyle name="Normal 4 2 2 2 4 2 2 4" xfId="17388" xr:uid="{00000000-0005-0000-0000-0000EA430000}"/>
    <cellStyle name="Normal 4 2 2 2 4 2 3" xfId="17389" xr:uid="{00000000-0005-0000-0000-0000EB430000}"/>
    <cellStyle name="Normal 4 2 2 2 4 2 4" xfId="17390" xr:uid="{00000000-0005-0000-0000-0000EC430000}"/>
    <cellStyle name="Normal 4 2 2 2 4 2 5" xfId="17391" xr:uid="{00000000-0005-0000-0000-0000ED430000}"/>
    <cellStyle name="Normal 4 2 2 2 4 3" xfId="17392" xr:uid="{00000000-0005-0000-0000-0000EE430000}"/>
    <cellStyle name="Normal 4 2 2 2 4 3 2" xfId="17393" xr:uid="{00000000-0005-0000-0000-0000EF430000}"/>
    <cellStyle name="Normal 4 2 2 2 4 3 3" xfId="17394" xr:uid="{00000000-0005-0000-0000-0000F0430000}"/>
    <cellStyle name="Normal 4 2 2 2 4 3 4" xfId="17395" xr:uid="{00000000-0005-0000-0000-0000F1430000}"/>
    <cellStyle name="Normal 4 2 2 2 4 4" xfId="17396" xr:uid="{00000000-0005-0000-0000-0000F2430000}"/>
    <cellStyle name="Normal 4 2 2 2 4 5" xfId="17397" xr:uid="{00000000-0005-0000-0000-0000F3430000}"/>
    <cellStyle name="Normal 4 2 2 2 4 6" xfId="17398" xr:uid="{00000000-0005-0000-0000-0000F4430000}"/>
    <cellStyle name="Normal 4 2 2 2 5" xfId="17399" xr:uid="{00000000-0005-0000-0000-0000F5430000}"/>
    <cellStyle name="Normal 4 2 2 2 5 2" xfId="17400" xr:uid="{00000000-0005-0000-0000-0000F6430000}"/>
    <cellStyle name="Normal 4 2 2 2 5 2 2" xfId="17401" xr:uid="{00000000-0005-0000-0000-0000F7430000}"/>
    <cellStyle name="Normal 4 2 2 2 5 2 3" xfId="17402" xr:uid="{00000000-0005-0000-0000-0000F8430000}"/>
    <cellStyle name="Normal 4 2 2 2 5 2 4" xfId="17403" xr:uid="{00000000-0005-0000-0000-0000F9430000}"/>
    <cellStyle name="Normal 4 2 2 2 5 3" xfId="17404" xr:uid="{00000000-0005-0000-0000-0000FA430000}"/>
    <cellStyle name="Normal 4 2 2 2 5 4" xfId="17405" xr:uid="{00000000-0005-0000-0000-0000FB430000}"/>
    <cellStyle name="Normal 4 2 2 2 5 5" xfId="17406" xr:uid="{00000000-0005-0000-0000-0000FC430000}"/>
    <cellStyle name="Normal 4 2 2 2 6" xfId="17407" xr:uid="{00000000-0005-0000-0000-0000FD430000}"/>
    <cellStyle name="Normal 4 2 2 2 6 2" xfId="17408" xr:uid="{00000000-0005-0000-0000-0000FE430000}"/>
    <cellStyle name="Normal 4 2 2 2 6 3" xfId="17409" xr:uid="{00000000-0005-0000-0000-0000FF430000}"/>
    <cellStyle name="Normal 4 2 2 2 6 4" xfId="17410" xr:uid="{00000000-0005-0000-0000-000000440000}"/>
    <cellStyle name="Normal 4 2 2 2 7" xfId="17411" xr:uid="{00000000-0005-0000-0000-000001440000}"/>
    <cellStyle name="Normal 4 2 2 2 8" xfId="17412" xr:uid="{00000000-0005-0000-0000-000002440000}"/>
    <cellStyle name="Normal 4 2 2 2 9" xfId="17413" xr:uid="{00000000-0005-0000-0000-000003440000}"/>
    <cellStyle name="Normal 4 2 2 3" xfId="17414" xr:uid="{00000000-0005-0000-0000-000004440000}"/>
    <cellStyle name="Normal 4 2 2 3 2" xfId="17415" xr:uid="{00000000-0005-0000-0000-000005440000}"/>
    <cellStyle name="Normal 4 2 2 3 2 2" xfId="17416" xr:uid="{00000000-0005-0000-0000-000006440000}"/>
    <cellStyle name="Normal 4 2 2 3 2 2 2" xfId="17417" xr:uid="{00000000-0005-0000-0000-000007440000}"/>
    <cellStyle name="Normal 4 2 2 3 2 2 2 2" xfId="17418" xr:uid="{00000000-0005-0000-0000-000008440000}"/>
    <cellStyle name="Normal 4 2 2 3 2 2 2 2 2" xfId="17419" xr:uid="{00000000-0005-0000-0000-000009440000}"/>
    <cellStyle name="Normal 4 2 2 3 2 2 2 2 3" xfId="17420" xr:uid="{00000000-0005-0000-0000-00000A440000}"/>
    <cellStyle name="Normal 4 2 2 3 2 2 2 2 4" xfId="17421" xr:uid="{00000000-0005-0000-0000-00000B440000}"/>
    <cellStyle name="Normal 4 2 2 3 2 2 2 3" xfId="17422" xr:uid="{00000000-0005-0000-0000-00000C440000}"/>
    <cellStyle name="Normal 4 2 2 3 2 2 2 4" xfId="17423" xr:uid="{00000000-0005-0000-0000-00000D440000}"/>
    <cellStyle name="Normal 4 2 2 3 2 2 2 5" xfId="17424" xr:uid="{00000000-0005-0000-0000-00000E440000}"/>
    <cellStyle name="Normal 4 2 2 3 2 2 3" xfId="17425" xr:uid="{00000000-0005-0000-0000-00000F440000}"/>
    <cellStyle name="Normal 4 2 2 3 2 2 3 2" xfId="17426" xr:uid="{00000000-0005-0000-0000-000010440000}"/>
    <cellStyle name="Normal 4 2 2 3 2 2 3 3" xfId="17427" xr:uid="{00000000-0005-0000-0000-000011440000}"/>
    <cellStyle name="Normal 4 2 2 3 2 2 3 4" xfId="17428" xr:uid="{00000000-0005-0000-0000-000012440000}"/>
    <cellStyle name="Normal 4 2 2 3 2 2 4" xfId="17429" xr:uid="{00000000-0005-0000-0000-000013440000}"/>
    <cellStyle name="Normal 4 2 2 3 2 2 5" xfId="17430" xr:uid="{00000000-0005-0000-0000-000014440000}"/>
    <cellStyle name="Normal 4 2 2 3 2 2 6" xfId="17431" xr:uid="{00000000-0005-0000-0000-000015440000}"/>
    <cellStyle name="Normal 4 2 2 3 2 3" xfId="17432" xr:uid="{00000000-0005-0000-0000-000016440000}"/>
    <cellStyle name="Normal 4 2 2 3 2 3 2" xfId="17433" xr:uid="{00000000-0005-0000-0000-000017440000}"/>
    <cellStyle name="Normal 4 2 2 3 2 3 2 2" xfId="17434" xr:uid="{00000000-0005-0000-0000-000018440000}"/>
    <cellStyle name="Normal 4 2 2 3 2 3 2 2 2" xfId="17435" xr:uid="{00000000-0005-0000-0000-000019440000}"/>
    <cellStyle name="Normal 4 2 2 3 2 3 2 2 3" xfId="17436" xr:uid="{00000000-0005-0000-0000-00001A440000}"/>
    <cellStyle name="Normal 4 2 2 3 2 3 2 2 4" xfId="17437" xr:uid="{00000000-0005-0000-0000-00001B440000}"/>
    <cellStyle name="Normal 4 2 2 3 2 3 2 3" xfId="17438" xr:uid="{00000000-0005-0000-0000-00001C440000}"/>
    <cellStyle name="Normal 4 2 2 3 2 3 2 4" xfId="17439" xr:uid="{00000000-0005-0000-0000-00001D440000}"/>
    <cellStyle name="Normal 4 2 2 3 2 3 2 5" xfId="17440" xr:uid="{00000000-0005-0000-0000-00001E440000}"/>
    <cellStyle name="Normal 4 2 2 3 2 3 3" xfId="17441" xr:uid="{00000000-0005-0000-0000-00001F440000}"/>
    <cellStyle name="Normal 4 2 2 3 2 3 3 2" xfId="17442" xr:uid="{00000000-0005-0000-0000-000020440000}"/>
    <cellStyle name="Normal 4 2 2 3 2 3 3 3" xfId="17443" xr:uid="{00000000-0005-0000-0000-000021440000}"/>
    <cellStyle name="Normal 4 2 2 3 2 3 3 4" xfId="17444" xr:uid="{00000000-0005-0000-0000-000022440000}"/>
    <cellStyle name="Normal 4 2 2 3 2 3 4" xfId="17445" xr:uid="{00000000-0005-0000-0000-000023440000}"/>
    <cellStyle name="Normal 4 2 2 3 2 3 5" xfId="17446" xr:uid="{00000000-0005-0000-0000-000024440000}"/>
    <cellStyle name="Normal 4 2 2 3 2 3 6" xfId="17447" xr:uid="{00000000-0005-0000-0000-000025440000}"/>
    <cellStyle name="Normal 4 2 2 3 2 4" xfId="17448" xr:uid="{00000000-0005-0000-0000-000026440000}"/>
    <cellStyle name="Normal 4 2 2 3 2 4 2" xfId="17449" xr:uid="{00000000-0005-0000-0000-000027440000}"/>
    <cellStyle name="Normal 4 2 2 3 2 4 2 2" xfId="17450" xr:uid="{00000000-0005-0000-0000-000028440000}"/>
    <cellStyle name="Normal 4 2 2 3 2 4 2 3" xfId="17451" xr:uid="{00000000-0005-0000-0000-000029440000}"/>
    <cellStyle name="Normal 4 2 2 3 2 4 2 4" xfId="17452" xr:uid="{00000000-0005-0000-0000-00002A440000}"/>
    <cellStyle name="Normal 4 2 2 3 2 4 3" xfId="17453" xr:uid="{00000000-0005-0000-0000-00002B440000}"/>
    <cellStyle name="Normal 4 2 2 3 2 4 4" xfId="17454" xr:uid="{00000000-0005-0000-0000-00002C440000}"/>
    <cellStyle name="Normal 4 2 2 3 2 4 5" xfId="17455" xr:uid="{00000000-0005-0000-0000-00002D440000}"/>
    <cellStyle name="Normal 4 2 2 3 2 5" xfId="17456" xr:uid="{00000000-0005-0000-0000-00002E440000}"/>
    <cellStyle name="Normal 4 2 2 3 2 5 2" xfId="17457" xr:uid="{00000000-0005-0000-0000-00002F440000}"/>
    <cellStyle name="Normal 4 2 2 3 2 5 3" xfId="17458" xr:uid="{00000000-0005-0000-0000-000030440000}"/>
    <cellStyle name="Normal 4 2 2 3 2 5 4" xfId="17459" xr:uid="{00000000-0005-0000-0000-000031440000}"/>
    <cellStyle name="Normal 4 2 2 3 2 6" xfId="17460" xr:uid="{00000000-0005-0000-0000-000032440000}"/>
    <cellStyle name="Normal 4 2 2 3 2 7" xfId="17461" xr:uid="{00000000-0005-0000-0000-000033440000}"/>
    <cellStyle name="Normal 4 2 2 3 2 8" xfId="17462" xr:uid="{00000000-0005-0000-0000-000034440000}"/>
    <cellStyle name="Normal 4 2 2 3 3" xfId="17463" xr:uid="{00000000-0005-0000-0000-000035440000}"/>
    <cellStyle name="Normal 4 2 2 3 3 2" xfId="17464" xr:uid="{00000000-0005-0000-0000-000036440000}"/>
    <cellStyle name="Normal 4 2 2 3 3 2 2" xfId="17465" xr:uid="{00000000-0005-0000-0000-000037440000}"/>
    <cellStyle name="Normal 4 2 2 3 3 2 2 2" xfId="17466" xr:uid="{00000000-0005-0000-0000-000038440000}"/>
    <cellStyle name="Normal 4 2 2 3 3 2 2 3" xfId="17467" xr:uid="{00000000-0005-0000-0000-000039440000}"/>
    <cellStyle name="Normal 4 2 2 3 3 2 2 4" xfId="17468" xr:uid="{00000000-0005-0000-0000-00003A440000}"/>
    <cellStyle name="Normal 4 2 2 3 3 2 3" xfId="17469" xr:uid="{00000000-0005-0000-0000-00003B440000}"/>
    <cellStyle name="Normal 4 2 2 3 3 2 4" xfId="17470" xr:uid="{00000000-0005-0000-0000-00003C440000}"/>
    <cellStyle name="Normal 4 2 2 3 3 2 5" xfId="17471" xr:uid="{00000000-0005-0000-0000-00003D440000}"/>
    <cellStyle name="Normal 4 2 2 3 3 3" xfId="17472" xr:uid="{00000000-0005-0000-0000-00003E440000}"/>
    <cellStyle name="Normal 4 2 2 3 3 3 2" xfId="17473" xr:uid="{00000000-0005-0000-0000-00003F440000}"/>
    <cellStyle name="Normal 4 2 2 3 3 3 3" xfId="17474" xr:uid="{00000000-0005-0000-0000-000040440000}"/>
    <cellStyle name="Normal 4 2 2 3 3 3 4" xfId="17475" xr:uid="{00000000-0005-0000-0000-000041440000}"/>
    <cellStyle name="Normal 4 2 2 3 3 4" xfId="17476" xr:uid="{00000000-0005-0000-0000-000042440000}"/>
    <cellStyle name="Normal 4 2 2 3 3 5" xfId="17477" xr:uid="{00000000-0005-0000-0000-000043440000}"/>
    <cellStyle name="Normal 4 2 2 3 3 6" xfId="17478" xr:uid="{00000000-0005-0000-0000-000044440000}"/>
    <cellStyle name="Normal 4 2 2 3 4" xfId="17479" xr:uid="{00000000-0005-0000-0000-000045440000}"/>
    <cellStyle name="Normal 4 2 2 3 4 2" xfId="17480" xr:uid="{00000000-0005-0000-0000-000046440000}"/>
    <cellStyle name="Normal 4 2 2 3 4 2 2" xfId="17481" xr:uid="{00000000-0005-0000-0000-000047440000}"/>
    <cellStyle name="Normal 4 2 2 3 4 2 2 2" xfId="17482" xr:uid="{00000000-0005-0000-0000-000048440000}"/>
    <cellStyle name="Normal 4 2 2 3 4 2 2 3" xfId="17483" xr:uid="{00000000-0005-0000-0000-000049440000}"/>
    <cellStyle name="Normal 4 2 2 3 4 2 2 4" xfId="17484" xr:uid="{00000000-0005-0000-0000-00004A440000}"/>
    <cellStyle name="Normal 4 2 2 3 4 2 3" xfId="17485" xr:uid="{00000000-0005-0000-0000-00004B440000}"/>
    <cellStyle name="Normal 4 2 2 3 4 2 4" xfId="17486" xr:uid="{00000000-0005-0000-0000-00004C440000}"/>
    <cellStyle name="Normal 4 2 2 3 4 2 5" xfId="17487" xr:uid="{00000000-0005-0000-0000-00004D440000}"/>
    <cellStyle name="Normal 4 2 2 3 4 3" xfId="17488" xr:uid="{00000000-0005-0000-0000-00004E440000}"/>
    <cellStyle name="Normal 4 2 2 3 4 3 2" xfId="17489" xr:uid="{00000000-0005-0000-0000-00004F440000}"/>
    <cellStyle name="Normal 4 2 2 3 4 3 3" xfId="17490" xr:uid="{00000000-0005-0000-0000-000050440000}"/>
    <cellStyle name="Normal 4 2 2 3 4 3 4" xfId="17491" xr:uid="{00000000-0005-0000-0000-000051440000}"/>
    <cellStyle name="Normal 4 2 2 3 4 4" xfId="17492" xr:uid="{00000000-0005-0000-0000-000052440000}"/>
    <cellStyle name="Normal 4 2 2 3 4 5" xfId="17493" xr:uid="{00000000-0005-0000-0000-000053440000}"/>
    <cellStyle name="Normal 4 2 2 3 4 6" xfId="17494" xr:uid="{00000000-0005-0000-0000-000054440000}"/>
    <cellStyle name="Normal 4 2 2 3 5" xfId="17495" xr:uid="{00000000-0005-0000-0000-000055440000}"/>
    <cellStyle name="Normal 4 2 2 3 5 2" xfId="17496" xr:uid="{00000000-0005-0000-0000-000056440000}"/>
    <cellStyle name="Normal 4 2 2 3 5 2 2" xfId="17497" xr:uid="{00000000-0005-0000-0000-000057440000}"/>
    <cellStyle name="Normal 4 2 2 3 5 2 3" xfId="17498" xr:uid="{00000000-0005-0000-0000-000058440000}"/>
    <cellStyle name="Normal 4 2 2 3 5 2 4" xfId="17499" xr:uid="{00000000-0005-0000-0000-000059440000}"/>
    <cellStyle name="Normal 4 2 2 3 5 3" xfId="17500" xr:uid="{00000000-0005-0000-0000-00005A440000}"/>
    <cellStyle name="Normal 4 2 2 3 5 4" xfId="17501" xr:uid="{00000000-0005-0000-0000-00005B440000}"/>
    <cellStyle name="Normal 4 2 2 3 5 5" xfId="17502" xr:uid="{00000000-0005-0000-0000-00005C440000}"/>
    <cellStyle name="Normal 4 2 2 3 6" xfId="17503" xr:uid="{00000000-0005-0000-0000-00005D440000}"/>
    <cellStyle name="Normal 4 2 2 3 6 2" xfId="17504" xr:uid="{00000000-0005-0000-0000-00005E440000}"/>
    <cellStyle name="Normal 4 2 2 3 6 3" xfId="17505" xr:uid="{00000000-0005-0000-0000-00005F440000}"/>
    <cellStyle name="Normal 4 2 2 3 6 4" xfId="17506" xr:uid="{00000000-0005-0000-0000-000060440000}"/>
    <cellStyle name="Normal 4 2 2 3 7" xfId="17507" xr:uid="{00000000-0005-0000-0000-000061440000}"/>
    <cellStyle name="Normal 4 2 2 3 8" xfId="17508" xr:uid="{00000000-0005-0000-0000-000062440000}"/>
    <cellStyle name="Normal 4 2 2 3 9" xfId="17509" xr:uid="{00000000-0005-0000-0000-000063440000}"/>
    <cellStyle name="Normal 4 2 2 4" xfId="17510" xr:uid="{00000000-0005-0000-0000-000064440000}"/>
    <cellStyle name="Normal 4 2 2 4 2" xfId="17511" xr:uid="{00000000-0005-0000-0000-000065440000}"/>
    <cellStyle name="Normal 4 2 2 4 2 2" xfId="17512" xr:uid="{00000000-0005-0000-0000-000066440000}"/>
    <cellStyle name="Normal 4 2 2 4 2 2 2" xfId="17513" xr:uid="{00000000-0005-0000-0000-000067440000}"/>
    <cellStyle name="Normal 4 2 2 4 2 2 2 2" xfId="17514" xr:uid="{00000000-0005-0000-0000-000068440000}"/>
    <cellStyle name="Normal 4 2 2 4 2 2 2 2 2" xfId="17515" xr:uid="{00000000-0005-0000-0000-000069440000}"/>
    <cellStyle name="Normal 4 2 2 4 2 2 2 2 3" xfId="17516" xr:uid="{00000000-0005-0000-0000-00006A440000}"/>
    <cellStyle name="Normal 4 2 2 4 2 2 2 2 4" xfId="17517" xr:uid="{00000000-0005-0000-0000-00006B440000}"/>
    <cellStyle name="Normal 4 2 2 4 2 2 2 3" xfId="17518" xr:uid="{00000000-0005-0000-0000-00006C440000}"/>
    <cellStyle name="Normal 4 2 2 4 2 2 2 4" xfId="17519" xr:uid="{00000000-0005-0000-0000-00006D440000}"/>
    <cellStyle name="Normal 4 2 2 4 2 2 2 5" xfId="17520" xr:uid="{00000000-0005-0000-0000-00006E440000}"/>
    <cellStyle name="Normal 4 2 2 4 2 2 3" xfId="17521" xr:uid="{00000000-0005-0000-0000-00006F440000}"/>
    <cellStyle name="Normal 4 2 2 4 2 2 3 2" xfId="17522" xr:uid="{00000000-0005-0000-0000-000070440000}"/>
    <cellStyle name="Normal 4 2 2 4 2 2 3 3" xfId="17523" xr:uid="{00000000-0005-0000-0000-000071440000}"/>
    <cellStyle name="Normal 4 2 2 4 2 2 3 4" xfId="17524" xr:uid="{00000000-0005-0000-0000-000072440000}"/>
    <cellStyle name="Normal 4 2 2 4 2 2 4" xfId="17525" xr:uid="{00000000-0005-0000-0000-000073440000}"/>
    <cellStyle name="Normal 4 2 2 4 2 2 5" xfId="17526" xr:uid="{00000000-0005-0000-0000-000074440000}"/>
    <cellStyle name="Normal 4 2 2 4 2 2 6" xfId="17527" xr:uid="{00000000-0005-0000-0000-000075440000}"/>
    <cellStyle name="Normal 4 2 2 4 2 3" xfId="17528" xr:uid="{00000000-0005-0000-0000-000076440000}"/>
    <cellStyle name="Normal 4 2 2 4 2 3 2" xfId="17529" xr:uid="{00000000-0005-0000-0000-000077440000}"/>
    <cellStyle name="Normal 4 2 2 4 2 3 2 2" xfId="17530" xr:uid="{00000000-0005-0000-0000-000078440000}"/>
    <cellStyle name="Normal 4 2 2 4 2 3 2 2 2" xfId="17531" xr:uid="{00000000-0005-0000-0000-000079440000}"/>
    <cellStyle name="Normal 4 2 2 4 2 3 2 2 3" xfId="17532" xr:uid="{00000000-0005-0000-0000-00007A440000}"/>
    <cellStyle name="Normal 4 2 2 4 2 3 2 2 4" xfId="17533" xr:uid="{00000000-0005-0000-0000-00007B440000}"/>
    <cellStyle name="Normal 4 2 2 4 2 3 2 3" xfId="17534" xr:uid="{00000000-0005-0000-0000-00007C440000}"/>
    <cellStyle name="Normal 4 2 2 4 2 3 2 4" xfId="17535" xr:uid="{00000000-0005-0000-0000-00007D440000}"/>
    <cellStyle name="Normal 4 2 2 4 2 3 2 5" xfId="17536" xr:uid="{00000000-0005-0000-0000-00007E440000}"/>
    <cellStyle name="Normal 4 2 2 4 2 3 3" xfId="17537" xr:uid="{00000000-0005-0000-0000-00007F440000}"/>
    <cellStyle name="Normal 4 2 2 4 2 3 3 2" xfId="17538" xr:uid="{00000000-0005-0000-0000-000080440000}"/>
    <cellStyle name="Normal 4 2 2 4 2 3 3 3" xfId="17539" xr:uid="{00000000-0005-0000-0000-000081440000}"/>
    <cellStyle name="Normal 4 2 2 4 2 3 3 4" xfId="17540" xr:uid="{00000000-0005-0000-0000-000082440000}"/>
    <cellStyle name="Normal 4 2 2 4 2 3 4" xfId="17541" xr:uid="{00000000-0005-0000-0000-000083440000}"/>
    <cellStyle name="Normal 4 2 2 4 2 3 5" xfId="17542" xr:uid="{00000000-0005-0000-0000-000084440000}"/>
    <cellStyle name="Normal 4 2 2 4 2 3 6" xfId="17543" xr:uid="{00000000-0005-0000-0000-000085440000}"/>
    <cellStyle name="Normal 4 2 2 4 2 4" xfId="17544" xr:uid="{00000000-0005-0000-0000-000086440000}"/>
    <cellStyle name="Normal 4 2 2 4 2 4 2" xfId="17545" xr:uid="{00000000-0005-0000-0000-000087440000}"/>
    <cellStyle name="Normal 4 2 2 4 2 4 2 2" xfId="17546" xr:uid="{00000000-0005-0000-0000-000088440000}"/>
    <cellStyle name="Normal 4 2 2 4 2 4 2 3" xfId="17547" xr:uid="{00000000-0005-0000-0000-000089440000}"/>
    <cellStyle name="Normal 4 2 2 4 2 4 2 4" xfId="17548" xr:uid="{00000000-0005-0000-0000-00008A440000}"/>
    <cellStyle name="Normal 4 2 2 4 2 4 3" xfId="17549" xr:uid="{00000000-0005-0000-0000-00008B440000}"/>
    <cellStyle name="Normal 4 2 2 4 2 4 4" xfId="17550" xr:uid="{00000000-0005-0000-0000-00008C440000}"/>
    <cellStyle name="Normal 4 2 2 4 2 4 5" xfId="17551" xr:uid="{00000000-0005-0000-0000-00008D440000}"/>
    <cellStyle name="Normal 4 2 2 4 2 5" xfId="17552" xr:uid="{00000000-0005-0000-0000-00008E440000}"/>
    <cellStyle name="Normal 4 2 2 4 2 5 2" xfId="17553" xr:uid="{00000000-0005-0000-0000-00008F440000}"/>
    <cellStyle name="Normal 4 2 2 4 2 5 3" xfId="17554" xr:uid="{00000000-0005-0000-0000-000090440000}"/>
    <cellStyle name="Normal 4 2 2 4 2 5 4" xfId="17555" xr:uid="{00000000-0005-0000-0000-000091440000}"/>
    <cellStyle name="Normal 4 2 2 4 2 6" xfId="17556" xr:uid="{00000000-0005-0000-0000-000092440000}"/>
    <cellStyle name="Normal 4 2 2 4 2 7" xfId="17557" xr:uid="{00000000-0005-0000-0000-000093440000}"/>
    <cellStyle name="Normal 4 2 2 4 2 8" xfId="17558" xr:uid="{00000000-0005-0000-0000-000094440000}"/>
    <cellStyle name="Normal 4 2 2 4 3" xfId="17559" xr:uid="{00000000-0005-0000-0000-000095440000}"/>
    <cellStyle name="Normal 4 2 2 4 3 2" xfId="17560" xr:uid="{00000000-0005-0000-0000-000096440000}"/>
    <cellStyle name="Normal 4 2 2 4 3 2 2" xfId="17561" xr:uid="{00000000-0005-0000-0000-000097440000}"/>
    <cellStyle name="Normal 4 2 2 4 3 2 2 2" xfId="17562" xr:uid="{00000000-0005-0000-0000-000098440000}"/>
    <cellStyle name="Normal 4 2 2 4 3 2 2 3" xfId="17563" xr:uid="{00000000-0005-0000-0000-000099440000}"/>
    <cellStyle name="Normal 4 2 2 4 3 2 2 4" xfId="17564" xr:uid="{00000000-0005-0000-0000-00009A440000}"/>
    <cellStyle name="Normal 4 2 2 4 3 2 3" xfId="17565" xr:uid="{00000000-0005-0000-0000-00009B440000}"/>
    <cellStyle name="Normal 4 2 2 4 3 2 4" xfId="17566" xr:uid="{00000000-0005-0000-0000-00009C440000}"/>
    <cellStyle name="Normal 4 2 2 4 3 2 5" xfId="17567" xr:uid="{00000000-0005-0000-0000-00009D440000}"/>
    <cellStyle name="Normal 4 2 2 4 3 3" xfId="17568" xr:uid="{00000000-0005-0000-0000-00009E440000}"/>
    <cellStyle name="Normal 4 2 2 4 3 3 2" xfId="17569" xr:uid="{00000000-0005-0000-0000-00009F440000}"/>
    <cellStyle name="Normal 4 2 2 4 3 3 3" xfId="17570" xr:uid="{00000000-0005-0000-0000-0000A0440000}"/>
    <cellStyle name="Normal 4 2 2 4 3 3 4" xfId="17571" xr:uid="{00000000-0005-0000-0000-0000A1440000}"/>
    <cellStyle name="Normal 4 2 2 4 3 4" xfId="17572" xr:uid="{00000000-0005-0000-0000-0000A2440000}"/>
    <cellStyle name="Normal 4 2 2 4 3 5" xfId="17573" xr:uid="{00000000-0005-0000-0000-0000A3440000}"/>
    <cellStyle name="Normal 4 2 2 4 3 6" xfId="17574" xr:uid="{00000000-0005-0000-0000-0000A4440000}"/>
    <cellStyle name="Normal 4 2 2 4 4" xfId="17575" xr:uid="{00000000-0005-0000-0000-0000A5440000}"/>
    <cellStyle name="Normal 4 2 2 4 4 2" xfId="17576" xr:uid="{00000000-0005-0000-0000-0000A6440000}"/>
    <cellStyle name="Normal 4 2 2 4 4 2 2" xfId="17577" xr:uid="{00000000-0005-0000-0000-0000A7440000}"/>
    <cellStyle name="Normal 4 2 2 4 4 2 2 2" xfId="17578" xr:uid="{00000000-0005-0000-0000-0000A8440000}"/>
    <cellStyle name="Normal 4 2 2 4 4 2 2 3" xfId="17579" xr:uid="{00000000-0005-0000-0000-0000A9440000}"/>
    <cellStyle name="Normal 4 2 2 4 4 2 2 4" xfId="17580" xr:uid="{00000000-0005-0000-0000-0000AA440000}"/>
    <cellStyle name="Normal 4 2 2 4 4 2 3" xfId="17581" xr:uid="{00000000-0005-0000-0000-0000AB440000}"/>
    <cellStyle name="Normal 4 2 2 4 4 2 4" xfId="17582" xr:uid="{00000000-0005-0000-0000-0000AC440000}"/>
    <cellStyle name="Normal 4 2 2 4 4 2 5" xfId="17583" xr:uid="{00000000-0005-0000-0000-0000AD440000}"/>
    <cellStyle name="Normal 4 2 2 4 4 3" xfId="17584" xr:uid="{00000000-0005-0000-0000-0000AE440000}"/>
    <cellStyle name="Normal 4 2 2 4 4 3 2" xfId="17585" xr:uid="{00000000-0005-0000-0000-0000AF440000}"/>
    <cellStyle name="Normal 4 2 2 4 4 3 3" xfId="17586" xr:uid="{00000000-0005-0000-0000-0000B0440000}"/>
    <cellStyle name="Normal 4 2 2 4 4 3 4" xfId="17587" xr:uid="{00000000-0005-0000-0000-0000B1440000}"/>
    <cellStyle name="Normal 4 2 2 4 4 4" xfId="17588" xr:uid="{00000000-0005-0000-0000-0000B2440000}"/>
    <cellStyle name="Normal 4 2 2 4 4 5" xfId="17589" xr:uid="{00000000-0005-0000-0000-0000B3440000}"/>
    <cellStyle name="Normal 4 2 2 4 4 6" xfId="17590" xr:uid="{00000000-0005-0000-0000-0000B4440000}"/>
    <cellStyle name="Normal 4 2 2 4 5" xfId="17591" xr:uid="{00000000-0005-0000-0000-0000B5440000}"/>
    <cellStyle name="Normal 4 2 2 4 5 2" xfId="17592" xr:uid="{00000000-0005-0000-0000-0000B6440000}"/>
    <cellStyle name="Normal 4 2 2 4 5 2 2" xfId="17593" xr:uid="{00000000-0005-0000-0000-0000B7440000}"/>
    <cellStyle name="Normal 4 2 2 4 5 2 3" xfId="17594" xr:uid="{00000000-0005-0000-0000-0000B8440000}"/>
    <cellStyle name="Normal 4 2 2 4 5 2 4" xfId="17595" xr:uid="{00000000-0005-0000-0000-0000B9440000}"/>
    <cellStyle name="Normal 4 2 2 4 5 3" xfId="17596" xr:uid="{00000000-0005-0000-0000-0000BA440000}"/>
    <cellStyle name="Normal 4 2 2 4 5 4" xfId="17597" xr:uid="{00000000-0005-0000-0000-0000BB440000}"/>
    <cellStyle name="Normal 4 2 2 4 5 5" xfId="17598" xr:uid="{00000000-0005-0000-0000-0000BC440000}"/>
    <cellStyle name="Normal 4 2 2 4 6" xfId="17599" xr:uid="{00000000-0005-0000-0000-0000BD440000}"/>
    <cellStyle name="Normal 4 2 2 4 6 2" xfId="17600" xr:uid="{00000000-0005-0000-0000-0000BE440000}"/>
    <cellStyle name="Normal 4 2 2 4 6 3" xfId="17601" xr:uid="{00000000-0005-0000-0000-0000BF440000}"/>
    <cellStyle name="Normal 4 2 2 4 6 4" xfId="17602" xr:uid="{00000000-0005-0000-0000-0000C0440000}"/>
    <cellStyle name="Normal 4 2 2 4 7" xfId="17603" xr:uid="{00000000-0005-0000-0000-0000C1440000}"/>
    <cellStyle name="Normal 4 2 2 4 8" xfId="17604" xr:uid="{00000000-0005-0000-0000-0000C2440000}"/>
    <cellStyle name="Normal 4 2 2 4 9" xfId="17605" xr:uid="{00000000-0005-0000-0000-0000C3440000}"/>
    <cellStyle name="Normal 4 2 2 5" xfId="17606" xr:uid="{00000000-0005-0000-0000-0000C4440000}"/>
    <cellStyle name="Normal 4 2 2 5 2" xfId="17607" xr:uid="{00000000-0005-0000-0000-0000C5440000}"/>
    <cellStyle name="Normal 4 2 2 5 2 2" xfId="17608" xr:uid="{00000000-0005-0000-0000-0000C6440000}"/>
    <cellStyle name="Normal 4 2 2 5 2 2 2" xfId="17609" xr:uid="{00000000-0005-0000-0000-0000C7440000}"/>
    <cellStyle name="Normal 4 2 2 5 2 2 2 2" xfId="17610" xr:uid="{00000000-0005-0000-0000-0000C8440000}"/>
    <cellStyle name="Normal 4 2 2 5 2 2 2 3" xfId="17611" xr:uid="{00000000-0005-0000-0000-0000C9440000}"/>
    <cellStyle name="Normal 4 2 2 5 2 2 2 4" xfId="17612" xr:uid="{00000000-0005-0000-0000-0000CA440000}"/>
    <cellStyle name="Normal 4 2 2 5 2 2 3" xfId="17613" xr:uid="{00000000-0005-0000-0000-0000CB440000}"/>
    <cellStyle name="Normal 4 2 2 5 2 2 4" xfId="17614" xr:uid="{00000000-0005-0000-0000-0000CC440000}"/>
    <cellStyle name="Normal 4 2 2 5 2 2 5" xfId="17615" xr:uid="{00000000-0005-0000-0000-0000CD440000}"/>
    <cellStyle name="Normal 4 2 2 5 2 3" xfId="17616" xr:uid="{00000000-0005-0000-0000-0000CE440000}"/>
    <cellStyle name="Normal 4 2 2 5 2 3 2" xfId="17617" xr:uid="{00000000-0005-0000-0000-0000CF440000}"/>
    <cellStyle name="Normal 4 2 2 5 2 3 3" xfId="17618" xr:uid="{00000000-0005-0000-0000-0000D0440000}"/>
    <cellStyle name="Normal 4 2 2 5 2 3 4" xfId="17619" xr:uid="{00000000-0005-0000-0000-0000D1440000}"/>
    <cellStyle name="Normal 4 2 2 5 2 4" xfId="17620" xr:uid="{00000000-0005-0000-0000-0000D2440000}"/>
    <cellStyle name="Normal 4 2 2 5 2 5" xfId="17621" xr:uid="{00000000-0005-0000-0000-0000D3440000}"/>
    <cellStyle name="Normal 4 2 2 5 2 6" xfId="17622" xr:uid="{00000000-0005-0000-0000-0000D4440000}"/>
    <cellStyle name="Normal 4 2 2 5 3" xfId="17623" xr:uid="{00000000-0005-0000-0000-0000D5440000}"/>
    <cellStyle name="Normal 4 2 2 5 3 2" xfId="17624" xr:uid="{00000000-0005-0000-0000-0000D6440000}"/>
    <cellStyle name="Normal 4 2 2 5 3 2 2" xfId="17625" xr:uid="{00000000-0005-0000-0000-0000D7440000}"/>
    <cellStyle name="Normal 4 2 2 5 3 2 2 2" xfId="17626" xr:uid="{00000000-0005-0000-0000-0000D8440000}"/>
    <cellStyle name="Normal 4 2 2 5 3 2 2 3" xfId="17627" xr:uid="{00000000-0005-0000-0000-0000D9440000}"/>
    <cellStyle name="Normal 4 2 2 5 3 2 2 4" xfId="17628" xr:uid="{00000000-0005-0000-0000-0000DA440000}"/>
    <cellStyle name="Normal 4 2 2 5 3 2 3" xfId="17629" xr:uid="{00000000-0005-0000-0000-0000DB440000}"/>
    <cellStyle name="Normal 4 2 2 5 3 2 4" xfId="17630" xr:uid="{00000000-0005-0000-0000-0000DC440000}"/>
    <cellStyle name="Normal 4 2 2 5 3 2 5" xfId="17631" xr:uid="{00000000-0005-0000-0000-0000DD440000}"/>
    <cellStyle name="Normal 4 2 2 5 3 3" xfId="17632" xr:uid="{00000000-0005-0000-0000-0000DE440000}"/>
    <cellStyle name="Normal 4 2 2 5 3 3 2" xfId="17633" xr:uid="{00000000-0005-0000-0000-0000DF440000}"/>
    <cellStyle name="Normal 4 2 2 5 3 3 3" xfId="17634" xr:uid="{00000000-0005-0000-0000-0000E0440000}"/>
    <cellStyle name="Normal 4 2 2 5 3 3 4" xfId="17635" xr:uid="{00000000-0005-0000-0000-0000E1440000}"/>
    <cellStyle name="Normal 4 2 2 5 3 4" xfId="17636" xr:uid="{00000000-0005-0000-0000-0000E2440000}"/>
    <cellStyle name="Normal 4 2 2 5 3 5" xfId="17637" xr:uid="{00000000-0005-0000-0000-0000E3440000}"/>
    <cellStyle name="Normal 4 2 2 5 3 6" xfId="17638" xr:uid="{00000000-0005-0000-0000-0000E4440000}"/>
    <cellStyle name="Normal 4 2 2 5 4" xfId="17639" xr:uid="{00000000-0005-0000-0000-0000E5440000}"/>
    <cellStyle name="Normal 4 2 2 5 4 2" xfId="17640" xr:uid="{00000000-0005-0000-0000-0000E6440000}"/>
    <cellStyle name="Normal 4 2 2 5 4 2 2" xfId="17641" xr:uid="{00000000-0005-0000-0000-0000E7440000}"/>
    <cellStyle name="Normal 4 2 2 5 4 2 3" xfId="17642" xr:uid="{00000000-0005-0000-0000-0000E8440000}"/>
    <cellStyle name="Normal 4 2 2 5 4 2 4" xfId="17643" xr:uid="{00000000-0005-0000-0000-0000E9440000}"/>
    <cellStyle name="Normal 4 2 2 5 4 3" xfId="17644" xr:uid="{00000000-0005-0000-0000-0000EA440000}"/>
    <cellStyle name="Normal 4 2 2 5 4 4" xfId="17645" xr:uid="{00000000-0005-0000-0000-0000EB440000}"/>
    <cellStyle name="Normal 4 2 2 5 4 5" xfId="17646" xr:uid="{00000000-0005-0000-0000-0000EC440000}"/>
    <cellStyle name="Normal 4 2 2 5 5" xfId="17647" xr:uid="{00000000-0005-0000-0000-0000ED440000}"/>
    <cellStyle name="Normal 4 2 2 5 5 2" xfId="17648" xr:uid="{00000000-0005-0000-0000-0000EE440000}"/>
    <cellStyle name="Normal 4 2 2 5 5 3" xfId="17649" xr:uid="{00000000-0005-0000-0000-0000EF440000}"/>
    <cellStyle name="Normal 4 2 2 5 5 4" xfId="17650" xr:uid="{00000000-0005-0000-0000-0000F0440000}"/>
    <cellStyle name="Normal 4 2 2 5 6" xfId="17651" xr:uid="{00000000-0005-0000-0000-0000F1440000}"/>
    <cellStyle name="Normal 4 2 2 5 7" xfId="17652" xr:uid="{00000000-0005-0000-0000-0000F2440000}"/>
    <cellStyle name="Normal 4 2 2 5 8" xfId="17653" xr:uid="{00000000-0005-0000-0000-0000F3440000}"/>
    <cellStyle name="Normal 4 2 2 6" xfId="17654" xr:uid="{00000000-0005-0000-0000-0000F4440000}"/>
    <cellStyle name="Normal 4 2 2 6 2" xfId="17655" xr:uid="{00000000-0005-0000-0000-0000F5440000}"/>
    <cellStyle name="Normal 4 2 2 6 2 2" xfId="17656" xr:uid="{00000000-0005-0000-0000-0000F6440000}"/>
    <cellStyle name="Normal 4 2 2 6 2 2 2" xfId="17657" xr:uid="{00000000-0005-0000-0000-0000F7440000}"/>
    <cellStyle name="Normal 4 2 2 6 2 2 2 2" xfId="17658" xr:uid="{00000000-0005-0000-0000-0000F8440000}"/>
    <cellStyle name="Normal 4 2 2 6 2 2 2 3" xfId="17659" xr:uid="{00000000-0005-0000-0000-0000F9440000}"/>
    <cellStyle name="Normal 4 2 2 6 2 2 2 4" xfId="17660" xr:uid="{00000000-0005-0000-0000-0000FA440000}"/>
    <cellStyle name="Normal 4 2 2 6 2 2 3" xfId="17661" xr:uid="{00000000-0005-0000-0000-0000FB440000}"/>
    <cellStyle name="Normal 4 2 2 6 2 2 4" xfId="17662" xr:uid="{00000000-0005-0000-0000-0000FC440000}"/>
    <cellStyle name="Normal 4 2 2 6 2 2 5" xfId="17663" xr:uid="{00000000-0005-0000-0000-0000FD440000}"/>
    <cellStyle name="Normal 4 2 2 6 2 3" xfId="17664" xr:uid="{00000000-0005-0000-0000-0000FE440000}"/>
    <cellStyle name="Normal 4 2 2 6 2 3 2" xfId="17665" xr:uid="{00000000-0005-0000-0000-0000FF440000}"/>
    <cellStyle name="Normal 4 2 2 6 2 3 3" xfId="17666" xr:uid="{00000000-0005-0000-0000-000000450000}"/>
    <cellStyle name="Normal 4 2 2 6 2 3 4" xfId="17667" xr:uid="{00000000-0005-0000-0000-000001450000}"/>
    <cellStyle name="Normal 4 2 2 6 2 4" xfId="17668" xr:uid="{00000000-0005-0000-0000-000002450000}"/>
    <cellStyle name="Normal 4 2 2 6 2 5" xfId="17669" xr:uid="{00000000-0005-0000-0000-000003450000}"/>
    <cellStyle name="Normal 4 2 2 6 2 6" xfId="17670" xr:uid="{00000000-0005-0000-0000-000004450000}"/>
    <cellStyle name="Normal 4 2 2 6 3" xfId="17671" xr:uid="{00000000-0005-0000-0000-000005450000}"/>
    <cellStyle name="Normal 4 2 2 6 3 2" xfId="17672" xr:uid="{00000000-0005-0000-0000-000006450000}"/>
    <cellStyle name="Normal 4 2 2 6 3 2 2" xfId="17673" xr:uid="{00000000-0005-0000-0000-000007450000}"/>
    <cellStyle name="Normal 4 2 2 6 3 2 2 2" xfId="17674" xr:uid="{00000000-0005-0000-0000-000008450000}"/>
    <cellStyle name="Normal 4 2 2 6 3 2 2 3" xfId="17675" xr:uid="{00000000-0005-0000-0000-000009450000}"/>
    <cellStyle name="Normal 4 2 2 6 3 2 2 4" xfId="17676" xr:uid="{00000000-0005-0000-0000-00000A450000}"/>
    <cellStyle name="Normal 4 2 2 6 3 2 3" xfId="17677" xr:uid="{00000000-0005-0000-0000-00000B450000}"/>
    <cellStyle name="Normal 4 2 2 6 3 2 4" xfId="17678" xr:uid="{00000000-0005-0000-0000-00000C450000}"/>
    <cellStyle name="Normal 4 2 2 6 3 2 5" xfId="17679" xr:uid="{00000000-0005-0000-0000-00000D450000}"/>
    <cellStyle name="Normal 4 2 2 6 3 3" xfId="17680" xr:uid="{00000000-0005-0000-0000-00000E450000}"/>
    <cellStyle name="Normal 4 2 2 6 3 3 2" xfId="17681" xr:uid="{00000000-0005-0000-0000-00000F450000}"/>
    <cellStyle name="Normal 4 2 2 6 3 3 3" xfId="17682" xr:uid="{00000000-0005-0000-0000-000010450000}"/>
    <cellStyle name="Normal 4 2 2 6 3 3 4" xfId="17683" xr:uid="{00000000-0005-0000-0000-000011450000}"/>
    <cellStyle name="Normal 4 2 2 6 3 4" xfId="17684" xr:uid="{00000000-0005-0000-0000-000012450000}"/>
    <cellStyle name="Normal 4 2 2 6 3 5" xfId="17685" xr:uid="{00000000-0005-0000-0000-000013450000}"/>
    <cellStyle name="Normal 4 2 2 6 3 6" xfId="17686" xr:uid="{00000000-0005-0000-0000-000014450000}"/>
    <cellStyle name="Normal 4 2 2 6 4" xfId="17687" xr:uid="{00000000-0005-0000-0000-000015450000}"/>
    <cellStyle name="Normal 4 2 2 6 4 2" xfId="17688" xr:uid="{00000000-0005-0000-0000-000016450000}"/>
    <cellStyle name="Normal 4 2 2 6 4 2 2" xfId="17689" xr:uid="{00000000-0005-0000-0000-000017450000}"/>
    <cellStyle name="Normal 4 2 2 6 4 2 3" xfId="17690" xr:uid="{00000000-0005-0000-0000-000018450000}"/>
    <cellStyle name="Normal 4 2 2 6 4 2 4" xfId="17691" xr:uid="{00000000-0005-0000-0000-000019450000}"/>
    <cellStyle name="Normal 4 2 2 6 4 3" xfId="17692" xr:uid="{00000000-0005-0000-0000-00001A450000}"/>
    <cellStyle name="Normal 4 2 2 6 4 4" xfId="17693" xr:uid="{00000000-0005-0000-0000-00001B450000}"/>
    <cellStyle name="Normal 4 2 2 6 4 5" xfId="17694" xr:uid="{00000000-0005-0000-0000-00001C450000}"/>
    <cellStyle name="Normal 4 2 2 6 5" xfId="17695" xr:uid="{00000000-0005-0000-0000-00001D450000}"/>
    <cellStyle name="Normal 4 2 2 6 5 2" xfId="17696" xr:uid="{00000000-0005-0000-0000-00001E450000}"/>
    <cellStyle name="Normal 4 2 2 6 5 3" xfId="17697" xr:uid="{00000000-0005-0000-0000-00001F450000}"/>
    <cellStyle name="Normal 4 2 2 6 5 4" xfId="17698" xr:uid="{00000000-0005-0000-0000-000020450000}"/>
    <cellStyle name="Normal 4 2 2 6 6" xfId="17699" xr:uid="{00000000-0005-0000-0000-000021450000}"/>
    <cellStyle name="Normal 4 2 2 6 7" xfId="17700" xr:uid="{00000000-0005-0000-0000-000022450000}"/>
    <cellStyle name="Normal 4 2 2 6 8" xfId="17701" xr:uid="{00000000-0005-0000-0000-000023450000}"/>
    <cellStyle name="Normal 4 2 2 7" xfId="17702" xr:uid="{00000000-0005-0000-0000-000024450000}"/>
    <cellStyle name="Normal 4 2 2 7 2" xfId="17703" xr:uid="{00000000-0005-0000-0000-000025450000}"/>
    <cellStyle name="Normal 4 2 2 7 2 2" xfId="17704" xr:uid="{00000000-0005-0000-0000-000026450000}"/>
    <cellStyle name="Normal 4 2 2 7 2 2 2" xfId="17705" xr:uid="{00000000-0005-0000-0000-000027450000}"/>
    <cellStyle name="Normal 4 2 2 7 2 2 3" xfId="17706" xr:uid="{00000000-0005-0000-0000-000028450000}"/>
    <cellStyle name="Normal 4 2 2 7 2 2 4" xfId="17707" xr:uid="{00000000-0005-0000-0000-000029450000}"/>
    <cellStyle name="Normal 4 2 2 7 2 3" xfId="17708" xr:uid="{00000000-0005-0000-0000-00002A450000}"/>
    <cellStyle name="Normal 4 2 2 7 2 4" xfId="17709" xr:uid="{00000000-0005-0000-0000-00002B450000}"/>
    <cellStyle name="Normal 4 2 2 7 2 5" xfId="17710" xr:uid="{00000000-0005-0000-0000-00002C450000}"/>
    <cellStyle name="Normal 4 2 2 7 3" xfId="17711" xr:uid="{00000000-0005-0000-0000-00002D450000}"/>
    <cellStyle name="Normal 4 2 2 7 3 2" xfId="17712" xr:uid="{00000000-0005-0000-0000-00002E450000}"/>
    <cellStyle name="Normal 4 2 2 7 3 3" xfId="17713" xr:uid="{00000000-0005-0000-0000-00002F450000}"/>
    <cellStyle name="Normal 4 2 2 7 3 4" xfId="17714" xr:uid="{00000000-0005-0000-0000-000030450000}"/>
    <cellStyle name="Normal 4 2 2 7 4" xfId="17715" xr:uid="{00000000-0005-0000-0000-000031450000}"/>
    <cellStyle name="Normal 4 2 2 7 5" xfId="17716" xr:uid="{00000000-0005-0000-0000-000032450000}"/>
    <cellStyle name="Normal 4 2 2 7 6" xfId="17717" xr:uid="{00000000-0005-0000-0000-000033450000}"/>
    <cellStyle name="Normal 4 2 2 8" xfId="17718" xr:uid="{00000000-0005-0000-0000-000034450000}"/>
    <cellStyle name="Normal 4 2 2 8 2" xfId="17719" xr:uid="{00000000-0005-0000-0000-000035450000}"/>
    <cellStyle name="Normal 4 2 2 8 2 2" xfId="17720" xr:uid="{00000000-0005-0000-0000-000036450000}"/>
    <cellStyle name="Normal 4 2 2 8 2 2 2" xfId="17721" xr:uid="{00000000-0005-0000-0000-000037450000}"/>
    <cellStyle name="Normal 4 2 2 8 2 2 3" xfId="17722" xr:uid="{00000000-0005-0000-0000-000038450000}"/>
    <cellStyle name="Normal 4 2 2 8 2 2 4" xfId="17723" xr:uid="{00000000-0005-0000-0000-000039450000}"/>
    <cellStyle name="Normal 4 2 2 8 2 3" xfId="17724" xr:uid="{00000000-0005-0000-0000-00003A450000}"/>
    <cellStyle name="Normal 4 2 2 8 2 4" xfId="17725" xr:uid="{00000000-0005-0000-0000-00003B450000}"/>
    <cellStyle name="Normal 4 2 2 8 2 5" xfId="17726" xr:uid="{00000000-0005-0000-0000-00003C450000}"/>
    <cellStyle name="Normal 4 2 2 8 3" xfId="17727" xr:uid="{00000000-0005-0000-0000-00003D450000}"/>
    <cellStyle name="Normal 4 2 2 8 3 2" xfId="17728" xr:uid="{00000000-0005-0000-0000-00003E450000}"/>
    <cellStyle name="Normal 4 2 2 8 3 3" xfId="17729" xr:uid="{00000000-0005-0000-0000-00003F450000}"/>
    <cellStyle name="Normal 4 2 2 8 3 4" xfId="17730" xr:uid="{00000000-0005-0000-0000-000040450000}"/>
    <cellStyle name="Normal 4 2 2 8 4" xfId="17731" xr:uid="{00000000-0005-0000-0000-000041450000}"/>
    <cellStyle name="Normal 4 2 2 8 5" xfId="17732" xr:uid="{00000000-0005-0000-0000-000042450000}"/>
    <cellStyle name="Normal 4 2 2 8 6" xfId="17733" xr:uid="{00000000-0005-0000-0000-000043450000}"/>
    <cellStyle name="Normal 4 2 2 9" xfId="17734" xr:uid="{00000000-0005-0000-0000-000044450000}"/>
    <cellStyle name="Normal 4 2 3" xfId="17735" xr:uid="{00000000-0005-0000-0000-000045450000}"/>
    <cellStyle name="Normal 4 2 3 10" xfId="17736" xr:uid="{00000000-0005-0000-0000-000046450000}"/>
    <cellStyle name="Normal 4 2 3 2" xfId="17737" xr:uid="{00000000-0005-0000-0000-000047450000}"/>
    <cellStyle name="Normal 4 2 3 2 2" xfId="17738" xr:uid="{00000000-0005-0000-0000-000048450000}"/>
    <cellStyle name="Normal 4 2 3 2 2 2" xfId="17739" xr:uid="{00000000-0005-0000-0000-000049450000}"/>
    <cellStyle name="Normal 4 2 3 2 2 2 2" xfId="17740" xr:uid="{00000000-0005-0000-0000-00004A450000}"/>
    <cellStyle name="Normal 4 2 3 2 2 2 2 2" xfId="17741" xr:uid="{00000000-0005-0000-0000-00004B450000}"/>
    <cellStyle name="Normal 4 2 3 2 2 2 2 3" xfId="17742" xr:uid="{00000000-0005-0000-0000-00004C450000}"/>
    <cellStyle name="Normal 4 2 3 2 2 2 2 4" xfId="17743" xr:uid="{00000000-0005-0000-0000-00004D450000}"/>
    <cellStyle name="Normal 4 2 3 2 2 2 3" xfId="17744" xr:uid="{00000000-0005-0000-0000-00004E450000}"/>
    <cellStyle name="Normal 4 2 3 2 2 2 4" xfId="17745" xr:uid="{00000000-0005-0000-0000-00004F450000}"/>
    <cellStyle name="Normal 4 2 3 2 2 2 5" xfId="17746" xr:uid="{00000000-0005-0000-0000-000050450000}"/>
    <cellStyle name="Normal 4 2 3 2 2 3" xfId="17747" xr:uid="{00000000-0005-0000-0000-000051450000}"/>
    <cellStyle name="Normal 4 2 3 2 2 3 2" xfId="17748" xr:uid="{00000000-0005-0000-0000-000052450000}"/>
    <cellStyle name="Normal 4 2 3 2 2 3 3" xfId="17749" xr:uid="{00000000-0005-0000-0000-000053450000}"/>
    <cellStyle name="Normal 4 2 3 2 2 3 4" xfId="17750" xr:uid="{00000000-0005-0000-0000-000054450000}"/>
    <cellStyle name="Normal 4 2 3 2 2 4" xfId="17751" xr:uid="{00000000-0005-0000-0000-000055450000}"/>
    <cellStyle name="Normal 4 2 3 2 2 5" xfId="17752" xr:uid="{00000000-0005-0000-0000-000056450000}"/>
    <cellStyle name="Normal 4 2 3 2 2 6" xfId="17753" xr:uid="{00000000-0005-0000-0000-000057450000}"/>
    <cellStyle name="Normal 4 2 3 2 3" xfId="17754" xr:uid="{00000000-0005-0000-0000-000058450000}"/>
    <cellStyle name="Normal 4 2 3 2 3 2" xfId="17755" xr:uid="{00000000-0005-0000-0000-000059450000}"/>
    <cellStyle name="Normal 4 2 3 2 3 2 2" xfId="17756" xr:uid="{00000000-0005-0000-0000-00005A450000}"/>
    <cellStyle name="Normal 4 2 3 2 3 2 2 2" xfId="17757" xr:uid="{00000000-0005-0000-0000-00005B450000}"/>
    <cellStyle name="Normal 4 2 3 2 3 2 2 3" xfId="17758" xr:uid="{00000000-0005-0000-0000-00005C450000}"/>
    <cellStyle name="Normal 4 2 3 2 3 2 2 4" xfId="17759" xr:uid="{00000000-0005-0000-0000-00005D450000}"/>
    <cellStyle name="Normal 4 2 3 2 3 2 3" xfId="17760" xr:uid="{00000000-0005-0000-0000-00005E450000}"/>
    <cellStyle name="Normal 4 2 3 2 3 2 4" xfId="17761" xr:uid="{00000000-0005-0000-0000-00005F450000}"/>
    <cellStyle name="Normal 4 2 3 2 3 2 5" xfId="17762" xr:uid="{00000000-0005-0000-0000-000060450000}"/>
    <cellStyle name="Normal 4 2 3 2 3 3" xfId="17763" xr:uid="{00000000-0005-0000-0000-000061450000}"/>
    <cellStyle name="Normal 4 2 3 2 3 3 2" xfId="17764" xr:uid="{00000000-0005-0000-0000-000062450000}"/>
    <cellStyle name="Normal 4 2 3 2 3 3 3" xfId="17765" xr:uid="{00000000-0005-0000-0000-000063450000}"/>
    <cellStyle name="Normal 4 2 3 2 3 3 4" xfId="17766" xr:uid="{00000000-0005-0000-0000-000064450000}"/>
    <cellStyle name="Normal 4 2 3 2 3 4" xfId="17767" xr:uid="{00000000-0005-0000-0000-000065450000}"/>
    <cellStyle name="Normal 4 2 3 2 3 5" xfId="17768" xr:uid="{00000000-0005-0000-0000-000066450000}"/>
    <cellStyle name="Normal 4 2 3 2 3 6" xfId="17769" xr:uid="{00000000-0005-0000-0000-000067450000}"/>
    <cellStyle name="Normal 4 2 3 2 4" xfId="17770" xr:uid="{00000000-0005-0000-0000-000068450000}"/>
    <cellStyle name="Normal 4 2 3 2 4 2" xfId="17771" xr:uid="{00000000-0005-0000-0000-000069450000}"/>
    <cellStyle name="Normal 4 2 3 2 4 2 2" xfId="17772" xr:uid="{00000000-0005-0000-0000-00006A450000}"/>
    <cellStyle name="Normal 4 2 3 2 4 2 3" xfId="17773" xr:uid="{00000000-0005-0000-0000-00006B450000}"/>
    <cellStyle name="Normal 4 2 3 2 4 2 4" xfId="17774" xr:uid="{00000000-0005-0000-0000-00006C450000}"/>
    <cellStyle name="Normal 4 2 3 2 4 3" xfId="17775" xr:uid="{00000000-0005-0000-0000-00006D450000}"/>
    <cellStyle name="Normal 4 2 3 2 4 4" xfId="17776" xr:uid="{00000000-0005-0000-0000-00006E450000}"/>
    <cellStyle name="Normal 4 2 3 2 4 5" xfId="17777" xr:uid="{00000000-0005-0000-0000-00006F450000}"/>
    <cellStyle name="Normal 4 2 3 2 5" xfId="17778" xr:uid="{00000000-0005-0000-0000-000070450000}"/>
    <cellStyle name="Normal 4 2 3 2 5 2" xfId="17779" xr:uid="{00000000-0005-0000-0000-000071450000}"/>
    <cellStyle name="Normal 4 2 3 2 5 3" xfId="17780" xr:uid="{00000000-0005-0000-0000-000072450000}"/>
    <cellStyle name="Normal 4 2 3 2 5 4" xfId="17781" xr:uid="{00000000-0005-0000-0000-000073450000}"/>
    <cellStyle name="Normal 4 2 3 2 6" xfId="17782" xr:uid="{00000000-0005-0000-0000-000074450000}"/>
    <cellStyle name="Normal 4 2 3 2 7" xfId="17783" xr:uid="{00000000-0005-0000-0000-000075450000}"/>
    <cellStyle name="Normal 4 2 3 2 8" xfId="17784" xr:uid="{00000000-0005-0000-0000-000076450000}"/>
    <cellStyle name="Normal 4 2 3 3" xfId="17785" xr:uid="{00000000-0005-0000-0000-000077450000}"/>
    <cellStyle name="Normal 4 2 3 3 2" xfId="17786" xr:uid="{00000000-0005-0000-0000-000078450000}"/>
    <cellStyle name="Normal 4 2 3 3 2 2" xfId="17787" xr:uid="{00000000-0005-0000-0000-000079450000}"/>
    <cellStyle name="Normal 4 2 3 3 2 2 2" xfId="17788" xr:uid="{00000000-0005-0000-0000-00007A450000}"/>
    <cellStyle name="Normal 4 2 3 3 2 2 3" xfId="17789" xr:uid="{00000000-0005-0000-0000-00007B450000}"/>
    <cellStyle name="Normal 4 2 3 3 2 2 4" xfId="17790" xr:uid="{00000000-0005-0000-0000-00007C450000}"/>
    <cellStyle name="Normal 4 2 3 3 2 3" xfId="17791" xr:uid="{00000000-0005-0000-0000-00007D450000}"/>
    <cellStyle name="Normal 4 2 3 3 2 3 2" xfId="17792" xr:uid="{00000000-0005-0000-0000-00007E450000}"/>
    <cellStyle name="Normal 4 2 3 3 2 3 3" xfId="17793" xr:uid="{00000000-0005-0000-0000-00007F450000}"/>
    <cellStyle name="Normal 4 2 3 3 2 3 4" xfId="17794" xr:uid="{00000000-0005-0000-0000-000080450000}"/>
    <cellStyle name="Normal 4 2 3 3 2 4" xfId="17795" xr:uid="{00000000-0005-0000-0000-000081450000}"/>
    <cellStyle name="Normal 4 2 3 3 2 5" xfId="17796" xr:uid="{00000000-0005-0000-0000-000082450000}"/>
    <cellStyle name="Normal 4 2 3 3 2 6" xfId="17797" xr:uid="{00000000-0005-0000-0000-000083450000}"/>
    <cellStyle name="Normal 4 2 3 3 3" xfId="17798" xr:uid="{00000000-0005-0000-0000-000084450000}"/>
    <cellStyle name="Normal 4 2 3 3 3 2" xfId="17799" xr:uid="{00000000-0005-0000-0000-000085450000}"/>
    <cellStyle name="Normal 4 2 3 3 3 3" xfId="17800" xr:uid="{00000000-0005-0000-0000-000086450000}"/>
    <cellStyle name="Normal 4 2 3 3 3 4" xfId="17801" xr:uid="{00000000-0005-0000-0000-000087450000}"/>
    <cellStyle name="Normal 4 2 3 3 4" xfId="17802" xr:uid="{00000000-0005-0000-0000-000088450000}"/>
    <cellStyle name="Normal 4 2 3 3 4 2" xfId="17803" xr:uid="{00000000-0005-0000-0000-000089450000}"/>
    <cellStyle name="Normal 4 2 3 3 4 3" xfId="17804" xr:uid="{00000000-0005-0000-0000-00008A450000}"/>
    <cellStyle name="Normal 4 2 3 3 4 4" xfId="17805" xr:uid="{00000000-0005-0000-0000-00008B450000}"/>
    <cellStyle name="Normal 4 2 3 3 5" xfId="17806" xr:uid="{00000000-0005-0000-0000-00008C450000}"/>
    <cellStyle name="Normal 4 2 3 3 6" xfId="17807" xr:uid="{00000000-0005-0000-0000-00008D450000}"/>
    <cellStyle name="Normal 4 2 3 3 7" xfId="17808" xr:uid="{00000000-0005-0000-0000-00008E450000}"/>
    <cellStyle name="Normal 4 2 3 4" xfId="17809" xr:uid="{00000000-0005-0000-0000-00008F450000}"/>
    <cellStyle name="Normal 4 2 3 4 2" xfId="17810" xr:uid="{00000000-0005-0000-0000-000090450000}"/>
    <cellStyle name="Normal 4 2 3 4 2 2" xfId="17811" xr:uid="{00000000-0005-0000-0000-000091450000}"/>
    <cellStyle name="Normal 4 2 3 4 2 2 2" xfId="17812" xr:uid="{00000000-0005-0000-0000-000092450000}"/>
    <cellStyle name="Normal 4 2 3 4 2 2 3" xfId="17813" xr:uid="{00000000-0005-0000-0000-000093450000}"/>
    <cellStyle name="Normal 4 2 3 4 2 2 4" xfId="17814" xr:uid="{00000000-0005-0000-0000-000094450000}"/>
    <cellStyle name="Normal 4 2 3 4 2 3" xfId="17815" xr:uid="{00000000-0005-0000-0000-000095450000}"/>
    <cellStyle name="Normal 4 2 3 4 2 4" xfId="17816" xr:uid="{00000000-0005-0000-0000-000096450000}"/>
    <cellStyle name="Normal 4 2 3 4 2 5" xfId="17817" xr:uid="{00000000-0005-0000-0000-000097450000}"/>
    <cellStyle name="Normal 4 2 3 4 3" xfId="17818" xr:uid="{00000000-0005-0000-0000-000098450000}"/>
    <cellStyle name="Normal 4 2 3 4 3 2" xfId="17819" xr:uid="{00000000-0005-0000-0000-000099450000}"/>
    <cellStyle name="Normal 4 2 3 4 3 3" xfId="17820" xr:uid="{00000000-0005-0000-0000-00009A450000}"/>
    <cellStyle name="Normal 4 2 3 4 3 4" xfId="17821" xr:uid="{00000000-0005-0000-0000-00009B450000}"/>
    <cellStyle name="Normal 4 2 3 4 4" xfId="17822" xr:uid="{00000000-0005-0000-0000-00009C450000}"/>
    <cellStyle name="Normal 4 2 3 4 5" xfId="17823" xr:uid="{00000000-0005-0000-0000-00009D450000}"/>
    <cellStyle name="Normal 4 2 3 4 6" xfId="17824" xr:uid="{00000000-0005-0000-0000-00009E450000}"/>
    <cellStyle name="Normal 4 2 3 5" xfId="17825" xr:uid="{00000000-0005-0000-0000-00009F450000}"/>
    <cellStyle name="Normal 4 2 3 5 2" xfId="17826" xr:uid="{00000000-0005-0000-0000-0000A0450000}"/>
    <cellStyle name="Normal 4 2 3 5 2 2" xfId="17827" xr:uid="{00000000-0005-0000-0000-0000A1450000}"/>
    <cellStyle name="Normal 4 2 3 5 2 2 2" xfId="17828" xr:uid="{00000000-0005-0000-0000-0000A2450000}"/>
    <cellStyle name="Normal 4 2 3 5 2 2 3" xfId="17829" xr:uid="{00000000-0005-0000-0000-0000A3450000}"/>
    <cellStyle name="Normal 4 2 3 5 2 2 4" xfId="17830" xr:uid="{00000000-0005-0000-0000-0000A4450000}"/>
    <cellStyle name="Normal 4 2 3 5 2 3" xfId="17831" xr:uid="{00000000-0005-0000-0000-0000A5450000}"/>
    <cellStyle name="Normal 4 2 3 5 2 4" xfId="17832" xr:uid="{00000000-0005-0000-0000-0000A6450000}"/>
    <cellStyle name="Normal 4 2 3 5 2 5" xfId="17833" xr:uid="{00000000-0005-0000-0000-0000A7450000}"/>
    <cellStyle name="Normal 4 2 3 5 3" xfId="17834" xr:uid="{00000000-0005-0000-0000-0000A8450000}"/>
    <cellStyle name="Normal 4 2 3 5 3 2" xfId="17835" xr:uid="{00000000-0005-0000-0000-0000A9450000}"/>
    <cellStyle name="Normal 4 2 3 5 3 3" xfId="17836" xr:uid="{00000000-0005-0000-0000-0000AA450000}"/>
    <cellStyle name="Normal 4 2 3 5 3 4" xfId="17837" xr:uid="{00000000-0005-0000-0000-0000AB450000}"/>
    <cellStyle name="Normal 4 2 3 5 4" xfId="17838" xr:uid="{00000000-0005-0000-0000-0000AC450000}"/>
    <cellStyle name="Normal 4 2 3 5 4 2" xfId="17839" xr:uid="{00000000-0005-0000-0000-0000AD450000}"/>
    <cellStyle name="Normal 4 2 3 5 4 3" xfId="17840" xr:uid="{00000000-0005-0000-0000-0000AE450000}"/>
    <cellStyle name="Normal 4 2 3 5 4 4" xfId="17841" xr:uid="{00000000-0005-0000-0000-0000AF450000}"/>
    <cellStyle name="Normal 4 2 3 5 5" xfId="17842" xr:uid="{00000000-0005-0000-0000-0000B0450000}"/>
    <cellStyle name="Normal 4 2 3 5 6" xfId="17843" xr:uid="{00000000-0005-0000-0000-0000B1450000}"/>
    <cellStyle name="Normal 4 2 3 5 7" xfId="17844" xr:uid="{00000000-0005-0000-0000-0000B2450000}"/>
    <cellStyle name="Normal 4 2 3 6" xfId="17845" xr:uid="{00000000-0005-0000-0000-0000B3450000}"/>
    <cellStyle name="Normal 4 2 3 6 2" xfId="17846" xr:uid="{00000000-0005-0000-0000-0000B4450000}"/>
    <cellStyle name="Normal 4 2 3 6 2 2" xfId="17847" xr:uid="{00000000-0005-0000-0000-0000B5450000}"/>
    <cellStyle name="Normal 4 2 3 6 2 3" xfId="17848" xr:uid="{00000000-0005-0000-0000-0000B6450000}"/>
    <cellStyle name="Normal 4 2 3 6 2 4" xfId="17849" xr:uid="{00000000-0005-0000-0000-0000B7450000}"/>
    <cellStyle name="Normal 4 2 3 6 3" xfId="17850" xr:uid="{00000000-0005-0000-0000-0000B8450000}"/>
    <cellStyle name="Normal 4 2 3 6 4" xfId="17851" xr:uid="{00000000-0005-0000-0000-0000B9450000}"/>
    <cellStyle name="Normal 4 2 3 6 5" xfId="17852" xr:uid="{00000000-0005-0000-0000-0000BA450000}"/>
    <cellStyle name="Normal 4 2 3 7" xfId="17853" xr:uid="{00000000-0005-0000-0000-0000BB450000}"/>
    <cellStyle name="Normal 4 2 3 7 2" xfId="17854" xr:uid="{00000000-0005-0000-0000-0000BC450000}"/>
    <cellStyle name="Normal 4 2 3 7 3" xfId="17855" xr:uid="{00000000-0005-0000-0000-0000BD450000}"/>
    <cellStyle name="Normal 4 2 3 7 4" xfId="17856" xr:uid="{00000000-0005-0000-0000-0000BE450000}"/>
    <cellStyle name="Normal 4 2 3 8" xfId="17857" xr:uid="{00000000-0005-0000-0000-0000BF450000}"/>
    <cellStyle name="Normal 4 2 3 9" xfId="17858" xr:uid="{00000000-0005-0000-0000-0000C0450000}"/>
    <cellStyle name="Normal 4 2 4" xfId="17859" xr:uid="{00000000-0005-0000-0000-0000C1450000}"/>
    <cellStyle name="Normal 4 2 4 10" xfId="17860" xr:uid="{00000000-0005-0000-0000-0000C2450000}"/>
    <cellStyle name="Normal 4 2 4 2" xfId="17861" xr:uid="{00000000-0005-0000-0000-0000C3450000}"/>
    <cellStyle name="Normal 4 2 4 2 2" xfId="17862" xr:uid="{00000000-0005-0000-0000-0000C4450000}"/>
    <cellStyle name="Normal 4 2 4 2 2 2" xfId="17863" xr:uid="{00000000-0005-0000-0000-0000C5450000}"/>
    <cellStyle name="Normal 4 2 4 2 2 2 2" xfId="17864" xr:uid="{00000000-0005-0000-0000-0000C6450000}"/>
    <cellStyle name="Normal 4 2 4 2 2 2 2 2" xfId="17865" xr:uid="{00000000-0005-0000-0000-0000C7450000}"/>
    <cellStyle name="Normal 4 2 4 2 2 2 2 3" xfId="17866" xr:uid="{00000000-0005-0000-0000-0000C8450000}"/>
    <cellStyle name="Normal 4 2 4 2 2 2 2 4" xfId="17867" xr:uid="{00000000-0005-0000-0000-0000C9450000}"/>
    <cellStyle name="Normal 4 2 4 2 2 2 3" xfId="17868" xr:uid="{00000000-0005-0000-0000-0000CA450000}"/>
    <cellStyle name="Normal 4 2 4 2 2 2 4" xfId="17869" xr:uid="{00000000-0005-0000-0000-0000CB450000}"/>
    <cellStyle name="Normal 4 2 4 2 2 2 5" xfId="17870" xr:uid="{00000000-0005-0000-0000-0000CC450000}"/>
    <cellStyle name="Normal 4 2 4 2 2 3" xfId="17871" xr:uid="{00000000-0005-0000-0000-0000CD450000}"/>
    <cellStyle name="Normal 4 2 4 2 2 3 2" xfId="17872" xr:uid="{00000000-0005-0000-0000-0000CE450000}"/>
    <cellStyle name="Normal 4 2 4 2 2 3 3" xfId="17873" xr:uid="{00000000-0005-0000-0000-0000CF450000}"/>
    <cellStyle name="Normal 4 2 4 2 2 3 4" xfId="17874" xr:uid="{00000000-0005-0000-0000-0000D0450000}"/>
    <cellStyle name="Normal 4 2 4 2 2 4" xfId="17875" xr:uid="{00000000-0005-0000-0000-0000D1450000}"/>
    <cellStyle name="Normal 4 2 4 2 2 5" xfId="17876" xr:uid="{00000000-0005-0000-0000-0000D2450000}"/>
    <cellStyle name="Normal 4 2 4 2 2 6" xfId="17877" xr:uid="{00000000-0005-0000-0000-0000D3450000}"/>
    <cellStyle name="Normal 4 2 4 2 3" xfId="17878" xr:uid="{00000000-0005-0000-0000-0000D4450000}"/>
    <cellStyle name="Normal 4 2 4 2 3 2" xfId="17879" xr:uid="{00000000-0005-0000-0000-0000D5450000}"/>
    <cellStyle name="Normal 4 2 4 2 3 2 2" xfId="17880" xr:uid="{00000000-0005-0000-0000-0000D6450000}"/>
    <cellStyle name="Normal 4 2 4 2 3 2 2 2" xfId="17881" xr:uid="{00000000-0005-0000-0000-0000D7450000}"/>
    <cellStyle name="Normal 4 2 4 2 3 2 2 3" xfId="17882" xr:uid="{00000000-0005-0000-0000-0000D8450000}"/>
    <cellStyle name="Normal 4 2 4 2 3 2 2 4" xfId="17883" xr:uid="{00000000-0005-0000-0000-0000D9450000}"/>
    <cellStyle name="Normal 4 2 4 2 3 2 3" xfId="17884" xr:uid="{00000000-0005-0000-0000-0000DA450000}"/>
    <cellStyle name="Normal 4 2 4 2 3 2 4" xfId="17885" xr:uid="{00000000-0005-0000-0000-0000DB450000}"/>
    <cellStyle name="Normal 4 2 4 2 3 2 5" xfId="17886" xr:uid="{00000000-0005-0000-0000-0000DC450000}"/>
    <cellStyle name="Normal 4 2 4 2 3 3" xfId="17887" xr:uid="{00000000-0005-0000-0000-0000DD450000}"/>
    <cellStyle name="Normal 4 2 4 2 3 3 2" xfId="17888" xr:uid="{00000000-0005-0000-0000-0000DE450000}"/>
    <cellStyle name="Normal 4 2 4 2 3 3 3" xfId="17889" xr:uid="{00000000-0005-0000-0000-0000DF450000}"/>
    <cellStyle name="Normal 4 2 4 2 3 3 4" xfId="17890" xr:uid="{00000000-0005-0000-0000-0000E0450000}"/>
    <cellStyle name="Normal 4 2 4 2 3 4" xfId="17891" xr:uid="{00000000-0005-0000-0000-0000E1450000}"/>
    <cellStyle name="Normal 4 2 4 2 3 5" xfId="17892" xr:uid="{00000000-0005-0000-0000-0000E2450000}"/>
    <cellStyle name="Normal 4 2 4 2 3 6" xfId="17893" xr:uid="{00000000-0005-0000-0000-0000E3450000}"/>
    <cellStyle name="Normal 4 2 4 2 4" xfId="17894" xr:uid="{00000000-0005-0000-0000-0000E4450000}"/>
    <cellStyle name="Normal 4 2 4 2 4 2" xfId="17895" xr:uid="{00000000-0005-0000-0000-0000E5450000}"/>
    <cellStyle name="Normal 4 2 4 2 4 2 2" xfId="17896" xr:uid="{00000000-0005-0000-0000-0000E6450000}"/>
    <cellStyle name="Normal 4 2 4 2 4 2 3" xfId="17897" xr:uid="{00000000-0005-0000-0000-0000E7450000}"/>
    <cellStyle name="Normal 4 2 4 2 4 2 4" xfId="17898" xr:uid="{00000000-0005-0000-0000-0000E8450000}"/>
    <cellStyle name="Normal 4 2 4 2 4 3" xfId="17899" xr:uid="{00000000-0005-0000-0000-0000E9450000}"/>
    <cellStyle name="Normal 4 2 4 2 4 4" xfId="17900" xr:uid="{00000000-0005-0000-0000-0000EA450000}"/>
    <cellStyle name="Normal 4 2 4 2 4 5" xfId="17901" xr:uid="{00000000-0005-0000-0000-0000EB450000}"/>
    <cellStyle name="Normal 4 2 4 2 5" xfId="17902" xr:uid="{00000000-0005-0000-0000-0000EC450000}"/>
    <cellStyle name="Normal 4 2 4 2 5 2" xfId="17903" xr:uid="{00000000-0005-0000-0000-0000ED450000}"/>
    <cellStyle name="Normal 4 2 4 2 5 3" xfId="17904" xr:uid="{00000000-0005-0000-0000-0000EE450000}"/>
    <cellStyle name="Normal 4 2 4 2 5 4" xfId="17905" xr:uid="{00000000-0005-0000-0000-0000EF450000}"/>
    <cellStyle name="Normal 4 2 4 2 6" xfId="17906" xr:uid="{00000000-0005-0000-0000-0000F0450000}"/>
    <cellStyle name="Normal 4 2 4 2 7" xfId="17907" xr:uid="{00000000-0005-0000-0000-0000F1450000}"/>
    <cellStyle name="Normal 4 2 4 2 8" xfId="17908" xr:uid="{00000000-0005-0000-0000-0000F2450000}"/>
    <cellStyle name="Normal 4 2 4 3" xfId="17909" xr:uid="{00000000-0005-0000-0000-0000F3450000}"/>
    <cellStyle name="Normal 4 2 4 3 2" xfId="17910" xr:uid="{00000000-0005-0000-0000-0000F4450000}"/>
    <cellStyle name="Normal 4 2 4 3 2 2" xfId="17911" xr:uid="{00000000-0005-0000-0000-0000F5450000}"/>
    <cellStyle name="Normal 4 2 4 3 2 2 2" xfId="17912" xr:uid="{00000000-0005-0000-0000-0000F6450000}"/>
    <cellStyle name="Normal 4 2 4 3 2 2 3" xfId="17913" xr:uid="{00000000-0005-0000-0000-0000F7450000}"/>
    <cellStyle name="Normal 4 2 4 3 2 2 4" xfId="17914" xr:uid="{00000000-0005-0000-0000-0000F8450000}"/>
    <cellStyle name="Normal 4 2 4 3 2 3" xfId="17915" xr:uid="{00000000-0005-0000-0000-0000F9450000}"/>
    <cellStyle name="Normal 4 2 4 3 2 4" xfId="17916" xr:uid="{00000000-0005-0000-0000-0000FA450000}"/>
    <cellStyle name="Normal 4 2 4 3 2 5" xfId="17917" xr:uid="{00000000-0005-0000-0000-0000FB450000}"/>
    <cellStyle name="Normal 4 2 4 3 3" xfId="17918" xr:uid="{00000000-0005-0000-0000-0000FC450000}"/>
    <cellStyle name="Normal 4 2 4 3 3 2" xfId="17919" xr:uid="{00000000-0005-0000-0000-0000FD450000}"/>
    <cellStyle name="Normal 4 2 4 3 3 3" xfId="17920" xr:uid="{00000000-0005-0000-0000-0000FE450000}"/>
    <cellStyle name="Normal 4 2 4 3 3 4" xfId="17921" xr:uid="{00000000-0005-0000-0000-0000FF450000}"/>
    <cellStyle name="Normal 4 2 4 3 4" xfId="17922" xr:uid="{00000000-0005-0000-0000-000000460000}"/>
    <cellStyle name="Normal 4 2 4 3 5" xfId="17923" xr:uid="{00000000-0005-0000-0000-000001460000}"/>
    <cellStyle name="Normal 4 2 4 3 6" xfId="17924" xr:uid="{00000000-0005-0000-0000-000002460000}"/>
    <cellStyle name="Normal 4 2 4 4" xfId="17925" xr:uid="{00000000-0005-0000-0000-000003460000}"/>
    <cellStyle name="Normal 4 2 4 4 2" xfId="17926" xr:uid="{00000000-0005-0000-0000-000004460000}"/>
    <cellStyle name="Normal 4 2 4 4 2 2" xfId="17927" xr:uid="{00000000-0005-0000-0000-000005460000}"/>
    <cellStyle name="Normal 4 2 4 4 2 2 2" xfId="17928" xr:uid="{00000000-0005-0000-0000-000006460000}"/>
    <cellStyle name="Normal 4 2 4 4 2 2 3" xfId="17929" xr:uid="{00000000-0005-0000-0000-000007460000}"/>
    <cellStyle name="Normal 4 2 4 4 2 2 4" xfId="17930" xr:uid="{00000000-0005-0000-0000-000008460000}"/>
    <cellStyle name="Normal 4 2 4 4 2 3" xfId="17931" xr:uid="{00000000-0005-0000-0000-000009460000}"/>
    <cellStyle name="Normal 4 2 4 4 2 4" xfId="17932" xr:uid="{00000000-0005-0000-0000-00000A460000}"/>
    <cellStyle name="Normal 4 2 4 4 2 5" xfId="17933" xr:uid="{00000000-0005-0000-0000-00000B460000}"/>
    <cellStyle name="Normal 4 2 4 4 3" xfId="17934" xr:uid="{00000000-0005-0000-0000-00000C460000}"/>
    <cellStyle name="Normal 4 2 4 4 3 2" xfId="17935" xr:uid="{00000000-0005-0000-0000-00000D460000}"/>
    <cellStyle name="Normal 4 2 4 4 3 3" xfId="17936" xr:uid="{00000000-0005-0000-0000-00000E460000}"/>
    <cellStyle name="Normal 4 2 4 4 3 4" xfId="17937" xr:uid="{00000000-0005-0000-0000-00000F460000}"/>
    <cellStyle name="Normal 4 2 4 4 4" xfId="17938" xr:uid="{00000000-0005-0000-0000-000010460000}"/>
    <cellStyle name="Normal 4 2 4 4 5" xfId="17939" xr:uid="{00000000-0005-0000-0000-000011460000}"/>
    <cellStyle name="Normal 4 2 4 4 6" xfId="17940" xr:uid="{00000000-0005-0000-0000-000012460000}"/>
    <cellStyle name="Normal 4 2 4 5" xfId="17941" xr:uid="{00000000-0005-0000-0000-000013460000}"/>
    <cellStyle name="Normal 4 2 4 5 2" xfId="17942" xr:uid="{00000000-0005-0000-0000-000014460000}"/>
    <cellStyle name="Normal 4 2 4 5 2 2" xfId="17943" xr:uid="{00000000-0005-0000-0000-000015460000}"/>
    <cellStyle name="Normal 4 2 4 5 2 2 2" xfId="17944" xr:uid="{00000000-0005-0000-0000-000016460000}"/>
    <cellStyle name="Normal 4 2 4 5 2 2 3" xfId="17945" xr:uid="{00000000-0005-0000-0000-000017460000}"/>
    <cellStyle name="Normal 4 2 4 5 2 2 4" xfId="17946" xr:uid="{00000000-0005-0000-0000-000018460000}"/>
    <cellStyle name="Normal 4 2 4 5 2 3" xfId="17947" xr:uid="{00000000-0005-0000-0000-000019460000}"/>
    <cellStyle name="Normal 4 2 4 5 2 4" xfId="17948" xr:uid="{00000000-0005-0000-0000-00001A460000}"/>
    <cellStyle name="Normal 4 2 4 5 2 5" xfId="17949" xr:uid="{00000000-0005-0000-0000-00001B460000}"/>
    <cellStyle name="Normal 4 2 4 5 3" xfId="17950" xr:uid="{00000000-0005-0000-0000-00001C460000}"/>
    <cellStyle name="Normal 4 2 4 5 3 2" xfId="17951" xr:uid="{00000000-0005-0000-0000-00001D460000}"/>
    <cellStyle name="Normal 4 2 4 5 3 3" xfId="17952" xr:uid="{00000000-0005-0000-0000-00001E460000}"/>
    <cellStyle name="Normal 4 2 4 5 3 4" xfId="17953" xr:uid="{00000000-0005-0000-0000-00001F460000}"/>
    <cellStyle name="Normal 4 2 4 5 4" xfId="17954" xr:uid="{00000000-0005-0000-0000-000020460000}"/>
    <cellStyle name="Normal 4 2 4 5 5" xfId="17955" xr:uid="{00000000-0005-0000-0000-000021460000}"/>
    <cellStyle name="Normal 4 2 4 5 6" xfId="17956" xr:uid="{00000000-0005-0000-0000-000022460000}"/>
    <cellStyle name="Normal 4 2 4 6" xfId="17957" xr:uid="{00000000-0005-0000-0000-000023460000}"/>
    <cellStyle name="Normal 4 2 4 6 2" xfId="17958" xr:uid="{00000000-0005-0000-0000-000024460000}"/>
    <cellStyle name="Normal 4 2 4 6 2 2" xfId="17959" xr:uid="{00000000-0005-0000-0000-000025460000}"/>
    <cellStyle name="Normal 4 2 4 6 2 3" xfId="17960" xr:uid="{00000000-0005-0000-0000-000026460000}"/>
    <cellStyle name="Normal 4 2 4 6 2 4" xfId="17961" xr:uid="{00000000-0005-0000-0000-000027460000}"/>
    <cellStyle name="Normal 4 2 4 6 3" xfId="17962" xr:uid="{00000000-0005-0000-0000-000028460000}"/>
    <cellStyle name="Normal 4 2 4 6 4" xfId="17963" xr:uid="{00000000-0005-0000-0000-000029460000}"/>
    <cellStyle name="Normal 4 2 4 6 5" xfId="17964" xr:uid="{00000000-0005-0000-0000-00002A460000}"/>
    <cellStyle name="Normal 4 2 4 7" xfId="17965" xr:uid="{00000000-0005-0000-0000-00002B460000}"/>
    <cellStyle name="Normal 4 2 4 7 2" xfId="17966" xr:uid="{00000000-0005-0000-0000-00002C460000}"/>
    <cellStyle name="Normal 4 2 4 7 3" xfId="17967" xr:uid="{00000000-0005-0000-0000-00002D460000}"/>
    <cellStyle name="Normal 4 2 4 7 4" xfId="17968" xr:uid="{00000000-0005-0000-0000-00002E460000}"/>
    <cellStyle name="Normal 4 2 4 8" xfId="17969" xr:uid="{00000000-0005-0000-0000-00002F460000}"/>
    <cellStyle name="Normal 4 2 4 9" xfId="17970" xr:uid="{00000000-0005-0000-0000-000030460000}"/>
    <cellStyle name="Normal 4 2 5" xfId="17971" xr:uid="{00000000-0005-0000-0000-000031460000}"/>
    <cellStyle name="Normal 4 2 5 2" xfId="17972" xr:uid="{00000000-0005-0000-0000-000032460000}"/>
    <cellStyle name="Normal 4 2 5 2 2" xfId="17973" xr:uid="{00000000-0005-0000-0000-000033460000}"/>
    <cellStyle name="Normal 4 2 5 2 2 2" xfId="17974" xr:uid="{00000000-0005-0000-0000-000034460000}"/>
    <cellStyle name="Normal 4 2 5 2 2 2 2" xfId="17975" xr:uid="{00000000-0005-0000-0000-000035460000}"/>
    <cellStyle name="Normal 4 2 5 2 2 2 2 2" xfId="17976" xr:uid="{00000000-0005-0000-0000-000036460000}"/>
    <cellStyle name="Normal 4 2 5 2 2 2 2 3" xfId="17977" xr:uid="{00000000-0005-0000-0000-000037460000}"/>
    <cellStyle name="Normal 4 2 5 2 2 2 2 4" xfId="17978" xr:uid="{00000000-0005-0000-0000-000038460000}"/>
    <cellStyle name="Normal 4 2 5 2 2 2 3" xfId="17979" xr:uid="{00000000-0005-0000-0000-000039460000}"/>
    <cellStyle name="Normal 4 2 5 2 2 2 4" xfId="17980" xr:uid="{00000000-0005-0000-0000-00003A460000}"/>
    <cellStyle name="Normal 4 2 5 2 2 2 5" xfId="17981" xr:uid="{00000000-0005-0000-0000-00003B460000}"/>
    <cellStyle name="Normal 4 2 5 2 2 3" xfId="17982" xr:uid="{00000000-0005-0000-0000-00003C460000}"/>
    <cellStyle name="Normal 4 2 5 2 2 3 2" xfId="17983" xr:uid="{00000000-0005-0000-0000-00003D460000}"/>
    <cellStyle name="Normal 4 2 5 2 2 3 3" xfId="17984" xr:uid="{00000000-0005-0000-0000-00003E460000}"/>
    <cellStyle name="Normal 4 2 5 2 2 3 4" xfId="17985" xr:uid="{00000000-0005-0000-0000-00003F460000}"/>
    <cellStyle name="Normal 4 2 5 2 2 4" xfId="17986" xr:uid="{00000000-0005-0000-0000-000040460000}"/>
    <cellStyle name="Normal 4 2 5 2 2 5" xfId="17987" xr:uid="{00000000-0005-0000-0000-000041460000}"/>
    <cellStyle name="Normal 4 2 5 2 2 6" xfId="17988" xr:uid="{00000000-0005-0000-0000-000042460000}"/>
    <cellStyle name="Normal 4 2 5 2 3" xfId="17989" xr:uid="{00000000-0005-0000-0000-000043460000}"/>
    <cellStyle name="Normal 4 2 5 2 3 2" xfId="17990" xr:uid="{00000000-0005-0000-0000-000044460000}"/>
    <cellStyle name="Normal 4 2 5 2 3 2 2" xfId="17991" xr:uid="{00000000-0005-0000-0000-000045460000}"/>
    <cellStyle name="Normal 4 2 5 2 3 2 2 2" xfId="17992" xr:uid="{00000000-0005-0000-0000-000046460000}"/>
    <cellStyle name="Normal 4 2 5 2 3 2 2 3" xfId="17993" xr:uid="{00000000-0005-0000-0000-000047460000}"/>
    <cellStyle name="Normal 4 2 5 2 3 2 2 4" xfId="17994" xr:uid="{00000000-0005-0000-0000-000048460000}"/>
    <cellStyle name="Normal 4 2 5 2 3 2 3" xfId="17995" xr:uid="{00000000-0005-0000-0000-000049460000}"/>
    <cellStyle name="Normal 4 2 5 2 3 2 4" xfId="17996" xr:uid="{00000000-0005-0000-0000-00004A460000}"/>
    <cellStyle name="Normal 4 2 5 2 3 2 5" xfId="17997" xr:uid="{00000000-0005-0000-0000-00004B460000}"/>
    <cellStyle name="Normal 4 2 5 2 3 3" xfId="17998" xr:uid="{00000000-0005-0000-0000-00004C460000}"/>
    <cellStyle name="Normal 4 2 5 2 3 3 2" xfId="17999" xr:uid="{00000000-0005-0000-0000-00004D460000}"/>
    <cellStyle name="Normal 4 2 5 2 3 3 3" xfId="18000" xr:uid="{00000000-0005-0000-0000-00004E460000}"/>
    <cellStyle name="Normal 4 2 5 2 3 3 4" xfId="18001" xr:uid="{00000000-0005-0000-0000-00004F460000}"/>
    <cellStyle name="Normal 4 2 5 2 3 4" xfId="18002" xr:uid="{00000000-0005-0000-0000-000050460000}"/>
    <cellStyle name="Normal 4 2 5 2 3 5" xfId="18003" xr:uid="{00000000-0005-0000-0000-000051460000}"/>
    <cellStyle name="Normal 4 2 5 2 3 6" xfId="18004" xr:uid="{00000000-0005-0000-0000-000052460000}"/>
    <cellStyle name="Normal 4 2 5 2 4" xfId="18005" xr:uid="{00000000-0005-0000-0000-000053460000}"/>
    <cellStyle name="Normal 4 2 5 2 4 2" xfId="18006" xr:uid="{00000000-0005-0000-0000-000054460000}"/>
    <cellStyle name="Normal 4 2 5 2 4 2 2" xfId="18007" xr:uid="{00000000-0005-0000-0000-000055460000}"/>
    <cellStyle name="Normal 4 2 5 2 4 2 3" xfId="18008" xr:uid="{00000000-0005-0000-0000-000056460000}"/>
    <cellStyle name="Normal 4 2 5 2 4 2 4" xfId="18009" xr:uid="{00000000-0005-0000-0000-000057460000}"/>
    <cellStyle name="Normal 4 2 5 2 4 3" xfId="18010" xr:uid="{00000000-0005-0000-0000-000058460000}"/>
    <cellStyle name="Normal 4 2 5 2 4 4" xfId="18011" xr:uid="{00000000-0005-0000-0000-000059460000}"/>
    <cellStyle name="Normal 4 2 5 2 4 5" xfId="18012" xr:uid="{00000000-0005-0000-0000-00005A460000}"/>
    <cellStyle name="Normal 4 2 5 2 5" xfId="18013" xr:uid="{00000000-0005-0000-0000-00005B460000}"/>
    <cellStyle name="Normal 4 2 5 2 5 2" xfId="18014" xr:uid="{00000000-0005-0000-0000-00005C460000}"/>
    <cellStyle name="Normal 4 2 5 2 5 3" xfId="18015" xr:uid="{00000000-0005-0000-0000-00005D460000}"/>
    <cellStyle name="Normal 4 2 5 2 5 4" xfId="18016" xr:uid="{00000000-0005-0000-0000-00005E460000}"/>
    <cellStyle name="Normal 4 2 5 2 6" xfId="18017" xr:uid="{00000000-0005-0000-0000-00005F460000}"/>
    <cellStyle name="Normal 4 2 5 2 7" xfId="18018" xr:uid="{00000000-0005-0000-0000-000060460000}"/>
    <cellStyle name="Normal 4 2 5 2 8" xfId="18019" xr:uid="{00000000-0005-0000-0000-000061460000}"/>
    <cellStyle name="Normal 4 2 5 3" xfId="18020" xr:uid="{00000000-0005-0000-0000-000062460000}"/>
    <cellStyle name="Normal 4 2 5 3 2" xfId="18021" xr:uid="{00000000-0005-0000-0000-000063460000}"/>
    <cellStyle name="Normal 4 2 5 3 2 2" xfId="18022" xr:uid="{00000000-0005-0000-0000-000064460000}"/>
    <cellStyle name="Normal 4 2 5 3 2 2 2" xfId="18023" xr:uid="{00000000-0005-0000-0000-000065460000}"/>
    <cellStyle name="Normal 4 2 5 3 2 2 3" xfId="18024" xr:uid="{00000000-0005-0000-0000-000066460000}"/>
    <cellStyle name="Normal 4 2 5 3 2 2 4" xfId="18025" xr:uid="{00000000-0005-0000-0000-000067460000}"/>
    <cellStyle name="Normal 4 2 5 3 2 3" xfId="18026" xr:uid="{00000000-0005-0000-0000-000068460000}"/>
    <cellStyle name="Normal 4 2 5 3 2 4" xfId="18027" xr:uid="{00000000-0005-0000-0000-000069460000}"/>
    <cellStyle name="Normal 4 2 5 3 2 5" xfId="18028" xr:uid="{00000000-0005-0000-0000-00006A460000}"/>
    <cellStyle name="Normal 4 2 5 3 3" xfId="18029" xr:uid="{00000000-0005-0000-0000-00006B460000}"/>
    <cellStyle name="Normal 4 2 5 3 3 2" xfId="18030" xr:uid="{00000000-0005-0000-0000-00006C460000}"/>
    <cellStyle name="Normal 4 2 5 3 3 3" xfId="18031" xr:uid="{00000000-0005-0000-0000-00006D460000}"/>
    <cellStyle name="Normal 4 2 5 3 3 4" xfId="18032" xr:uid="{00000000-0005-0000-0000-00006E460000}"/>
    <cellStyle name="Normal 4 2 5 3 4" xfId="18033" xr:uid="{00000000-0005-0000-0000-00006F460000}"/>
    <cellStyle name="Normal 4 2 5 3 5" xfId="18034" xr:uid="{00000000-0005-0000-0000-000070460000}"/>
    <cellStyle name="Normal 4 2 5 3 6" xfId="18035" xr:uid="{00000000-0005-0000-0000-000071460000}"/>
    <cellStyle name="Normal 4 2 5 4" xfId="18036" xr:uid="{00000000-0005-0000-0000-000072460000}"/>
    <cellStyle name="Normal 4 2 5 4 2" xfId="18037" xr:uid="{00000000-0005-0000-0000-000073460000}"/>
    <cellStyle name="Normal 4 2 5 4 2 2" xfId="18038" xr:uid="{00000000-0005-0000-0000-000074460000}"/>
    <cellStyle name="Normal 4 2 5 4 2 2 2" xfId="18039" xr:uid="{00000000-0005-0000-0000-000075460000}"/>
    <cellStyle name="Normal 4 2 5 4 2 2 3" xfId="18040" xr:uid="{00000000-0005-0000-0000-000076460000}"/>
    <cellStyle name="Normal 4 2 5 4 2 2 4" xfId="18041" xr:uid="{00000000-0005-0000-0000-000077460000}"/>
    <cellStyle name="Normal 4 2 5 4 2 3" xfId="18042" xr:uid="{00000000-0005-0000-0000-000078460000}"/>
    <cellStyle name="Normal 4 2 5 4 2 4" xfId="18043" xr:uid="{00000000-0005-0000-0000-000079460000}"/>
    <cellStyle name="Normal 4 2 5 4 2 5" xfId="18044" xr:uid="{00000000-0005-0000-0000-00007A460000}"/>
    <cellStyle name="Normal 4 2 5 4 3" xfId="18045" xr:uid="{00000000-0005-0000-0000-00007B460000}"/>
    <cellStyle name="Normal 4 2 5 4 3 2" xfId="18046" xr:uid="{00000000-0005-0000-0000-00007C460000}"/>
    <cellStyle name="Normal 4 2 5 4 3 3" xfId="18047" xr:uid="{00000000-0005-0000-0000-00007D460000}"/>
    <cellStyle name="Normal 4 2 5 4 3 4" xfId="18048" xr:uid="{00000000-0005-0000-0000-00007E460000}"/>
    <cellStyle name="Normal 4 2 5 4 4" xfId="18049" xr:uid="{00000000-0005-0000-0000-00007F460000}"/>
    <cellStyle name="Normal 4 2 5 4 5" xfId="18050" xr:uid="{00000000-0005-0000-0000-000080460000}"/>
    <cellStyle name="Normal 4 2 5 4 6" xfId="18051" xr:uid="{00000000-0005-0000-0000-000081460000}"/>
    <cellStyle name="Normal 4 2 5 5" xfId="18052" xr:uid="{00000000-0005-0000-0000-000082460000}"/>
    <cellStyle name="Normal 4 2 5 5 2" xfId="18053" xr:uid="{00000000-0005-0000-0000-000083460000}"/>
    <cellStyle name="Normal 4 2 5 5 2 2" xfId="18054" xr:uid="{00000000-0005-0000-0000-000084460000}"/>
    <cellStyle name="Normal 4 2 5 5 2 3" xfId="18055" xr:uid="{00000000-0005-0000-0000-000085460000}"/>
    <cellStyle name="Normal 4 2 5 5 2 4" xfId="18056" xr:uid="{00000000-0005-0000-0000-000086460000}"/>
    <cellStyle name="Normal 4 2 5 5 3" xfId="18057" xr:uid="{00000000-0005-0000-0000-000087460000}"/>
    <cellStyle name="Normal 4 2 5 5 4" xfId="18058" xr:uid="{00000000-0005-0000-0000-000088460000}"/>
    <cellStyle name="Normal 4 2 5 5 5" xfId="18059" xr:uid="{00000000-0005-0000-0000-000089460000}"/>
    <cellStyle name="Normal 4 2 5 6" xfId="18060" xr:uid="{00000000-0005-0000-0000-00008A460000}"/>
    <cellStyle name="Normal 4 2 5 6 2" xfId="18061" xr:uid="{00000000-0005-0000-0000-00008B460000}"/>
    <cellStyle name="Normal 4 2 5 6 3" xfId="18062" xr:uid="{00000000-0005-0000-0000-00008C460000}"/>
    <cellStyle name="Normal 4 2 5 6 4" xfId="18063" xr:uid="{00000000-0005-0000-0000-00008D460000}"/>
    <cellStyle name="Normal 4 2 5 7" xfId="18064" xr:uid="{00000000-0005-0000-0000-00008E460000}"/>
    <cellStyle name="Normal 4 2 5 8" xfId="18065" xr:uid="{00000000-0005-0000-0000-00008F460000}"/>
    <cellStyle name="Normal 4 2 5 9" xfId="18066" xr:uid="{00000000-0005-0000-0000-000090460000}"/>
    <cellStyle name="Normal 4 2 6" xfId="18067" xr:uid="{00000000-0005-0000-0000-000091460000}"/>
    <cellStyle name="Normal 4 2 6 2" xfId="18068" xr:uid="{00000000-0005-0000-0000-000092460000}"/>
    <cellStyle name="Normal 4 2 6 2 2" xfId="18069" xr:uid="{00000000-0005-0000-0000-000093460000}"/>
    <cellStyle name="Normal 4 2 6 2 2 2" xfId="18070" xr:uid="{00000000-0005-0000-0000-000094460000}"/>
    <cellStyle name="Normal 4 2 6 2 2 2 2" xfId="18071" xr:uid="{00000000-0005-0000-0000-000095460000}"/>
    <cellStyle name="Normal 4 2 6 2 2 2 3" xfId="18072" xr:uid="{00000000-0005-0000-0000-000096460000}"/>
    <cellStyle name="Normal 4 2 6 2 2 2 4" xfId="18073" xr:uid="{00000000-0005-0000-0000-000097460000}"/>
    <cellStyle name="Normal 4 2 6 2 2 3" xfId="18074" xr:uid="{00000000-0005-0000-0000-000098460000}"/>
    <cellStyle name="Normal 4 2 6 2 2 4" xfId="18075" xr:uid="{00000000-0005-0000-0000-000099460000}"/>
    <cellStyle name="Normal 4 2 6 2 2 5" xfId="18076" xr:uid="{00000000-0005-0000-0000-00009A460000}"/>
    <cellStyle name="Normal 4 2 6 2 3" xfId="18077" xr:uid="{00000000-0005-0000-0000-00009B460000}"/>
    <cellStyle name="Normal 4 2 6 2 3 2" xfId="18078" xr:uid="{00000000-0005-0000-0000-00009C460000}"/>
    <cellStyle name="Normal 4 2 6 2 3 3" xfId="18079" xr:uid="{00000000-0005-0000-0000-00009D460000}"/>
    <cellStyle name="Normal 4 2 6 2 3 4" xfId="18080" xr:uid="{00000000-0005-0000-0000-00009E460000}"/>
    <cellStyle name="Normal 4 2 6 2 4" xfId="18081" xr:uid="{00000000-0005-0000-0000-00009F460000}"/>
    <cellStyle name="Normal 4 2 6 2 5" xfId="18082" xr:uid="{00000000-0005-0000-0000-0000A0460000}"/>
    <cellStyle name="Normal 4 2 6 2 6" xfId="18083" xr:uid="{00000000-0005-0000-0000-0000A1460000}"/>
    <cellStyle name="Normal 4 2 6 3" xfId="18084" xr:uid="{00000000-0005-0000-0000-0000A2460000}"/>
    <cellStyle name="Normal 4 2 6 3 2" xfId="18085" xr:uid="{00000000-0005-0000-0000-0000A3460000}"/>
    <cellStyle name="Normal 4 2 6 3 2 2" xfId="18086" xr:uid="{00000000-0005-0000-0000-0000A4460000}"/>
    <cellStyle name="Normal 4 2 6 3 2 2 2" xfId="18087" xr:uid="{00000000-0005-0000-0000-0000A5460000}"/>
    <cellStyle name="Normal 4 2 6 3 2 2 3" xfId="18088" xr:uid="{00000000-0005-0000-0000-0000A6460000}"/>
    <cellStyle name="Normal 4 2 6 3 2 2 4" xfId="18089" xr:uid="{00000000-0005-0000-0000-0000A7460000}"/>
    <cellStyle name="Normal 4 2 6 3 2 3" xfId="18090" xr:uid="{00000000-0005-0000-0000-0000A8460000}"/>
    <cellStyle name="Normal 4 2 6 3 2 4" xfId="18091" xr:uid="{00000000-0005-0000-0000-0000A9460000}"/>
    <cellStyle name="Normal 4 2 6 3 2 5" xfId="18092" xr:uid="{00000000-0005-0000-0000-0000AA460000}"/>
    <cellStyle name="Normal 4 2 6 3 3" xfId="18093" xr:uid="{00000000-0005-0000-0000-0000AB460000}"/>
    <cellStyle name="Normal 4 2 6 3 3 2" xfId="18094" xr:uid="{00000000-0005-0000-0000-0000AC460000}"/>
    <cellStyle name="Normal 4 2 6 3 3 3" xfId="18095" xr:uid="{00000000-0005-0000-0000-0000AD460000}"/>
    <cellStyle name="Normal 4 2 6 3 3 4" xfId="18096" xr:uid="{00000000-0005-0000-0000-0000AE460000}"/>
    <cellStyle name="Normal 4 2 6 3 4" xfId="18097" xr:uid="{00000000-0005-0000-0000-0000AF460000}"/>
    <cellStyle name="Normal 4 2 6 3 5" xfId="18098" xr:uid="{00000000-0005-0000-0000-0000B0460000}"/>
    <cellStyle name="Normal 4 2 6 3 6" xfId="18099" xr:uid="{00000000-0005-0000-0000-0000B1460000}"/>
    <cellStyle name="Normal 4 2 6 4" xfId="18100" xr:uid="{00000000-0005-0000-0000-0000B2460000}"/>
    <cellStyle name="Normal 4 2 6 4 2" xfId="18101" xr:uid="{00000000-0005-0000-0000-0000B3460000}"/>
    <cellStyle name="Normal 4 2 6 4 2 2" xfId="18102" xr:uid="{00000000-0005-0000-0000-0000B4460000}"/>
    <cellStyle name="Normal 4 2 6 4 2 3" xfId="18103" xr:uid="{00000000-0005-0000-0000-0000B5460000}"/>
    <cellStyle name="Normal 4 2 6 4 2 4" xfId="18104" xr:uid="{00000000-0005-0000-0000-0000B6460000}"/>
    <cellStyle name="Normal 4 2 6 4 3" xfId="18105" xr:uid="{00000000-0005-0000-0000-0000B7460000}"/>
    <cellStyle name="Normal 4 2 6 4 4" xfId="18106" xr:uid="{00000000-0005-0000-0000-0000B8460000}"/>
    <cellStyle name="Normal 4 2 6 4 5" xfId="18107" xr:uid="{00000000-0005-0000-0000-0000B9460000}"/>
    <cellStyle name="Normal 4 2 6 5" xfId="18108" xr:uid="{00000000-0005-0000-0000-0000BA460000}"/>
    <cellStyle name="Normal 4 2 6 5 2" xfId="18109" xr:uid="{00000000-0005-0000-0000-0000BB460000}"/>
    <cellStyle name="Normal 4 2 6 5 3" xfId="18110" xr:uid="{00000000-0005-0000-0000-0000BC460000}"/>
    <cellStyle name="Normal 4 2 6 5 4" xfId="18111" xr:uid="{00000000-0005-0000-0000-0000BD460000}"/>
    <cellStyle name="Normal 4 2 6 6" xfId="18112" xr:uid="{00000000-0005-0000-0000-0000BE460000}"/>
    <cellStyle name="Normal 4 2 6 7" xfId="18113" xr:uid="{00000000-0005-0000-0000-0000BF460000}"/>
    <cellStyle name="Normal 4 2 6 8" xfId="18114" xr:uid="{00000000-0005-0000-0000-0000C0460000}"/>
    <cellStyle name="Normal 4 2 7" xfId="18115" xr:uid="{00000000-0005-0000-0000-0000C1460000}"/>
    <cellStyle name="Normal 4 2 7 2" xfId="18116" xr:uid="{00000000-0005-0000-0000-0000C2460000}"/>
    <cellStyle name="Normal 4 2 7 2 2" xfId="18117" xr:uid="{00000000-0005-0000-0000-0000C3460000}"/>
    <cellStyle name="Normal 4 2 7 2 2 2" xfId="18118" xr:uid="{00000000-0005-0000-0000-0000C4460000}"/>
    <cellStyle name="Normal 4 2 7 2 2 2 2" xfId="18119" xr:uid="{00000000-0005-0000-0000-0000C5460000}"/>
    <cellStyle name="Normal 4 2 7 2 2 2 3" xfId="18120" xr:uid="{00000000-0005-0000-0000-0000C6460000}"/>
    <cellStyle name="Normal 4 2 7 2 2 2 4" xfId="18121" xr:uid="{00000000-0005-0000-0000-0000C7460000}"/>
    <cellStyle name="Normal 4 2 7 2 2 3" xfId="18122" xr:uid="{00000000-0005-0000-0000-0000C8460000}"/>
    <cellStyle name="Normal 4 2 7 2 2 4" xfId="18123" xr:uid="{00000000-0005-0000-0000-0000C9460000}"/>
    <cellStyle name="Normal 4 2 7 2 2 5" xfId="18124" xr:uid="{00000000-0005-0000-0000-0000CA460000}"/>
    <cellStyle name="Normal 4 2 7 2 3" xfId="18125" xr:uid="{00000000-0005-0000-0000-0000CB460000}"/>
    <cellStyle name="Normal 4 2 7 2 3 2" xfId="18126" xr:uid="{00000000-0005-0000-0000-0000CC460000}"/>
    <cellStyle name="Normal 4 2 7 2 3 3" xfId="18127" xr:uid="{00000000-0005-0000-0000-0000CD460000}"/>
    <cellStyle name="Normal 4 2 7 2 3 4" xfId="18128" xr:uid="{00000000-0005-0000-0000-0000CE460000}"/>
    <cellStyle name="Normal 4 2 7 2 4" xfId="18129" xr:uid="{00000000-0005-0000-0000-0000CF460000}"/>
    <cellStyle name="Normal 4 2 7 2 5" xfId="18130" xr:uid="{00000000-0005-0000-0000-0000D0460000}"/>
    <cellStyle name="Normal 4 2 7 2 6" xfId="18131" xr:uid="{00000000-0005-0000-0000-0000D1460000}"/>
    <cellStyle name="Normal 4 2 7 3" xfId="18132" xr:uid="{00000000-0005-0000-0000-0000D2460000}"/>
    <cellStyle name="Normal 4 2 7 3 2" xfId="18133" xr:uid="{00000000-0005-0000-0000-0000D3460000}"/>
    <cellStyle name="Normal 4 2 7 3 2 2" xfId="18134" xr:uid="{00000000-0005-0000-0000-0000D4460000}"/>
    <cellStyle name="Normal 4 2 7 3 2 2 2" xfId="18135" xr:uid="{00000000-0005-0000-0000-0000D5460000}"/>
    <cellStyle name="Normal 4 2 7 3 2 2 3" xfId="18136" xr:uid="{00000000-0005-0000-0000-0000D6460000}"/>
    <cellStyle name="Normal 4 2 7 3 2 2 4" xfId="18137" xr:uid="{00000000-0005-0000-0000-0000D7460000}"/>
    <cellStyle name="Normal 4 2 7 3 2 3" xfId="18138" xr:uid="{00000000-0005-0000-0000-0000D8460000}"/>
    <cellStyle name="Normal 4 2 7 3 2 4" xfId="18139" xr:uid="{00000000-0005-0000-0000-0000D9460000}"/>
    <cellStyle name="Normal 4 2 7 3 2 5" xfId="18140" xr:uid="{00000000-0005-0000-0000-0000DA460000}"/>
    <cellStyle name="Normal 4 2 7 3 3" xfId="18141" xr:uid="{00000000-0005-0000-0000-0000DB460000}"/>
    <cellStyle name="Normal 4 2 7 3 3 2" xfId="18142" xr:uid="{00000000-0005-0000-0000-0000DC460000}"/>
    <cellStyle name="Normal 4 2 7 3 3 3" xfId="18143" xr:uid="{00000000-0005-0000-0000-0000DD460000}"/>
    <cellStyle name="Normal 4 2 7 3 3 4" xfId="18144" xr:uid="{00000000-0005-0000-0000-0000DE460000}"/>
    <cellStyle name="Normal 4 2 7 3 4" xfId="18145" xr:uid="{00000000-0005-0000-0000-0000DF460000}"/>
    <cellStyle name="Normal 4 2 7 3 5" xfId="18146" xr:uid="{00000000-0005-0000-0000-0000E0460000}"/>
    <cellStyle name="Normal 4 2 7 3 6" xfId="18147" xr:uid="{00000000-0005-0000-0000-0000E1460000}"/>
    <cellStyle name="Normal 4 2 7 4" xfId="18148" xr:uid="{00000000-0005-0000-0000-0000E2460000}"/>
    <cellStyle name="Normal 4 2 7 4 2" xfId="18149" xr:uid="{00000000-0005-0000-0000-0000E3460000}"/>
    <cellStyle name="Normal 4 2 7 4 2 2" xfId="18150" xr:uid="{00000000-0005-0000-0000-0000E4460000}"/>
    <cellStyle name="Normal 4 2 7 4 2 3" xfId="18151" xr:uid="{00000000-0005-0000-0000-0000E5460000}"/>
    <cellStyle name="Normal 4 2 7 4 2 4" xfId="18152" xr:uid="{00000000-0005-0000-0000-0000E6460000}"/>
    <cellStyle name="Normal 4 2 7 4 3" xfId="18153" xr:uid="{00000000-0005-0000-0000-0000E7460000}"/>
    <cellStyle name="Normal 4 2 7 4 4" xfId="18154" xr:uid="{00000000-0005-0000-0000-0000E8460000}"/>
    <cellStyle name="Normal 4 2 7 4 5" xfId="18155" xr:uid="{00000000-0005-0000-0000-0000E9460000}"/>
    <cellStyle name="Normal 4 2 7 5" xfId="18156" xr:uid="{00000000-0005-0000-0000-0000EA460000}"/>
    <cellStyle name="Normal 4 2 7 5 2" xfId="18157" xr:uid="{00000000-0005-0000-0000-0000EB460000}"/>
    <cellStyle name="Normal 4 2 7 5 3" xfId="18158" xr:uid="{00000000-0005-0000-0000-0000EC460000}"/>
    <cellStyle name="Normal 4 2 7 5 4" xfId="18159" xr:uid="{00000000-0005-0000-0000-0000ED460000}"/>
    <cellStyle name="Normal 4 2 7 6" xfId="18160" xr:uid="{00000000-0005-0000-0000-0000EE460000}"/>
    <cellStyle name="Normal 4 2 7 7" xfId="18161" xr:uid="{00000000-0005-0000-0000-0000EF460000}"/>
    <cellStyle name="Normal 4 2 7 8" xfId="18162" xr:uid="{00000000-0005-0000-0000-0000F0460000}"/>
    <cellStyle name="Normal 4 2 8" xfId="18163" xr:uid="{00000000-0005-0000-0000-0000F1460000}"/>
    <cellStyle name="Normal 4 2 8 2" xfId="18164" xr:uid="{00000000-0005-0000-0000-0000F2460000}"/>
    <cellStyle name="Normal 4 2 8 2 2" xfId="18165" xr:uid="{00000000-0005-0000-0000-0000F3460000}"/>
    <cellStyle name="Normal 4 2 8 2 2 2" xfId="18166" xr:uid="{00000000-0005-0000-0000-0000F4460000}"/>
    <cellStyle name="Normal 4 2 8 2 2 3" xfId="18167" xr:uid="{00000000-0005-0000-0000-0000F5460000}"/>
    <cellStyle name="Normal 4 2 8 2 2 4" xfId="18168" xr:uid="{00000000-0005-0000-0000-0000F6460000}"/>
    <cellStyle name="Normal 4 2 8 2 3" xfId="18169" xr:uid="{00000000-0005-0000-0000-0000F7460000}"/>
    <cellStyle name="Normal 4 2 8 2 4" xfId="18170" xr:uid="{00000000-0005-0000-0000-0000F8460000}"/>
    <cellStyle name="Normal 4 2 8 2 5" xfId="18171" xr:uid="{00000000-0005-0000-0000-0000F9460000}"/>
    <cellStyle name="Normal 4 2 8 3" xfId="18172" xr:uid="{00000000-0005-0000-0000-0000FA460000}"/>
    <cellStyle name="Normal 4 2 8 3 2" xfId="18173" xr:uid="{00000000-0005-0000-0000-0000FB460000}"/>
    <cellStyle name="Normal 4 2 8 3 3" xfId="18174" xr:uid="{00000000-0005-0000-0000-0000FC460000}"/>
    <cellStyle name="Normal 4 2 8 3 4" xfId="18175" xr:uid="{00000000-0005-0000-0000-0000FD460000}"/>
    <cellStyle name="Normal 4 2 8 4" xfId="18176" xr:uid="{00000000-0005-0000-0000-0000FE460000}"/>
    <cellStyle name="Normal 4 2 8 5" xfId="18177" xr:uid="{00000000-0005-0000-0000-0000FF460000}"/>
    <cellStyle name="Normal 4 2 8 6" xfId="18178" xr:uid="{00000000-0005-0000-0000-000000470000}"/>
    <cellStyle name="Normal 4 2 9" xfId="18179" xr:uid="{00000000-0005-0000-0000-000001470000}"/>
    <cellStyle name="Normal 4 2 9 2" xfId="18180" xr:uid="{00000000-0005-0000-0000-000002470000}"/>
    <cellStyle name="Normal 4 2 9 2 2" xfId="18181" xr:uid="{00000000-0005-0000-0000-000003470000}"/>
    <cellStyle name="Normal 4 2 9 2 2 2" xfId="18182" xr:uid="{00000000-0005-0000-0000-000004470000}"/>
    <cellStyle name="Normal 4 2 9 2 2 3" xfId="18183" xr:uid="{00000000-0005-0000-0000-000005470000}"/>
    <cellStyle name="Normal 4 2 9 2 2 4" xfId="18184" xr:uid="{00000000-0005-0000-0000-000006470000}"/>
    <cellStyle name="Normal 4 2 9 2 3" xfId="18185" xr:uid="{00000000-0005-0000-0000-000007470000}"/>
    <cellStyle name="Normal 4 2 9 2 4" xfId="18186" xr:uid="{00000000-0005-0000-0000-000008470000}"/>
    <cellStyle name="Normal 4 2 9 2 5" xfId="18187" xr:uid="{00000000-0005-0000-0000-000009470000}"/>
    <cellStyle name="Normal 4 2 9 3" xfId="18188" xr:uid="{00000000-0005-0000-0000-00000A470000}"/>
    <cellStyle name="Normal 4 2 9 3 2" xfId="18189" xr:uid="{00000000-0005-0000-0000-00000B470000}"/>
    <cellStyle name="Normal 4 2 9 3 3" xfId="18190" xr:uid="{00000000-0005-0000-0000-00000C470000}"/>
    <cellStyle name="Normal 4 2 9 3 4" xfId="18191" xr:uid="{00000000-0005-0000-0000-00000D470000}"/>
    <cellStyle name="Normal 4 2 9 4" xfId="18192" xr:uid="{00000000-0005-0000-0000-00000E470000}"/>
    <cellStyle name="Normal 4 2 9 5" xfId="18193" xr:uid="{00000000-0005-0000-0000-00000F470000}"/>
    <cellStyle name="Normal 4 2 9 6" xfId="18194" xr:uid="{00000000-0005-0000-0000-000010470000}"/>
    <cellStyle name="Normal 4 3" xfId="18195" xr:uid="{00000000-0005-0000-0000-000011470000}"/>
    <cellStyle name="Normal 4 3 10" xfId="18196" xr:uid="{00000000-0005-0000-0000-000012470000}"/>
    <cellStyle name="Normal 4 3 11" xfId="18197" xr:uid="{00000000-0005-0000-0000-000013470000}"/>
    <cellStyle name="Normal 4 3 2" xfId="18198" xr:uid="{00000000-0005-0000-0000-000014470000}"/>
    <cellStyle name="Normal 4 3 2 10" xfId="18199" xr:uid="{00000000-0005-0000-0000-000015470000}"/>
    <cellStyle name="Normal 4 3 2 2" xfId="18200" xr:uid="{00000000-0005-0000-0000-000016470000}"/>
    <cellStyle name="Normal 4 3 2 2 2" xfId="18201" xr:uid="{00000000-0005-0000-0000-000017470000}"/>
    <cellStyle name="Normal 4 3 2 2 2 2" xfId="18202" xr:uid="{00000000-0005-0000-0000-000018470000}"/>
    <cellStyle name="Normal 4 3 2 2 2 2 2" xfId="18203" xr:uid="{00000000-0005-0000-0000-000019470000}"/>
    <cellStyle name="Normal 4 3 2 2 2 2 3" xfId="18204" xr:uid="{00000000-0005-0000-0000-00001A470000}"/>
    <cellStyle name="Normal 4 3 2 2 2 2 4" xfId="18205" xr:uid="{00000000-0005-0000-0000-00001B470000}"/>
    <cellStyle name="Normal 4 3 2 2 2 3" xfId="18206" xr:uid="{00000000-0005-0000-0000-00001C470000}"/>
    <cellStyle name="Normal 4 3 2 2 2 3 2" xfId="18207" xr:uid="{00000000-0005-0000-0000-00001D470000}"/>
    <cellStyle name="Normal 4 3 2 2 2 3 3" xfId="18208" xr:uid="{00000000-0005-0000-0000-00001E470000}"/>
    <cellStyle name="Normal 4 3 2 2 2 3 4" xfId="18209" xr:uid="{00000000-0005-0000-0000-00001F470000}"/>
    <cellStyle name="Normal 4 3 2 2 2 4" xfId="18210" xr:uid="{00000000-0005-0000-0000-000020470000}"/>
    <cellStyle name="Normal 4 3 2 2 2 5" xfId="18211" xr:uid="{00000000-0005-0000-0000-000021470000}"/>
    <cellStyle name="Normal 4 3 2 2 2 6" xfId="18212" xr:uid="{00000000-0005-0000-0000-000022470000}"/>
    <cellStyle name="Normal 4 3 2 2 3" xfId="18213" xr:uid="{00000000-0005-0000-0000-000023470000}"/>
    <cellStyle name="Normal 4 3 2 2 3 2" xfId="18214" xr:uid="{00000000-0005-0000-0000-000024470000}"/>
    <cellStyle name="Normal 4 3 2 2 3 3" xfId="18215" xr:uid="{00000000-0005-0000-0000-000025470000}"/>
    <cellStyle name="Normal 4 3 2 2 3 4" xfId="18216" xr:uid="{00000000-0005-0000-0000-000026470000}"/>
    <cellStyle name="Normal 4 3 2 2 4" xfId="18217" xr:uid="{00000000-0005-0000-0000-000027470000}"/>
    <cellStyle name="Normal 4 3 2 2 4 2" xfId="18218" xr:uid="{00000000-0005-0000-0000-000028470000}"/>
    <cellStyle name="Normal 4 3 2 2 4 3" xfId="18219" xr:uid="{00000000-0005-0000-0000-000029470000}"/>
    <cellStyle name="Normal 4 3 2 2 4 4" xfId="18220" xr:uid="{00000000-0005-0000-0000-00002A470000}"/>
    <cellStyle name="Normal 4 3 2 2 5" xfId="18221" xr:uid="{00000000-0005-0000-0000-00002B470000}"/>
    <cellStyle name="Normal 4 3 2 2 6" xfId="18222" xr:uid="{00000000-0005-0000-0000-00002C470000}"/>
    <cellStyle name="Normal 4 3 2 2 7" xfId="18223" xr:uid="{00000000-0005-0000-0000-00002D470000}"/>
    <cellStyle name="Normal 4 3 2 3" xfId="18224" xr:uid="{00000000-0005-0000-0000-00002E470000}"/>
    <cellStyle name="Normal 4 3 2 3 2" xfId="18225" xr:uid="{00000000-0005-0000-0000-00002F470000}"/>
    <cellStyle name="Normal 4 3 2 3 2 2" xfId="18226" xr:uid="{00000000-0005-0000-0000-000030470000}"/>
    <cellStyle name="Normal 4 3 2 3 2 2 2" xfId="18227" xr:uid="{00000000-0005-0000-0000-000031470000}"/>
    <cellStyle name="Normal 4 3 2 3 2 2 3" xfId="18228" xr:uid="{00000000-0005-0000-0000-000032470000}"/>
    <cellStyle name="Normal 4 3 2 3 2 2 4" xfId="18229" xr:uid="{00000000-0005-0000-0000-000033470000}"/>
    <cellStyle name="Normal 4 3 2 3 2 3" xfId="18230" xr:uid="{00000000-0005-0000-0000-000034470000}"/>
    <cellStyle name="Normal 4 3 2 3 2 3 2" xfId="18231" xr:uid="{00000000-0005-0000-0000-000035470000}"/>
    <cellStyle name="Normal 4 3 2 3 2 3 3" xfId="18232" xr:uid="{00000000-0005-0000-0000-000036470000}"/>
    <cellStyle name="Normal 4 3 2 3 2 3 4" xfId="18233" xr:uid="{00000000-0005-0000-0000-000037470000}"/>
    <cellStyle name="Normal 4 3 2 3 2 4" xfId="18234" xr:uid="{00000000-0005-0000-0000-000038470000}"/>
    <cellStyle name="Normal 4 3 2 3 2 5" xfId="18235" xr:uid="{00000000-0005-0000-0000-000039470000}"/>
    <cellStyle name="Normal 4 3 2 3 2 6" xfId="18236" xr:uid="{00000000-0005-0000-0000-00003A470000}"/>
    <cellStyle name="Normal 4 3 2 3 3" xfId="18237" xr:uid="{00000000-0005-0000-0000-00003B470000}"/>
    <cellStyle name="Normal 4 3 2 3 3 2" xfId="18238" xr:uid="{00000000-0005-0000-0000-00003C470000}"/>
    <cellStyle name="Normal 4 3 2 3 3 3" xfId="18239" xr:uid="{00000000-0005-0000-0000-00003D470000}"/>
    <cellStyle name="Normal 4 3 2 3 3 4" xfId="18240" xr:uid="{00000000-0005-0000-0000-00003E470000}"/>
    <cellStyle name="Normal 4 3 2 3 4" xfId="18241" xr:uid="{00000000-0005-0000-0000-00003F470000}"/>
    <cellStyle name="Normal 4 3 2 3 4 2" xfId="18242" xr:uid="{00000000-0005-0000-0000-000040470000}"/>
    <cellStyle name="Normal 4 3 2 3 4 3" xfId="18243" xr:uid="{00000000-0005-0000-0000-000041470000}"/>
    <cellStyle name="Normal 4 3 2 3 4 4" xfId="18244" xr:uid="{00000000-0005-0000-0000-000042470000}"/>
    <cellStyle name="Normal 4 3 2 3 5" xfId="18245" xr:uid="{00000000-0005-0000-0000-000043470000}"/>
    <cellStyle name="Normal 4 3 2 3 6" xfId="18246" xr:uid="{00000000-0005-0000-0000-000044470000}"/>
    <cellStyle name="Normal 4 3 2 3 7" xfId="18247" xr:uid="{00000000-0005-0000-0000-000045470000}"/>
    <cellStyle name="Normal 4 3 2 4" xfId="18248" xr:uid="{00000000-0005-0000-0000-000046470000}"/>
    <cellStyle name="Normal 4 3 2 4 2" xfId="18249" xr:uid="{00000000-0005-0000-0000-000047470000}"/>
    <cellStyle name="Normal 4 3 2 4 2 2" xfId="18250" xr:uid="{00000000-0005-0000-0000-000048470000}"/>
    <cellStyle name="Normal 4 3 2 4 2 3" xfId="18251" xr:uid="{00000000-0005-0000-0000-000049470000}"/>
    <cellStyle name="Normal 4 3 2 4 2 4" xfId="18252" xr:uid="{00000000-0005-0000-0000-00004A470000}"/>
    <cellStyle name="Normal 4 3 2 4 3" xfId="18253" xr:uid="{00000000-0005-0000-0000-00004B470000}"/>
    <cellStyle name="Normal 4 3 2 4 3 2" xfId="18254" xr:uid="{00000000-0005-0000-0000-00004C470000}"/>
    <cellStyle name="Normal 4 3 2 4 3 3" xfId="18255" xr:uid="{00000000-0005-0000-0000-00004D470000}"/>
    <cellStyle name="Normal 4 3 2 4 3 4" xfId="18256" xr:uid="{00000000-0005-0000-0000-00004E470000}"/>
    <cellStyle name="Normal 4 3 2 5" xfId="18257" xr:uid="{00000000-0005-0000-0000-00004F470000}"/>
    <cellStyle name="Normal 4 3 2 5 2" xfId="18258" xr:uid="{00000000-0005-0000-0000-000050470000}"/>
    <cellStyle name="Normal 4 3 2 5 2 2" xfId="18259" xr:uid="{00000000-0005-0000-0000-000051470000}"/>
    <cellStyle name="Normal 4 3 2 5 2 3" xfId="18260" xr:uid="{00000000-0005-0000-0000-000052470000}"/>
    <cellStyle name="Normal 4 3 2 5 2 4" xfId="18261" xr:uid="{00000000-0005-0000-0000-000053470000}"/>
    <cellStyle name="Normal 4 3 2 5 3" xfId="18262" xr:uid="{00000000-0005-0000-0000-000054470000}"/>
    <cellStyle name="Normal 4 3 2 5 4" xfId="18263" xr:uid="{00000000-0005-0000-0000-000055470000}"/>
    <cellStyle name="Normal 4 3 2 5 5" xfId="18264" xr:uid="{00000000-0005-0000-0000-000056470000}"/>
    <cellStyle name="Normal 4 3 2 6" xfId="18265" xr:uid="{00000000-0005-0000-0000-000057470000}"/>
    <cellStyle name="Normal 4 3 2 6 2" xfId="18266" xr:uid="{00000000-0005-0000-0000-000058470000}"/>
    <cellStyle name="Normal 4 3 2 6 3" xfId="18267" xr:uid="{00000000-0005-0000-0000-000059470000}"/>
    <cellStyle name="Normal 4 3 2 6 4" xfId="18268" xr:uid="{00000000-0005-0000-0000-00005A470000}"/>
    <cellStyle name="Normal 4 3 2 7" xfId="18269" xr:uid="{00000000-0005-0000-0000-00005B470000}"/>
    <cellStyle name="Normal 4 3 2 8" xfId="18270" xr:uid="{00000000-0005-0000-0000-00005C470000}"/>
    <cellStyle name="Normal 4 3 2 9" xfId="18271" xr:uid="{00000000-0005-0000-0000-00005D470000}"/>
    <cellStyle name="Normal 4 3 3" xfId="18272" xr:uid="{00000000-0005-0000-0000-00005E470000}"/>
    <cellStyle name="Normal 4 3 3 2" xfId="18273" xr:uid="{00000000-0005-0000-0000-00005F470000}"/>
    <cellStyle name="Normal 4 3 3 2 2" xfId="18274" xr:uid="{00000000-0005-0000-0000-000060470000}"/>
    <cellStyle name="Normal 4 3 3 2 2 2" xfId="18275" xr:uid="{00000000-0005-0000-0000-000061470000}"/>
    <cellStyle name="Normal 4 3 3 2 2 2 2" xfId="18276" xr:uid="{00000000-0005-0000-0000-000062470000}"/>
    <cellStyle name="Normal 4 3 3 2 2 2 3" xfId="18277" xr:uid="{00000000-0005-0000-0000-000063470000}"/>
    <cellStyle name="Normal 4 3 3 2 2 2 4" xfId="18278" xr:uid="{00000000-0005-0000-0000-000064470000}"/>
    <cellStyle name="Normal 4 3 3 2 2 3" xfId="18279" xr:uid="{00000000-0005-0000-0000-000065470000}"/>
    <cellStyle name="Normal 4 3 3 2 2 3 2" xfId="18280" xr:uid="{00000000-0005-0000-0000-000066470000}"/>
    <cellStyle name="Normal 4 3 3 2 2 3 3" xfId="18281" xr:uid="{00000000-0005-0000-0000-000067470000}"/>
    <cellStyle name="Normal 4 3 3 2 2 3 4" xfId="18282" xr:uid="{00000000-0005-0000-0000-000068470000}"/>
    <cellStyle name="Normal 4 3 3 2 2 4" xfId="18283" xr:uid="{00000000-0005-0000-0000-000069470000}"/>
    <cellStyle name="Normal 4 3 3 2 2 4 2" xfId="18284" xr:uid="{00000000-0005-0000-0000-00006A470000}"/>
    <cellStyle name="Normal 4 3 3 2 2 4 3" xfId="18285" xr:uid="{00000000-0005-0000-0000-00006B470000}"/>
    <cellStyle name="Normal 4 3 3 2 2 4 4" xfId="18286" xr:uid="{00000000-0005-0000-0000-00006C470000}"/>
    <cellStyle name="Normal 4 3 3 2 2 5" xfId="18287" xr:uid="{00000000-0005-0000-0000-00006D470000}"/>
    <cellStyle name="Normal 4 3 3 2 2 6" xfId="18288" xr:uid="{00000000-0005-0000-0000-00006E470000}"/>
    <cellStyle name="Normal 4 3 3 2 2 7" xfId="18289" xr:uid="{00000000-0005-0000-0000-00006F470000}"/>
    <cellStyle name="Normal 4 3 3 2 3" xfId="18290" xr:uid="{00000000-0005-0000-0000-000070470000}"/>
    <cellStyle name="Normal 4 3 3 2 3 2" xfId="18291" xr:uid="{00000000-0005-0000-0000-000071470000}"/>
    <cellStyle name="Normal 4 3 3 2 3 3" xfId="18292" xr:uid="{00000000-0005-0000-0000-000072470000}"/>
    <cellStyle name="Normal 4 3 3 2 3 4" xfId="18293" xr:uid="{00000000-0005-0000-0000-000073470000}"/>
    <cellStyle name="Normal 4 3 3 2 4" xfId="18294" xr:uid="{00000000-0005-0000-0000-000074470000}"/>
    <cellStyle name="Normal 4 3 3 2 4 2" xfId="18295" xr:uid="{00000000-0005-0000-0000-000075470000}"/>
    <cellStyle name="Normal 4 3 3 2 4 3" xfId="18296" xr:uid="{00000000-0005-0000-0000-000076470000}"/>
    <cellStyle name="Normal 4 3 3 2 4 4" xfId="18297" xr:uid="{00000000-0005-0000-0000-000077470000}"/>
    <cellStyle name="Normal 4 3 3 2 5" xfId="18298" xr:uid="{00000000-0005-0000-0000-000078470000}"/>
    <cellStyle name="Normal 4 3 3 2 5 2" xfId="18299" xr:uid="{00000000-0005-0000-0000-000079470000}"/>
    <cellStyle name="Normal 4 3 3 2 5 3" xfId="18300" xr:uid="{00000000-0005-0000-0000-00007A470000}"/>
    <cellStyle name="Normal 4 3 3 2 5 4" xfId="18301" xr:uid="{00000000-0005-0000-0000-00007B470000}"/>
    <cellStyle name="Normal 4 3 3 2 6" xfId="18302" xr:uid="{00000000-0005-0000-0000-00007C470000}"/>
    <cellStyle name="Normal 4 3 3 2 7" xfId="18303" xr:uid="{00000000-0005-0000-0000-00007D470000}"/>
    <cellStyle name="Normal 4 3 3 2 8" xfId="18304" xr:uid="{00000000-0005-0000-0000-00007E470000}"/>
    <cellStyle name="Normal 4 3 3 3" xfId="18305" xr:uid="{00000000-0005-0000-0000-00007F470000}"/>
    <cellStyle name="Normal 4 3 3 3 2" xfId="18306" xr:uid="{00000000-0005-0000-0000-000080470000}"/>
    <cellStyle name="Normal 4 3 3 3 2 2" xfId="18307" xr:uid="{00000000-0005-0000-0000-000081470000}"/>
    <cellStyle name="Normal 4 3 3 3 2 2 2" xfId="18308" xr:uid="{00000000-0005-0000-0000-000082470000}"/>
    <cellStyle name="Normal 4 3 3 3 2 2 3" xfId="18309" xr:uid="{00000000-0005-0000-0000-000083470000}"/>
    <cellStyle name="Normal 4 3 3 3 2 2 4" xfId="18310" xr:uid="{00000000-0005-0000-0000-000084470000}"/>
    <cellStyle name="Normal 4 3 3 3 2 3" xfId="18311" xr:uid="{00000000-0005-0000-0000-000085470000}"/>
    <cellStyle name="Normal 4 3 3 3 2 4" xfId="18312" xr:uid="{00000000-0005-0000-0000-000086470000}"/>
    <cellStyle name="Normal 4 3 3 3 2 5" xfId="18313" xr:uid="{00000000-0005-0000-0000-000087470000}"/>
    <cellStyle name="Normal 4 3 3 3 3" xfId="18314" xr:uid="{00000000-0005-0000-0000-000088470000}"/>
    <cellStyle name="Normal 4 3 3 3 3 2" xfId="18315" xr:uid="{00000000-0005-0000-0000-000089470000}"/>
    <cellStyle name="Normal 4 3 3 3 3 3" xfId="18316" xr:uid="{00000000-0005-0000-0000-00008A470000}"/>
    <cellStyle name="Normal 4 3 3 3 3 4" xfId="18317" xr:uid="{00000000-0005-0000-0000-00008B470000}"/>
    <cellStyle name="Normal 4 3 3 3 4" xfId="18318" xr:uid="{00000000-0005-0000-0000-00008C470000}"/>
    <cellStyle name="Normal 4 3 3 3 4 2" xfId="18319" xr:uid="{00000000-0005-0000-0000-00008D470000}"/>
    <cellStyle name="Normal 4 3 3 3 4 3" xfId="18320" xr:uid="{00000000-0005-0000-0000-00008E470000}"/>
    <cellStyle name="Normal 4 3 3 3 4 4" xfId="18321" xr:uid="{00000000-0005-0000-0000-00008F470000}"/>
    <cellStyle name="Normal 4 3 3 3 5" xfId="18322" xr:uid="{00000000-0005-0000-0000-000090470000}"/>
    <cellStyle name="Normal 4 3 3 3 6" xfId="18323" xr:uid="{00000000-0005-0000-0000-000091470000}"/>
    <cellStyle name="Normal 4 3 3 3 7" xfId="18324" xr:uid="{00000000-0005-0000-0000-000092470000}"/>
    <cellStyle name="Normal 4 3 3 4" xfId="18325" xr:uid="{00000000-0005-0000-0000-000093470000}"/>
    <cellStyle name="Normal 4 3 3 4 2" xfId="18326" xr:uid="{00000000-0005-0000-0000-000094470000}"/>
    <cellStyle name="Normal 4 3 3 4 2 2" xfId="18327" xr:uid="{00000000-0005-0000-0000-000095470000}"/>
    <cellStyle name="Normal 4 3 3 4 2 3" xfId="18328" xr:uid="{00000000-0005-0000-0000-000096470000}"/>
    <cellStyle name="Normal 4 3 3 4 2 4" xfId="18329" xr:uid="{00000000-0005-0000-0000-000097470000}"/>
    <cellStyle name="Normal 4 3 3 4 3" xfId="18330" xr:uid="{00000000-0005-0000-0000-000098470000}"/>
    <cellStyle name="Normal 4 3 3 4 4" xfId="18331" xr:uid="{00000000-0005-0000-0000-000099470000}"/>
    <cellStyle name="Normal 4 3 3 4 5" xfId="18332" xr:uid="{00000000-0005-0000-0000-00009A470000}"/>
    <cellStyle name="Normal 4 3 3 5" xfId="18333" xr:uid="{00000000-0005-0000-0000-00009B470000}"/>
    <cellStyle name="Normal 4 3 3 5 2" xfId="18334" xr:uid="{00000000-0005-0000-0000-00009C470000}"/>
    <cellStyle name="Normal 4 3 3 5 3" xfId="18335" xr:uid="{00000000-0005-0000-0000-00009D470000}"/>
    <cellStyle name="Normal 4 3 3 5 4" xfId="18336" xr:uid="{00000000-0005-0000-0000-00009E470000}"/>
    <cellStyle name="Normal 4 3 3 6" xfId="18337" xr:uid="{00000000-0005-0000-0000-00009F470000}"/>
    <cellStyle name="Normal 4 3 3 6 2" xfId="18338" xr:uid="{00000000-0005-0000-0000-0000A0470000}"/>
    <cellStyle name="Normal 4 3 3 6 3" xfId="18339" xr:uid="{00000000-0005-0000-0000-0000A1470000}"/>
    <cellStyle name="Normal 4 3 3 6 4" xfId="18340" xr:uid="{00000000-0005-0000-0000-0000A2470000}"/>
    <cellStyle name="Normal 4 3 3 7" xfId="18341" xr:uid="{00000000-0005-0000-0000-0000A3470000}"/>
    <cellStyle name="Normal 4 3 3 8" xfId="18342" xr:uid="{00000000-0005-0000-0000-0000A4470000}"/>
    <cellStyle name="Normal 4 3 3 9" xfId="18343" xr:uid="{00000000-0005-0000-0000-0000A5470000}"/>
    <cellStyle name="Normal 4 3 4" xfId="18344" xr:uid="{00000000-0005-0000-0000-0000A6470000}"/>
    <cellStyle name="Normal 4 3 4 2" xfId="18345" xr:uid="{00000000-0005-0000-0000-0000A7470000}"/>
    <cellStyle name="Normal 4 3 4 2 2" xfId="18346" xr:uid="{00000000-0005-0000-0000-0000A8470000}"/>
    <cellStyle name="Normal 4 3 4 2 2 2" xfId="18347" xr:uid="{00000000-0005-0000-0000-0000A9470000}"/>
    <cellStyle name="Normal 4 3 4 2 2 3" xfId="18348" xr:uid="{00000000-0005-0000-0000-0000AA470000}"/>
    <cellStyle name="Normal 4 3 4 2 2 4" xfId="18349" xr:uid="{00000000-0005-0000-0000-0000AB470000}"/>
    <cellStyle name="Normal 4 3 4 2 3" xfId="18350" xr:uid="{00000000-0005-0000-0000-0000AC470000}"/>
    <cellStyle name="Normal 4 3 4 2 3 2" xfId="18351" xr:uid="{00000000-0005-0000-0000-0000AD470000}"/>
    <cellStyle name="Normal 4 3 4 2 3 3" xfId="18352" xr:uid="{00000000-0005-0000-0000-0000AE470000}"/>
    <cellStyle name="Normal 4 3 4 2 3 4" xfId="18353" xr:uid="{00000000-0005-0000-0000-0000AF470000}"/>
    <cellStyle name="Normal 4 3 4 2 4" xfId="18354" xr:uid="{00000000-0005-0000-0000-0000B0470000}"/>
    <cellStyle name="Normal 4 3 4 2 5" xfId="18355" xr:uid="{00000000-0005-0000-0000-0000B1470000}"/>
    <cellStyle name="Normal 4 3 4 2 6" xfId="18356" xr:uid="{00000000-0005-0000-0000-0000B2470000}"/>
    <cellStyle name="Normal 4 3 4 3" xfId="18357" xr:uid="{00000000-0005-0000-0000-0000B3470000}"/>
    <cellStyle name="Normal 4 3 4 3 2" xfId="18358" xr:uid="{00000000-0005-0000-0000-0000B4470000}"/>
    <cellStyle name="Normal 4 3 4 3 3" xfId="18359" xr:uid="{00000000-0005-0000-0000-0000B5470000}"/>
    <cellStyle name="Normal 4 3 4 3 4" xfId="18360" xr:uid="{00000000-0005-0000-0000-0000B6470000}"/>
    <cellStyle name="Normal 4 3 4 4" xfId="18361" xr:uid="{00000000-0005-0000-0000-0000B7470000}"/>
    <cellStyle name="Normal 4 3 4 4 2" xfId="18362" xr:uid="{00000000-0005-0000-0000-0000B8470000}"/>
    <cellStyle name="Normal 4 3 4 4 3" xfId="18363" xr:uid="{00000000-0005-0000-0000-0000B9470000}"/>
    <cellStyle name="Normal 4 3 4 4 4" xfId="18364" xr:uid="{00000000-0005-0000-0000-0000BA470000}"/>
    <cellStyle name="Normal 4 3 4 5" xfId="18365" xr:uid="{00000000-0005-0000-0000-0000BB470000}"/>
    <cellStyle name="Normal 4 3 4 6" xfId="18366" xr:uid="{00000000-0005-0000-0000-0000BC470000}"/>
    <cellStyle name="Normal 4 3 4 7" xfId="18367" xr:uid="{00000000-0005-0000-0000-0000BD470000}"/>
    <cellStyle name="Normal 4 3 5" xfId="18368" xr:uid="{00000000-0005-0000-0000-0000BE470000}"/>
    <cellStyle name="Normal 4 3 5 2" xfId="18369" xr:uid="{00000000-0005-0000-0000-0000BF470000}"/>
    <cellStyle name="Normal 4 3 5 2 2" xfId="18370" xr:uid="{00000000-0005-0000-0000-0000C0470000}"/>
    <cellStyle name="Normal 4 3 5 2 2 2" xfId="18371" xr:uid="{00000000-0005-0000-0000-0000C1470000}"/>
    <cellStyle name="Normal 4 3 5 2 2 3" xfId="18372" xr:uid="{00000000-0005-0000-0000-0000C2470000}"/>
    <cellStyle name="Normal 4 3 5 2 2 4" xfId="18373" xr:uid="{00000000-0005-0000-0000-0000C3470000}"/>
    <cellStyle name="Normal 4 3 5 2 3" xfId="18374" xr:uid="{00000000-0005-0000-0000-0000C4470000}"/>
    <cellStyle name="Normal 4 3 5 2 3 2" xfId="18375" xr:uid="{00000000-0005-0000-0000-0000C5470000}"/>
    <cellStyle name="Normal 4 3 5 2 3 3" xfId="18376" xr:uid="{00000000-0005-0000-0000-0000C6470000}"/>
    <cellStyle name="Normal 4 3 5 2 3 4" xfId="18377" xr:uid="{00000000-0005-0000-0000-0000C7470000}"/>
    <cellStyle name="Normal 4 3 5 2 4" xfId="18378" xr:uid="{00000000-0005-0000-0000-0000C8470000}"/>
    <cellStyle name="Normal 4 3 5 2 4 2" xfId="18379" xr:uid="{00000000-0005-0000-0000-0000C9470000}"/>
    <cellStyle name="Normal 4 3 5 2 4 3" xfId="18380" xr:uid="{00000000-0005-0000-0000-0000CA470000}"/>
    <cellStyle name="Normal 4 3 5 2 4 4" xfId="18381" xr:uid="{00000000-0005-0000-0000-0000CB470000}"/>
    <cellStyle name="Normal 4 3 5 2 5" xfId="18382" xr:uid="{00000000-0005-0000-0000-0000CC470000}"/>
    <cellStyle name="Normal 4 3 5 2 6" xfId="18383" xr:uid="{00000000-0005-0000-0000-0000CD470000}"/>
    <cellStyle name="Normal 4 3 5 2 7" xfId="18384" xr:uid="{00000000-0005-0000-0000-0000CE470000}"/>
    <cellStyle name="Normal 4 3 5 3" xfId="18385" xr:uid="{00000000-0005-0000-0000-0000CF470000}"/>
    <cellStyle name="Normal 4 3 5 3 2" xfId="18386" xr:uid="{00000000-0005-0000-0000-0000D0470000}"/>
    <cellStyle name="Normal 4 3 5 3 3" xfId="18387" xr:uid="{00000000-0005-0000-0000-0000D1470000}"/>
    <cellStyle name="Normal 4 3 5 3 4" xfId="18388" xr:uid="{00000000-0005-0000-0000-0000D2470000}"/>
    <cellStyle name="Normal 4 3 5 4" xfId="18389" xr:uid="{00000000-0005-0000-0000-0000D3470000}"/>
    <cellStyle name="Normal 4 3 5 4 2" xfId="18390" xr:uid="{00000000-0005-0000-0000-0000D4470000}"/>
    <cellStyle name="Normal 4 3 5 4 3" xfId="18391" xr:uid="{00000000-0005-0000-0000-0000D5470000}"/>
    <cellStyle name="Normal 4 3 5 4 4" xfId="18392" xr:uid="{00000000-0005-0000-0000-0000D6470000}"/>
    <cellStyle name="Normal 4 3 5 5" xfId="18393" xr:uid="{00000000-0005-0000-0000-0000D7470000}"/>
    <cellStyle name="Normal 4 3 5 5 2" xfId="18394" xr:uid="{00000000-0005-0000-0000-0000D8470000}"/>
    <cellStyle name="Normal 4 3 5 5 3" xfId="18395" xr:uid="{00000000-0005-0000-0000-0000D9470000}"/>
    <cellStyle name="Normal 4 3 5 5 4" xfId="18396" xr:uid="{00000000-0005-0000-0000-0000DA470000}"/>
    <cellStyle name="Normal 4 3 5 6" xfId="18397" xr:uid="{00000000-0005-0000-0000-0000DB470000}"/>
    <cellStyle name="Normal 4 3 5 7" xfId="18398" xr:uid="{00000000-0005-0000-0000-0000DC470000}"/>
    <cellStyle name="Normal 4 3 5 8" xfId="18399" xr:uid="{00000000-0005-0000-0000-0000DD470000}"/>
    <cellStyle name="Normal 4 3 6" xfId="18400" xr:uid="{00000000-0005-0000-0000-0000DE470000}"/>
    <cellStyle name="Normal 4 3 6 2" xfId="18401" xr:uid="{00000000-0005-0000-0000-0000DF470000}"/>
    <cellStyle name="Normal 4 3 6 2 2" xfId="18402" xr:uid="{00000000-0005-0000-0000-0000E0470000}"/>
    <cellStyle name="Normal 4 3 6 2 3" xfId="18403" xr:uid="{00000000-0005-0000-0000-0000E1470000}"/>
    <cellStyle name="Normal 4 3 6 2 4" xfId="18404" xr:uid="{00000000-0005-0000-0000-0000E2470000}"/>
    <cellStyle name="Normal 4 3 6 3" xfId="18405" xr:uid="{00000000-0005-0000-0000-0000E3470000}"/>
    <cellStyle name="Normal 4 3 6 3 2" xfId="18406" xr:uid="{00000000-0005-0000-0000-0000E4470000}"/>
    <cellStyle name="Normal 4 3 6 3 3" xfId="18407" xr:uid="{00000000-0005-0000-0000-0000E5470000}"/>
    <cellStyle name="Normal 4 3 6 3 4" xfId="18408" xr:uid="{00000000-0005-0000-0000-0000E6470000}"/>
    <cellStyle name="Normal 4 3 6 4" xfId="18409" xr:uid="{00000000-0005-0000-0000-0000E7470000}"/>
    <cellStyle name="Normal 4 3 6 5" xfId="18410" xr:uid="{00000000-0005-0000-0000-0000E8470000}"/>
    <cellStyle name="Normal 4 3 6 6" xfId="18411" xr:uid="{00000000-0005-0000-0000-0000E9470000}"/>
    <cellStyle name="Normal 4 3 7" xfId="18412" xr:uid="{00000000-0005-0000-0000-0000EA470000}"/>
    <cellStyle name="Normal 4 3 7 2" xfId="18413" xr:uid="{00000000-0005-0000-0000-0000EB470000}"/>
    <cellStyle name="Normal 4 3 7 3" xfId="18414" xr:uid="{00000000-0005-0000-0000-0000EC470000}"/>
    <cellStyle name="Normal 4 3 7 4" xfId="18415" xr:uid="{00000000-0005-0000-0000-0000ED470000}"/>
    <cellStyle name="Normal 4 3 8" xfId="18416" xr:uid="{00000000-0005-0000-0000-0000EE470000}"/>
    <cellStyle name="Normal 4 3 8 2" xfId="18417" xr:uid="{00000000-0005-0000-0000-0000EF470000}"/>
    <cellStyle name="Normal 4 3 8 3" xfId="18418" xr:uid="{00000000-0005-0000-0000-0000F0470000}"/>
    <cellStyle name="Normal 4 3 8 4" xfId="18419" xr:uid="{00000000-0005-0000-0000-0000F1470000}"/>
    <cellStyle name="Normal 4 3 9" xfId="18420" xr:uid="{00000000-0005-0000-0000-0000F2470000}"/>
    <cellStyle name="Normal 4 4" xfId="18421" xr:uid="{00000000-0005-0000-0000-0000F3470000}"/>
    <cellStyle name="Normal 4 4 2" xfId="18422" xr:uid="{00000000-0005-0000-0000-0000F4470000}"/>
    <cellStyle name="Normal 4 4 2 2" xfId="18423" xr:uid="{00000000-0005-0000-0000-0000F5470000}"/>
    <cellStyle name="Normal 4 4 2 2 2" xfId="18424" xr:uid="{00000000-0005-0000-0000-0000F6470000}"/>
    <cellStyle name="Normal 4 4 2 2 2 2" xfId="18425" xr:uid="{00000000-0005-0000-0000-0000F7470000}"/>
    <cellStyle name="Normal 4 4 2 2 2 3" xfId="18426" xr:uid="{00000000-0005-0000-0000-0000F8470000}"/>
    <cellStyle name="Normal 4 4 2 2 2 4" xfId="18427" xr:uid="{00000000-0005-0000-0000-0000F9470000}"/>
    <cellStyle name="Normal 4 4 2 2 3" xfId="18428" xr:uid="{00000000-0005-0000-0000-0000FA470000}"/>
    <cellStyle name="Normal 4 4 2 2 3 2" xfId="18429" xr:uid="{00000000-0005-0000-0000-0000FB470000}"/>
    <cellStyle name="Normal 4 4 2 2 3 3" xfId="18430" xr:uid="{00000000-0005-0000-0000-0000FC470000}"/>
    <cellStyle name="Normal 4 4 2 2 3 4" xfId="18431" xr:uid="{00000000-0005-0000-0000-0000FD470000}"/>
    <cellStyle name="Normal 4 4 2 2 4" xfId="18432" xr:uid="{00000000-0005-0000-0000-0000FE470000}"/>
    <cellStyle name="Normal 4 4 2 2 5" xfId="18433" xr:uid="{00000000-0005-0000-0000-0000FF470000}"/>
    <cellStyle name="Normal 4 4 2 2 6" xfId="18434" xr:uid="{00000000-0005-0000-0000-000000480000}"/>
    <cellStyle name="Normal 4 4 2 3" xfId="18435" xr:uid="{00000000-0005-0000-0000-000001480000}"/>
    <cellStyle name="Normal 4 4 2 3 2" xfId="18436" xr:uid="{00000000-0005-0000-0000-000002480000}"/>
    <cellStyle name="Normal 4 4 2 3 3" xfId="18437" xr:uid="{00000000-0005-0000-0000-000003480000}"/>
    <cellStyle name="Normal 4 4 2 3 4" xfId="18438" xr:uid="{00000000-0005-0000-0000-000004480000}"/>
    <cellStyle name="Normal 4 4 2 4" xfId="18439" xr:uid="{00000000-0005-0000-0000-000005480000}"/>
    <cellStyle name="Normal 4 4 2 4 2" xfId="18440" xr:uid="{00000000-0005-0000-0000-000006480000}"/>
    <cellStyle name="Normal 4 4 2 4 3" xfId="18441" xr:uid="{00000000-0005-0000-0000-000007480000}"/>
    <cellStyle name="Normal 4 4 2 4 4" xfId="18442" xr:uid="{00000000-0005-0000-0000-000008480000}"/>
    <cellStyle name="Normal 4 4 2 5" xfId="18443" xr:uid="{00000000-0005-0000-0000-000009480000}"/>
    <cellStyle name="Normal 4 4 2 6" xfId="18444" xr:uid="{00000000-0005-0000-0000-00000A480000}"/>
    <cellStyle name="Normal 4 4 2 7" xfId="18445" xr:uid="{00000000-0005-0000-0000-00000B480000}"/>
    <cellStyle name="Normal 4 4 2 8" xfId="18446" xr:uid="{00000000-0005-0000-0000-00000C480000}"/>
    <cellStyle name="Normal 4 4 3" xfId="18447" xr:uid="{00000000-0005-0000-0000-00000D480000}"/>
    <cellStyle name="Normal 4 4 3 2" xfId="18448" xr:uid="{00000000-0005-0000-0000-00000E480000}"/>
    <cellStyle name="Normal 4 4 3 2 2" xfId="18449" xr:uid="{00000000-0005-0000-0000-00000F480000}"/>
    <cellStyle name="Normal 4 4 3 2 2 2" xfId="18450" xr:uid="{00000000-0005-0000-0000-000010480000}"/>
    <cellStyle name="Normal 4 4 3 2 2 3" xfId="18451" xr:uid="{00000000-0005-0000-0000-000011480000}"/>
    <cellStyle name="Normal 4 4 3 2 2 4" xfId="18452" xr:uid="{00000000-0005-0000-0000-000012480000}"/>
    <cellStyle name="Normal 4 4 3 2 3" xfId="18453" xr:uid="{00000000-0005-0000-0000-000013480000}"/>
    <cellStyle name="Normal 4 4 3 2 4" xfId="18454" xr:uid="{00000000-0005-0000-0000-000014480000}"/>
    <cellStyle name="Normal 4 4 3 2 5" xfId="18455" xr:uid="{00000000-0005-0000-0000-000015480000}"/>
    <cellStyle name="Normal 4 4 3 3" xfId="18456" xr:uid="{00000000-0005-0000-0000-000016480000}"/>
    <cellStyle name="Normal 4 4 3 3 2" xfId="18457" xr:uid="{00000000-0005-0000-0000-000017480000}"/>
    <cellStyle name="Normal 4 4 3 3 3" xfId="18458" xr:uid="{00000000-0005-0000-0000-000018480000}"/>
    <cellStyle name="Normal 4 4 3 3 4" xfId="18459" xr:uid="{00000000-0005-0000-0000-000019480000}"/>
    <cellStyle name="Normal 4 4 3 4" xfId="18460" xr:uid="{00000000-0005-0000-0000-00001A480000}"/>
    <cellStyle name="Normal 4 4 3 5" xfId="18461" xr:uid="{00000000-0005-0000-0000-00001B480000}"/>
    <cellStyle name="Normal 4 4 3 6" xfId="18462" xr:uid="{00000000-0005-0000-0000-00001C480000}"/>
    <cellStyle name="Normal 4 4 4" xfId="18463" xr:uid="{00000000-0005-0000-0000-00001D480000}"/>
    <cellStyle name="Normal 4 4 4 2" xfId="18464" xr:uid="{00000000-0005-0000-0000-00001E480000}"/>
    <cellStyle name="Normal 4 4 4 2 2" xfId="18465" xr:uid="{00000000-0005-0000-0000-00001F480000}"/>
    <cellStyle name="Normal 4 4 4 2 3" xfId="18466" xr:uid="{00000000-0005-0000-0000-000020480000}"/>
    <cellStyle name="Normal 4 4 4 2 4" xfId="18467" xr:uid="{00000000-0005-0000-0000-000021480000}"/>
    <cellStyle name="Normal 4 4 4 3" xfId="18468" xr:uid="{00000000-0005-0000-0000-000022480000}"/>
    <cellStyle name="Normal 4 4 4 4" xfId="18469" xr:uid="{00000000-0005-0000-0000-000023480000}"/>
    <cellStyle name="Normal 4 4 4 5" xfId="18470" xr:uid="{00000000-0005-0000-0000-000024480000}"/>
    <cellStyle name="Normal 4 4 5" xfId="18471" xr:uid="{00000000-0005-0000-0000-000025480000}"/>
    <cellStyle name="Normal 4 4 5 2" xfId="18472" xr:uid="{00000000-0005-0000-0000-000026480000}"/>
    <cellStyle name="Normal 4 4 5 3" xfId="18473" xr:uid="{00000000-0005-0000-0000-000027480000}"/>
    <cellStyle name="Normal 4 4 5 4" xfId="18474" xr:uid="{00000000-0005-0000-0000-000028480000}"/>
    <cellStyle name="Normal 4 4 6" xfId="18475" xr:uid="{00000000-0005-0000-0000-000029480000}"/>
    <cellStyle name="Normal 4 4 6 2" xfId="18476" xr:uid="{00000000-0005-0000-0000-00002A480000}"/>
    <cellStyle name="Normal 4 4 6 3" xfId="18477" xr:uid="{00000000-0005-0000-0000-00002B480000}"/>
    <cellStyle name="Normal 4 4 6 4" xfId="18478" xr:uid="{00000000-0005-0000-0000-00002C480000}"/>
    <cellStyle name="Normal 4 5" xfId="18479" xr:uid="{00000000-0005-0000-0000-00002D480000}"/>
    <cellStyle name="Normal 4 5 10" xfId="18480" xr:uid="{00000000-0005-0000-0000-00002E480000}"/>
    <cellStyle name="Normal 4 5 11" xfId="18481" xr:uid="{00000000-0005-0000-0000-00002F480000}"/>
    <cellStyle name="Normal 4 5 12" xfId="18482" xr:uid="{00000000-0005-0000-0000-000030480000}"/>
    <cellStyle name="Normal 4 5 13" xfId="18483" xr:uid="{00000000-0005-0000-0000-000031480000}"/>
    <cellStyle name="Normal 4 5 14" xfId="18484" xr:uid="{00000000-0005-0000-0000-000032480000}"/>
    <cellStyle name="Normal 4 5 15" xfId="18485" xr:uid="{00000000-0005-0000-0000-000033480000}"/>
    <cellStyle name="Normal 4 5 16" xfId="18486" xr:uid="{00000000-0005-0000-0000-000034480000}"/>
    <cellStyle name="Normal 4 5 17" xfId="18487" xr:uid="{00000000-0005-0000-0000-000035480000}"/>
    <cellStyle name="Normal 4 5 18" xfId="18488" xr:uid="{00000000-0005-0000-0000-000036480000}"/>
    <cellStyle name="Normal 4 5 19" xfId="18489" xr:uid="{00000000-0005-0000-0000-000037480000}"/>
    <cellStyle name="Normal 4 5 2" xfId="18490" xr:uid="{00000000-0005-0000-0000-000038480000}"/>
    <cellStyle name="Normal 4 5 2 2" xfId="18491" xr:uid="{00000000-0005-0000-0000-000039480000}"/>
    <cellStyle name="Normal 4 5 2 2 2" xfId="18492" xr:uid="{00000000-0005-0000-0000-00003A480000}"/>
    <cellStyle name="Normal 4 5 2 2 2 2" xfId="18493" xr:uid="{00000000-0005-0000-0000-00003B480000}"/>
    <cellStyle name="Normal 4 5 2 2 2 3" xfId="18494" xr:uid="{00000000-0005-0000-0000-00003C480000}"/>
    <cellStyle name="Normal 4 5 2 2 2 4" xfId="18495" xr:uid="{00000000-0005-0000-0000-00003D480000}"/>
    <cellStyle name="Normal 4 5 2 2 3" xfId="18496" xr:uid="{00000000-0005-0000-0000-00003E480000}"/>
    <cellStyle name="Normal 4 5 2 2 4" xfId="18497" xr:uid="{00000000-0005-0000-0000-00003F480000}"/>
    <cellStyle name="Normal 4 5 2 2 5" xfId="18498" xr:uid="{00000000-0005-0000-0000-000040480000}"/>
    <cellStyle name="Normal 4 5 2 3" xfId="18499" xr:uid="{00000000-0005-0000-0000-000041480000}"/>
    <cellStyle name="Normal 4 5 2 3 2" xfId="18500" xr:uid="{00000000-0005-0000-0000-000042480000}"/>
    <cellStyle name="Normal 4 5 2 3 3" xfId="18501" xr:uid="{00000000-0005-0000-0000-000043480000}"/>
    <cellStyle name="Normal 4 5 2 3 4" xfId="18502" xr:uid="{00000000-0005-0000-0000-000044480000}"/>
    <cellStyle name="Normal 4 5 2 4" xfId="18503" xr:uid="{00000000-0005-0000-0000-000045480000}"/>
    <cellStyle name="Normal 4 5 2 4 2" xfId="18504" xr:uid="{00000000-0005-0000-0000-000046480000}"/>
    <cellStyle name="Normal 4 5 2 4 3" xfId="18505" xr:uid="{00000000-0005-0000-0000-000047480000}"/>
    <cellStyle name="Normal 4 5 2 4 4" xfId="18506" xr:uid="{00000000-0005-0000-0000-000048480000}"/>
    <cellStyle name="Normal 4 5 20" xfId="18507" xr:uid="{00000000-0005-0000-0000-000049480000}"/>
    <cellStyle name="Normal 4 5 21" xfId="18508" xr:uid="{00000000-0005-0000-0000-00004A480000}"/>
    <cellStyle name="Normal 4 5 22" xfId="18509" xr:uid="{00000000-0005-0000-0000-00004B480000}"/>
    <cellStyle name="Normal 4 5 23" xfId="18510" xr:uid="{00000000-0005-0000-0000-00004C480000}"/>
    <cellStyle name="Normal 4 5 24" xfId="18511" xr:uid="{00000000-0005-0000-0000-00004D480000}"/>
    <cellStyle name="Normal 4 5 25" xfId="18512" xr:uid="{00000000-0005-0000-0000-00004E480000}"/>
    <cellStyle name="Normal 4 5 26" xfId="18513" xr:uid="{00000000-0005-0000-0000-00004F480000}"/>
    <cellStyle name="Normal 4 5 27" xfId="18514" xr:uid="{00000000-0005-0000-0000-000050480000}"/>
    <cellStyle name="Normal 4 5 28" xfId="18515" xr:uid="{00000000-0005-0000-0000-000051480000}"/>
    <cellStyle name="Normal 4 5 29" xfId="18516" xr:uid="{00000000-0005-0000-0000-000052480000}"/>
    <cellStyle name="Normal 4 5 3" xfId="18517" xr:uid="{00000000-0005-0000-0000-000053480000}"/>
    <cellStyle name="Normal 4 5 3 2" xfId="18518" xr:uid="{00000000-0005-0000-0000-000054480000}"/>
    <cellStyle name="Normal 4 5 3 2 2" xfId="18519" xr:uid="{00000000-0005-0000-0000-000055480000}"/>
    <cellStyle name="Normal 4 5 3 2 2 2" xfId="18520" xr:uid="{00000000-0005-0000-0000-000056480000}"/>
    <cellStyle name="Normal 4 5 3 2 2 3" xfId="18521" xr:uid="{00000000-0005-0000-0000-000057480000}"/>
    <cellStyle name="Normal 4 5 3 2 2 4" xfId="18522" xr:uid="{00000000-0005-0000-0000-000058480000}"/>
    <cellStyle name="Normal 4 5 3 2 3" xfId="18523" xr:uid="{00000000-0005-0000-0000-000059480000}"/>
    <cellStyle name="Normal 4 5 3 2 4" xfId="18524" xr:uid="{00000000-0005-0000-0000-00005A480000}"/>
    <cellStyle name="Normal 4 5 3 2 5" xfId="18525" xr:uid="{00000000-0005-0000-0000-00005B480000}"/>
    <cellStyle name="Normal 4 5 3 3" xfId="18526" xr:uid="{00000000-0005-0000-0000-00005C480000}"/>
    <cellStyle name="Normal 4 5 3 3 2" xfId="18527" xr:uid="{00000000-0005-0000-0000-00005D480000}"/>
    <cellStyle name="Normal 4 5 3 3 3" xfId="18528" xr:uid="{00000000-0005-0000-0000-00005E480000}"/>
    <cellStyle name="Normal 4 5 3 3 4" xfId="18529" xr:uid="{00000000-0005-0000-0000-00005F480000}"/>
    <cellStyle name="Normal 4 5 3 4" xfId="18530" xr:uid="{00000000-0005-0000-0000-000060480000}"/>
    <cellStyle name="Normal 4 5 3 4 2" xfId="18531" xr:uid="{00000000-0005-0000-0000-000061480000}"/>
    <cellStyle name="Normal 4 5 3 4 3" xfId="18532" xr:uid="{00000000-0005-0000-0000-000062480000}"/>
    <cellStyle name="Normal 4 5 3 4 4" xfId="18533" xr:uid="{00000000-0005-0000-0000-000063480000}"/>
    <cellStyle name="Normal 4 5 30" xfId="18534" xr:uid="{00000000-0005-0000-0000-000064480000}"/>
    <cellStyle name="Normal 4 5 31" xfId="18535" xr:uid="{00000000-0005-0000-0000-000065480000}"/>
    <cellStyle name="Normal 4 5 32" xfId="18536" xr:uid="{00000000-0005-0000-0000-000066480000}"/>
    <cellStyle name="Normal 4 5 33" xfId="18537" xr:uid="{00000000-0005-0000-0000-000067480000}"/>
    <cellStyle name="Normal 4 5 34" xfId="18538" xr:uid="{00000000-0005-0000-0000-000068480000}"/>
    <cellStyle name="Normal 4 5 35" xfId="18539" xr:uid="{00000000-0005-0000-0000-000069480000}"/>
    <cellStyle name="Normal 4 5 36" xfId="18540" xr:uid="{00000000-0005-0000-0000-00006A480000}"/>
    <cellStyle name="Normal 4 5 37" xfId="18541" xr:uid="{00000000-0005-0000-0000-00006B480000}"/>
    <cellStyle name="Normal 4 5 38" xfId="18542" xr:uid="{00000000-0005-0000-0000-00006C480000}"/>
    <cellStyle name="Normal 4 5 39" xfId="18543" xr:uid="{00000000-0005-0000-0000-00006D480000}"/>
    <cellStyle name="Normal 4 5 4" xfId="18544" xr:uid="{00000000-0005-0000-0000-00006E480000}"/>
    <cellStyle name="Normal 4 5 4 2" xfId="18545" xr:uid="{00000000-0005-0000-0000-00006F480000}"/>
    <cellStyle name="Normal 4 5 4 2 2" xfId="18546" xr:uid="{00000000-0005-0000-0000-000070480000}"/>
    <cellStyle name="Normal 4 5 4 2 3" xfId="18547" xr:uid="{00000000-0005-0000-0000-000071480000}"/>
    <cellStyle name="Normal 4 5 4 2 4" xfId="18548" xr:uid="{00000000-0005-0000-0000-000072480000}"/>
    <cellStyle name="Normal 4 5 4 3" xfId="18549" xr:uid="{00000000-0005-0000-0000-000073480000}"/>
    <cellStyle name="Normal 4 5 4 3 2" xfId="18550" xr:uid="{00000000-0005-0000-0000-000074480000}"/>
    <cellStyle name="Normal 4 5 4 3 3" xfId="18551" xr:uid="{00000000-0005-0000-0000-000075480000}"/>
    <cellStyle name="Normal 4 5 4 3 4" xfId="18552" xr:uid="{00000000-0005-0000-0000-000076480000}"/>
    <cellStyle name="Normal 4 5 40" xfId="18553" xr:uid="{00000000-0005-0000-0000-000077480000}"/>
    <cellStyle name="Normal 4 5 41" xfId="18554" xr:uid="{00000000-0005-0000-0000-000078480000}"/>
    <cellStyle name="Normal 4 5 42" xfId="18555" xr:uid="{00000000-0005-0000-0000-000079480000}"/>
    <cellStyle name="Normal 4 5 43" xfId="18556" xr:uid="{00000000-0005-0000-0000-00007A480000}"/>
    <cellStyle name="Normal 4 5 44" xfId="18557" xr:uid="{00000000-0005-0000-0000-00007B480000}"/>
    <cellStyle name="Normal 4 5 45" xfId="18558" xr:uid="{00000000-0005-0000-0000-00007C480000}"/>
    <cellStyle name="Normal 4 5 46" xfId="18559" xr:uid="{00000000-0005-0000-0000-00007D480000}"/>
    <cellStyle name="Normal 4 5 47" xfId="18560" xr:uid="{00000000-0005-0000-0000-00007E480000}"/>
    <cellStyle name="Normal 4 5 48" xfId="18561" xr:uid="{00000000-0005-0000-0000-00007F480000}"/>
    <cellStyle name="Normal 4 5 49" xfId="18562" xr:uid="{00000000-0005-0000-0000-000080480000}"/>
    <cellStyle name="Normal 4 5 5" xfId="18563" xr:uid="{00000000-0005-0000-0000-000081480000}"/>
    <cellStyle name="Normal 4 5 5 2" xfId="18564" xr:uid="{00000000-0005-0000-0000-000082480000}"/>
    <cellStyle name="Normal 4 5 5 2 2" xfId="18565" xr:uid="{00000000-0005-0000-0000-000083480000}"/>
    <cellStyle name="Normal 4 5 5 2 3" xfId="18566" xr:uid="{00000000-0005-0000-0000-000084480000}"/>
    <cellStyle name="Normal 4 5 5 2 4" xfId="18567" xr:uid="{00000000-0005-0000-0000-000085480000}"/>
    <cellStyle name="Normal 4 5 50" xfId="18568" xr:uid="{00000000-0005-0000-0000-000086480000}"/>
    <cellStyle name="Normal 4 5 51" xfId="18569" xr:uid="{00000000-0005-0000-0000-000087480000}"/>
    <cellStyle name="Normal 4 5 52" xfId="18570" xr:uid="{00000000-0005-0000-0000-000088480000}"/>
    <cellStyle name="Normal 4 5 53" xfId="18571" xr:uid="{00000000-0005-0000-0000-000089480000}"/>
    <cellStyle name="Normal 4 5 54" xfId="18572" xr:uid="{00000000-0005-0000-0000-00008A480000}"/>
    <cellStyle name="Normal 4 5 55" xfId="18573" xr:uid="{00000000-0005-0000-0000-00008B480000}"/>
    <cellStyle name="Normal 4 5 56" xfId="18574" xr:uid="{00000000-0005-0000-0000-00008C480000}"/>
    <cellStyle name="Normal 4 5 57" xfId="18575" xr:uid="{00000000-0005-0000-0000-00008D480000}"/>
    <cellStyle name="Normal 4 5 58" xfId="18576" xr:uid="{00000000-0005-0000-0000-00008E480000}"/>
    <cellStyle name="Normal 4 5 59" xfId="18577" xr:uid="{00000000-0005-0000-0000-00008F480000}"/>
    <cellStyle name="Normal 4 5 6" xfId="18578" xr:uid="{00000000-0005-0000-0000-000090480000}"/>
    <cellStyle name="Normal 4 5 60" xfId="18579" xr:uid="{00000000-0005-0000-0000-000091480000}"/>
    <cellStyle name="Normal 4 5 61" xfId="18580" xr:uid="{00000000-0005-0000-0000-000092480000}"/>
    <cellStyle name="Normal 4 5 62" xfId="18581" xr:uid="{00000000-0005-0000-0000-000093480000}"/>
    <cellStyle name="Normal 4 5 63" xfId="18582" xr:uid="{00000000-0005-0000-0000-000094480000}"/>
    <cellStyle name="Normal 4 5 64" xfId="18583" xr:uid="{00000000-0005-0000-0000-000095480000}"/>
    <cellStyle name="Normal 4 5 65" xfId="18584" xr:uid="{00000000-0005-0000-0000-000096480000}"/>
    <cellStyle name="Normal 4 5 66" xfId="18585" xr:uid="{00000000-0005-0000-0000-000097480000}"/>
    <cellStyle name="Normal 4 5 67" xfId="18586" xr:uid="{00000000-0005-0000-0000-000098480000}"/>
    <cellStyle name="Normal 4 5 68" xfId="18587" xr:uid="{00000000-0005-0000-0000-000099480000}"/>
    <cellStyle name="Normal 4 5 69" xfId="18588" xr:uid="{00000000-0005-0000-0000-00009A480000}"/>
    <cellStyle name="Normal 4 5 7" xfId="18589" xr:uid="{00000000-0005-0000-0000-00009B480000}"/>
    <cellStyle name="Normal 4 5 70" xfId="18590" xr:uid="{00000000-0005-0000-0000-00009C480000}"/>
    <cellStyle name="Normal 4 5 71" xfId="18591" xr:uid="{00000000-0005-0000-0000-00009D480000}"/>
    <cellStyle name="Normal 4 5 72" xfId="18592" xr:uid="{00000000-0005-0000-0000-00009E480000}"/>
    <cellStyle name="Normal 4 5 73" xfId="18593" xr:uid="{00000000-0005-0000-0000-00009F480000}"/>
    <cellStyle name="Normal 4 5 74" xfId="18594" xr:uid="{00000000-0005-0000-0000-0000A0480000}"/>
    <cellStyle name="Normal 4 5 75" xfId="18595" xr:uid="{00000000-0005-0000-0000-0000A1480000}"/>
    <cellStyle name="Normal 4 5 76" xfId="18596" xr:uid="{00000000-0005-0000-0000-0000A2480000}"/>
    <cellStyle name="Normal 4 5 77" xfId="18597" xr:uid="{00000000-0005-0000-0000-0000A3480000}"/>
    <cellStyle name="Normal 4 5 78" xfId="18598" xr:uid="{00000000-0005-0000-0000-0000A4480000}"/>
    <cellStyle name="Normal 4 5 79" xfId="18599" xr:uid="{00000000-0005-0000-0000-0000A5480000}"/>
    <cellStyle name="Normal 4 5 8" xfId="18600" xr:uid="{00000000-0005-0000-0000-0000A6480000}"/>
    <cellStyle name="Normal 4 5 80" xfId="18601" xr:uid="{00000000-0005-0000-0000-0000A7480000}"/>
    <cellStyle name="Normal 4 5 81" xfId="18602" xr:uid="{00000000-0005-0000-0000-0000A8480000}"/>
    <cellStyle name="Normal 4 5 82" xfId="18603" xr:uid="{00000000-0005-0000-0000-0000A9480000}"/>
    <cellStyle name="Normal 4 5 83" xfId="18604" xr:uid="{00000000-0005-0000-0000-0000AA480000}"/>
    <cellStyle name="Normal 4 5 84" xfId="18605" xr:uid="{00000000-0005-0000-0000-0000AB480000}"/>
    <cellStyle name="Normal 4 5 85" xfId="18606" xr:uid="{00000000-0005-0000-0000-0000AC480000}"/>
    <cellStyle name="Normal 4 5 86" xfId="18607" xr:uid="{00000000-0005-0000-0000-0000AD480000}"/>
    <cellStyle name="Normal 4 5 87" xfId="18608" xr:uid="{00000000-0005-0000-0000-0000AE480000}"/>
    <cellStyle name="Normal 4 5 88" xfId="18609" xr:uid="{00000000-0005-0000-0000-0000AF480000}"/>
    <cellStyle name="Normal 4 5 89" xfId="18610" xr:uid="{00000000-0005-0000-0000-0000B0480000}"/>
    <cellStyle name="Normal 4 5 9" xfId="18611" xr:uid="{00000000-0005-0000-0000-0000B1480000}"/>
    <cellStyle name="Normal 4 5 90" xfId="18612" xr:uid="{00000000-0005-0000-0000-0000B2480000}"/>
    <cellStyle name="Normal 4 5 91" xfId="18613" xr:uid="{00000000-0005-0000-0000-0000B3480000}"/>
    <cellStyle name="Normal 4 5 92" xfId="18614" xr:uid="{00000000-0005-0000-0000-0000B4480000}"/>
    <cellStyle name="Normal 4 5 93" xfId="18615" xr:uid="{00000000-0005-0000-0000-0000B5480000}"/>
    <cellStyle name="Normal 4 5 94" xfId="18616" xr:uid="{00000000-0005-0000-0000-0000B6480000}"/>
    <cellStyle name="Normal 4 5 94 2" xfId="18617" xr:uid="{00000000-0005-0000-0000-0000B7480000}"/>
    <cellStyle name="Normal 4 5 94 3" xfId="18618" xr:uid="{00000000-0005-0000-0000-0000B8480000}"/>
    <cellStyle name="Normal 4 5 94 4" xfId="18619" xr:uid="{00000000-0005-0000-0000-0000B9480000}"/>
    <cellStyle name="Normal 4 6" xfId="18620" xr:uid="{00000000-0005-0000-0000-0000BA480000}"/>
    <cellStyle name="Normal 4 6 2" xfId="18621" xr:uid="{00000000-0005-0000-0000-0000BB480000}"/>
    <cellStyle name="Normal 4 6 2 2" xfId="18622" xr:uid="{00000000-0005-0000-0000-0000BC480000}"/>
    <cellStyle name="Normal 4 6 2 2 2" xfId="18623" xr:uid="{00000000-0005-0000-0000-0000BD480000}"/>
    <cellStyle name="Normal 4 6 2 2 3" xfId="18624" xr:uid="{00000000-0005-0000-0000-0000BE480000}"/>
    <cellStyle name="Normal 4 6 2 2 4" xfId="18625" xr:uid="{00000000-0005-0000-0000-0000BF480000}"/>
    <cellStyle name="Normal 4 6 2 3" xfId="18626" xr:uid="{00000000-0005-0000-0000-0000C0480000}"/>
    <cellStyle name="Normal 4 6 2 3 2" xfId="18627" xr:uid="{00000000-0005-0000-0000-0000C1480000}"/>
    <cellStyle name="Normal 4 6 2 3 3" xfId="18628" xr:uid="{00000000-0005-0000-0000-0000C2480000}"/>
    <cellStyle name="Normal 4 6 2 3 4" xfId="18629" xr:uid="{00000000-0005-0000-0000-0000C3480000}"/>
    <cellStyle name="Normal 4 6 3" xfId="18630" xr:uid="{00000000-0005-0000-0000-0000C4480000}"/>
    <cellStyle name="Normal 4 6 3 2" xfId="18631" xr:uid="{00000000-0005-0000-0000-0000C5480000}"/>
    <cellStyle name="Normal 4 6 3 3" xfId="18632" xr:uid="{00000000-0005-0000-0000-0000C6480000}"/>
    <cellStyle name="Normal 4 6 3 4" xfId="18633" xr:uid="{00000000-0005-0000-0000-0000C7480000}"/>
    <cellStyle name="Normal 4 6 4" xfId="18634" xr:uid="{00000000-0005-0000-0000-0000C8480000}"/>
    <cellStyle name="Normal 4 6 4 2" xfId="18635" xr:uid="{00000000-0005-0000-0000-0000C9480000}"/>
    <cellStyle name="Normal 4 6 4 3" xfId="18636" xr:uid="{00000000-0005-0000-0000-0000CA480000}"/>
    <cellStyle name="Normal 4 6 4 4" xfId="18637" xr:uid="{00000000-0005-0000-0000-0000CB480000}"/>
    <cellStyle name="Normal 4 7" xfId="18638" xr:uid="{00000000-0005-0000-0000-0000CC480000}"/>
    <cellStyle name="Normal 4 7 2" xfId="18639" xr:uid="{00000000-0005-0000-0000-0000CD480000}"/>
    <cellStyle name="Normal 4 7 2 2" xfId="18640" xr:uid="{00000000-0005-0000-0000-0000CE480000}"/>
    <cellStyle name="Normal 4 7 2 2 2" xfId="18641" xr:uid="{00000000-0005-0000-0000-0000CF480000}"/>
    <cellStyle name="Normal 4 7 2 2 3" xfId="18642" xr:uid="{00000000-0005-0000-0000-0000D0480000}"/>
    <cellStyle name="Normal 4 7 2 2 4" xfId="18643" xr:uid="{00000000-0005-0000-0000-0000D1480000}"/>
    <cellStyle name="Normal 4 7 2 3" xfId="18644" xr:uid="{00000000-0005-0000-0000-0000D2480000}"/>
    <cellStyle name="Normal 4 7 2 3 2" xfId="18645" xr:uid="{00000000-0005-0000-0000-0000D3480000}"/>
    <cellStyle name="Normal 4 7 2 3 3" xfId="18646" xr:uid="{00000000-0005-0000-0000-0000D4480000}"/>
    <cellStyle name="Normal 4 7 2 3 4" xfId="18647" xr:uid="{00000000-0005-0000-0000-0000D5480000}"/>
    <cellStyle name="Normal 4 7 3" xfId="18648" xr:uid="{00000000-0005-0000-0000-0000D6480000}"/>
    <cellStyle name="Normal 4 7 3 2" xfId="18649" xr:uid="{00000000-0005-0000-0000-0000D7480000}"/>
    <cellStyle name="Normal 4 7 3 3" xfId="18650" xr:uid="{00000000-0005-0000-0000-0000D8480000}"/>
    <cellStyle name="Normal 4 7 3 4" xfId="18651" xr:uid="{00000000-0005-0000-0000-0000D9480000}"/>
    <cellStyle name="Normal 4 7 4" xfId="18652" xr:uid="{00000000-0005-0000-0000-0000DA480000}"/>
    <cellStyle name="Normal 4 7 4 2" xfId="18653" xr:uid="{00000000-0005-0000-0000-0000DB480000}"/>
    <cellStyle name="Normal 4 7 4 3" xfId="18654" xr:uid="{00000000-0005-0000-0000-0000DC480000}"/>
    <cellStyle name="Normal 4 7 4 4" xfId="18655" xr:uid="{00000000-0005-0000-0000-0000DD480000}"/>
    <cellStyle name="Normal 4 8" xfId="18656" xr:uid="{00000000-0005-0000-0000-0000DE480000}"/>
    <cellStyle name="Normal 4 8 2" xfId="18657" xr:uid="{00000000-0005-0000-0000-0000DF480000}"/>
    <cellStyle name="Normal 4 8 2 2" xfId="18658" xr:uid="{00000000-0005-0000-0000-0000E0480000}"/>
    <cellStyle name="Normal 4 8 2 2 2" xfId="18659" xr:uid="{00000000-0005-0000-0000-0000E1480000}"/>
    <cellStyle name="Normal 4 8 2 2 3" xfId="18660" xr:uid="{00000000-0005-0000-0000-0000E2480000}"/>
    <cellStyle name="Normal 4 8 2 2 4" xfId="18661" xr:uid="{00000000-0005-0000-0000-0000E3480000}"/>
    <cellStyle name="Normal 4 8 3" xfId="18662" xr:uid="{00000000-0005-0000-0000-0000E4480000}"/>
    <cellStyle name="Normal 4 8 3 2" xfId="18663" xr:uid="{00000000-0005-0000-0000-0000E5480000}"/>
    <cellStyle name="Normal 4 8 3 3" xfId="18664" xr:uid="{00000000-0005-0000-0000-0000E6480000}"/>
    <cellStyle name="Normal 4 8 3 4" xfId="18665" xr:uid="{00000000-0005-0000-0000-0000E7480000}"/>
    <cellStyle name="Normal 4 9" xfId="18666" xr:uid="{00000000-0005-0000-0000-0000E8480000}"/>
    <cellStyle name="Normal 4 9 2" xfId="18667" xr:uid="{00000000-0005-0000-0000-0000E9480000}"/>
    <cellStyle name="Normal 4 9 2 2" xfId="18668" xr:uid="{00000000-0005-0000-0000-0000EA480000}"/>
    <cellStyle name="Normal 4 9 2 3" xfId="18669" xr:uid="{00000000-0005-0000-0000-0000EB480000}"/>
    <cellStyle name="Normal 4 9 2 4" xfId="18670" xr:uid="{00000000-0005-0000-0000-0000EC480000}"/>
    <cellStyle name="Normal 4 9 3" xfId="18671" xr:uid="{00000000-0005-0000-0000-0000ED480000}"/>
    <cellStyle name="Normal 40" xfId="18672" xr:uid="{00000000-0005-0000-0000-0000EE480000}"/>
    <cellStyle name="Normal 40 2" xfId="18673" xr:uid="{00000000-0005-0000-0000-0000EF480000}"/>
    <cellStyle name="Normal 40 3" xfId="18674" xr:uid="{00000000-0005-0000-0000-0000F0480000}"/>
    <cellStyle name="Normal 40 3 2" xfId="18675" xr:uid="{00000000-0005-0000-0000-0000F1480000}"/>
    <cellStyle name="Normal 40 3 2 2" xfId="18676" xr:uid="{00000000-0005-0000-0000-0000F2480000}"/>
    <cellStyle name="Normal 40 3 2 2 2" xfId="18677" xr:uid="{00000000-0005-0000-0000-0000F3480000}"/>
    <cellStyle name="Normal 40 3 2 2 3" xfId="18678" xr:uid="{00000000-0005-0000-0000-0000F4480000}"/>
    <cellStyle name="Normal 40 3 2 2 4" xfId="18679" xr:uid="{00000000-0005-0000-0000-0000F5480000}"/>
    <cellStyle name="Normal 40 3 2 3" xfId="18680" xr:uid="{00000000-0005-0000-0000-0000F6480000}"/>
    <cellStyle name="Normal 40 3 2 4" xfId="18681" xr:uid="{00000000-0005-0000-0000-0000F7480000}"/>
    <cellStyle name="Normal 40 3 2 5" xfId="18682" xr:uid="{00000000-0005-0000-0000-0000F8480000}"/>
    <cellStyle name="Normal 40 3 3" xfId="18683" xr:uid="{00000000-0005-0000-0000-0000F9480000}"/>
    <cellStyle name="Normal 40 3 3 2" xfId="18684" xr:uid="{00000000-0005-0000-0000-0000FA480000}"/>
    <cellStyle name="Normal 40 3 3 3" xfId="18685" xr:uid="{00000000-0005-0000-0000-0000FB480000}"/>
    <cellStyle name="Normal 40 3 3 4" xfId="18686" xr:uid="{00000000-0005-0000-0000-0000FC480000}"/>
    <cellStyle name="Normal 40 3 4" xfId="18687" xr:uid="{00000000-0005-0000-0000-0000FD480000}"/>
    <cellStyle name="Normal 40 3 5" xfId="18688" xr:uid="{00000000-0005-0000-0000-0000FE480000}"/>
    <cellStyle name="Normal 40 3 6" xfId="18689" xr:uid="{00000000-0005-0000-0000-0000FF480000}"/>
    <cellStyle name="Normal 40 4" xfId="23972" xr:uid="{9D9AB713-9CF7-4C2E-90AC-DCAD4C3993CC}"/>
    <cellStyle name="Normal 400" xfId="24331" xr:uid="{1A911C99-8921-4E53-8224-85249EE2FA73}"/>
    <cellStyle name="Normal 401" xfId="24332" xr:uid="{82C51127-1AEE-4B49-94BF-D5BE4173E356}"/>
    <cellStyle name="Normal 402" xfId="24333" xr:uid="{3681EEA5-5B7A-4B3D-9C61-E44B013B6FCD}"/>
    <cellStyle name="Normal 403" xfId="24334" xr:uid="{823DF638-B115-421C-A746-B49B0126C564}"/>
    <cellStyle name="Normal 404" xfId="24335" xr:uid="{6C7A36BB-0923-4C99-8B5B-ACCA545C0D93}"/>
    <cellStyle name="Normal 405" xfId="24336" xr:uid="{A9B08EF9-5904-4711-9FE3-7D34982509F2}"/>
    <cellStyle name="Normal 406" xfId="24337" xr:uid="{9A657C19-4ED0-4085-B037-CF237335867A}"/>
    <cellStyle name="Normal 407" xfId="24338" xr:uid="{7DF8829F-A392-4193-9A9E-DA776E68766C}"/>
    <cellStyle name="Normal 408" xfId="24339" xr:uid="{7BC53395-65FD-4063-94E0-B8C4BCC1EC80}"/>
    <cellStyle name="Normal 409" xfId="24340" xr:uid="{A181C438-D794-4E4D-8B12-0DA37DE3F5CE}"/>
    <cellStyle name="Normal 41" xfId="18690" xr:uid="{00000000-0005-0000-0000-000000490000}"/>
    <cellStyle name="Normal 41 2" xfId="18691" xr:uid="{00000000-0005-0000-0000-000001490000}"/>
    <cellStyle name="Normal 41 3" xfId="18692" xr:uid="{00000000-0005-0000-0000-000002490000}"/>
    <cellStyle name="Normal 41 3 2" xfId="18693" xr:uid="{00000000-0005-0000-0000-000003490000}"/>
    <cellStyle name="Normal 41 3 2 2" xfId="18694" xr:uid="{00000000-0005-0000-0000-000004490000}"/>
    <cellStyle name="Normal 41 3 2 2 2" xfId="18695" xr:uid="{00000000-0005-0000-0000-000005490000}"/>
    <cellStyle name="Normal 41 3 2 2 3" xfId="18696" xr:uid="{00000000-0005-0000-0000-000006490000}"/>
    <cellStyle name="Normal 41 3 2 2 4" xfId="18697" xr:uid="{00000000-0005-0000-0000-000007490000}"/>
    <cellStyle name="Normal 41 3 2 3" xfId="18698" xr:uid="{00000000-0005-0000-0000-000008490000}"/>
    <cellStyle name="Normal 41 3 2 4" xfId="18699" xr:uid="{00000000-0005-0000-0000-000009490000}"/>
    <cellStyle name="Normal 41 3 2 5" xfId="18700" xr:uid="{00000000-0005-0000-0000-00000A490000}"/>
    <cellStyle name="Normal 41 3 3" xfId="18701" xr:uid="{00000000-0005-0000-0000-00000B490000}"/>
    <cellStyle name="Normal 41 3 3 2" xfId="18702" xr:uid="{00000000-0005-0000-0000-00000C490000}"/>
    <cellStyle name="Normal 41 3 3 3" xfId="18703" xr:uid="{00000000-0005-0000-0000-00000D490000}"/>
    <cellStyle name="Normal 41 3 3 4" xfId="18704" xr:uid="{00000000-0005-0000-0000-00000E490000}"/>
    <cellStyle name="Normal 41 3 4" xfId="18705" xr:uid="{00000000-0005-0000-0000-00000F490000}"/>
    <cellStyle name="Normal 41 3 5" xfId="18706" xr:uid="{00000000-0005-0000-0000-000010490000}"/>
    <cellStyle name="Normal 41 3 6" xfId="18707" xr:uid="{00000000-0005-0000-0000-000011490000}"/>
    <cellStyle name="Normal 41 4" xfId="23973" xr:uid="{9883D0E0-AA2E-4E96-A5D8-A0F210EF6EF2}"/>
    <cellStyle name="Normal 410" xfId="24341" xr:uid="{1398497A-9F8F-403C-86D7-5528C3AF6165}"/>
    <cellStyle name="Normal 411" xfId="24342" xr:uid="{C1CD5CF8-ABB7-44D5-879F-21CB3E8962C1}"/>
    <cellStyle name="Normal 412" xfId="24343" xr:uid="{C8E73E6A-A33D-4F62-9433-8E7FBE889C10}"/>
    <cellStyle name="Normal 413" xfId="24344" xr:uid="{B11E7005-53B0-4CF7-88B4-4B67C4089474}"/>
    <cellStyle name="Normal 414" xfId="24345" xr:uid="{B3ED6E2A-A1E2-48A9-8CFA-C24A8B78C360}"/>
    <cellStyle name="Normal 415" xfId="24346" xr:uid="{9EAD026E-53A9-41B9-96B7-5024085371DE}"/>
    <cellStyle name="Normal 416" xfId="24347" xr:uid="{D3266A58-56A7-49A3-873A-67F3FEBE33FC}"/>
    <cellStyle name="Normal 417" xfId="24348" xr:uid="{C476504C-639F-4F62-9F47-105F00DD82F7}"/>
    <cellStyle name="Normal 418" xfId="24349" xr:uid="{BF167A49-0380-4428-9100-60DAB7CE7192}"/>
    <cellStyle name="Normal 419" xfId="24350" xr:uid="{A145AEBD-19E9-4089-B51D-3AB9CC0FC7A8}"/>
    <cellStyle name="Normal 42" xfId="18708" xr:uid="{00000000-0005-0000-0000-000012490000}"/>
    <cellStyle name="Normal 42 2" xfId="18709" xr:uid="{00000000-0005-0000-0000-000013490000}"/>
    <cellStyle name="Normal 42 3" xfId="18710" xr:uid="{00000000-0005-0000-0000-000014490000}"/>
    <cellStyle name="Normal 42 3 2" xfId="18711" xr:uid="{00000000-0005-0000-0000-000015490000}"/>
    <cellStyle name="Normal 42 3 2 2" xfId="18712" xr:uid="{00000000-0005-0000-0000-000016490000}"/>
    <cellStyle name="Normal 42 3 2 2 2" xfId="18713" xr:uid="{00000000-0005-0000-0000-000017490000}"/>
    <cellStyle name="Normal 42 3 2 2 3" xfId="18714" xr:uid="{00000000-0005-0000-0000-000018490000}"/>
    <cellStyle name="Normal 42 3 2 2 4" xfId="18715" xr:uid="{00000000-0005-0000-0000-000019490000}"/>
    <cellStyle name="Normal 42 3 2 3" xfId="18716" xr:uid="{00000000-0005-0000-0000-00001A490000}"/>
    <cellStyle name="Normal 42 3 2 4" xfId="18717" xr:uid="{00000000-0005-0000-0000-00001B490000}"/>
    <cellStyle name="Normal 42 3 2 5" xfId="18718" xr:uid="{00000000-0005-0000-0000-00001C490000}"/>
    <cellStyle name="Normal 42 3 3" xfId="18719" xr:uid="{00000000-0005-0000-0000-00001D490000}"/>
    <cellStyle name="Normal 42 3 3 2" xfId="18720" xr:uid="{00000000-0005-0000-0000-00001E490000}"/>
    <cellStyle name="Normal 42 3 3 3" xfId="18721" xr:uid="{00000000-0005-0000-0000-00001F490000}"/>
    <cellStyle name="Normal 42 3 3 4" xfId="18722" xr:uid="{00000000-0005-0000-0000-000020490000}"/>
    <cellStyle name="Normal 42 3 4" xfId="18723" xr:uid="{00000000-0005-0000-0000-000021490000}"/>
    <cellStyle name="Normal 42 3 5" xfId="18724" xr:uid="{00000000-0005-0000-0000-000022490000}"/>
    <cellStyle name="Normal 42 3 6" xfId="18725" xr:uid="{00000000-0005-0000-0000-000023490000}"/>
    <cellStyle name="Normal 42 4" xfId="23974" xr:uid="{BD882F4F-9846-4561-8B34-16F1C398EBBA}"/>
    <cellStyle name="Normal 420" xfId="24351" xr:uid="{71B18DE2-87C0-4FAC-9A5F-A43D9D0F6AEC}"/>
    <cellStyle name="Normal 43" xfId="18726" xr:uid="{00000000-0005-0000-0000-000024490000}"/>
    <cellStyle name="Normal 43 2" xfId="18727" xr:uid="{00000000-0005-0000-0000-000025490000}"/>
    <cellStyle name="Normal 43 3" xfId="18728" xr:uid="{00000000-0005-0000-0000-000026490000}"/>
    <cellStyle name="Normal 43 3 2" xfId="18729" xr:uid="{00000000-0005-0000-0000-000027490000}"/>
    <cellStyle name="Normal 43 3 2 2" xfId="18730" xr:uid="{00000000-0005-0000-0000-000028490000}"/>
    <cellStyle name="Normal 43 3 2 2 2" xfId="18731" xr:uid="{00000000-0005-0000-0000-000029490000}"/>
    <cellStyle name="Normal 43 3 2 2 3" xfId="18732" xr:uid="{00000000-0005-0000-0000-00002A490000}"/>
    <cellStyle name="Normal 43 3 2 2 4" xfId="18733" xr:uid="{00000000-0005-0000-0000-00002B490000}"/>
    <cellStyle name="Normal 43 3 2 3" xfId="18734" xr:uid="{00000000-0005-0000-0000-00002C490000}"/>
    <cellStyle name="Normal 43 3 2 4" xfId="18735" xr:uid="{00000000-0005-0000-0000-00002D490000}"/>
    <cellStyle name="Normal 43 3 2 5" xfId="18736" xr:uid="{00000000-0005-0000-0000-00002E490000}"/>
    <cellStyle name="Normal 43 3 3" xfId="18737" xr:uid="{00000000-0005-0000-0000-00002F490000}"/>
    <cellStyle name="Normal 43 3 3 2" xfId="18738" xr:uid="{00000000-0005-0000-0000-000030490000}"/>
    <cellStyle name="Normal 43 3 3 3" xfId="18739" xr:uid="{00000000-0005-0000-0000-000031490000}"/>
    <cellStyle name="Normal 43 3 3 4" xfId="18740" xr:uid="{00000000-0005-0000-0000-000032490000}"/>
    <cellStyle name="Normal 43 3 4" xfId="18741" xr:uid="{00000000-0005-0000-0000-000033490000}"/>
    <cellStyle name="Normal 43 3 5" xfId="18742" xr:uid="{00000000-0005-0000-0000-000034490000}"/>
    <cellStyle name="Normal 43 3 6" xfId="18743" xr:uid="{00000000-0005-0000-0000-000035490000}"/>
    <cellStyle name="Normal 43 4" xfId="23975" xr:uid="{DA5AB379-25F7-4C7D-9942-2871132992A6}"/>
    <cellStyle name="Normal 44" xfId="18744" xr:uid="{00000000-0005-0000-0000-000036490000}"/>
    <cellStyle name="Normal 44 2" xfId="18745" xr:uid="{00000000-0005-0000-0000-000037490000}"/>
    <cellStyle name="Normal 44 2 2" xfId="18746" xr:uid="{00000000-0005-0000-0000-000038490000}"/>
    <cellStyle name="Normal 44 2 2 2" xfId="18747" xr:uid="{00000000-0005-0000-0000-000039490000}"/>
    <cellStyle name="Normal 44 2 2 2 2" xfId="18748" xr:uid="{00000000-0005-0000-0000-00003A490000}"/>
    <cellStyle name="Normal 44 2 2 2 2 2" xfId="18749" xr:uid="{00000000-0005-0000-0000-00003B490000}"/>
    <cellStyle name="Normal 44 2 2 2 2 3" xfId="18750" xr:uid="{00000000-0005-0000-0000-00003C490000}"/>
    <cellStyle name="Normal 44 2 2 2 2 4" xfId="18751" xr:uid="{00000000-0005-0000-0000-00003D490000}"/>
    <cellStyle name="Normal 44 2 2 2 3" xfId="18752" xr:uid="{00000000-0005-0000-0000-00003E490000}"/>
    <cellStyle name="Normal 44 2 2 2 4" xfId="18753" xr:uid="{00000000-0005-0000-0000-00003F490000}"/>
    <cellStyle name="Normal 44 2 2 2 5" xfId="18754" xr:uid="{00000000-0005-0000-0000-000040490000}"/>
    <cellStyle name="Normal 44 2 2 3" xfId="18755" xr:uid="{00000000-0005-0000-0000-000041490000}"/>
    <cellStyle name="Normal 44 2 2 3 2" xfId="18756" xr:uid="{00000000-0005-0000-0000-000042490000}"/>
    <cellStyle name="Normal 44 2 2 3 3" xfId="18757" xr:uid="{00000000-0005-0000-0000-000043490000}"/>
    <cellStyle name="Normal 44 2 2 3 4" xfId="18758" xr:uid="{00000000-0005-0000-0000-000044490000}"/>
    <cellStyle name="Normal 44 2 2 4" xfId="18759" xr:uid="{00000000-0005-0000-0000-000045490000}"/>
    <cellStyle name="Normal 44 2 2 5" xfId="18760" xr:uid="{00000000-0005-0000-0000-000046490000}"/>
    <cellStyle name="Normal 44 2 2 6" xfId="18761" xr:uid="{00000000-0005-0000-0000-000047490000}"/>
    <cellStyle name="Normal 44 3" xfId="18762" xr:uid="{00000000-0005-0000-0000-000048490000}"/>
    <cellStyle name="Normal 44 3 2" xfId="18763" xr:uid="{00000000-0005-0000-0000-000049490000}"/>
    <cellStyle name="Normal 44 3 2 2" xfId="18764" xr:uid="{00000000-0005-0000-0000-00004A490000}"/>
    <cellStyle name="Normal 44 3 2 2 2" xfId="18765" xr:uid="{00000000-0005-0000-0000-00004B490000}"/>
    <cellStyle name="Normal 44 3 2 2 3" xfId="18766" xr:uid="{00000000-0005-0000-0000-00004C490000}"/>
    <cellStyle name="Normal 44 3 2 2 4" xfId="18767" xr:uid="{00000000-0005-0000-0000-00004D490000}"/>
    <cellStyle name="Normal 44 3 2 3" xfId="18768" xr:uid="{00000000-0005-0000-0000-00004E490000}"/>
    <cellStyle name="Normal 44 3 2 4" xfId="18769" xr:uid="{00000000-0005-0000-0000-00004F490000}"/>
    <cellStyle name="Normal 44 3 2 5" xfId="18770" xr:uid="{00000000-0005-0000-0000-000050490000}"/>
    <cellStyle name="Normal 44 3 3" xfId="18771" xr:uid="{00000000-0005-0000-0000-000051490000}"/>
    <cellStyle name="Normal 44 3 3 2" xfId="18772" xr:uid="{00000000-0005-0000-0000-000052490000}"/>
    <cellStyle name="Normal 44 3 3 3" xfId="18773" xr:uid="{00000000-0005-0000-0000-000053490000}"/>
    <cellStyle name="Normal 44 3 3 4" xfId="18774" xr:uid="{00000000-0005-0000-0000-000054490000}"/>
    <cellStyle name="Normal 44 3 4" xfId="18775" xr:uid="{00000000-0005-0000-0000-000055490000}"/>
    <cellStyle name="Normal 44 3 5" xfId="18776" xr:uid="{00000000-0005-0000-0000-000056490000}"/>
    <cellStyle name="Normal 44 3 6" xfId="18777" xr:uid="{00000000-0005-0000-0000-000057490000}"/>
    <cellStyle name="Normal 44 4" xfId="18778" xr:uid="{00000000-0005-0000-0000-000058490000}"/>
    <cellStyle name="Normal 44 4 2" xfId="18779" xr:uid="{00000000-0005-0000-0000-000059490000}"/>
    <cellStyle name="Normal 44 4 2 2" xfId="18780" xr:uid="{00000000-0005-0000-0000-00005A490000}"/>
    <cellStyle name="Normal 44 4 2 2 2" xfId="18781" xr:uid="{00000000-0005-0000-0000-00005B490000}"/>
    <cellStyle name="Normal 44 4 2 2 3" xfId="18782" xr:uid="{00000000-0005-0000-0000-00005C490000}"/>
    <cellStyle name="Normal 44 4 2 2 4" xfId="18783" xr:uid="{00000000-0005-0000-0000-00005D490000}"/>
    <cellStyle name="Normal 44 4 2 3" xfId="18784" xr:uid="{00000000-0005-0000-0000-00005E490000}"/>
    <cellStyle name="Normal 44 4 2 4" xfId="18785" xr:uid="{00000000-0005-0000-0000-00005F490000}"/>
    <cellStyle name="Normal 44 4 2 5" xfId="18786" xr:uid="{00000000-0005-0000-0000-000060490000}"/>
    <cellStyle name="Normal 44 4 3" xfId="18787" xr:uid="{00000000-0005-0000-0000-000061490000}"/>
    <cellStyle name="Normal 44 4 3 2" xfId="18788" xr:uid="{00000000-0005-0000-0000-000062490000}"/>
    <cellStyle name="Normal 44 4 3 3" xfId="18789" xr:uid="{00000000-0005-0000-0000-000063490000}"/>
    <cellStyle name="Normal 44 4 3 4" xfId="18790" xr:uid="{00000000-0005-0000-0000-000064490000}"/>
    <cellStyle name="Normal 44 4 4" xfId="18791" xr:uid="{00000000-0005-0000-0000-000065490000}"/>
    <cellStyle name="Normal 44 4 5" xfId="18792" xr:uid="{00000000-0005-0000-0000-000066490000}"/>
    <cellStyle name="Normal 44 4 6" xfId="18793" xr:uid="{00000000-0005-0000-0000-000067490000}"/>
    <cellStyle name="Normal 44 5" xfId="18794" xr:uid="{00000000-0005-0000-0000-000068490000}"/>
    <cellStyle name="Normal 44 5 2" xfId="18795" xr:uid="{00000000-0005-0000-0000-000069490000}"/>
    <cellStyle name="Normal 44 5 2 2" xfId="18796" xr:uid="{00000000-0005-0000-0000-00006A490000}"/>
    <cellStyle name="Normal 44 5 2 2 2" xfId="18797" xr:uid="{00000000-0005-0000-0000-00006B490000}"/>
    <cellStyle name="Normal 44 5 2 2 3" xfId="18798" xr:uid="{00000000-0005-0000-0000-00006C490000}"/>
    <cellStyle name="Normal 44 5 2 2 4" xfId="18799" xr:uid="{00000000-0005-0000-0000-00006D490000}"/>
    <cellStyle name="Normal 44 5 2 3" xfId="18800" xr:uid="{00000000-0005-0000-0000-00006E490000}"/>
    <cellStyle name="Normal 44 5 2 4" xfId="18801" xr:uid="{00000000-0005-0000-0000-00006F490000}"/>
    <cellStyle name="Normal 44 5 2 5" xfId="18802" xr:uid="{00000000-0005-0000-0000-000070490000}"/>
    <cellStyle name="Normal 44 5 3" xfId="18803" xr:uid="{00000000-0005-0000-0000-000071490000}"/>
    <cellStyle name="Normal 44 5 3 2" xfId="18804" xr:uid="{00000000-0005-0000-0000-000072490000}"/>
    <cellStyle name="Normal 44 5 3 3" xfId="18805" xr:uid="{00000000-0005-0000-0000-000073490000}"/>
    <cellStyle name="Normal 44 5 3 4" xfId="18806" xr:uid="{00000000-0005-0000-0000-000074490000}"/>
    <cellStyle name="Normal 44 5 4" xfId="18807" xr:uid="{00000000-0005-0000-0000-000075490000}"/>
    <cellStyle name="Normal 44 5 5" xfId="18808" xr:uid="{00000000-0005-0000-0000-000076490000}"/>
    <cellStyle name="Normal 44 5 6" xfId="18809" xr:uid="{00000000-0005-0000-0000-000077490000}"/>
    <cellStyle name="Normal 44 6" xfId="23976" xr:uid="{E5FC70ED-B411-4FFC-9265-86FBB4F82F2F}"/>
    <cellStyle name="Normal 45" xfId="18810" xr:uid="{00000000-0005-0000-0000-000078490000}"/>
    <cellStyle name="Normal 45 2" xfId="18811" xr:uid="{00000000-0005-0000-0000-000079490000}"/>
    <cellStyle name="Normal 45 2 2" xfId="18812" xr:uid="{00000000-0005-0000-0000-00007A490000}"/>
    <cellStyle name="Normal 45 2 2 2" xfId="18813" xr:uid="{00000000-0005-0000-0000-00007B490000}"/>
    <cellStyle name="Normal 45 2 2 3" xfId="18814" xr:uid="{00000000-0005-0000-0000-00007C490000}"/>
    <cellStyle name="Normal 45 2 2 4" xfId="18815" xr:uid="{00000000-0005-0000-0000-00007D490000}"/>
    <cellStyle name="Normal 45 2 3" xfId="18816" xr:uid="{00000000-0005-0000-0000-00007E490000}"/>
    <cellStyle name="Normal 45 2 4" xfId="18817" xr:uid="{00000000-0005-0000-0000-00007F490000}"/>
    <cellStyle name="Normal 45 2 5" xfId="18818" xr:uid="{00000000-0005-0000-0000-000080490000}"/>
    <cellStyle name="Normal 45 3" xfId="18819" xr:uid="{00000000-0005-0000-0000-000081490000}"/>
    <cellStyle name="Normal 45 4" xfId="18820" xr:uid="{00000000-0005-0000-0000-000082490000}"/>
    <cellStyle name="Normal 45 4 2" xfId="18821" xr:uid="{00000000-0005-0000-0000-000083490000}"/>
    <cellStyle name="Normal 45 4 3" xfId="18822" xr:uid="{00000000-0005-0000-0000-000084490000}"/>
    <cellStyle name="Normal 45 4 4" xfId="18823" xr:uid="{00000000-0005-0000-0000-000085490000}"/>
    <cellStyle name="Normal 45 5" xfId="18824" xr:uid="{00000000-0005-0000-0000-000086490000}"/>
    <cellStyle name="Normal 45 6" xfId="18825" xr:uid="{00000000-0005-0000-0000-000087490000}"/>
    <cellStyle name="Normal 45 7" xfId="18826" xr:uid="{00000000-0005-0000-0000-000088490000}"/>
    <cellStyle name="Normal 45 8" xfId="23977" xr:uid="{ED4534C9-D9B1-4A69-8FB8-ADE4DE4505C9}"/>
    <cellStyle name="Normal 46" xfId="18827" xr:uid="{00000000-0005-0000-0000-000089490000}"/>
    <cellStyle name="Normal 46 2" xfId="18828" xr:uid="{00000000-0005-0000-0000-00008A490000}"/>
    <cellStyle name="Normal 46 2 2" xfId="18829" xr:uid="{00000000-0005-0000-0000-00008B490000}"/>
    <cellStyle name="Normal 46 2 2 2" xfId="18830" xr:uid="{00000000-0005-0000-0000-00008C490000}"/>
    <cellStyle name="Normal 46 2 2 3" xfId="18831" xr:uid="{00000000-0005-0000-0000-00008D490000}"/>
    <cellStyle name="Normal 46 2 2 4" xfId="18832" xr:uid="{00000000-0005-0000-0000-00008E490000}"/>
    <cellStyle name="Normal 46 2 3" xfId="18833" xr:uid="{00000000-0005-0000-0000-00008F490000}"/>
    <cellStyle name="Normal 46 2 4" xfId="18834" xr:uid="{00000000-0005-0000-0000-000090490000}"/>
    <cellStyle name="Normal 46 2 5" xfId="18835" xr:uid="{00000000-0005-0000-0000-000091490000}"/>
    <cellStyle name="Normal 46 3" xfId="18836" xr:uid="{00000000-0005-0000-0000-000092490000}"/>
    <cellStyle name="Normal 46 4" xfId="18837" xr:uid="{00000000-0005-0000-0000-000093490000}"/>
    <cellStyle name="Normal 46 4 2" xfId="18838" xr:uid="{00000000-0005-0000-0000-000094490000}"/>
    <cellStyle name="Normal 46 4 3" xfId="18839" xr:uid="{00000000-0005-0000-0000-000095490000}"/>
    <cellStyle name="Normal 46 4 4" xfId="18840" xr:uid="{00000000-0005-0000-0000-000096490000}"/>
    <cellStyle name="Normal 46 5" xfId="18841" xr:uid="{00000000-0005-0000-0000-000097490000}"/>
    <cellStyle name="Normal 46 6" xfId="18842" xr:uid="{00000000-0005-0000-0000-000098490000}"/>
    <cellStyle name="Normal 46 7" xfId="18843" xr:uid="{00000000-0005-0000-0000-000099490000}"/>
    <cellStyle name="Normal 46 8" xfId="23978" xr:uid="{01F1FDAC-8563-4D5A-AC45-430310FAE4FA}"/>
    <cellStyle name="Normal 47" xfId="18844" xr:uid="{00000000-0005-0000-0000-00009A490000}"/>
    <cellStyle name="Normal 47 2" xfId="18845" xr:uid="{00000000-0005-0000-0000-00009B490000}"/>
    <cellStyle name="Normal 47 2 2" xfId="18846" xr:uid="{00000000-0005-0000-0000-00009C490000}"/>
    <cellStyle name="Normal 47 2 2 2" xfId="18847" xr:uid="{00000000-0005-0000-0000-00009D490000}"/>
    <cellStyle name="Normal 47 2 2 3" xfId="18848" xr:uid="{00000000-0005-0000-0000-00009E490000}"/>
    <cellStyle name="Normal 47 2 2 4" xfId="18849" xr:uid="{00000000-0005-0000-0000-00009F490000}"/>
    <cellStyle name="Normal 47 2 3" xfId="18850" xr:uid="{00000000-0005-0000-0000-0000A0490000}"/>
    <cellStyle name="Normal 47 2 4" xfId="18851" xr:uid="{00000000-0005-0000-0000-0000A1490000}"/>
    <cellStyle name="Normal 47 2 5" xfId="18852" xr:uid="{00000000-0005-0000-0000-0000A2490000}"/>
    <cellStyle name="Normal 47 3" xfId="18853" xr:uid="{00000000-0005-0000-0000-0000A3490000}"/>
    <cellStyle name="Normal 47 4" xfId="18854" xr:uid="{00000000-0005-0000-0000-0000A4490000}"/>
    <cellStyle name="Normal 47 4 2" xfId="18855" xr:uid="{00000000-0005-0000-0000-0000A5490000}"/>
    <cellStyle name="Normal 47 4 3" xfId="18856" xr:uid="{00000000-0005-0000-0000-0000A6490000}"/>
    <cellStyle name="Normal 47 4 4" xfId="18857" xr:uid="{00000000-0005-0000-0000-0000A7490000}"/>
    <cellStyle name="Normal 47 5" xfId="18858" xr:uid="{00000000-0005-0000-0000-0000A8490000}"/>
    <cellStyle name="Normal 47 6" xfId="18859" xr:uid="{00000000-0005-0000-0000-0000A9490000}"/>
    <cellStyle name="Normal 47 7" xfId="18860" xr:uid="{00000000-0005-0000-0000-0000AA490000}"/>
    <cellStyle name="Normal 47 8" xfId="23979" xr:uid="{29BC4E1B-BC7F-4CB7-9A16-34D8A8988EC9}"/>
    <cellStyle name="Normal 48" xfId="18861" xr:uid="{00000000-0005-0000-0000-0000AB490000}"/>
    <cellStyle name="Normal 48 2" xfId="18862" xr:uid="{00000000-0005-0000-0000-0000AC490000}"/>
    <cellStyle name="Normal 48 2 2" xfId="18863" xr:uid="{00000000-0005-0000-0000-0000AD490000}"/>
    <cellStyle name="Normal 48 2 2 2" xfId="18864" xr:uid="{00000000-0005-0000-0000-0000AE490000}"/>
    <cellStyle name="Normal 48 2 2 3" xfId="18865" xr:uid="{00000000-0005-0000-0000-0000AF490000}"/>
    <cellStyle name="Normal 48 2 2 4" xfId="18866" xr:uid="{00000000-0005-0000-0000-0000B0490000}"/>
    <cellStyle name="Normal 48 2 3" xfId="18867" xr:uid="{00000000-0005-0000-0000-0000B1490000}"/>
    <cellStyle name="Normal 48 2 4" xfId="18868" xr:uid="{00000000-0005-0000-0000-0000B2490000}"/>
    <cellStyle name="Normal 48 2 5" xfId="18869" xr:uid="{00000000-0005-0000-0000-0000B3490000}"/>
    <cellStyle name="Normal 48 3" xfId="18870" xr:uid="{00000000-0005-0000-0000-0000B4490000}"/>
    <cellStyle name="Normal 48 4" xfId="18871" xr:uid="{00000000-0005-0000-0000-0000B5490000}"/>
    <cellStyle name="Normal 48 4 2" xfId="18872" xr:uid="{00000000-0005-0000-0000-0000B6490000}"/>
    <cellStyle name="Normal 48 4 3" xfId="18873" xr:uid="{00000000-0005-0000-0000-0000B7490000}"/>
    <cellStyle name="Normal 48 4 4" xfId="18874" xr:uid="{00000000-0005-0000-0000-0000B8490000}"/>
    <cellStyle name="Normal 48 5" xfId="18875" xr:uid="{00000000-0005-0000-0000-0000B9490000}"/>
    <cellStyle name="Normal 48 6" xfId="18876" xr:uid="{00000000-0005-0000-0000-0000BA490000}"/>
    <cellStyle name="Normal 48 7" xfId="18877" xr:uid="{00000000-0005-0000-0000-0000BB490000}"/>
    <cellStyle name="Normal 48 8" xfId="23980" xr:uid="{543EEEDC-FAAC-4843-924A-D83A09705AC2}"/>
    <cellStyle name="Normal 49" xfId="18878" xr:uid="{00000000-0005-0000-0000-0000BC490000}"/>
    <cellStyle name="Normal 49 2" xfId="18879" xr:uid="{00000000-0005-0000-0000-0000BD490000}"/>
    <cellStyle name="Normal 49 2 2" xfId="18880" xr:uid="{00000000-0005-0000-0000-0000BE490000}"/>
    <cellStyle name="Normal 49 2 2 2" xfId="18881" xr:uid="{00000000-0005-0000-0000-0000BF490000}"/>
    <cellStyle name="Normal 49 2 2 3" xfId="18882" xr:uid="{00000000-0005-0000-0000-0000C0490000}"/>
    <cellStyle name="Normal 49 2 2 4" xfId="18883" xr:uid="{00000000-0005-0000-0000-0000C1490000}"/>
    <cellStyle name="Normal 49 2 3" xfId="18884" xr:uid="{00000000-0005-0000-0000-0000C2490000}"/>
    <cellStyle name="Normal 49 2 4" xfId="18885" xr:uid="{00000000-0005-0000-0000-0000C3490000}"/>
    <cellStyle name="Normal 49 2 5" xfId="18886" xr:uid="{00000000-0005-0000-0000-0000C4490000}"/>
    <cellStyle name="Normal 49 3" xfId="18887" xr:uid="{00000000-0005-0000-0000-0000C5490000}"/>
    <cellStyle name="Normal 49 4" xfId="18888" xr:uid="{00000000-0005-0000-0000-0000C6490000}"/>
    <cellStyle name="Normal 49 4 2" xfId="18889" xr:uid="{00000000-0005-0000-0000-0000C7490000}"/>
    <cellStyle name="Normal 49 4 3" xfId="18890" xr:uid="{00000000-0005-0000-0000-0000C8490000}"/>
    <cellStyle name="Normal 49 4 4" xfId="18891" xr:uid="{00000000-0005-0000-0000-0000C9490000}"/>
    <cellStyle name="Normal 49 5" xfId="18892" xr:uid="{00000000-0005-0000-0000-0000CA490000}"/>
    <cellStyle name="Normal 49 6" xfId="18893" xr:uid="{00000000-0005-0000-0000-0000CB490000}"/>
    <cellStyle name="Normal 49 7" xfId="18894" xr:uid="{00000000-0005-0000-0000-0000CC490000}"/>
    <cellStyle name="Normal 49 8" xfId="23981" xr:uid="{8D5B7B9A-F2A2-4675-AA6B-486C711E949E}"/>
    <cellStyle name="Normal 5" xfId="18895" xr:uid="{00000000-0005-0000-0000-0000CD490000}"/>
    <cellStyle name="Normal 5 10" xfId="18896" xr:uid="{00000000-0005-0000-0000-0000CE490000}"/>
    <cellStyle name="Normal 5 10 2" xfId="18897" xr:uid="{00000000-0005-0000-0000-0000CF490000}"/>
    <cellStyle name="Normal 5 100" xfId="18898" xr:uid="{00000000-0005-0000-0000-0000D0490000}"/>
    <cellStyle name="Normal 5 101" xfId="18899" xr:uid="{00000000-0005-0000-0000-0000D1490000}"/>
    <cellStyle name="Normal 5 102" xfId="18900" xr:uid="{00000000-0005-0000-0000-0000D2490000}"/>
    <cellStyle name="Normal 5 103" xfId="18901" xr:uid="{00000000-0005-0000-0000-0000D3490000}"/>
    <cellStyle name="Normal 5 104" xfId="18902" xr:uid="{00000000-0005-0000-0000-0000D4490000}"/>
    <cellStyle name="Normal 5 105" xfId="18903" xr:uid="{00000000-0005-0000-0000-0000D5490000}"/>
    <cellStyle name="Normal 5 106" xfId="18904" xr:uid="{00000000-0005-0000-0000-0000D6490000}"/>
    <cellStyle name="Normal 5 107" xfId="18905" xr:uid="{00000000-0005-0000-0000-0000D7490000}"/>
    <cellStyle name="Normal 5 108" xfId="18906" xr:uid="{00000000-0005-0000-0000-0000D8490000}"/>
    <cellStyle name="Normal 5 109" xfId="18907" xr:uid="{00000000-0005-0000-0000-0000D9490000}"/>
    <cellStyle name="Normal 5 11" xfId="18908" xr:uid="{00000000-0005-0000-0000-0000DA490000}"/>
    <cellStyle name="Normal 5 11 2" xfId="18909" xr:uid="{00000000-0005-0000-0000-0000DB490000}"/>
    <cellStyle name="Normal 5 11 3" xfId="18910" xr:uid="{00000000-0005-0000-0000-0000DC490000}"/>
    <cellStyle name="Normal 5 11 3 2" xfId="18911" xr:uid="{00000000-0005-0000-0000-0000DD490000}"/>
    <cellStyle name="Normal 5 11 3 3" xfId="18912" xr:uid="{00000000-0005-0000-0000-0000DE490000}"/>
    <cellStyle name="Normal 5 11 3 4" xfId="18913" xr:uid="{00000000-0005-0000-0000-0000DF490000}"/>
    <cellStyle name="Normal 5 110" xfId="18914" xr:uid="{00000000-0005-0000-0000-0000E0490000}"/>
    <cellStyle name="Normal 5 111" xfId="18915" xr:uid="{00000000-0005-0000-0000-0000E1490000}"/>
    <cellStyle name="Normal 5 112" xfId="18916" xr:uid="{00000000-0005-0000-0000-0000E2490000}"/>
    <cellStyle name="Normal 5 113" xfId="18917" xr:uid="{00000000-0005-0000-0000-0000E3490000}"/>
    <cellStyle name="Normal 5 114" xfId="23894" xr:uid="{4DA03971-54C7-4676-8252-9B2A211EEC1B}"/>
    <cellStyle name="Normal 5 12" xfId="18918" xr:uid="{00000000-0005-0000-0000-0000E4490000}"/>
    <cellStyle name="Normal 5 12 2" xfId="18919" xr:uid="{00000000-0005-0000-0000-0000E5490000}"/>
    <cellStyle name="Normal 5 12 3" xfId="18920" xr:uid="{00000000-0005-0000-0000-0000E6490000}"/>
    <cellStyle name="Normal 5 12 3 2" xfId="18921" xr:uid="{00000000-0005-0000-0000-0000E7490000}"/>
    <cellStyle name="Normal 5 12 3 3" xfId="18922" xr:uid="{00000000-0005-0000-0000-0000E8490000}"/>
    <cellStyle name="Normal 5 12 3 4" xfId="18923" xr:uid="{00000000-0005-0000-0000-0000E9490000}"/>
    <cellStyle name="Normal 5 13" xfId="18924" xr:uid="{00000000-0005-0000-0000-0000EA490000}"/>
    <cellStyle name="Normal 5 13 2" xfId="18925" xr:uid="{00000000-0005-0000-0000-0000EB490000}"/>
    <cellStyle name="Normal 5 13 3" xfId="18926" xr:uid="{00000000-0005-0000-0000-0000EC490000}"/>
    <cellStyle name="Normal 5 13 4" xfId="18927" xr:uid="{00000000-0005-0000-0000-0000ED490000}"/>
    <cellStyle name="Normal 5 13 5" xfId="18928" xr:uid="{00000000-0005-0000-0000-0000EE490000}"/>
    <cellStyle name="Normal 5 14" xfId="18929" xr:uid="{00000000-0005-0000-0000-0000EF490000}"/>
    <cellStyle name="Normal 5 14 2" xfId="18930" xr:uid="{00000000-0005-0000-0000-0000F0490000}"/>
    <cellStyle name="Normal 5 15" xfId="18931" xr:uid="{00000000-0005-0000-0000-0000F1490000}"/>
    <cellStyle name="Normal 5 15 2" xfId="18932" xr:uid="{00000000-0005-0000-0000-0000F2490000}"/>
    <cellStyle name="Normal 5 16" xfId="18933" xr:uid="{00000000-0005-0000-0000-0000F3490000}"/>
    <cellStyle name="Normal 5 16 2" xfId="18934" xr:uid="{00000000-0005-0000-0000-0000F4490000}"/>
    <cellStyle name="Normal 5 17" xfId="18935" xr:uid="{00000000-0005-0000-0000-0000F5490000}"/>
    <cellStyle name="Normal 5 17 2" xfId="18936" xr:uid="{00000000-0005-0000-0000-0000F6490000}"/>
    <cellStyle name="Normal 5 18" xfId="18937" xr:uid="{00000000-0005-0000-0000-0000F7490000}"/>
    <cellStyle name="Normal 5 18 2" xfId="18938" xr:uid="{00000000-0005-0000-0000-0000F8490000}"/>
    <cellStyle name="Normal 5 19" xfId="18939" xr:uid="{00000000-0005-0000-0000-0000F9490000}"/>
    <cellStyle name="Normal 5 19 2" xfId="18940" xr:uid="{00000000-0005-0000-0000-0000FA490000}"/>
    <cellStyle name="Normal 5 2" xfId="18941" xr:uid="{00000000-0005-0000-0000-0000FB490000}"/>
    <cellStyle name="Normal 5 2 2" xfId="18942" xr:uid="{00000000-0005-0000-0000-0000FC490000}"/>
    <cellStyle name="Normal 5 2 2 2" xfId="18943" xr:uid="{00000000-0005-0000-0000-0000FD490000}"/>
    <cellStyle name="Normal 5 2 2 3" xfId="18944" xr:uid="{00000000-0005-0000-0000-0000FE490000}"/>
    <cellStyle name="Normal 5 2 3" xfId="18945" xr:uid="{00000000-0005-0000-0000-0000FF490000}"/>
    <cellStyle name="Normal 5 2 3 2" xfId="18946" xr:uid="{00000000-0005-0000-0000-0000004A0000}"/>
    <cellStyle name="Normal 5 2 4" xfId="18947" xr:uid="{00000000-0005-0000-0000-0000014A0000}"/>
    <cellStyle name="Normal 5 20" xfId="18948" xr:uid="{00000000-0005-0000-0000-0000024A0000}"/>
    <cellStyle name="Normal 5 20 2" xfId="18949" xr:uid="{00000000-0005-0000-0000-0000034A0000}"/>
    <cellStyle name="Normal 5 21" xfId="18950" xr:uid="{00000000-0005-0000-0000-0000044A0000}"/>
    <cellStyle name="Normal 5 21 2" xfId="18951" xr:uid="{00000000-0005-0000-0000-0000054A0000}"/>
    <cellStyle name="Normal 5 22" xfId="18952" xr:uid="{00000000-0005-0000-0000-0000064A0000}"/>
    <cellStyle name="Normal 5 22 2" xfId="18953" xr:uid="{00000000-0005-0000-0000-0000074A0000}"/>
    <cellStyle name="Normal 5 23" xfId="18954" xr:uid="{00000000-0005-0000-0000-0000084A0000}"/>
    <cellStyle name="Normal 5 23 2" xfId="18955" xr:uid="{00000000-0005-0000-0000-0000094A0000}"/>
    <cellStyle name="Normal 5 24" xfId="18956" xr:uid="{00000000-0005-0000-0000-00000A4A0000}"/>
    <cellStyle name="Normal 5 24 2" xfId="18957" xr:uid="{00000000-0005-0000-0000-00000B4A0000}"/>
    <cellStyle name="Normal 5 25" xfId="18958" xr:uid="{00000000-0005-0000-0000-00000C4A0000}"/>
    <cellStyle name="Normal 5 25 2" xfId="18959" xr:uid="{00000000-0005-0000-0000-00000D4A0000}"/>
    <cellStyle name="Normal 5 26" xfId="18960" xr:uid="{00000000-0005-0000-0000-00000E4A0000}"/>
    <cellStyle name="Normal 5 26 2" xfId="18961" xr:uid="{00000000-0005-0000-0000-00000F4A0000}"/>
    <cellStyle name="Normal 5 27" xfId="18962" xr:uid="{00000000-0005-0000-0000-0000104A0000}"/>
    <cellStyle name="Normal 5 27 2" xfId="18963" xr:uid="{00000000-0005-0000-0000-0000114A0000}"/>
    <cellStyle name="Normal 5 28" xfId="18964" xr:uid="{00000000-0005-0000-0000-0000124A0000}"/>
    <cellStyle name="Normal 5 28 2" xfId="18965" xr:uid="{00000000-0005-0000-0000-0000134A0000}"/>
    <cellStyle name="Normal 5 29" xfId="18966" xr:uid="{00000000-0005-0000-0000-0000144A0000}"/>
    <cellStyle name="Normal 5 29 2" xfId="18967" xr:uid="{00000000-0005-0000-0000-0000154A0000}"/>
    <cellStyle name="Normal 5 3" xfId="18968" xr:uid="{00000000-0005-0000-0000-0000164A0000}"/>
    <cellStyle name="Normal 5 3 2" xfId="18969" xr:uid="{00000000-0005-0000-0000-0000174A0000}"/>
    <cellStyle name="Normal 5 3 2 2" xfId="18970" xr:uid="{00000000-0005-0000-0000-0000184A0000}"/>
    <cellStyle name="Normal 5 3 2 2 2" xfId="18971" xr:uid="{00000000-0005-0000-0000-0000194A0000}"/>
    <cellStyle name="Normal 5 3 2 2 3" xfId="18972" xr:uid="{00000000-0005-0000-0000-00001A4A0000}"/>
    <cellStyle name="Normal 5 3 2 2 3 2" xfId="18973" xr:uid="{00000000-0005-0000-0000-00001B4A0000}"/>
    <cellStyle name="Normal 5 3 2 2 3 3" xfId="18974" xr:uid="{00000000-0005-0000-0000-00001C4A0000}"/>
    <cellStyle name="Normal 5 3 2 2 3 4" xfId="18975" xr:uid="{00000000-0005-0000-0000-00001D4A0000}"/>
    <cellStyle name="Normal 5 3 2 2 4" xfId="18976" xr:uid="{00000000-0005-0000-0000-00001E4A0000}"/>
    <cellStyle name="Normal 5 3 2 2 5" xfId="18977" xr:uid="{00000000-0005-0000-0000-00001F4A0000}"/>
    <cellStyle name="Normal 5 3 2 2 6" xfId="18978" xr:uid="{00000000-0005-0000-0000-0000204A0000}"/>
    <cellStyle name="Normal 5 3 2 3" xfId="18979" xr:uid="{00000000-0005-0000-0000-0000214A0000}"/>
    <cellStyle name="Normal 5 3 2 4" xfId="18980" xr:uid="{00000000-0005-0000-0000-0000224A0000}"/>
    <cellStyle name="Normal 5 3 2 4 2" xfId="18981" xr:uid="{00000000-0005-0000-0000-0000234A0000}"/>
    <cellStyle name="Normal 5 3 2 4 3" xfId="18982" xr:uid="{00000000-0005-0000-0000-0000244A0000}"/>
    <cellStyle name="Normal 5 3 2 4 4" xfId="18983" xr:uid="{00000000-0005-0000-0000-0000254A0000}"/>
    <cellStyle name="Normal 5 3 2 5" xfId="18984" xr:uid="{00000000-0005-0000-0000-0000264A0000}"/>
    <cellStyle name="Normal 5 3 2 6" xfId="18985" xr:uid="{00000000-0005-0000-0000-0000274A0000}"/>
    <cellStyle name="Normal 5 3 2 7" xfId="18986" xr:uid="{00000000-0005-0000-0000-0000284A0000}"/>
    <cellStyle name="Normal 5 3 3" xfId="18987" xr:uid="{00000000-0005-0000-0000-0000294A0000}"/>
    <cellStyle name="Normal 5 3 3 2" xfId="18988" xr:uid="{00000000-0005-0000-0000-00002A4A0000}"/>
    <cellStyle name="Normal 5 3 3 2 2" xfId="18989" xr:uid="{00000000-0005-0000-0000-00002B4A0000}"/>
    <cellStyle name="Normal 5 3 3 2 2 2" xfId="18990" xr:uid="{00000000-0005-0000-0000-00002C4A0000}"/>
    <cellStyle name="Normal 5 3 3 2 2 3" xfId="18991" xr:uid="{00000000-0005-0000-0000-00002D4A0000}"/>
    <cellStyle name="Normal 5 3 3 2 2 4" xfId="18992" xr:uid="{00000000-0005-0000-0000-00002E4A0000}"/>
    <cellStyle name="Normal 5 3 3 2 3" xfId="18993" xr:uid="{00000000-0005-0000-0000-00002F4A0000}"/>
    <cellStyle name="Normal 5 3 3 2 4" xfId="18994" xr:uid="{00000000-0005-0000-0000-0000304A0000}"/>
    <cellStyle name="Normal 5 3 3 2 5" xfId="18995" xr:uid="{00000000-0005-0000-0000-0000314A0000}"/>
    <cellStyle name="Normal 5 3 3 3" xfId="18996" xr:uid="{00000000-0005-0000-0000-0000324A0000}"/>
    <cellStyle name="Normal 5 3 3 4" xfId="18997" xr:uid="{00000000-0005-0000-0000-0000334A0000}"/>
    <cellStyle name="Normal 5 3 3 4 2" xfId="18998" xr:uid="{00000000-0005-0000-0000-0000344A0000}"/>
    <cellStyle name="Normal 5 3 3 4 3" xfId="18999" xr:uid="{00000000-0005-0000-0000-0000354A0000}"/>
    <cellStyle name="Normal 5 3 3 4 4" xfId="19000" xr:uid="{00000000-0005-0000-0000-0000364A0000}"/>
    <cellStyle name="Normal 5 3 3 5" xfId="19001" xr:uid="{00000000-0005-0000-0000-0000374A0000}"/>
    <cellStyle name="Normal 5 3 3 6" xfId="19002" xr:uid="{00000000-0005-0000-0000-0000384A0000}"/>
    <cellStyle name="Normal 5 3 3 7" xfId="19003" xr:uid="{00000000-0005-0000-0000-0000394A0000}"/>
    <cellStyle name="Normal 5 3 4" xfId="19004" xr:uid="{00000000-0005-0000-0000-00003A4A0000}"/>
    <cellStyle name="Normal 5 30" xfId="19005" xr:uid="{00000000-0005-0000-0000-00003B4A0000}"/>
    <cellStyle name="Normal 5 30 2" xfId="19006" xr:uid="{00000000-0005-0000-0000-00003C4A0000}"/>
    <cellStyle name="Normal 5 31" xfId="19007" xr:uid="{00000000-0005-0000-0000-00003D4A0000}"/>
    <cellStyle name="Normal 5 31 2" xfId="19008" xr:uid="{00000000-0005-0000-0000-00003E4A0000}"/>
    <cellStyle name="Normal 5 32" xfId="19009" xr:uid="{00000000-0005-0000-0000-00003F4A0000}"/>
    <cellStyle name="Normal 5 32 2" xfId="19010" xr:uid="{00000000-0005-0000-0000-0000404A0000}"/>
    <cellStyle name="Normal 5 33" xfId="19011" xr:uid="{00000000-0005-0000-0000-0000414A0000}"/>
    <cellStyle name="Normal 5 33 2" xfId="19012" xr:uid="{00000000-0005-0000-0000-0000424A0000}"/>
    <cellStyle name="Normal 5 34" xfId="19013" xr:uid="{00000000-0005-0000-0000-0000434A0000}"/>
    <cellStyle name="Normal 5 34 2" xfId="19014" xr:uid="{00000000-0005-0000-0000-0000444A0000}"/>
    <cellStyle name="Normal 5 35" xfId="19015" xr:uid="{00000000-0005-0000-0000-0000454A0000}"/>
    <cellStyle name="Normal 5 35 2" xfId="19016" xr:uid="{00000000-0005-0000-0000-0000464A0000}"/>
    <cellStyle name="Normal 5 36" xfId="19017" xr:uid="{00000000-0005-0000-0000-0000474A0000}"/>
    <cellStyle name="Normal 5 36 2" xfId="19018" xr:uid="{00000000-0005-0000-0000-0000484A0000}"/>
    <cellStyle name="Normal 5 37" xfId="19019" xr:uid="{00000000-0005-0000-0000-0000494A0000}"/>
    <cellStyle name="Normal 5 37 2" xfId="19020" xr:uid="{00000000-0005-0000-0000-00004A4A0000}"/>
    <cellStyle name="Normal 5 38" xfId="19021" xr:uid="{00000000-0005-0000-0000-00004B4A0000}"/>
    <cellStyle name="Normal 5 38 2" xfId="19022" xr:uid="{00000000-0005-0000-0000-00004C4A0000}"/>
    <cellStyle name="Normal 5 39" xfId="19023" xr:uid="{00000000-0005-0000-0000-00004D4A0000}"/>
    <cellStyle name="Normal 5 39 2" xfId="19024" xr:uid="{00000000-0005-0000-0000-00004E4A0000}"/>
    <cellStyle name="Normal 5 4" xfId="19025" xr:uid="{00000000-0005-0000-0000-00004F4A0000}"/>
    <cellStyle name="Normal 5 4 2" xfId="19026" xr:uid="{00000000-0005-0000-0000-0000504A0000}"/>
    <cellStyle name="Normal 5 4 2 2" xfId="19027" xr:uid="{00000000-0005-0000-0000-0000514A0000}"/>
    <cellStyle name="Normal 5 4 2 2 2" xfId="19028" xr:uid="{00000000-0005-0000-0000-0000524A0000}"/>
    <cellStyle name="Normal 5 4 2 2 2 2" xfId="19029" xr:uid="{00000000-0005-0000-0000-0000534A0000}"/>
    <cellStyle name="Normal 5 4 2 2 2 3" xfId="19030" xr:uid="{00000000-0005-0000-0000-0000544A0000}"/>
    <cellStyle name="Normal 5 4 2 2 2 4" xfId="19031" xr:uid="{00000000-0005-0000-0000-0000554A0000}"/>
    <cellStyle name="Normal 5 4 2 2 3" xfId="19032" xr:uid="{00000000-0005-0000-0000-0000564A0000}"/>
    <cellStyle name="Normal 5 4 2 2 4" xfId="19033" xr:uid="{00000000-0005-0000-0000-0000574A0000}"/>
    <cellStyle name="Normal 5 4 2 2 5" xfId="19034" xr:uid="{00000000-0005-0000-0000-0000584A0000}"/>
    <cellStyle name="Normal 5 4 2 3" xfId="19035" xr:uid="{00000000-0005-0000-0000-0000594A0000}"/>
    <cellStyle name="Normal 5 4 2 4" xfId="19036" xr:uid="{00000000-0005-0000-0000-00005A4A0000}"/>
    <cellStyle name="Normal 5 4 2 4 2" xfId="19037" xr:uid="{00000000-0005-0000-0000-00005B4A0000}"/>
    <cellStyle name="Normal 5 4 2 4 3" xfId="19038" xr:uid="{00000000-0005-0000-0000-00005C4A0000}"/>
    <cellStyle name="Normal 5 4 2 4 4" xfId="19039" xr:uid="{00000000-0005-0000-0000-00005D4A0000}"/>
    <cellStyle name="Normal 5 4 2 5" xfId="19040" xr:uid="{00000000-0005-0000-0000-00005E4A0000}"/>
    <cellStyle name="Normal 5 4 2 6" xfId="19041" xr:uid="{00000000-0005-0000-0000-00005F4A0000}"/>
    <cellStyle name="Normal 5 4 2 7" xfId="19042" xr:uid="{00000000-0005-0000-0000-0000604A0000}"/>
    <cellStyle name="Normal 5 4 3" xfId="19043" xr:uid="{00000000-0005-0000-0000-0000614A0000}"/>
    <cellStyle name="Normal 5 4 3 2" xfId="19044" xr:uid="{00000000-0005-0000-0000-0000624A0000}"/>
    <cellStyle name="Normal 5 4 3 3" xfId="19045" xr:uid="{00000000-0005-0000-0000-0000634A0000}"/>
    <cellStyle name="Normal 5 4 3 3 2" xfId="19046" xr:uid="{00000000-0005-0000-0000-0000644A0000}"/>
    <cellStyle name="Normal 5 4 3 3 3" xfId="19047" xr:uid="{00000000-0005-0000-0000-0000654A0000}"/>
    <cellStyle name="Normal 5 4 3 3 4" xfId="19048" xr:uid="{00000000-0005-0000-0000-0000664A0000}"/>
    <cellStyle name="Normal 5 4 3 4" xfId="19049" xr:uid="{00000000-0005-0000-0000-0000674A0000}"/>
    <cellStyle name="Normal 5 4 3 5" xfId="19050" xr:uid="{00000000-0005-0000-0000-0000684A0000}"/>
    <cellStyle name="Normal 5 4 3 6" xfId="19051" xr:uid="{00000000-0005-0000-0000-0000694A0000}"/>
    <cellStyle name="Normal 5 4 4" xfId="19052" xr:uid="{00000000-0005-0000-0000-00006A4A0000}"/>
    <cellStyle name="Normal 5 4 5" xfId="19053" xr:uid="{00000000-0005-0000-0000-00006B4A0000}"/>
    <cellStyle name="Normal 5 4 5 2" xfId="19054" xr:uid="{00000000-0005-0000-0000-00006C4A0000}"/>
    <cellStyle name="Normal 5 4 5 3" xfId="19055" xr:uid="{00000000-0005-0000-0000-00006D4A0000}"/>
    <cellStyle name="Normal 5 4 5 4" xfId="19056" xr:uid="{00000000-0005-0000-0000-00006E4A0000}"/>
    <cellStyle name="Normal 5 4 6" xfId="19057" xr:uid="{00000000-0005-0000-0000-00006F4A0000}"/>
    <cellStyle name="Normal 5 4 7" xfId="19058" xr:uid="{00000000-0005-0000-0000-0000704A0000}"/>
    <cellStyle name="Normal 5 4 8" xfId="19059" xr:uid="{00000000-0005-0000-0000-0000714A0000}"/>
    <cellStyle name="Normal 5 40" xfId="19060" xr:uid="{00000000-0005-0000-0000-0000724A0000}"/>
    <cellStyle name="Normal 5 40 2" xfId="19061" xr:uid="{00000000-0005-0000-0000-0000734A0000}"/>
    <cellStyle name="Normal 5 41" xfId="19062" xr:uid="{00000000-0005-0000-0000-0000744A0000}"/>
    <cellStyle name="Normal 5 41 2" xfId="19063" xr:uid="{00000000-0005-0000-0000-0000754A0000}"/>
    <cellStyle name="Normal 5 42" xfId="19064" xr:uid="{00000000-0005-0000-0000-0000764A0000}"/>
    <cellStyle name="Normal 5 42 2" xfId="19065" xr:uid="{00000000-0005-0000-0000-0000774A0000}"/>
    <cellStyle name="Normal 5 43" xfId="19066" xr:uid="{00000000-0005-0000-0000-0000784A0000}"/>
    <cellStyle name="Normal 5 43 2" xfId="19067" xr:uid="{00000000-0005-0000-0000-0000794A0000}"/>
    <cellStyle name="Normal 5 44" xfId="19068" xr:uid="{00000000-0005-0000-0000-00007A4A0000}"/>
    <cellStyle name="Normal 5 44 2" xfId="19069" xr:uid="{00000000-0005-0000-0000-00007B4A0000}"/>
    <cellStyle name="Normal 5 45" xfId="19070" xr:uid="{00000000-0005-0000-0000-00007C4A0000}"/>
    <cellStyle name="Normal 5 45 2" xfId="19071" xr:uid="{00000000-0005-0000-0000-00007D4A0000}"/>
    <cellStyle name="Normal 5 46" xfId="19072" xr:uid="{00000000-0005-0000-0000-00007E4A0000}"/>
    <cellStyle name="Normal 5 46 2" xfId="19073" xr:uid="{00000000-0005-0000-0000-00007F4A0000}"/>
    <cellStyle name="Normal 5 47" xfId="19074" xr:uid="{00000000-0005-0000-0000-0000804A0000}"/>
    <cellStyle name="Normal 5 48" xfId="19075" xr:uid="{00000000-0005-0000-0000-0000814A0000}"/>
    <cellStyle name="Normal 5 49" xfId="19076" xr:uid="{00000000-0005-0000-0000-0000824A0000}"/>
    <cellStyle name="Normal 5 5" xfId="19077" xr:uid="{00000000-0005-0000-0000-0000834A0000}"/>
    <cellStyle name="Normal 5 5 10" xfId="19078" xr:uid="{00000000-0005-0000-0000-0000844A0000}"/>
    <cellStyle name="Normal 5 5 11" xfId="19079" xr:uid="{00000000-0005-0000-0000-0000854A0000}"/>
    <cellStyle name="Normal 5 5 12" xfId="19080" xr:uid="{00000000-0005-0000-0000-0000864A0000}"/>
    <cellStyle name="Normal 5 5 13" xfId="19081" xr:uid="{00000000-0005-0000-0000-0000874A0000}"/>
    <cellStyle name="Normal 5 5 14" xfId="19082" xr:uid="{00000000-0005-0000-0000-0000884A0000}"/>
    <cellStyle name="Normal 5 5 15" xfId="19083" xr:uid="{00000000-0005-0000-0000-0000894A0000}"/>
    <cellStyle name="Normal 5 5 16" xfId="19084" xr:uid="{00000000-0005-0000-0000-00008A4A0000}"/>
    <cellStyle name="Normal 5 5 17" xfId="19085" xr:uid="{00000000-0005-0000-0000-00008B4A0000}"/>
    <cellStyle name="Normal 5 5 18" xfId="19086" xr:uid="{00000000-0005-0000-0000-00008C4A0000}"/>
    <cellStyle name="Normal 5 5 19" xfId="19087" xr:uid="{00000000-0005-0000-0000-00008D4A0000}"/>
    <cellStyle name="Normal 5 5 2" xfId="19088" xr:uid="{00000000-0005-0000-0000-00008E4A0000}"/>
    <cellStyle name="Normal 5 5 20" xfId="19089" xr:uid="{00000000-0005-0000-0000-00008F4A0000}"/>
    <cellStyle name="Normal 5 5 21" xfId="19090" xr:uid="{00000000-0005-0000-0000-0000904A0000}"/>
    <cellStyle name="Normal 5 5 22" xfId="19091" xr:uid="{00000000-0005-0000-0000-0000914A0000}"/>
    <cellStyle name="Normal 5 5 23" xfId="19092" xr:uid="{00000000-0005-0000-0000-0000924A0000}"/>
    <cellStyle name="Normal 5 5 24" xfId="19093" xr:uid="{00000000-0005-0000-0000-0000934A0000}"/>
    <cellStyle name="Normal 5 5 25" xfId="19094" xr:uid="{00000000-0005-0000-0000-0000944A0000}"/>
    <cellStyle name="Normal 5 5 26" xfId="19095" xr:uid="{00000000-0005-0000-0000-0000954A0000}"/>
    <cellStyle name="Normal 5 5 27" xfId="19096" xr:uid="{00000000-0005-0000-0000-0000964A0000}"/>
    <cellStyle name="Normal 5 5 28" xfId="19097" xr:uid="{00000000-0005-0000-0000-0000974A0000}"/>
    <cellStyle name="Normal 5 5 29" xfId="19098" xr:uid="{00000000-0005-0000-0000-0000984A0000}"/>
    <cellStyle name="Normal 5 5 3" xfId="19099" xr:uid="{00000000-0005-0000-0000-0000994A0000}"/>
    <cellStyle name="Normal 5 5 30" xfId="19100" xr:uid="{00000000-0005-0000-0000-00009A4A0000}"/>
    <cellStyle name="Normal 5 5 31" xfId="19101" xr:uid="{00000000-0005-0000-0000-00009B4A0000}"/>
    <cellStyle name="Normal 5 5 32" xfId="19102" xr:uid="{00000000-0005-0000-0000-00009C4A0000}"/>
    <cellStyle name="Normal 5 5 33" xfId="19103" xr:uid="{00000000-0005-0000-0000-00009D4A0000}"/>
    <cellStyle name="Normal 5 5 34" xfId="19104" xr:uid="{00000000-0005-0000-0000-00009E4A0000}"/>
    <cellStyle name="Normal 5 5 35" xfId="19105" xr:uid="{00000000-0005-0000-0000-00009F4A0000}"/>
    <cellStyle name="Normal 5 5 36" xfId="19106" xr:uid="{00000000-0005-0000-0000-0000A04A0000}"/>
    <cellStyle name="Normal 5 5 37" xfId="19107" xr:uid="{00000000-0005-0000-0000-0000A14A0000}"/>
    <cellStyle name="Normal 5 5 38" xfId="19108" xr:uid="{00000000-0005-0000-0000-0000A24A0000}"/>
    <cellStyle name="Normal 5 5 39" xfId="19109" xr:uid="{00000000-0005-0000-0000-0000A34A0000}"/>
    <cellStyle name="Normal 5 5 4" xfId="19110" xr:uid="{00000000-0005-0000-0000-0000A44A0000}"/>
    <cellStyle name="Normal 5 5 40" xfId="19111" xr:uid="{00000000-0005-0000-0000-0000A54A0000}"/>
    <cellStyle name="Normal 5 5 41" xfId="19112" xr:uid="{00000000-0005-0000-0000-0000A64A0000}"/>
    <cellStyle name="Normal 5 5 42" xfId="19113" xr:uid="{00000000-0005-0000-0000-0000A74A0000}"/>
    <cellStyle name="Normal 5 5 43" xfId="19114" xr:uid="{00000000-0005-0000-0000-0000A84A0000}"/>
    <cellStyle name="Normal 5 5 44" xfId="19115" xr:uid="{00000000-0005-0000-0000-0000A94A0000}"/>
    <cellStyle name="Normal 5 5 45" xfId="19116" xr:uid="{00000000-0005-0000-0000-0000AA4A0000}"/>
    <cellStyle name="Normal 5 5 46" xfId="19117" xr:uid="{00000000-0005-0000-0000-0000AB4A0000}"/>
    <cellStyle name="Normal 5 5 47" xfId="19118" xr:uid="{00000000-0005-0000-0000-0000AC4A0000}"/>
    <cellStyle name="Normal 5 5 48" xfId="19119" xr:uid="{00000000-0005-0000-0000-0000AD4A0000}"/>
    <cellStyle name="Normal 5 5 49" xfId="19120" xr:uid="{00000000-0005-0000-0000-0000AE4A0000}"/>
    <cellStyle name="Normal 5 5 5" xfId="19121" xr:uid="{00000000-0005-0000-0000-0000AF4A0000}"/>
    <cellStyle name="Normal 5 5 50" xfId="19122" xr:uid="{00000000-0005-0000-0000-0000B04A0000}"/>
    <cellStyle name="Normal 5 5 51" xfId="19123" xr:uid="{00000000-0005-0000-0000-0000B14A0000}"/>
    <cellStyle name="Normal 5 5 52" xfId="19124" xr:uid="{00000000-0005-0000-0000-0000B24A0000}"/>
    <cellStyle name="Normal 5 5 53" xfId="19125" xr:uid="{00000000-0005-0000-0000-0000B34A0000}"/>
    <cellStyle name="Normal 5 5 54" xfId="19126" xr:uid="{00000000-0005-0000-0000-0000B44A0000}"/>
    <cellStyle name="Normal 5 5 55" xfId="19127" xr:uid="{00000000-0005-0000-0000-0000B54A0000}"/>
    <cellStyle name="Normal 5 5 56" xfId="19128" xr:uid="{00000000-0005-0000-0000-0000B64A0000}"/>
    <cellStyle name="Normal 5 5 57" xfId="19129" xr:uid="{00000000-0005-0000-0000-0000B74A0000}"/>
    <cellStyle name="Normal 5 5 58" xfId="19130" xr:uid="{00000000-0005-0000-0000-0000B84A0000}"/>
    <cellStyle name="Normal 5 5 59" xfId="19131" xr:uid="{00000000-0005-0000-0000-0000B94A0000}"/>
    <cellStyle name="Normal 5 5 6" xfId="19132" xr:uid="{00000000-0005-0000-0000-0000BA4A0000}"/>
    <cellStyle name="Normal 5 5 60" xfId="19133" xr:uid="{00000000-0005-0000-0000-0000BB4A0000}"/>
    <cellStyle name="Normal 5 5 61" xfId="19134" xr:uid="{00000000-0005-0000-0000-0000BC4A0000}"/>
    <cellStyle name="Normal 5 5 62" xfId="19135" xr:uid="{00000000-0005-0000-0000-0000BD4A0000}"/>
    <cellStyle name="Normal 5 5 63" xfId="19136" xr:uid="{00000000-0005-0000-0000-0000BE4A0000}"/>
    <cellStyle name="Normal 5 5 64" xfId="19137" xr:uid="{00000000-0005-0000-0000-0000BF4A0000}"/>
    <cellStyle name="Normal 5 5 65" xfId="19138" xr:uid="{00000000-0005-0000-0000-0000C04A0000}"/>
    <cellStyle name="Normal 5 5 66" xfId="19139" xr:uid="{00000000-0005-0000-0000-0000C14A0000}"/>
    <cellStyle name="Normal 5 5 67" xfId="19140" xr:uid="{00000000-0005-0000-0000-0000C24A0000}"/>
    <cellStyle name="Normal 5 5 68" xfId="19141" xr:uid="{00000000-0005-0000-0000-0000C34A0000}"/>
    <cellStyle name="Normal 5 5 69" xfId="19142" xr:uid="{00000000-0005-0000-0000-0000C44A0000}"/>
    <cellStyle name="Normal 5 5 7" xfId="19143" xr:uid="{00000000-0005-0000-0000-0000C54A0000}"/>
    <cellStyle name="Normal 5 5 70" xfId="19144" xr:uid="{00000000-0005-0000-0000-0000C64A0000}"/>
    <cellStyle name="Normal 5 5 71" xfId="19145" xr:uid="{00000000-0005-0000-0000-0000C74A0000}"/>
    <cellStyle name="Normal 5 5 72" xfId="19146" xr:uid="{00000000-0005-0000-0000-0000C84A0000}"/>
    <cellStyle name="Normal 5 5 73" xfId="19147" xr:uid="{00000000-0005-0000-0000-0000C94A0000}"/>
    <cellStyle name="Normal 5 5 74" xfId="19148" xr:uid="{00000000-0005-0000-0000-0000CA4A0000}"/>
    <cellStyle name="Normal 5 5 75" xfId="19149" xr:uid="{00000000-0005-0000-0000-0000CB4A0000}"/>
    <cellStyle name="Normal 5 5 76" xfId="19150" xr:uid="{00000000-0005-0000-0000-0000CC4A0000}"/>
    <cellStyle name="Normal 5 5 77" xfId="19151" xr:uid="{00000000-0005-0000-0000-0000CD4A0000}"/>
    <cellStyle name="Normal 5 5 78" xfId="19152" xr:uid="{00000000-0005-0000-0000-0000CE4A0000}"/>
    <cellStyle name="Normal 5 5 79" xfId="19153" xr:uid="{00000000-0005-0000-0000-0000CF4A0000}"/>
    <cellStyle name="Normal 5 5 8" xfId="19154" xr:uid="{00000000-0005-0000-0000-0000D04A0000}"/>
    <cellStyle name="Normal 5 5 80" xfId="19155" xr:uid="{00000000-0005-0000-0000-0000D14A0000}"/>
    <cellStyle name="Normal 5 5 81" xfId="19156" xr:uid="{00000000-0005-0000-0000-0000D24A0000}"/>
    <cellStyle name="Normal 5 5 82" xfId="19157" xr:uid="{00000000-0005-0000-0000-0000D34A0000}"/>
    <cellStyle name="Normal 5 5 83" xfId="19158" xr:uid="{00000000-0005-0000-0000-0000D44A0000}"/>
    <cellStyle name="Normal 5 5 84" xfId="19159" xr:uid="{00000000-0005-0000-0000-0000D54A0000}"/>
    <cellStyle name="Normal 5 5 85" xfId="19160" xr:uid="{00000000-0005-0000-0000-0000D64A0000}"/>
    <cellStyle name="Normal 5 5 86" xfId="19161" xr:uid="{00000000-0005-0000-0000-0000D74A0000}"/>
    <cellStyle name="Normal 5 5 87" xfId="19162" xr:uid="{00000000-0005-0000-0000-0000D84A0000}"/>
    <cellStyle name="Normal 5 5 88" xfId="19163" xr:uid="{00000000-0005-0000-0000-0000D94A0000}"/>
    <cellStyle name="Normal 5 5 89" xfId="19164" xr:uid="{00000000-0005-0000-0000-0000DA4A0000}"/>
    <cellStyle name="Normal 5 5 9" xfId="19165" xr:uid="{00000000-0005-0000-0000-0000DB4A0000}"/>
    <cellStyle name="Normal 5 5 90" xfId="19166" xr:uid="{00000000-0005-0000-0000-0000DC4A0000}"/>
    <cellStyle name="Normal 5 5 91" xfId="19167" xr:uid="{00000000-0005-0000-0000-0000DD4A0000}"/>
    <cellStyle name="Normal 5 5 92" xfId="19168" xr:uid="{00000000-0005-0000-0000-0000DE4A0000}"/>
    <cellStyle name="Normal 5 5 93" xfId="19169" xr:uid="{00000000-0005-0000-0000-0000DF4A0000}"/>
    <cellStyle name="Normal 5 50" xfId="19170" xr:uid="{00000000-0005-0000-0000-0000E04A0000}"/>
    <cellStyle name="Normal 5 51" xfId="19171" xr:uid="{00000000-0005-0000-0000-0000E14A0000}"/>
    <cellStyle name="Normal 5 52" xfId="19172" xr:uid="{00000000-0005-0000-0000-0000E24A0000}"/>
    <cellStyle name="Normal 5 53" xfId="19173" xr:uid="{00000000-0005-0000-0000-0000E34A0000}"/>
    <cellStyle name="Normal 5 54" xfId="19174" xr:uid="{00000000-0005-0000-0000-0000E44A0000}"/>
    <cellStyle name="Normal 5 55" xfId="19175" xr:uid="{00000000-0005-0000-0000-0000E54A0000}"/>
    <cellStyle name="Normal 5 56" xfId="19176" xr:uid="{00000000-0005-0000-0000-0000E64A0000}"/>
    <cellStyle name="Normal 5 57" xfId="19177" xr:uid="{00000000-0005-0000-0000-0000E74A0000}"/>
    <cellStyle name="Normal 5 58" xfId="19178" xr:uid="{00000000-0005-0000-0000-0000E84A0000}"/>
    <cellStyle name="Normal 5 59" xfId="19179" xr:uid="{00000000-0005-0000-0000-0000E94A0000}"/>
    <cellStyle name="Normal 5 6" xfId="19180" xr:uid="{00000000-0005-0000-0000-0000EA4A0000}"/>
    <cellStyle name="Normal 5 6 2" xfId="19181" xr:uid="{00000000-0005-0000-0000-0000EB4A0000}"/>
    <cellStyle name="Normal 5 60" xfId="19182" xr:uid="{00000000-0005-0000-0000-0000EC4A0000}"/>
    <cellStyle name="Normal 5 61" xfId="19183" xr:uid="{00000000-0005-0000-0000-0000ED4A0000}"/>
    <cellStyle name="Normal 5 62" xfId="19184" xr:uid="{00000000-0005-0000-0000-0000EE4A0000}"/>
    <cellStyle name="Normal 5 63" xfId="19185" xr:uid="{00000000-0005-0000-0000-0000EF4A0000}"/>
    <cellStyle name="Normal 5 64" xfId="19186" xr:uid="{00000000-0005-0000-0000-0000F04A0000}"/>
    <cellStyle name="Normal 5 65" xfId="19187" xr:uid="{00000000-0005-0000-0000-0000F14A0000}"/>
    <cellStyle name="Normal 5 66" xfId="19188" xr:uid="{00000000-0005-0000-0000-0000F24A0000}"/>
    <cellStyle name="Normal 5 67" xfId="19189" xr:uid="{00000000-0005-0000-0000-0000F34A0000}"/>
    <cellStyle name="Normal 5 68" xfId="19190" xr:uid="{00000000-0005-0000-0000-0000F44A0000}"/>
    <cellStyle name="Normal 5 69" xfId="19191" xr:uid="{00000000-0005-0000-0000-0000F54A0000}"/>
    <cellStyle name="Normal 5 7" xfId="19192" xr:uid="{00000000-0005-0000-0000-0000F64A0000}"/>
    <cellStyle name="Normal 5 7 2" xfId="19193" xr:uid="{00000000-0005-0000-0000-0000F74A0000}"/>
    <cellStyle name="Normal 5 70" xfId="19194" xr:uid="{00000000-0005-0000-0000-0000F84A0000}"/>
    <cellStyle name="Normal 5 71" xfId="19195" xr:uid="{00000000-0005-0000-0000-0000F94A0000}"/>
    <cellStyle name="Normal 5 72" xfId="19196" xr:uid="{00000000-0005-0000-0000-0000FA4A0000}"/>
    <cellStyle name="Normal 5 73" xfId="19197" xr:uid="{00000000-0005-0000-0000-0000FB4A0000}"/>
    <cellStyle name="Normal 5 74" xfId="19198" xr:uid="{00000000-0005-0000-0000-0000FC4A0000}"/>
    <cellStyle name="Normal 5 75" xfId="19199" xr:uid="{00000000-0005-0000-0000-0000FD4A0000}"/>
    <cellStyle name="Normal 5 76" xfId="19200" xr:uid="{00000000-0005-0000-0000-0000FE4A0000}"/>
    <cellStyle name="Normal 5 77" xfId="19201" xr:uid="{00000000-0005-0000-0000-0000FF4A0000}"/>
    <cellStyle name="Normal 5 78" xfId="19202" xr:uid="{00000000-0005-0000-0000-0000004B0000}"/>
    <cellStyle name="Normal 5 79" xfId="19203" xr:uid="{00000000-0005-0000-0000-0000014B0000}"/>
    <cellStyle name="Normal 5 8" xfId="19204" xr:uid="{00000000-0005-0000-0000-0000024B0000}"/>
    <cellStyle name="Normal 5 8 2" xfId="19205" xr:uid="{00000000-0005-0000-0000-0000034B0000}"/>
    <cellStyle name="Normal 5 80" xfId="19206" xr:uid="{00000000-0005-0000-0000-0000044B0000}"/>
    <cellStyle name="Normal 5 81" xfId="19207" xr:uid="{00000000-0005-0000-0000-0000054B0000}"/>
    <cellStyle name="Normal 5 82" xfId="19208" xr:uid="{00000000-0005-0000-0000-0000064B0000}"/>
    <cellStyle name="Normal 5 83" xfId="19209" xr:uid="{00000000-0005-0000-0000-0000074B0000}"/>
    <cellStyle name="Normal 5 84" xfId="19210" xr:uid="{00000000-0005-0000-0000-0000084B0000}"/>
    <cellStyle name="Normal 5 85" xfId="19211" xr:uid="{00000000-0005-0000-0000-0000094B0000}"/>
    <cellStyle name="Normal 5 86" xfId="19212" xr:uid="{00000000-0005-0000-0000-00000A4B0000}"/>
    <cellStyle name="Normal 5 87" xfId="19213" xr:uid="{00000000-0005-0000-0000-00000B4B0000}"/>
    <cellStyle name="Normal 5 88" xfId="19214" xr:uid="{00000000-0005-0000-0000-00000C4B0000}"/>
    <cellStyle name="Normal 5 89" xfId="19215" xr:uid="{00000000-0005-0000-0000-00000D4B0000}"/>
    <cellStyle name="Normal 5 9" xfId="19216" xr:uid="{00000000-0005-0000-0000-00000E4B0000}"/>
    <cellStyle name="Normal 5 9 2" xfId="19217" xr:uid="{00000000-0005-0000-0000-00000F4B0000}"/>
    <cellStyle name="Normal 5 90" xfId="19218" xr:uid="{00000000-0005-0000-0000-0000104B0000}"/>
    <cellStyle name="Normal 5 91" xfId="19219" xr:uid="{00000000-0005-0000-0000-0000114B0000}"/>
    <cellStyle name="Normal 5 92" xfId="19220" xr:uid="{00000000-0005-0000-0000-0000124B0000}"/>
    <cellStyle name="Normal 5 93" xfId="19221" xr:uid="{00000000-0005-0000-0000-0000134B0000}"/>
    <cellStyle name="Normal 5 94" xfId="19222" xr:uid="{00000000-0005-0000-0000-0000144B0000}"/>
    <cellStyle name="Normal 5 95" xfId="19223" xr:uid="{00000000-0005-0000-0000-0000154B0000}"/>
    <cellStyle name="Normal 5 96" xfId="19224" xr:uid="{00000000-0005-0000-0000-0000164B0000}"/>
    <cellStyle name="Normal 5 97" xfId="19225" xr:uid="{00000000-0005-0000-0000-0000174B0000}"/>
    <cellStyle name="Normal 5 98" xfId="19226" xr:uid="{00000000-0005-0000-0000-0000184B0000}"/>
    <cellStyle name="Normal 5 99" xfId="19227" xr:uid="{00000000-0005-0000-0000-0000194B0000}"/>
    <cellStyle name="Normal 50" xfId="19228" xr:uid="{00000000-0005-0000-0000-00001A4B0000}"/>
    <cellStyle name="Normal 50 2" xfId="19229" xr:uid="{00000000-0005-0000-0000-00001B4B0000}"/>
    <cellStyle name="Normal 50 2 2" xfId="19230" xr:uid="{00000000-0005-0000-0000-00001C4B0000}"/>
    <cellStyle name="Normal 50 2 2 2" xfId="19231" xr:uid="{00000000-0005-0000-0000-00001D4B0000}"/>
    <cellStyle name="Normal 50 2 2 3" xfId="19232" xr:uid="{00000000-0005-0000-0000-00001E4B0000}"/>
    <cellStyle name="Normal 50 2 2 4" xfId="19233" xr:uid="{00000000-0005-0000-0000-00001F4B0000}"/>
    <cellStyle name="Normal 50 2 3" xfId="19234" xr:uid="{00000000-0005-0000-0000-0000204B0000}"/>
    <cellStyle name="Normal 50 2 4" xfId="19235" xr:uid="{00000000-0005-0000-0000-0000214B0000}"/>
    <cellStyle name="Normal 50 2 5" xfId="19236" xr:uid="{00000000-0005-0000-0000-0000224B0000}"/>
    <cellStyle name="Normal 50 3" xfId="19237" xr:uid="{00000000-0005-0000-0000-0000234B0000}"/>
    <cellStyle name="Normal 50 4" xfId="19238" xr:uid="{00000000-0005-0000-0000-0000244B0000}"/>
    <cellStyle name="Normal 50 4 2" xfId="19239" xr:uid="{00000000-0005-0000-0000-0000254B0000}"/>
    <cellStyle name="Normal 50 4 3" xfId="19240" xr:uid="{00000000-0005-0000-0000-0000264B0000}"/>
    <cellStyle name="Normal 50 4 4" xfId="19241" xr:uid="{00000000-0005-0000-0000-0000274B0000}"/>
    <cellStyle name="Normal 50 5" xfId="19242" xr:uid="{00000000-0005-0000-0000-0000284B0000}"/>
    <cellStyle name="Normal 50 6" xfId="19243" xr:uid="{00000000-0005-0000-0000-0000294B0000}"/>
    <cellStyle name="Normal 50 7" xfId="19244" xr:uid="{00000000-0005-0000-0000-00002A4B0000}"/>
    <cellStyle name="Normal 50 8" xfId="23982" xr:uid="{E3E9C621-983B-4284-A4B0-CFFEE02FA2CF}"/>
    <cellStyle name="Normal 51" xfId="19245" xr:uid="{00000000-0005-0000-0000-00002B4B0000}"/>
    <cellStyle name="Normal 51 2" xfId="19246" xr:uid="{00000000-0005-0000-0000-00002C4B0000}"/>
    <cellStyle name="Normal 51 2 2" xfId="19247" xr:uid="{00000000-0005-0000-0000-00002D4B0000}"/>
    <cellStyle name="Normal 51 2 2 2" xfId="19248" xr:uid="{00000000-0005-0000-0000-00002E4B0000}"/>
    <cellStyle name="Normal 51 2 2 3" xfId="19249" xr:uid="{00000000-0005-0000-0000-00002F4B0000}"/>
    <cellStyle name="Normal 51 2 2 4" xfId="19250" xr:uid="{00000000-0005-0000-0000-0000304B0000}"/>
    <cellStyle name="Normal 51 2 3" xfId="19251" xr:uid="{00000000-0005-0000-0000-0000314B0000}"/>
    <cellStyle name="Normal 51 2 4" xfId="19252" xr:uid="{00000000-0005-0000-0000-0000324B0000}"/>
    <cellStyle name="Normal 51 2 5" xfId="19253" xr:uid="{00000000-0005-0000-0000-0000334B0000}"/>
    <cellStyle name="Normal 51 3" xfId="19254" xr:uid="{00000000-0005-0000-0000-0000344B0000}"/>
    <cellStyle name="Normal 51 4" xfId="19255" xr:uid="{00000000-0005-0000-0000-0000354B0000}"/>
    <cellStyle name="Normal 51 4 2" xfId="19256" xr:uid="{00000000-0005-0000-0000-0000364B0000}"/>
    <cellStyle name="Normal 51 4 3" xfId="19257" xr:uid="{00000000-0005-0000-0000-0000374B0000}"/>
    <cellStyle name="Normal 51 4 4" xfId="19258" xr:uid="{00000000-0005-0000-0000-0000384B0000}"/>
    <cellStyle name="Normal 51 5" xfId="19259" xr:uid="{00000000-0005-0000-0000-0000394B0000}"/>
    <cellStyle name="Normal 51 6" xfId="19260" xr:uid="{00000000-0005-0000-0000-00003A4B0000}"/>
    <cellStyle name="Normal 51 7" xfId="19261" xr:uid="{00000000-0005-0000-0000-00003B4B0000}"/>
    <cellStyle name="Normal 51 8" xfId="23983" xr:uid="{FA42C4DB-E971-4A34-BB1B-3408490303A9}"/>
    <cellStyle name="Normal 52" xfId="19262" xr:uid="{00000000-0005-0000-0000-00003C4B0000}"/>
    <cellStyle name="Normal 52 2" xfId="23984" xr:uid="{FAB2330C-3984-418B-A312-734B5BC1E3A2}"/>
    <cellStyle name="Normal 53" xfId="19263" xr:uid="{00000000-0005-0000-0000-00003D4B0000}"/>
    <cellStyle name="Normal 53 2" xfId="23985" xr:uid="{597D2800-6D03-4213-AEFE-5936CD292DED}"/>
    <cellStyle name="Normal 54" xfId="19264" xr:uid="{00000000-0005-0000-0000-00003E4B0000}"/>
    <cellStyle name="Normal 54 2" xfId="23986" xr:uid="{419078C6-70D4-4678-A3FA-FAC85E771C1F}"/>
    <cellStyle name="Normal 55" xfId="19265" xr:uid="{00000000-0005-0000-0000-00003F4B0000}"/>
    <cellStyle name="Normal 55 2" xfId="19266" xr:uid="{00000000-0005-0000-0000-0000404B0000}"/>
    <cellStyle name="Normal 55 2 2" xfId="19267" xr:uid="{00000000-0005-0000-0000-0000414B0000}"/>
    <cellStyle name="Normal 55 2 2 2" xfId="19268" xr:uid="{00000000-0005-0000-0000-0000424B0000}"/>
    <cellStyle name="Normal 55 2 2 3" xfId="19269" xr:uid="{00000000-0005-0000-0000-0000434B0000}"/>
    <cellStyle name="Normal 55 2 2 4" xfId="19270" xr:uid="{00000000-0005-0000-0000-0000444B0000}"/>
    <cellStyle name="Normal 55 2 3" xfId="19271" xr:uid="{00000000-0005-0000-0000-0000454B0000}"/>
    <cellStyle name="Normal 55 2 4" xfId="19272" xr:uid="{00000000-0005-0000-0000-0000464B0000}"/>
    <cellStyle name="Normal 55 2 5" xfId="19273" xr:uid="{00000000-0005-0000-0000-0000474B0000}"/>
    <cellStyle name="Normal 55 3" xfId="19274" xr:uid="{00000000-0005-0000-0000-0000484B0000}"/>
    <cellStyle name="Normal 55 4" xfId="19275" xr:uid="{00000000-0005-0000-0000-0000494B0000}"/>
    <cellStyle name="Normal 55 4 2" xfId="19276" xr:uid="{00000000-0005-0000-0000-00004A4B0000}"/>
    <cellStyle name="Normal 55 4 3" xfId="19277" xr:uid="{00000000-0005-0000-0000-00004B4B0000}"/>
    <cellStyle name="Normal 55 4 4" xfId="19278" xr:uid="{00000000-0005-0000-0000-00004C4B0000}"/>
    <cellStyle name="Normal 55 5" xfId="19279" xr:uid="{00000000-0005-0000-0000-00004D4B0000}"/>
    <cellStyle name="Normal 55 6" xfId="19280" xr:uid="{00000000-0005-0000-0000-00004E4B0000}"/>
    <cellStyle name="Normal 55 7" xfId="19281" xr:uid="{00000000-0005-0000-0000-00004F4B0000}"/>
    <cellStyle name="Normal 55 8" xfId="23987" xr:uid="{74E525CD-09C4-456D-B3BE-68583813A358}"/>
    <cellStyle name="Normal 56" xfId="19282" xr:uid="{00000000-0005-0000-0000-0000504B0000}"/>
    <cellStyle name="Normal 56 2" xfId="19283" xr:uid="{00000000-0005-0000-0000-0000514B0000}"/>
    <cellStyle name="Normal 56 2 2" xfId="19284" xr:uid="{00000000-0005-0000-0000-0000524B0000}"/>
    <cellStyle name="Normal 56 2 2 2" xfId="19285" xr:uid="{00000000-0005-0000-0000-0000534B0000}"/>
    <cellStyle name="Normal 56 2 2 3" xfId="19286" xr:uid="{00000000-0005-0000-0000-0000544B0000}"/>
    <cellStyle name="Normal 56 2 2 4" xfId="19287" xr:uid="{00000000-0005-0000-0000-0000554B0000}"/>
    <cellStyle name="Normal 56 2 3" xfId="19288" xr:uid="{00000000-0005-0000-0000-0000564B0000}"/>
    <cellStyle name="Normal 56 2 4" xfId="19289" xr:uid="{00000000-0005-0000-0000-0000574B0000}"/>
    <cellStyle name="Normal 56 2 5" xfId="19290" xr:uid="{00000000-0005-0000-0000-0000584B0000}"/>
    <cellStyle name="Normal 56 3" xfId="19291" xr:uid="{00000000-0005-0000-0000-0000594B0000}"/>
    <cellStyle name="Normal 56 4" xfId="19292" xr:uid="{00000000-0005-0000-0000-00005A4B0000}"/>
    <cellStyle name="Normal 56 4 2" xfId="19293" xr:uid="{00000000-0005-0000-0000-00005B4B0000}"/>
    <cellStyle name="Normal 56 4 3" xfId="19294" xr:uid="{00000000-0005-0000-0000-00005C4B0000}"/>
    <cellStyle name="Normal 56 4 4" xfId="19295" xr:uid="{00000000-0005-0000-0000-00005D4B0000}"/>
    <cellStyle name="Normal 56 5" xfId="19296" xr:uid="{00000000-0005-0000-0000-00005E4B0000}"/>
    <cellStyle name="Normal 56 6" xfId="19297" xr:uid="{00000000-0005-0000-0000-00005F4B0000}"/>
    <cellStyle name="Normal 56 7" xfId="19298" xr:uid="{00000000-0005-0000-0000-0000604B0000}"/>
    <cellStyle name="Normal 56 8" xfId="23988" xr:uid="{976EF361-AA91-405E-A20A-29D2BB24B8EB}"/>
    <cellStyle name="Normal 57" xfId="19299" xr:uid="{00000000-0005-0000-0000-0000614B0000}"/>
    <cellStyle name="Normal 57 2" xfId="19300" xr:uid="{00000000-0005-0000-0000-0000624B0000}"/>
    <cellStyle name="Normal 57 3" xfId="23989" xr:uid="{142AE41C-8C85-489E-88B0-232479659F2F}"/>
    <cellStyle name="Normal 58" xfId="19301" xr:uid="{00000000-0005-0000-0000-0000634B0000}"/>
    <cellStyle name="Normal 58 2" xfId="19302" xr:uid="{00000000-0005-0000-0000-0000644B0000}"/>
    <cellStyle name="Normal 58 3" xfId="19303" xr:uid="{00000000-0005-0000-0000-0000654B0000}"/>
    <cellStyle name="Normal 58 4" xfId="19304" xr:uid="{00000000-0005-0000-0000-0000664B0000}"/>
    <cellStyle name="Normal 58 5" xfId="23990" xr:uid="{1148697F-B108-4C87-A768-A616E0BA32A1}"/>
    <cellStyle name="Normal 59" xfId="19305" xr:uid="{00000000-0005-0000-0000-0000674B0000}"/>
    <cellStyle name="Normal 59 2" xfId="19306" xr:uid="{00000000-0005-0000-0000-0000684B0000}"/>
    <cellStyle name="Normal 59 3" xfId="19307" xr:uid="{00000000-0005-0000-0000-0000694B0000}"/>
    <cellStyle name="Normal 59 4" xfId="19308" xr:uid="{00000000-0005-0000-0000-00006A4B0000}"/>
    <cellStyle name="Normal 59 5" xfId="23991" xr:uid="{78B17F4A-2FCA-4DB5-9F2F-31C335AF1E2F}"/>
    <cellStyle name="Normal 6" xfId="19309" xr:uid="{00000000-0005-0000-0000-00006B4B0000}"/>
    <cellStyle name="Normal 6 2" xfId="19310" xr:uid="{00000000-0005-0000-0000-00006C4B0000}"/>
    <cellStyle name="Normal 6 2 10" xfId="19311" xr:uid="{00000000-0005-0000-0000-00006D4B0000}"/>
    <cellStyle name="Normal 6 2 11" xfId="19312" xr:uid="{00000000-0005-0000-0000-00006E4B0000}"/>
    <cellStyle name="Normal 6 2 12" xfId="19313" xr:uid="{00000000-0005-0000-0000-00006F4B0000}"/>
    <cellStyle name="Normal 6 2 13" xfId="19314" xr:uid="{00000000-0005-0000-0000-0000704B0000}"/>
    <cellStyle name="Normal 6 2 14" xfId="19315" xr:uid="{00000000-0005-0000-0000-0000714B0000}"/>
    <cellStyle name="Normal 6 2 15" xfId="19316" xr:uid="{00000000-0005-0000-0000-0000724B0000}"/>
    <cellStyle name="Normal 6 2 16" xfId="19317" xr:uid="{00000000-0005-0000-0000-0000734B0000}"/>
    <cellStyle name="Normal 6 2 17" xfId="19318" xr:uid="{00000000-0005-0000-0000-0000744B0000}"/>
    <cellStyle name="Normal 6 2 18" xfId="19319" xr:uid="{00000000-0005-0000-0000-0000754B0000}"/>
    <cellStyle name="Normal 6 2 19" xfId="19320" xr:uid="{00000000-0005-0000-0000-0000764B0000}"/>
    <cellStyle name="Normal 6 2 2" xfId="19321" xr:uid="{00000000-0005-0000-0000-0000774B0000}"/>
    <cellStyle name="Normal 6 2 2 2" xfId="19322" xr:uid="{00000000-0005-0000-0000-0000784B0000}"/>
    <cellStyle name="Normal 6 2 2 3" xfId="19323" xr:uid="{00000000-0005-0000-0000-0000794B0000}"/>
    <cellStyle name="Normal 6 2 20" xfId="19324" xr:uid="{00000000-0005-0000-0000-00007A4B0000}"/>
    <cellStyle name="Normal 6 2 21" xfId="19325" xr:uid="{00000000-0005-0000-0000-00007B4B0000}"/>
    <cellStyle name="Normal 6 2 22" xfId="19326" xr:uid="{00000000-0005-0000-0000-00007C4B0000}"/>
    <cellStyle name="Normal 6 2 23" xfId="19327" xr:uid="{00000000-0005-0000-0000-00007D4B0000}"/>
    <cellStyle name="Normal 6 2 24" xfId="19328" xr:uid="{00000000-0005-0000-0000-00007E4B0000}"/>
    <cellStyle name="Normal 6 2 25" xfId="19329" xr:uid="{00000000-0005-0000-0000-00007F4B0000}"/>
    <cellStyle name="Normal 6 2 26" xfId="19330" xr:uid="{00000000-0005-0000-0000-0000804B0000}"/>
    <cellStyle name="Normal 6 2 27" xfId="19331" xr:uid="{00000000-0005-0000-0000-0000814B0000}"/>
    <cellStyle name="Normal 6 2 28" xfId="19332" xr:uid="{00000000-0005-0000-0000-0000824B0000}"/>
    <cellStyle name="Normal 6 2 29" xfId="19333" xr:uid="{00000000-0005-0000-0000-0000834B0000}"/>
    <cellStyle name="Normal 6 2 3" xfId="19334" xr:uid="{00000000-0005-0000-0000-0000844B0000}"/>
    <cellStyle name="Normal 6 2 3 2" xfId="19335" xr:uid="{00000000-0005-0000-0000-0000854B0000}"/>
    <cellStyle name="Normal 6 2 3 2 2" xfId="19336" xr:uid="{00000000-0005-0000-0000-0000864B0000}"/>
    <cellStyle name="Normal 6 2 3 2 2 2" xfId="19337" xr:uid="{00000000-0005-0000-0000-0000874B0000}"/>
    <cellStyle name="Normal 6 2 3 2 2 3" xfId="19338" xr:uid="{00000000-0005-0000-0000-0000884B0000}"/>
    <cellStyle name="Normal 6 2 3 2 2 4" xfId="19339" xr:uid="{00000000-0005-0000-0000-0000894B0000}"/>
    <cellStyle name="Normal 6 2 3 2 3" xfId="19340" xr:uid="{00000000-0005-0000-0000-00008A4B0000}"/>
    <cellStyle name="Normal 6 2 3 2 4" xfId="19341" xr:uid="{00000000-0005-0000-0000-00008B4B0000}"/>
    <cellStyle name="Normal 6 2 3 2 5" xfId="19342" xr:uid="{00000000-0005-0000-0000-00008C4B0000}"/>
    <cellStyle name="Normal 6 2 3 3" xfId="19343" xr:uid="{00000000-0005-0000-0000-00008D4B0000}"/>
    <cellStyle name="Normal 6 2 3 4" xfId="19344" xr:uid="{00000000-0005-0000-0000-00008E4B0000}"/>
    <cellStyle name="Normal 6 2 3 4 2" xfId="19345" xr:uid="{00000000-0005-0000-0000-00008F4B0000}"/>
    <cellStyle name="Normal 6 2 3 4 3" xfId="19346" xr:uid="{00000000-0005-0000-0000-0000904B0000}"/>
    <cellStyle name="Normal 6 2 3 4 4" xfId="19347" xr:uid="{00000000-0005-0000-0000-0000914B0000}"/>
    <cellStyle name="Normal 6 2 3 5" xfId="19348" xr:uid="{00000000-0005-0000-0000-0000924B0000}"/>
    <cellStyle name="Normal 6 2 3 6" xfId="19349" xr:uid="{00000000-0005-0000-0000-0000934B0000}"/>
    <cellStyle name="Normal 6 2 3 7" xfId="19350" xr:uid="{00000000-0005-0000-0000-0000944B0000}"/>
    <cellStyle name="Normal 6 2 30" xfId="19351" xr:uid="{00000000-0005-0000-0000-0000954B0000}"/>
    <cellStyle name="Normal 6 2 31" xfId="19352" xr:uid="{00000000-0005-0000-0000-0000964B0000}"/>
    <cellStyle name="Normal 6 2 32" xfId="19353" xr:uid="{00000000-0005-0000-0000-0000974B0000}"/>
    <cellStyle name="Normal 6 2 33" xfId="19354" xr:uid="{00000000-0005-0000-0000-0000984B0000}"/>
    <cellStyle name="Normal 6 2 34" xfId="19355" xr:uid="{00000000-0005-0000-0000-0000994B0000}"/>
    <cellStyle name="Normal 6 2 35" xfId="19356" xr:uid="{00000000-0005-0000-0000-00009A4B0000}"/>
    <cellStyle name="Normal 6 2 36" xfId="19357" xr:uid="{00000000-0005-0000-0000-00009B4B0000}"/>
    <cellStyle name="Normal 6 2 37" xfId="19358" xr:uid="{00000000-0005-0000-0000-00009C4B0000}"/>
    <cellStyle name="Normal 6 2 38" xfId="19359" xr:uid="{00000000-0005-0000-0000-00009D4B0000}"/>
    <cellStyle name="Normal 6 2 39" xfId="19360" xr:uid="{00000000-0005-0000-0000-00009E4B0000}"/>
    <cellStyle name="Normal 6 2 4" xfId="19361" xr:uid="{00000000-0005-0000-0000-00009F4B0000}"/>
    <cellStyle name="Normal 6 2 40" xfId="19362" xr:uid="{00000000-0005-0000-0000-0000A04B0000}"/>
    <cellStyle name="Normal 6 2 41" xfId="19363" xr:uid="{00000000-0005-0000-0000-0000A14B0000}"/>
    <cellStyle name="Normal 6 2 42" xfId="19364" xr:uid="{00000000-0005-0000-0000-0000A24B0000}"/>
    <cellStyle name="Normal 6 2 43" xfId="19365" xr:uid="{00000000-0005-0000-0000-0000A34B0000}"/>
    <cellStyle name="Normal 6 2 44" xfId="19366" xr:uid="{00000000-0005-0000-0000-0000A44B0000}"/>
    <cellStyle name="Normal 6 2 45" xfId="19367" xr:uid="{00000000-0005-0000-0000-0000A54B0000}"/>
    <cellStyle name="Normal 6 2 46" xfId="19368" xr:uid="{00000000-0005-0000-0000-0000A64B0000}"/>
    <cellStyle name="Normal 6 2 47" xfId="19369" xr:uid="{00000000-0005-0000-0000-0000A74B0000}"/>
    <cellStyle name="Normal 6 2 48" xfId="19370" xr:uid="{00000000-0005-0000-0000-0000A84B0000}"/>
    <cellStyle name="Normal 6 2 49" xfId="19371" xr:uid="{00000000-0005-0000-0000-0000A94B0000}"/>
    <cellStyle name="Normal 6 2 5" xfId="19372" xr:uid="{00000000-0005-0000-0000-0000AA4B0000}"/>
    <cellStyle name="Normal 6 2 50" xfId="19373" xr:uid="{00000000-0005-0000-0000-0000AB4B0000}"/>
    <cellStyle name="Normal 6 2 51" xfId="19374" xr:uid="{00000000-0005-0000-0000-0000AC4B0000}"/>
    <cellStyle name="Normal 6 2 52" xfId="19375" xr:uid="{00000000-0005-0000-0000-0000AD4B0000}"/>
    <cellStyle name="Normal 6 2 53" xfId="19376" xr:uid="{00000000-0005-0000-0000-0000AE4B0000}"/>
    <cellStyle name="Normal 6 2 54" xfId="19377" xr:uid="{00000000-0005-0000-0000-0000AF4B0000}"/>
    <cellStyle name="Normal 6 2 55" xfId="19378" xr:uid="{00000000-0005-0000-0000-0000B04B0000}"/>
    <cellStyle name="Normal 6 2 56" xfId="19379" xr:uid="{00000000-0005-0000-0000-0000B14B0000}"/>
    <cellStyle name="Normal 6 2 57" xfId="19380" xr:uid="{00000000-0005-0000-0000-0000B24B0000}"/>
    <cellStyle name="Normal 6 2 58" xfId="19381" xr:uid="{00000000-0005-0000-0000-0000B34B0000}"/>
    <cellStyle name="Normal 6 2 59" xfId="19382" xr:uid="{00000000-0005-0000-0000-0000B44B0000}"/>
    <cellStyle name="Normal 6 2 6" xfId="19383" xr:uid="{00000000-0005-0000-0000-0000B54B0000}"/>
    <cellStyle name="Normal 6 2 60" xfId="19384" xr:uid="{00000000-0005-0000-0000-0000B64B0000}"/>
    <cellStyle name="Normal 6 2 61" xfId="19385" xr:uid="{00000000-0005-0000-0000-0000B74B0000}"/>
    <cellStyle name="Normal 6 2 62" xfId="19386" xr:uid="{00000000-0005-0000-0000-0000B84B0000}"/>
    <cellStyle name="Normal 6 2 63" xfId="19387" xr:uid="{00000000-0005-0000-0000-0000B94B0000}"/>
    <cellStyle name="Normal 6 2 64" xfId="19388" xr:uid="{00000000-0005-0000-0000-0000BA4B0000}"/>
    <cellStyle name="Normal 6 2 65" xfId="19389" xr:uid="{00000000-0005-0000-0000-0000BB4B0000}"/>
    <cellStyle name="Normal 6 2 66" xfId="19390" xr:uid="{00000000-0005-0000-0000-0000BC4B0000}"/>
    <cellStyle name="Normal 6 2 67" xfId="19391" xr:uid="{00000000-0005-0000-0000-0000BD4B0000}"/>
    <cellStyle name="Normal 6 2 68" xfId="19392" xr:uid="{00000000-0005-0000-0000-0000BE4B0000}"/>
    <cellStyle name="Normal 6 2 69" xfId="19393" xr:uid="{00000000-0005-0000-0000-0000BF4B0000}"/>
    <cellStyle name="Normal 6 2 7" xfId="19394" xr:uid="{00000000-0005-0000-0000-0000C04B0000}"/>
    <cellStyle name="Normal 6 2 70" xfId="19395" xr:uid="{00000000-0005-0000-0000-0000C14B0000}"/>
    <cellStyle name="Normal 6 2 71" xfId="19396" xr:uid="{00000000-0005-0000-0000-0000C24B0000}"/>
    <cellStyle name="Normal 6 2 72" xfId="19397" xr:uid="{00000000-0005-0000-0000-0000C34B0000}"/>
    <cellStyle name="Normal 6 2 73" xfId="19398" xr:uid="{00000000-0005-0000-0000-0000C44B0000}"/>
    <cellStyle name="Normal 6 2 74" xfId="19399" xr:uid="{00000000-0005-0000-0000-0000C54B0000}"/>
    <cellStyle name="Normal 6 2 75" xfId="19400" xr:uid="{00000000-0005-0000-0000-0000C64B0000}"/>
    <cellStyle name="Normal 6 2 76" xfId="19401" xr:uid="{00000000-0005-0000-0000-0000C74B0000}"/>
    <cellStyle name="Normal 6 2 77" xfId="19402" xr:uid="{00000000-0005-0000-0000-0000C84B0000}"/>
    <cellStyle name="Normal 6 2 78" xfId="19403" xr:uid="{00000000-0005-0000-0000-0000C94B0000}"/>
    <cellStyle name="Normal 6 2 79" xfId="19404" xr:uid="{00000000-0005-0000-0000-0000CA4B0000}"/>
    <cellStyle name="Normal 6 2 8" xfId="19405" xr:uid="{00000000-0005-0000-0000-0000CB4B0000}"/>
    <cellStyle name="Normal 6 2 80" xfId="19406" xr:uid="{00000000-0005-0000-0000-0000CC4B0000}"/>
    <cellStyle name="Normal 6 2 81" xfId="19407" xr:uid="{00000000-0005-0000-0000-0000CD4B0000}"/>
    <cellStyle name="Normal 6 2 82" xfId="19408" xr:uid="{00000000-0005-0000-0000-0000CE4B0000}"/>
    <cellStyle name="Normal 6 2 83" xfId="19409" xr:uid="{00000000-0005-0000-0000-0000CF4B0000}"/>
    <cellStyle name="Normal 6 2 84" xfId="19410" xr:uid="{00000000-0005-0000-0000-0000D04B0000}"/>
    <cellStyle name="Normal 6 2 85" xfId="19411" xr:uid="{00000000-0005-0000-0000-0000D14B0000}"/>
    <cellStyle name="Normal 6 2 86" xfId="19412" xr:uid="{00000000-0005-0000-0000-0000D24B0000}"/>
    <cellStyle name="Normal 6 2 87" xfId="19413" xr:uid="{00000000-0005-0000-0000-0000D34B0000}"/>
    <cellStyle name="Normal 6 2 88" xfId="19414" xr:uid="{00000000-0005-0000-0000-0000D44B0000}"/>
    <cellStyle name="Normal 6 2 89" xfId="19415" xr:uid="{00000000-0005-0000-0000-0000D54B0000}"/>
    <cellStyle name="Normal 6 2 9" xfId="19416" xr:uid="{00000000-0005-0000-0000-0000D64B0000}"/>
    <cellStyle name="Normal 6 2 90" xfId="19417" xr:uid="{00000000-0005-0000-0000-0000D74B0000}"/>
    <cellStyle name="Normal 6 2 91" xfId="19418" xr:uid="{00000000-0005-0000-0000-0000D84B0000}"/>
    <cellStyle name="Normal 6 2 92" xfId="19419" xr:uid="{00000000-0005-0000-0000-0000D94B0000}"/>
    <cellStyle name="Normal 6 2 93" xfId="19420" xr:uid="{00000000-0005-0000-0000-0000DA4B0000}"/>
    <cellStyle name="Normal 6 2 94" xfId="19421" xr:uid="{00000000-0005-0000-0000-0000DB4B0000}"/>
    <cellStyle name="Normal 6 2 95" xfId="19422" xr:uid="{00000000-0005-0000-0000-0000DC4B0000}"/>
    <cellStyle name="Normal 6 2 95 2" xfId="19423" xr:uid="{00000000-0005-0000-0000-0000DD4B0000}"/>
    <cellStyle name="Normal 6 2 95 3" xfId="19424" xr:uid="{00000000-0005-0000-0000-0000DE4B0000}"/>
    <cellStyle name="Normal 6 2 95 4" xfId="19425" xr:uid="{00000000-0005-0000-0000-0000DF4B0000}"/>
    <cellStyle name="Normal 6 3" xfId="19426" xr:uid="{00000000-0005-0000-0000-0000E04B0000}"/>
    <cellStyle name="Normal 6 3 2" xfId="19427" xr:uid="{00000000-0005-0000-0000-0000E14B0000}"/>
    <cellStyle name="Normal 6 3 3" xfId="19428" xr:uid="{00000000-0005-0000-0000-0000E24B0000}"/>
    <cellStyle name="Normal 6 3 3 2" xfId="19429" xr:uid="{00000000-0005-0000-0000-0000E34B0000}"/>
    <cellStyle name="Normal 6 3 3 2 2" xfId="19430" xr:uid="{00000000-0005-0000-0000-0000E44B0000}"/>
    <cellStyle name="Normal 6 3 3 2 2 2" xfId="19431" xr:uid="{00000000-0005-0000-0000-0000E54B0000}"/>
    <cellStyle name="Normal 6 3 3 2 2 3" xfId="19432" xr:uid="{00000000-0005-0000-0000-0000E64B0000}"/>
    <cellStyle name="Normal 6 3 3 2 2 4" xfId="19433" xr:uid="{00000000-0005-0000-0000-0000E74B0000}"/>
    <cellStyle name="Normal 6 3 3 2 3" xfId="19434" xr:uid="{00000000-0005-0000-0000-0000E84B0000}"/>
    <cellStyle name="Normal 6 3 3 2 4" xfId="19435" xr:uid="{00000000-0005-0000-0000-0000E94B0000}"/>
    <cellStyle name="Normal 6 3 3 2 5" xfId="19436" xr:uid="{00000000-0005-0000-0000-0000EA4B0000}"/>
    <cellStyle name="Normal 6 3 3 3" xfId="19437" xr:uid="{00000000-0005-0000-0000-0000EB4B0000}"/>
    <cellStyle name="Normal 6 3 3 4" xfId="19438" xr:uid="{00000000-0005-0000-0000-0000EC4B0000}"/>
    <cellStyle name="Normal 6 3 3 4 2" xfId="19439" xr:uid="{00000000-0005-0000-0000-0000ED4B0000}"/>
    <cellStyle name="Normal 6 3 3 4 3" xfId="19440" xr:uid="{00000000-0005-0000-0000-0000EE4B0000}"/>
    <cellStyle name="Normal 6 3 3 4 4" xfId="19441" xr:uid="{00000000-0005-0000-0000-0000EF4B0000}"/>
    <cellStyle name="Normal 6 3 3 5" xfId="19442" xr:uid="{00000000-0005-0000-0000-0000F04B0000}"/>
    <cellStyle name="Normal 6 3 3 6" xfId="19443" xr:uid="{00000000-0005-0000-0000-0000F14B0000}"/>
    <cellStyle name="Normal 6 3 3 7" xfId="19444" xr:uid="{00000000-0005-0000-0000-0000F24B0000}"/>
    <cellStyle name="Normal 6 3 4" xfId="19445" xr:uid="{00000000-0005-0000-0000-0000F34B0000}"/>
    <cellStyle name="Normal 6 4" xfId="19446" xr:uid="{00000000-0005-0000-0000-0000F44B0000}"/>
    <cellStyle name="Normal 6 4 2" xfId="19447" xr:uid="{00000000-0005-0000-0000-0000F54B0000}"/>
    <cellStyle name="Normal 6 4 3" xfId="19448" xr:uid="{00000000-0005-0000-0000-0000F64B0000}"/>
    <cellStyle name="Normal 6 4 3 2" xfId="19449" xr:uid="{00000000-0005-0000-0000-0000F74B0000}"/>
    <cellStyle name="Normal 6 4 3 2 2" xfId="19450" xr:uid="{00000000-0005-0000-0000-0000F84B0000}"/>
    <cellStyle name="Normal 6 4 3 2 2 2" xfId="19451" xr:uid="{00000000-0005-0000-0000-0000F94B0000}"/>
    <cellStyle name="Normal 6 4 3 2 2 3" xfId="19452" xr:uid="{00000000-0005-0000-0000-0000FA4B0000}"/>
    <cellStyle name="Normal 6 4 3 2 2 4" xfId="19453" xr:uid="{00000000-0005-0000-0000-0000FB4B0000}"/>
    <cellStyle name="Normal 6 4 3 2 3" xfId="19454" xr:uid="{00000000-0005-0000-0000-0000FC4B0000}"/>
    <cellStyle name="Normal 6 4 3 2 4" xfId="19455" xr:uid="{00000000-0005-0000-0000-0000FD4B0000}"/>
    <cellStyle name="Normal 6 4 3 2 5" xfId="19456" xr:uid="{00000000-0005-0000-0000-0000FE4B0000}"/>
    <cellStyle name="Normal 6 4 3 3" xfId="19457" xr:uid="{00000000-0005-0000-0000-0000FF4B0000}"/>
    <cellStyle name="Normal 6 4 3 3 2" xfId="19458" xr:uid="{00000000-0005-0000-0000-0000004C0000}"/>
    <cellStyle name="Normal 6 4 3 3 3" xfId="19459" xr:uid="{00000000-0005-0000-0000-0000014C0000}"/>
    <cellStyle name="Normal 6 4 3 3 4" xfId="19460" xr:uid="{00000000-0005-0000-0000-0000024C0000}"/>
    <cellStyle name="Normal 6 4 3 4" xfId="19461" xr:uid="{00000000-0005-0000-0000-0000034C0000}"/>
    <cellStyle name="Normal 6 4 3 5" xfId="19462" xr:uid="{00000000-0005-0000-0000-0000044C0000}"/>
    <cellStyle name="Normal 6 4 3 6" xfId="19463" xr:uid="{00000000-0005-0000-0000-0000054C0000}"/>
    <cellStyle name="Normal 6 5" xfId="19464" xr:uid="{00000000-0005-0000-0000-0000064C0000}"/>
    <cellStyle name="Normal 6 5 2" xfId="19465" xr:uid="{00000000-0005-0000-0000-0000074C0000}"/>
    <cellStyle name="Normal 6 5 2 2" xfId="19466" xr:uid="{00000000-0005-0000-0000-0000084C0000}"/>
    <cellStyle name="Normal 6 5 2 2 2" xfId="19467" xr:uid="{00000000-0005-0000-0000-0000094C0000}"/>
    <cellStyle name="Normal 6 5 2 2 3" xfId="19468" xr:uid="{00000000-0005-0000-0000-00000A4C0000}"/>
    <cellStyle name="Normal 6 5 2 2 4" xfId="19469" xr:uid="{00000000-0005-0000-0000-00000B4C0000}"/>
    <cellStyle name="Normal 6 5 2 3" xfId="19470" xr:uid="{00000000-0005-0000-0000-00000C4C0000}"/>
    <cellStyle name="Normal 6 5 2 4" xfId="19471" xr:uid="{00000000-0005-0000-0000-00000D4C0000}"/>
    <cellStyle name="Normal 6 5 2 5" xfId="19472" xr:uid="{00000000-0005-0000-0000-00000E4C0000}"/>
    <cellStyle name="Normal 6 5 3" xfId="19473" xr:uid="{00000000-0005-0000-0000-00000F4C0000}"/>
    <cellStyle name="Normal 6 5 4" xfId="19474" xr:uid="{00000000-0005-0000-0000-0000104C0000}"/>
    <cellStyle name="Normal 6 5 4 2" xfId="19475" xr:uid="{00000000-0005-0000-0000-0000114C0000}"/>
    <cellStyle name="Normal 6 5 4 3" xfId="19476" xr:uid="{00000000-0005-0000-0000-0000124C0000}"/>
    <cellStyle name="Normal 6 5 4 4" xfId="19477" xr:uid="{00000000-0005-0000-0000-0000134C0000}"/>
    <cellStyle name="Normal 6 5 5" xfId="19478" xr:uid="{00000000-0005-0000-0000-0000144C0000}"/>
    <cellStyle name="Normal 6 5 6" xfId="19479" xr:uid="{00000000-0005-0000-0000-0000154C0000}"/>
    <cellStyle name="Normal 6 5 7" xfId="19480" xr:uid="{00000000-0005-0000-0000-0000164C0000}"/>
    <cellStyle name="Normal 6 6" xfId="19481" xr:uid="{00000000-0005-0000-0000-0000174C0000}"/>
    <cellStyle name="Normal 6 6 2" xfId="19482" xr:uid="{00000000-0005-0000-0000-0000184C0000}"/>
    <cellStyle name="Normal 6 6 3" xfId="19483" xr:uid="{00000000-0005-0000-0000-0000194C0000}"/>
    <cellStyle name="Normal 6 6 4" xfId="19484" xr:uid="{00000000-0005-0000-0000-00001A4C0000}"/>
    <cellStyle name="Normal 6 7" xfId="23895" xr:uid="{BB28D4D8-59E7-4846-8482-6ADC0D2B80C8}"/>
    <cellStyle name="Normal 6 8" xfId="23938" xr:uid="{4789306E-20DD-45CD-A622-7422F3386AB0}"/>
    <cellStyle name="Normal 60" xfId="19485" xr:uid="{00000000-0005-0000-0000-00001B4C0000}"/>
    <cellStyle name="Normal 60 2" xfId="19486" xr:uid="{00000000-0005-0000-0000-00001C4C0000}"/>
    <cellStyle name="Normal 60 3" xfId="19487" xr:uid="{00000000-0005-0000-0000-00001D4C0000}"/>
    <cellStyle name="Normal 60 4" xfId="19488" xr:uid="{00000000-0005-0000-0000-00001E4C0000}"/>
    <cellStyle name="Normal 60 5" xfId="23992" xr:uid="{005665C0-B1D4-4D11-AD0B-27BB6AA64A83}"/>
    <cellStyle name="Normal 61" xfId="19489" xr:uid="{00000000-0005-0000-0000-00001F4C0000}"/>
    <cellStyle name="Normal 61 2" xfId="19490" xr:uid="{00000000-0005-0000-0000-0000204C0000}"/>
    <cellStyle name="Normal 61 3" xfId="19491" xr:uid="{00000000-0005-0000-0000-0000214C0000}"/>
    <cellStyle name="Normal 61 4" xfId="19492" xr:uid="{00000000-0005-0000-0000-0000224C0000}"/>
    <cellStyle name="Normal 61 5" xfId="23993" xr:uid="{C18829E2-7352-43AA-9E6E-13A9F873F3B9}"/>
    <cellStyle name="Normal 62" xfId="19493" xr:uid="{00000000-0005-0000-0000-0000234C0000}"/>
    <cellStyle name="Normal 62 2" xfId="19494" xr:uid="{00000000-0005-0000-0000-0000244C0000}"/>
    <cellStyle name="Normal 62 3" xfId="19495" xr:uid="{00000000-0005-0000-0000-0000254C0000}"/>
    <cellStyle name="Normal 62 4" xfId="19496" xr:uid="{00000000-0005-0000-0000-0000264C0000}"/>
    <cellStyle name="Normal 62 5" xfId="23994" xr:uid="{03E8C46A-8473-47B5-9892-7C7B8EB53592}"/>
    <cellStyle name="Normal 63" xfId="19497" xr:uid="{00000000-0005-0000-0000-0000274C0000}"/>
    <cellStyle name="Normal 63 2" xfId="19498" xr:uid="{00000000-0005-0000-0000-0000284C0000}"/>
    <cellStyle name="Normal 63 3" xfId="19499" xr:uid="{00000000-0005-0000-0000-0000294C0000}"/>
    <cellStyle name="Normal 63 4" xfId="19500" xr:uid="{00000000-0005-0000-0000-00002A4C0000}"/>
    <cellStyle name="Normal 63 5" xfId="23995" xr:uid="{1FC45B8F-D90A-445E-9674-CF0F7C1A99E2}"/>
    <cellStyle name="Normal 64" xfId="19501" xr:uid="{00000000-0005-0000-0000-00002B4C0000}"/>
    <cellStyle name="Normal 64 2" xfId="19502" xr:uid="{00000000-0005-0000-0000-00002C4C0000}"/>
    <cellStyle name="Normal 64 3" xfId="19503" xr:uid="{00000000-0005-0000-0000-00002D4C0000}"/>
    <cellStyle name="Normal 64 4" xfId="19504" xr:uid="{00000000-0005-0000-0000-00002E4C0000}"/>
    <cellStyle name="Normal 64 5" xfId="23996" xr:uid="{4EA7F34F-E49D-4898-8C48-129E44F0A7CD}"/>
    <cellStyle name="Normal 65" xfId="19505" xr:uid="{00000000-0005-0000-0000-00002F4C0000}"/>
    <cellStyle name="Normal 65 2" xfId="19506" xr:uid="{00000000-0005-0000-0000-0000304C0000}"/>
    <cellStyle name="Normal 65 3" xfId="19507" xr:uid="{00000000-0005-0000-0000-0000314C0000}"/>
    <cellStyle name="Normal 65 4" xfId="19508" xr:uid="{00000000-0005-0000-0000-0000324C0000}"/>
    <cellStyle name="Normal 65 5" xfId="23997" xr:uid="{AA4FF2DD-1EA3-4571-992F-877A778F3B68}"/>
    <cellStyle name="Normal 66" xfId="19509" xr:uid="{00000000-0005-0000-0000-0000334C0000}"/>
    <cellStyle name="Normal 66 2" xfId="19510" xr:uid="{00000000-0005-0000-0000-0000344C0000}"/>
    <cellStyle name="Normal 66 3" xfId="19511" xr:uid="{00000000-0005-0000-0000-0000354C0000}"/>
    <cellStyle name="Normal 66 4" xfId="19512" xr:uid="{00000000-0005-0000-0000-0000364C0000}"/>
    <cellStyle name="Normal 66 5" xfId="23998" xr:uid="{E0E4EA91-3970-4CBA-9329-991A4FEAB010}"/>
    <cellStyle name="Normal 67" xfId="19513" xr:uid="{00000000-0005-0000-0000-0000374C0000}"/>
    <cellStyle name="Normal 67 2" xfId="19514" xr:uid="{00000000-0005-0000-0000-0000384C0000}"/>
    <cellStyle name="Normal 67 3" xfId="19515" xr:uid="{00000000-0005-0000-0000-0000394C0000}"/>
    <cellStyle name="Normal 67 4" xfId="19516" xr:uid="{00000000-0005-0000-0000-00003A4C0000}"/>
    <cellStyle name="Normal 67 5" xfId="23999" xr:uid="{914F3456-9C01-4374-9D72-813995A73DAF}"/>
    <cellStyle name="Normal 68" xfId="19517" xr:uid="{00000000-0005-0000-0000-00003B4C0000}"/>
    <cellStyle name="Normal 68 2" xfId="19518" xr:uid="{00000000-0005-0000-0000-00003C4C0000}"/>
    <cellStyle name="Normal 68 3" xfId="19519" xr:uid="{00000000-0005-0000-0000-00003D4C0000}"/>
    <cellStyle name="Normal 68 4" xfId="19520" xr:uid="{00000000-0005-0000-0000-00003E4C0000}"/>
    <cellStyle name="Normal 68 5" xfId="24000" xr:uid="{FFF9A73F-9981-4A44-851E-9C55275F94B5}"/>
    <cellStyle name="Normal 69" xfId="19521" xr:uid="{00000000-0005-0000-0000-00003F4C0000}"/>
    <cellStyle name="Normal 69 2" xfId="19522" xr:uid="{00000000-0005-0000-0000-0000404C0000}"/>
    <cellStyle name="Normal 69 3" xfId="19523" xr:uid="{00000000-0005-0000-0000-0000414C0000}"/>
    <cellStyle name="Normal 69 4" xfId="19524" xr:uid="{00000000-0005-0000-0000-0000424C0000}"/>
    <cellStyle name="Normal 69 5" xfId="24001" xr:uid="{8F742C06-A7DA-45C8-A23E-1D78326D72DF}"/>
    <cellStyle name="Normal 7" xfId="19525" xr:uid="{00000000-0005-0000-0000-0000434C0000}"/>
    <cellStyle name="Normal 7 10" xfId="19526" xr:uid="{00000000-0005-0000-0000-0000444C0000}"/>
    <cellStyle name="Normal 7 10 2" xfId="19527" xr:uid="{00000000-0005-0000-0000-0000454C0000}"/>
    <cellStyle name="Normal 7 10 2 2" xfId="19528" xr:uid="{00000000-0005-0000-0000-0000464C0000}"/>
    <cellStyle name="Normal 7 10 2 2 2" xfId="19529" xr:uid="{00000000-0005-0000-0000-0000474C0000}"/>
    <cellStyle name="Normal 7 10 2 2 3" xfId="19530" xr:uid="{00000000-0005-0000-0000-0000484C0000}"/>
    <cellStyle name="Normal 7 10 2 2 4" xfId="19531" xr:uid="{00000000-0005-0000-0000-0000494C0000}"/>
    <cellStyle name="Normal 7 10 2 3" xfId="19532" xr:uid="{00000000-0005-0000-0000-00004A4C0000}"/>
    <cellStyle name="Normal 7 10 2 4" xfId="19533" xr:uid="{00000000-0005-0000-0000-00004B4C0000}"/>
    <cellStyle name="Normal 7 10 2 5" xfId="19534" xr:uid="{00000000-0005-0000-0000-00004C4C0000}"/>
    <cellStyle name="Normal 7 10 3" xfId="19535" xr:uid="{00000000-0005-0000-0000-00004D4C0000}"/>
    <cellStyle name="Normal 7 10 3 2" xfId="19536" xr:uid="{00000000-0005-0000-0000-00004E4C0000}"/>
    <cellStyle name="Normal 7 10 3 3" xfId="19537" xr:uid="{00000000-0005-0000-0000-00004F4C0000}"/>
    <cellStyle name="Normal 7 10 3 4" xfId="19538" xr:uid="{00000000-0005-0000-0000-0000504C0000}"/>
    <cellStyle name="Normal 7 10 4" xfId="19539" xr:uid="{00000000-0005-0000-0000-0000514C0000}"/>
    <cellStyle name="Normal 7 10 5" xfId="19540" xr:uid="{00000000-0005-0000-0000-0000524C0000}"/>
    <cellStyle name="Normal 7 10 6" xfId="19541" xr:uid="{00000000-0005-0000-0000-0000534C0000}"/>
    <cellStyle name="Normal 7 11" xfId="19542" xr:uid="{00000000-0005-0000-0000-0000544C0000}"/>
    <cellStyle name="Normal 7 11 2" xfId="19543" xr:uid="{00000000-0005-0000-0000-0000554C0000}"/>
    <cellStyle name="Normal 7 11 2 2" xfId="19544" xr:uid="{00000000-0005-0000-0000-0000564C0000}"/>
    <cellStyle name="Normal 7 11 2 2 2" xfId="19545" xr:uid="{00000000-0005-0000-0000-0000574C0000}"/>
    <cellStyle name="Normal 7 11 2 2 3" xfId="19546" xr:uid="{00000000-0005-0000-0000-0000584C0000}"/>
    <cellStyle name="Normal 7 11 2 2 4" xfId="19547" xr:uid="{00000000-0005-0000-0000-0000594C0000}"/>
    <cellStyle name="Normal 7 11 2 3" xfId="19548" xr:uid="{00000000-0005-0000-0000-00005A4C0000}"/>
    <cellStyle name="Normal 7 11 2 4" xfId="19549" xr:uid="{00000000-0005-0000-0000-00005B4C0000}"/>
    <cellStyle name="Normal 7 11 2 5" xfId="19550" xr:uid="{00000000-0005-0000-0000-00005C4C0000}"/>
    <cellStyle name="Normal 7 11 3" xfId="19551" xr:uid="{00000000-0005-0000-0000-00005D4C0000}"/>
    <cellStyle name="Normal 7 11 3 2" xfId="19552" xr:uid="{00000000-0005-0000-0000-00005E4C0000}"/>
    <cellStyle name="Normal 7 11 3 3" xfId="19553" xr:uid="{00000000-0005-0000-0000-00005F4C0000}"/>
    <cellStyle name="Normal 7 11 3 4" xfId="19554" xr:uid="{00000000-0005-0000-0000-0000604C0000}"/>
    <cellStyle name="Normal 7 11 4" xfId="19555" xr:uid="{00000000-0005-0000-0000-0000614C0000}"/>
    <cellStyle name="Normal 7 11 5" xfId="19556" xr:uid="{00000000-0005-0000-0000-0000624C0000}"/>
    <cellStyle name="Normal 7 11 6" xfId="19557" xr:uid="{00000000-0005-0000-0000-0000634C0000}"/>
    <cellStyle name="Normal 7 12" xfId="19558" xr:uid="{00000000-0005-0000-0000-0000644C0000}"/>
    <cellStyle name="Normal 7 12 2" xfId="19559" xr:uid="{00000000-0005-0000-0000-0000654C0000}"/>
    <cellStyle name="Normal 7 12 2 2" xfId="19560" xr:uid="{00000000-0005-0000-0000-0000664C0000}"/>
    <cellStyle name="Normal 7 12 2 2 2" xfId="19561" xr:uid="{00000000-0005-0000-0000-0000674C0000}"/>
    <cellStyle name="Normal 7 12 2 2 3" xfId="19562" xr:uid="{00000000-0005-0000-0000-0000684C0000}"/>
    <cellStyle name="Normal 7 12 2 2 4" xfId="19563" xr:uid="{00000000-0005-0000-0000-0000694C0000}"/>
    <cellStyle name="Normal 7 12 2 3" xfId="19564" xr:uid="{00000000-0005-0000-0000-00006A4C0000}"/>
    <cellStyle name="Normal 7 12 2 4" xfId="19565" xr:uid="{00000000-0005-0000-0000-00006B4C0000}"/>
    <cellStyle name="Normal 7 12 2 5" xfId="19566" xr:uid="{00000000-0005-0000-0000-00006C4C0000}"/>
    <cellStyle name="Normal 7 12 3" xfId="19567" xr:uid="{00000000-0005-0000-0000-00006D4C0000}"/>
    <cellStyle name="Normal 7 12 3 2" xfId="19568" xr:uid="{00000000-0005-0000-0000-00006E4C0000}"/>
    <cellStyle name="Normal 7 12 3 3" xfId="19569" xr:uid="{00000000-0005-0000-0000-00006F4C0000}"/>
    <cellStyle name="Normal 7 12 3 4" xfId="19570" xr:uid="{00000000-0005-0000-0000-0000704C0000}"/>
    <cellStyle name="Normal 7 12 4" xfId="19571" xr:uid="{00000000-0005-0000-0000-0000714C0000}"/>
    <cellStyle name="Normal 7 12 5" xfId="19572" xr:uid="{00000000-0005-0000-0000-0000724C0000}"/>
    <cellStyle name="Normal 7 12 6" xfId="19573" xr:uid="{00000000-0005-0000-0000-0000734C0000}"/>
    <cellStyle name="Normal 7 13" xfId="23896" xr:uid="{120349F5-84A5-4B05-8336-4A2C3B1B77F8}"/>
    <cellStyle name="Normal 7 14" xfId="23939" xr:uid="{21B4C0FC-ED74-407F-A8C5-C3A5467DEDE8}"/>
    <cellStyle name="Normal 7 2" xfId="19574" xr:uid="{00000000-0005-0000-0000-0000744C0000}"/>
    <cellStyle name="Normal 7 2 10" xfId="19575" xr:uid="{00000000-0005-0000-0000-0000754C0000}"/>
    <cellStyle name="Normal 7 2 11" xfId="19576" xr:uid="{00000000-0005-0000-0000-0000764C0000}"/>
    <cellStyle name="Normal 7 2 12" xfId="19577" xr:uid="{00000000-0005-0000-0000-0000774C0000}"/>
    <cellStyle name="Normal 7 2 13" xfId="19578" xr:uid="{00000000-0005-0000-0000-0000784C0000}"/>
    <cellStyle name="Normal 7 2 14" xfId="19579" xr:uid="{00000000-0005-0000-0000-0000794C0000}"/>
    <cellStyle name="Normal 7 2 15" xfId="19580" xr:uid="{00000000-0005-0000-0000-00007A4C0000}"/>
    <cellStyle name="Normal 7 2 16" xfId="19581" xr:uid="{00000000-0005-0000-0000-00007B4C0000}"/>
    <cellStyle name="Normal 7 2 17" xfId="19582" xr:uid="{00000000-0005-0000-0000-00007C4C0000}"/>
    <cellStyle name="Normal 7 2 18" xfId="19583" xr:uid="{00000000-0005-0000-0000-00007D4C0000}"/>
    <cellStyle name="Normal 7 2 19" xfId="19584" xr:uid="{00000000-0005-0000-0000-00007E4C0000}"/>
    <cellStyle name="Normal 7 2 2" xfId="19585" xr:uid="{00000000-0005-0000-0000-00007F4C0000}"/>
    <cellStyle name="Normal 7 2 2 2" xfId="19586" xr:uid="{00000000-0005-0000-0000-0000804C0000}"/>
    <cellStyle name="Normal 7 2 2 3" xfId="19587" xr:uid="{00000000-0005-0000-0000-0000814C0000}"/>
    <cellStyle name="Normal 7 2 20" xfId="19588" xr:uid="{00000000-0005-0000-0000-0000824C0000}"/>
    <cellStyle name="Normal 7 2 21" xfId="19589" xr:uid="{00000000-0005-0000-0000-0000834C0000}"/>
    <cellStyle name="Normal 7 2 22" xfId="19590" xr:uid="{00000000-0005-0000-0000-0000844C0000}"/>
    <cellStyle name="Normal 7 2 23" xfId="19591" xr:uid="{00000000-0005-0000-0000-0000854C0000}"/>
    <cellStyle name="Normal 7 2 24" xfId="19592" xr:uid="{00000000-0005-0000-0000-0000864C0000}"/>
    <cellStyle name="Normal 7 2 25" xfId="19593" xr:uid="{00000000-0005-0000-0000-0000874C0000}"/>
    <cellStyle name="Normal 7 2 26" xfId="19594" xr:uid="{00000000-0005-0000-0000-0000884C0000}"/>
    <cellStyle name="Normal 7 2 27" xfId="19595" xr:uid="{00000000-0005-0000-0000-0000894C0000}"/>
    <cellStyle name="Normal 7 2 28" xfId="19596" xr:uid="{00000000-0005-0000-0000-00008A4C0000}"/>
    <cellStyle name="Normal 7 2 29" xfId="19597" xr:uid="{00000000-0005-0000-0000-00008B4C0000}"/>
    <cellStyle name="Normal 7 2 3" xfId="19598" xr:uid="{00000000-0005-0000-0000-00008C4C0000}"/>
    <cellStyle name="Normal 7 2 3 2" xfId="19599" xr:uid="{00000000-0005-0000-0000-00008D4C0000}"/>
    <cellStyle name="Normal 7 2 3 2 2" xfId="19600" xr:uid="{00000000-0005-0000-0000-00008E4C0000}"/>
    <cellStyle name="Normal 7 2 3 2 3" xfId="19601" xr:uid="{00000000-0005-0000-0000-00008F4C0000}"/>
    <cellStyle name="Normal 7 2 3 2 3 2" xfId="19602" xr:uid="{00000000-0005-0000-0000-0000904C0000}"/>
    <cellStyle name="Normal 7 2 3 2 3 3" xfId="19603" xr:uid="{00000000-0005-0000-0000-0000914C0000}"/>
    <cellStyle name="Normal 7 2 3 2 3 4" xfId="19604" xr:uid="{00000000-0005-0000-0000-0000924C0000}"/>
    <cellStyle name="Normal 7 2 3 2 4" xfId="19605" xr:uid="{00000000-0005-0000-0000-0000934C0000}"/>
    <cellStyle name="Normal 7 2 3 2 5" xfId="19606" xr:uid="{00000000-0005-0000-0000-0000944C0000}"/>
    <cellStyle name="Normal 7 2 3 2 6" xfId="19607" xr:uid="{00000000-0005-0000-0000-0000954C0000}"/>
    <cellStyle name="Normal 7 2 3 3" xfId="19608" xr:uid="{00000000-0005-0000-0000-0000964C0000}"/>
    <cellStyle name="Normal 7 2 3 3 2" xfId="19609" xr:uid="{00000000-0005-0000-0000-0000974C0000}"/>
    <cellStyle name="Normal 7 2 3 3 3" xfId="19610" xr:uid="{00000000-0005-0000-0000-0000984C0000}"/>
    <cellStyle name="Normal 7 2 3 3 4" xfId="19611" xr:uid="{00000000-0005-0000-0000-0000994C0000}"/>
    <cellStyle name="Normal 7 2 3 4" xfId="19612" xr:uid="{00000000-0005-0000-0000-00009A4C0000}"/>
    <cellStyle name="Normal 7 2 3 5" xfId="19613" xr:uid="{00000000-0005-0000-0000-00009B4C0000}"/>
    <cellStyle name="Normal 7 2 3 6" xfId="19614" xr:uid="{00000000-0005-0000-0000-00009C4C0000}"/>
    <cellStyle name="Normal 7 2 30" xfId="19615" xr:uid="{00000000-0005-0000-0000-00009D4C0000}"/>
    <cellStyle name="Normal 7 2 31" xfId="19616" xr:uid="{00000000-0005-0000-0000-00009E4C0000}"/>
    <cellStyle name="Normal 7 2 32" xfId="19617" xr:uid="{00000000-0005-0000-0000-00009F4C0000}"/>
    <cellStyle name="Normal 7 2 33" xfId="19618" xr:uid="{00000000-0005-0000-0000-0000A04C0000}"/>
    <cellStyle name="Normal 7 2 34" xfId="19619" xr:uid="{00000000-0005-0000-0000-0000A14C0000}"/>
    <cellStyle name="Normal 7 2 35" xfId="19620" xr:uid="{00000000-0005-0000-0000-0000A24C0000}"/>
    <cellStyle name="Normal 7 2 36" xfId="19621" xr:uid="{00000000-0005-0000-0000-0000A34C0000}"/>
    <cellStyle name="Normal 7 2 37" xfId="19622" xr:uid="{00000000-0005-0000-0000-0000A44C0000}"/>
    <cellStyle name="Normal 7 2 38" xfId="19623" xr:uid="{00000000-0005-0000-0000-0000A54C0000}"/>
    <cellStyle name="Normal 7 2 39" xfId="19624" xr:uid="{00000000-0005-0000-0000-0000A64C0000}"/>
    <cellStyle name="Normal 7 2 4" xfId="19625" xr:uid="{00000000-0005-0000-0000-0000A74C0000}"/>
    <cellStyle name="Normal 7 2 40" xfId="19626" xr:uid="{00000000-0005-0000-0000-0000A84C0000}"/>
    <cellStyle name="Normal 7 2 41" xfId="19627" xr:uid="{00000000-0005-0000-0000-0000A94C0000}"/>
    <cellStyle name="Normal 7 2 42" xfId="19628" xr:uid="{00000000-0005-0000-0000-0000AA4C0000}"/>
    <cellStyle name="Normal 7 2 43" xfId="19629" xr:uid="{00000000-0005-0000-0000-0000AB4C0000}"/>
    <cellStyle name="Normal 7 2 44" xfId="19630" xr:uid="{00000000-0005-0000-0000-0000AC4C0000}"/>
    <cellStyle name="Normal 7 2 45" xfId="19631" xr:uid="{00000000-0005-0000-0000-0000AD4C0000}"/>
    <cellStyle name="Normal 7 2 46" xfId="19632" xr:uid="{00000000-0005-0000-0000-0000AE4C0000}"/>
    <cellStyle name="Normal 7 2 47" xfId="19633" xr:uid="{00000000-0005-0000-0000-0000AF4C0000}"/>
    <cellStyle name="Normal 7 2 48" xfId="19634" xr:uid="{00000000-0005-0000-0000-0000B04C0000}"/>
    <cellStyle name="Normal 7 2 49" xfId="19635" xr:uid="{00000000-0005-0000-0000-0000B14C0000}"/>
    <cellStyle name="Normal 7 2 5" xfId="19636" xr:uid="{00000000-0005-0000-0000-0000B24C0000}"/>
    <cellStyle name="Normal 7 2 50" xfId="19637" xr:uid="{00000000-0005-0000-0000-0000B34C0000}"/>
    <cellStyle name="Normal 7 2 51" xfId="19638" xr:uid="{00000000-0005-0000-0000-0000B44C0000}"/>
    <cellStyle name="Normal 7 2 52" xfId="19639" xr:uid="{00000000-0005-0000-0000-0000B54C0000}"/>
    <cellStyle name="Normal 7 2 53" xfId="19640" xr:uid="{00000000-0005-0000-0000-0000B64C0000}"/>
    <cellStyle name="Normal 7 2 54" xfId="19641" xr:uid="{00000000-0005-0000-0000-0000B74C0000}"/>
    <cellStyle name="Normal 7 2 55" xfId="19642" xr:uid="{00000000-0005-0000-0000-0000B84C0000}"/>
    <cellStyle name="Normal 7 2 56" xfId="19643" xr:uid="{00000000-0005-0000-0000-0000B94C0000}"/>
    <cellStyle name="Normal 7 2 57" xfId="19644" xr:uid="{00000000-0005-0000-0000-0000BA4C0000}"/>
    <cellStyle name="Normal 7 2 58" xfId="19645" xr:uid="{00000000-0005-0000-0000-0000BB4C0000}"/>
    <cellStyle name="Normal 7 2 59" xfId="19646" xr:uid="{00000000-0005-0000-0000-0000BC4C0000}"/>
    <cellStyle name="Normal 7 2 6" xfId="19647" xr:uid="{00000000-0005-0000-0000-0000BD4C0000}"/>
    <cellStyle name="Normal 7 2 60" xfId="19648" xr:uid="{00000000-0005-0000-0000-0000BE4C0000}"/>
    <cellStyle name="Normal 7 2 61" xfId="19649" xr:uid="{00000000-0005-0000-0000-0000BF4C0000}"/>
    <cellStyle name="Normal 7 2 62" xfId="19650" xr:uid="{00000000-0005-0000-0000-0000C04C0000}"/>
    <cellStyle name="Normal 7 2 63" xfId="19651" xr:uid="{00000000-0005-0000-0000-0000C14C0000}"/>
    <cellStyle name="Normal 7 2 64" xfId="19652" xr:uid="{00000000-0005-0000-0000-0000C24C0000}"/>
    <cellStyle name="Normal 7 2 65" xfId="19653" xr:uid="{00000000-0005-0000-0000-0000C34C0000}"/>
    <cellStyle name="Normal 7 2 66" xfId="19654" xr:uid="{00000000-0005-0000-0000-0000C44C0000}"/>
    <cellStyle name="Normal 7 2 67" xfId="19655" xr:uid="{00000000-0005-0000-0000-0000C54C0000}"/>
    <cellStyle name="Normal 7 2 68" xfId="19656" xr:uid="{00000000-0005-0000-0000-0000C64C0000}"/>
    <cellStyle name="Normal 7 2 69" xfId="19657" xr:uid="{00000000-0005-0000-0000-0000C74C0000}"/>
    <cellStyle name="Normal 7 2 7" xfId="19658" xr:uid="{00000000-0005-0000-0000-0000C84C0000}"/>
    <cellStyle name="Normal 7 2 70" xfId="19659" xr:uid="{00000000-0005-0000-0000-0000C94C0000}"/>
    <cellStyle name="Normal 7 2 71" xfId="19660" xr:uid="{00000000-0005-0000-0000-0000CA4C0000}"/>
    <cellStyle name="Normal 7 2 72" xfId="19661" xr:uid="{00000000-0005-0000-0000-0000CB4C0000}"/>
    <cellStyle name="Normal 7 2 73" xfId="19662" xr:uid="{00000000-0005-0000-0000-0000CC4C0000}"/>
    <cellStyle name="Normal 7 2 74" xfId="19663" xr:uid="{00000000-0005-0000-0000-0000CD4C0000}"/>
    <cellStyle name="Normal 7 2 75" xfId="19664" xr:uid="{00000000-0005-0000-0000-0000CE4C0000}"/>
    <cellStyle name="Normal 7 2 76" xfId="19665" xr:uid="{00000000-0005-0000-0000-0000CF4C0000}"/>
    <cellStyle name="Normal 7 2 77" xfId="19666" xr:uid="{00000000-0005-0000-0000-0000D04C0000}"/>
    <cellStyle name="Normal 7 2 78" xfId="19667" xr:uid="{00000000-0005-0000-0000-0000D14C0000}"/>
    <cellStyle name="Normal 7 2 79" xfId="19668" xr:uid="{00000000-0005-0000-0000-0000D24C0000}"/>
    <cellStyle name="Normal 7 2 8" xfId="19669" xr:uid="{00000000-0005-0000-0000-0000D34C0000}"/>
    <cellStyle name="Normal 7 2 80" xfId="19670" xr:uid="{00000000-0005-0000-0000-0000D44C0000}"/>
    <cellStyle name="Normal 7 2 81" xfId="19671" xr:uid="{00000000-0005-0000-0000-0000D54C0000}"/>
    <cellStyle name="Normal 7 2 82" xfId="19672" xr:uid="{00000000-0005-0000-0000-0000D64C0000}"/>
    <cellStyle name="Normal 7 2 83" xfId="19673" xr:uid="{00000000-0005-0000-0000-0000D74C0000}"/>
    <cellStyle name="Normal 7 2 84" xfId="19674" xr:uid="{00000000-0005-0000-0000-0000D84C0000}"/>
    <cellStyle name="Normal 7 2 85" xfId="19675" xr:uid="{00000000-0005-0000-0000-0000D94C0000}"/>
    <cellStyle name="Normal 7 2 86" xfId="19676" xr:uid="{00000000-0005-0000-0000-0000DA4C0000}"/>
    <cellStyle name="Normal 7 2 87" xfId="19677" xr:uid="{00000000-0005-0000-0000-0000DB4C0000}"/>
    <cellStyle name="Normal 7 2 88" xfId="19678" xr:uid="{00000000-0005-0000-0000-0000DC4C0000}"/>
    <cellStyle name="Normal 7 2 89" xfId="19679" xr:uid="{00000000-0005-0000-0000-0000DD4C0000}"/>
    <cellStyle name="Normal 7 2 9" xfId="19680" xr:uid="{00000000-0005-0000-0000-0000DE4C0000}"/>
    <cellStyle name="Normal 7 2 90" xfId="19681" xr:uid="{00000000-0005-0000-0000-0000DF4C0000}"/>
    <cellStyle name="Normal 7 2 91" xfId="19682" xr:uid="{00000000-0005-0000-0000-0000E04C0000}"/>
    <cellStyle name="Normal 7 2 92" xfId="19683" xr:uid="{00000000-0005-0000-0000-0000E14C0000}"/>
    <cellStyle name="Normal 7 2 93" xfId="19684" xr:uid="{00000000-0005-0000-0000-0000E24C0000}"/>
    <cellStyle name="Normal 7 3" xfId="19685" xr:uid="{00000000-0005-0000-0000-0000E34C0000}"/>
    <cellStyle name="Normal 7 3 2" xfId="19686" xr:uid="{00000000-0005-0000-0000-0000E44C0000}"/>
    <cellStyle name="Normal 7 3 3" xfId="19687" xr:uid="{00000000-0005-0000-0000-0000E54C0000}"/>
    <cellStyle name="Normal 7 3 3 2" xfId="19688" xr:uid="{00000000-0005-0000-0000-0000E64C0000}"/>
    <cellStyle name="Normal 7 4" xfId="19689" xr:uid="{00000000-0005-0000-0000-0000E74C0000}"/>
    <cellStyle name="Normal 7 4 2" xfId="19690" xr:uid="{00000000-0005-0000-0000-0000E84C0000}"/>
    <cellStyle name="Normal 7 4 2 2" xfId="19691" xr:uid="{00000000-0005-0000-0000-0000E94C0000}"/>
    <cellStyle name="Normal 7 5" xfId="19692" xr:uid="{00000000-0005-0000-0000-0000EA4C0000}"/>
    <cellStyle name="Normal 7 6" xfId="19693" xr:uid="{00000000-0005-0000-0000-0000EB4C0000}"/>
    <cellStyle name="Normal 7 7" xfId="19694" xr:uid="{00000000-0005-0000-0000-0000EC4C0000}"/>
    <cellStyle name="Normal 7 8" xfId="19695" xr:uid="{00000000-0005-0000-0000-0000ED4C0000}"/>
    <cellStyle name="Normal 7 9" xfId="19696" xr:uid="{00000000-0005-0000-0000-0000EE4C0000}"/>
    <cellStyle name="Normal 7 9 2" xfId="19697" xr:uid="{00000000-0005-0000-0000-0000EF4C0000}"/>
    <cellStyle name="Normal 70" xfId="19698" xr:uid="{00000000-0005-0000-0000-0000F04C0000}"/>
    <cellStyle name="Normal 70 2" xfId="19699" xr:uid="{00000000-0005-0000-0000-0000F14C0000}"/>
    <cellStyle name="Normal 70 3" xfId="19700" xr:uid="{00000000-0005-0000-0000-0000F24C0000}"/>
    <cellStyle name="Normal 70 4" xfId="19701" xr:uid="{00000000-0005-0000-0000-0000F34C0000}"/>
    <cellStyle name="Normal 70 5" xfId="24002" xr:uid="{3AAFC8F3-2A98-46DD-8579-4BE3C3604172}"/>
    <cellStyle name="Normal 71" xfId="19702" xr:uid="{00000000-0005-0000-0000-0000F44C0000}"/>
    <cellStyle name="Normal 71 2" xfId="19703" xr:uid="{00000000-0005-0000-0000-0000F54C0000}"/>
    <cellStyle name="Normal 71 3" xfId="19704" xr:uid="{00000000-0005-0000-0000-0000F64C0000}"/>
    <cellStyle name="Normal 71 4" xfId="19705" xr:uid="{00000000-0005-0000-0000-0000F74C0000}"/>
    <cellStyle name="Normal 71 5" xfId="24003" xr:uid="{3C3A25F6-1904-4B31-8EBC-D03D0673888E}"/>
    <cellStyle name="Normal 72" xfId="19706" xr:uid="{00000000-0005-0000-0000-0000F84C0000}"/>
    <cellStyle name="Normal 72 2" xfId="19707" xr:uid="{00000000-0005-0000-0000-0000F94C0000}"/>
    <cellStyle name="Normal 72 3" xfId="19708" xr:uid="{00000000-0005-0000-0000-0000FA4C0000}"/>
    <cellStyle name="Normal 72 4" xfId="19709" xr:uid="{00000000-0005-0000-0000-0000FB4C0000}"/>
    <cellStyle name="Normal 72 5" xfId="24004" xr:uid="{BE1E905B-FBC4-4228-B578-4E2B7151B8B5}"/>
    <cellStyle name="Normal 73" xfId="19710" xr:uid="{00000000-0005-0000-0000-0000FC4C0000}"/>
    <cellStyle name="Normal 73 2" xfId="19711" xr:uid="{00000000-0005-0000-0000-0000FD4C0000}"/>
    <cellStyle name="Normal 73 3" xfId="19712" xr:uid="{00000000-0005-0000-0000-0000FE4C0000}"/>
    <cellStyle name="Normal 73 4" xfId="19713" xr:uid="{00000000-0005-0000-0000-0000FF4C0000}"/>
    <cellStyle name="Normal 73 5" xfId="24005" xr:uid="{B83C421B-20F6-4C09-8FB0-DABBB40CEEA0}"/>
    <cellStyle name="Normal 74" xfId="19714" xr:uid="{00000000-0005-0000-0000-0000004D0000}"/>
    <cellStyle name="Normal 74 2" xfId="19715" xr:uid="{00000000-0005-0000-0000-0000014D0000}"/>
    <cellStyle name="Normal 74 3" xfId="19716" xr:uid="{00000000-0005-0000-0000-0000024D0000}"/>
    <cellStyle name="Normal 74 4" xfId="19717" xr:uid="{00000000-0005-0000-0000-0000034D0000}"/>
    <cellStyle name="Normal 74 5" xfId="24006" xr:uid="{86C1E04A-3C8F-4B3F-886C-A2E02D3A1B33}"/>
    <cellStyle name="Normal 75" xfId="19718" xr:uid="{00000000-0005-0000-0000-0000044D0000}"/>
    <cellStyle name="Normal 75 2" xfId="19719" xr:uid="{00000000-0005-0000-0000-0000054D0000}"/>
    <cellStyle name="Normal 75 3" xfId="19720" xr:uid="{00000000-0005-0000-0000-0000064D0000}"/>
    <cellStyle name="Normal 75 4" xfId="19721" xr:uid="{00000000-0005-0000-0000-0000074D0000}"/>
    <cellStyle name="Normal 75 5" xfId="24007" xr:uid="{6A2DA9FB-4516-430B-8C43-85CBBE11E313}"/>
    <cellStyle name="Normal 76" xfId="19722" xr:uid="{00000000-0005-0000-0000-0000084D0000}"/>
    <cellStyle name="Normal 76 2" xfId="19723" xr:uid="{00000000-0005-0000-0000-0000094D0000}"/>
    <cellStyle name="Normal 76 3" xfId="19724" xr:uid="{00000000-0005-0000-0000-00000A4D0000}"/>
    <cellStyle name="Normal 76 4" xfId="19725" xr:uid="{00000000-0005-0000-0000-00000B4D0000}"/>
    <cellStyle name="Normal 76 5" xfId="24008" xr:uid="{7D3D0EC0-49C6-48FE-9E51-4B3AF6DCB382}"/>
    <cellStyle name="Normal 77" xfId="19726" xr:uid="{00000000-0005-0000-0000-00000C4D0000}"/>
    <cellStyle name="Normal 77 2" xfId="19727" xr:uid="{00000000-0005-0000-0000-00000D4D0000}"/>
    <cellStyle name="Normal 77 3" xfId="19728" xr:uid="{00000000-0005-0000-0000-00000E4D0000}"/>
    <cellStyle name="Normal 77 4" xfId="19729" xr:uid="{00000000-0005-0000-0000-00000F4D0000}"/>
    <cellStyle name="Normal 77 5" xfId="24009" xr:uid="{FE1C1164-399D-4B65-A0B8-C27C6048FD0A}"/>
    <cellStyle name="Normal 78" xfId="19730" xr:uid="{00000000-0005-0000-0000-0000104D0000}"/>
    <cellStyle name="Normal 78 2" xfId="19731" xr:uid="{00000000-0005-0000-0000-0000114D0000}"/>
    <cellStyle name="Normal 78 3" xfId="19732" xr:uid="{00000000-0005-0000-0000-0000124D0000}"/>
    <cellStyle name="Normal 78 4" xfId="19733" xr:uid="{00000000-0005-0000-0000-0000134D0000}"/>
    <cellStyle name="Normal 78 5" xfId="24010" xr:uid="{55EF1DB2-F021-448D-A794-8AC8E3C577F8}"/>
    <cellStyle name="Normal 79" xfId="19734" xr:uid="{00000000-0005-0000-0000-0000144D0000}"/>
    <cellStyle name="Normal 79 2" xfId="19735" xr:uid="{00000000-0005-0000-0000-0000154D0000}"/>
    <cellStyle name="Normal 79 3" xfId="19736" xr:uid="{00000000-0005-0000-0000-0000164D0000}"/>
    <cellStyle name="Normal 79 4" xfId="19737" xr:uid="{00000000-0005-0000-0000-0000174D0000}"/>
    <cellStyle name="Normal 79 5" xfId="24011" xr:uid="{780E38A4-6851-4FAE-87A5-86083B3E92F6}"/>
    <cellStyle name="Normal 8" xfId="19738" xr:uid="{00000000-0005-0000-0000-0000184D0000}"/>
    <cellStyle name="Normal 8 10" xfId="19739" xr:uid="{00000000-0005-0000-0000-0000194D0000}"/>
    <cellStyle name="Normal 8 10 2" xfId="19740" xr:uid="{00000000-0005-0000-0000-00001A4D0000}"/>
    <cellStyle name="Normal 8 11" xfId="19741" xr:uid="{00000000-0005-0000-0000-00001B4D0000}"/>
    <cellStyle name="Normal 8 11 2" xfId="19742" xr:uid="{00000000-0005-0000-0000-00001C4D0000}"/>
    <cellStyle name="Normal 8 11 2 2" xfId="19743" xr:uid="{00000000-0005-0000-0000-00001D4D0000}"/>
    <cellStyle name="Normal 8 11 2 2 2" xfId="19744" xr:uid="{00000000-0005-0000-0000-00001E4D0000}"/>
    <cellStyle name="Normal 8 11 2 2 3" xfId="19745" xr:uid="{00000000-0005-0000-0000-00001F4D0000}"/>
    <cellStyle name="Normal 8 11 2 2 4" xfId="19746" xr:uid="{00000000-0005-0000-0000-0000204D0000}"/>
    <cellStyle name="Normal 8 11 2 3" xfId="19747" xr:uid="{00000000-0005-0000-0000-0000214D0000}"/>
    <cellStyle name="Normal 8 11 2 4" xfId="19748" xr:uid="{00000000-0005-0000-0000-0000224D0000}"/>
    <cellStyle name="Normal 8 11 2 5" xfId="19749" xr:uid="{00000000-0005-0000-0000-0000234D0000}"/>
    <cellStyle name="Normal 8 11 3" xfId="19750" xr:uid="{00000000-0005-0000-0000-0000244D0000}"/>
    <cellStyle name="Normal 8 11 4" xfId="19751" xr:uid="{00000000-0005-0000-0000-0000254D0000}"/>
    <cellStyle name="Normal 8 11 4 2" xfId="19752" xr:uid="{00000000-0005-0000-0000-0000264D0000}"/>
    <cellStyle name="Normal 8 11 4 3" xfId="19753" xr:uid="{00000000-0005-0000-0000-0000274D0000}"/>
    <cellStyle name="Normal 8 11 4 4" xfId="19754" xr:uid="{00000000-0005-0000-0000-0000284D0000}"/>
    <cellStyle name="Normal 8 11 5" xfId="19755" xr:uid="{00000000-0005-0000-0000-0000294D0000}"/>
    <cellStyle name="Normal 8 11 6" xfId="19756" xr:uid="{00000000-0005-0000-0000-00002A4D0000}"/>
    <cellStyle name="Normal 8 11 7" xfId="19757" xr:uid="{00000000-0005-0000-0000-00002B4D0000}"/>
    <cellStyle name="Normal 8 12" xfId="19758" xr:uid="{00000000-0005-0000-0000-00002C4D0000}"/>
    <cellStyle name="Normal 8 13" xfId="19759" xr:uid="{00000000-0005-0000-0000-00002D4D0000}"/>
    <cellStyle name="Normal 8 14" xfId="19760" xr:uid="{00000000-0005-0000-0000-00002E4D0000}"/>
    <cellStyle name="Normal 8 15" xfId="19761" xr:uid="{00000000-0005-0000-0000-00002F4D0000}"/>
    <cellStyle name="Normal 8 16" xfId="19762" xr:uid="{00000000-0005-0000-0000-0000304D0000}"/>
    <cellStyle name="Normal 8 17" xfId="19763" xr:uid="{00000000-0005-0000-0000-0000314D0000}"/>
    <cellStyle name="Normal 8 18" xfId="19764" xr:uid="{00000000-0005-0000-0000-0000324D0000}"/>
    <cellStyle name="Normal 8 19" xfId="19765" xr:uid="{00000000-0005-0000-0000-0000334D0000}"/>
    <cellStyle name="Normal 8 2" xfId="19766" xr:uid="{00000000-0005-0000-0000-0000344D0000}"/>
    <cellStyle name="Normal 8 2 2" xfId="19767" xr:uid="{00000000-0005-0000-0000-0000354D0000}"/>
    <cellStyle name="Normal 8 2 2 2" xfId="19768" xr:uid="{00000000-0005-0000-0000-0000364D0000}"/>
    <cellStyle name="Normal 8 2 2 2 2" xfId="19769" xr:uid="{00000000-0005-0000-0000-0000374D0000}"/>
    <cellStyle name="Normal 8 2 2 2 2 2" xfId="19770" xr:uid="{00000000-0005-0000-0000-0000384D0000}"/>
    <cellStyle name="Normal 8 2 2 2 2 3" xfId="19771" xr:uid="{00000000-0005-0000-0000-0000394D0000}"/>
    <cellStyle name="Normal 8 2 2 2 2 4" xfId="19772" xr:uid="{00000000-0005-0000-0000-00003A4D0000}"/>
    <cellStyle name="Normal 8 2 2 2 3" xfId="19773" xr:uid="{00000000-0005-0000-0000-00003B4D0000}"/>
    <cellStyle name="Normal 8 2 2 2 4" xfId="19774" xr:uid="{00000000-0005-0000-0000-00003C4D0000}"/>
    <cellStyle name="Normal 8 2 2 2 5" xfId="19775" xr:uid="{00000000-0005-0000-0000-00003D4D0000}"/>
    <cellStyle name="Normal 8 2 2 3" xfId="19776" xr:uid="{00000000-0005-0000-0000-00003E4D0000}"/>
    <cellStyle name="Normal 8 2 2 4" xfId="19777" xr:uid="{00000000-0005-0000-0000-00003F4D0000}"/>
    <cellStyle name="Normal 8 2 2 4 2" xfId="19778" xr:uid="{00000000-0005-0000-0000-0000404D0000}"/>
    <cellStyle name="Normal 8 2 2 4 3" xfId="19779" xr:uid="{00000000-0005-0000-0000-0000414D0000}"/>
    <cellStyle name="Normal 8 2 2 4 4" xfId="19780" xr:uid="{00000000-0005-0000-0000-0000424D0000}"/>
    <cellStyle name="Normal 8 2 2 5" xfId="19781" xr:uid="{00000000-0005-0000-0000-0000434D0000}"/>
    <cellStyle name="Normal 8 2 2 6" xfId="19782" xr:uid="{00000000-0005-0000-0000-0000444D0000}"/>
    <cellStyle name="Normal 8 2 2 7" xfId="19783" xr:uid="{00000000-0005-0000-0000-0000454D0000}"/>
    <cellStyle name="Normal 8 2 3" xfId="19784" xr:uid="{00000000-0005-0000-0000-0000464D0000}"/>
    <cellStyle name="Normal 8 2 3 2" xfId="19785" xr:uid="{00000000-0005-0000-0000-0000474D0000}"/>
    <cellStyle name="Normal 8 2 3 2 2" xfId="19786" xr:uid="{00000000-0005-0000-0000-0000484D0000}"/>
    <cellStyle name="Normal 8 2 3 2 2 2" xfId="19787" xr:uid="{00000000-0005-0000-0000-0000494D0000}"/>
    <cellStyle name="Normal 8 2 3 2 2 3" xfId="19788" xr:uid="{00000000-0005-0000-0000-00004A4D0000}"/>
    <cellStyle name="Normal 8 2 3 2 2 4" xfId="19789" xr:uid="{00000000-0005-0000-0000-00004B4D0000}"/>
    <cellStyle name="Normal 8 2 3 2 3" xfId="19790" xr:uid="{00000000-0005-0000-0000-00004C4D0000}"/>
    <cellStyle name="Normal 8 2 3 2 4" xfId="19791" xr:uid="{00000000-0005-0000-0000-00004D4D0000}"/>
    <cellStyle name="Normal 8 2 3 2 5" xfId="19792" xr:uid="{00000000-0005-0000-0000-00004E4D0000}"/>
    <cellStyle name="Normal 8 2 3 3" xfId="19793" xr:uid="{00000000-0005-0000-0000-00004F4D0000}"/>
    <cellStyle name="Normal 8 2 3 4" xfId="19794" xr:uid="{00000000-0005-0000-0000-0000504D0000}"/>
    <cellStyle name="Normal 8 2 3 4 2" xfId="19795" xr:uid="{00000000-0005-0000-0000-0000514D0000}"/>
    <cellStyle name="Normal 8 2 3 4 3" xfId="19796" xr:uid="{00000000-0005-0000-0000-0000524D0000}"/>
    <cellStyle name="Normal 8 2 3 4 4" xfId="19797" xr:uid="{00000000-0005-0000-0000-0000534D0000}"/>
    <cellStyle name="Normal 8 2 3 5" xfId="19798" xr:uid="{00000000-0005-0000-0000-0000544D0000}"/>
    <cellStyle name="Normal 8 2 3 6" xfId="19799" xr:uid="{00000000-0005-0000-0000-0000554D0000}"/>
    <cellStyle name="Normal 8 2 3 7" xfId="19800" xr:uid="{00000000-0005-0000-0000-0000564D0000}"/>
    <cellStyle name="Normal 8 2 4" xfId="19801" xr:uid="{00000000-0005-0000-0000-0000574D0000}"/>
    <cellStyle name="Normal 8 20" xfId="19802" xr:uid="{00000000-0005-0000-0000-0000584D0000}"/>
    <cellStyle name="Normal 8 21" xfId="19803" xr:uid="{00000000-0005-0000-0000-0000594D0000}"/>
    <cellStyle name="Normal 8 22" xfId="19804" xr:uid="{00000000-0005-0000-0000-00005A4D0000}"/>
    <cellStyle name="Normal 8 23" xfId="19805" xr:uid="{00000000-0005-0000-0000-00005B4D0000}"/>
    <cellStyle name="Normal 8 24" xfId="19806" xr:uid="{00000000-0005-0000-0000-00005C4D0000}"/>
    <cellStyle name="Normal 8 25" xfId="19807" xr:uid="{00000000-0005-0000-0000-00005D4D0000}"/>
    <cellStyle name="Normal 8 26" xfId="19808" xr:uid="{00000000-0005-0000-0000-00005E4D0000}"/>
    <cellStyle name="Normal 8 27" xfId="19809" xr:uid="{00000000-0005-0000-0000-00005F4D0000}"/>
    <cellStyle name="Normal 8 28" xfId="19810" xr:uid="{00000000-0005-0000-0000-0000604D0000}"/>
    <cellStyle name="Normal 8 29" xfId="19811" xr:uid="{00000000-0005-0000-0000-0000614D0000}"/>
    <cellStyle name="Normal 8 3" xfId="19812" xr:uid="{00000000-0005-0000-0000-0000624D0000}"/>
    <cellStyle name="Normal 8 3 2" xfId="19813" xr:uid="{00000000-0005-0000-0000-0000634D0000}"/>
    <cellStyle name="Normal 8 3 3" xfId="19814" xr:uid="{00000000-0005-0000-0000-0000644D0000}"/>
    <cellStyle name="Normal 8 3 3 2" xfId="19815" xr:uid="{00000000-0005-0000-0000-0000654D0000}"/>
    <cellStyle name="Normal 8 3 4" xfId="19816" xr:uid="{00000000-0005-0000-0000-0000664D0000}"/>
    <cellStyle name="Normal 8 30" xfId="19817" xr:uid="{00000000-0005-0000-0000-0000674D0000}"/>
    <cellStyle name="Normal 8 31" xfId="19818" xr:uid="{00000000-0005-0000-0000-0000684D0000}"/>
    <cellStyle name="Normal 8 32" xfId="19819" xr:uid="{00000000-0005-0000-0000-0000694D0000}"/>
    <cellStyle name="Normal 8 33" xfId="19820" xr:uid="{00000000-0005-0000-0000-00006A4D0000}"/>
    <cellStyle name="Normal 8 34" xfId="19821" xr:uid="{00000000-0005-0000-0000-00006B4D0000}"/>
    <cellStyle name="Normal 8 35" xfId="19822" xr:uid="{00000000-0005-0000-0000-00006C4D0000}"/>
    <cellStyle name="Normal 8 36" xfId="19823" xr:uid="{00000000-0005-0000-0000-00006D4D0000}"/>
    <cellStyle name="Normal 8 37" xfId="19824" xr:uid="{00000000-0005-0000-0000-00006E4D0000}"/>
    <cellStyle name="Normal 8 38" xfId="19825" xr:uid="{00000000-0005-0000-0000-00006F4D0000}"/>
    <cellStyle name="Normal 8 39" xfId="19826" xr:uid="{00000000-0005-0000-0000-0000704D0000}"/>
    <cellStyle name="Normal 8 4" xfId="19827" xr:uid="{00000000-0005-0000-0000-0000714D0000}"/>
    <cellStyle name="Normal 8 4 2" xfId="19828" xr:uid="{00000000-0005-0000-0000-0000724D0000}"/>
    <cellStyle name="Normal 8 4 2 2" xfId="19829" xr:uid="{00000000-0005-0000-0000-0000734D0000}"/>
    <cellStyle name="Normal 8 4 2 2 2" xfId="19830" xr:uid="{00000000-0005-0000-0000-0000744D0000}"/>
    <cellStyle name="Normal 8 4 2 2 2 2" xfId="19831" xr:uid="{00000000-0005-0000-0000-0000754D0000}"/>
    <cellStyle name="Normal 8 4 2 2 2 3" xfId="19832" xr:uid="{00000000-0005-0000-0000-0000764D0000}"/>
    <cellStyle name="Normal 8 4 2 2 2 4" xfId="19833" xr:uid="{00000000-0005-0000-0000-0000774D0000}"/>
    <cellStyle name="Normal 8 4 2 2 3" xfId="19834" xr:uid="{00000000-0005-0000-0000-0000784D0000}"/>
    <cellStyle name="Normal 8 4 2 2 4" xfId="19835" xr:uid="{00000000-0005-0000-0000-0000794D0000}"/>
    <cellStyle name="Normal 8 4 2 2 5" xfId="19836" xr:uid="{00000000-0005-0000-0000-00007A4D0000}"/>
    <cellStyle name="Normal 8 4 2 3" xfId="19837" xr:uid="{00000000-0005-0000-0000-00007B4D0000}"/>
    <cellStyle name="Normal 8 4 2 4" xfId="19838" xr:uid="{00000000-0005-0000-0000-00007C4D0000}"/>
    <cellStyle name="Normal 8 4 2 4 2" xfId="19839" xr:uid="{00000000-0005-0000-0000-00007D4D0000}"/>
    <cellStyle name="Normal 8 4 2 4 3" xfId="19840" xr:uid="{00000000-0005-0000-0000-00007E4D0000}"/>
    <cellStyle name="Normal 8 4 2 4 4" xfId="19841" xr:uid="{00000000-0005-0000-0000-00007F4D0000}"/>
    <cellStyle name="Normal 8 4 2 5" xfId="19842" xr:uid="{00000000-0005-0000-0000-0000804D0000}"/>
    <cellStyle name="Normal 8 4 2 6" xfId="19843" xr:uid="{00000000-0005-0000-0000-0000814D0000}"/>
    <cellStyle name="Normal 8 4 2 7" xfId="19844" xr:uid="{00000000-0005-0000-0000-0000824D0000}"/>
    <cellStyle name="Normal 8 4 3" xfId="19845" xr:uid="{00000000-0005-0000-0000-0000834D0000}"/>
    <cellStyle name="Normal 8 40" xfId="19846" xr:uid="{00000000-0005-0000-0000-0000844D0000}"/>
    <cellStyle name="Normal 8 41" xfId="19847" xr:uid="{00000000-0005-0000-0000-0000854D0000}"/>
    <cellStyle name="Normal 8 42" xfId="19848" xr:uid="{00000000-0005-0000-0000-0000864D0000}"/>
    <cellStyle name="Normal 8 43" xfId="19849" xr:uid="{00000000-0005-0000-0000-0000874D0000}"/>
    <cellStyle name="Normal 8 44" xfId="19850" xr:uid="{00000000-0005-0000-0000-0000884D0000}"/>
    <cellStyle name="Normal 8 45" xfId="19851" xr:uid="{00000000-0005-0000-0000-0000894D0000}"/>
    <cellStyle name="Normal 8 46" xfId="19852" xr:uid="{00000000-0005-0000-0000-00008A4D0000}"/>
    <cellStyle name="Normal 8 47" xfId="19853" xr:uid="{00000000-0005-0000-0000-00008B4D0000}"/>
    <cellStyle name="Normal 8 48" xfId="19854" xr:uid="{00000000-0005-0000-0000-00008C4D0000}"/>
    <cellStyle name="Normal 8 49" xfId="19855" xr:uid="{00000000-0005-0000-0000-00008D4D0000}"/>
    <cellStyle name="Normal 8 5" xfId="19856" xr:uid="{00000000-0005-0000-0000-00008E4D0000}"/>
    <cellStyle name="Normal 8 5 2" xfId="19857" xr:uid="{00000000-0005-0000-0000-00008F4D0000}"/>
    <cellStyle name="Normal 8 5 2 2" xfId="19858" xr:uid="{00000000-0005-0000-0000-0000904D0000}"/>
    <cellStyle name="Normal 8 5 2 2 2" xfId="19859" xr:uid="{00000000-0005-0000-0000-0000914D0000}"/>
    <cellStyle name="Normal 8 5 2 2 3" xfId="19860" xr:uid="{00000000-0005-0000-0000-0000924D0000}"/>
    <cellStyle name="Normal 8 5 2 2 4" xfId="19861" xr:uid="{00000000-0005-0000-0000-0000934D0000}"/>
    <cellStyle name="Normal 8 5 2 3" xfId="19862" xr:uid="{00000000-0005-0000-0000-0000944D0000}"/>
    <cellStyle name="Normal 8 5 2 4" xfId="19863" xr:uid="{00000000-0005-0000-0000-0000954D0000}"/>
    <cellStyle name="Normal 8 5 2 5" xfId="19864" xr:uid="{00000000-0005-0000-0000-0000964D0000}"/>
    <cellStyle name="Normal 8 5 3" xfId="19865" xr:uid="{00000000-0005-0000-0000-0000974D0000}"/>
    <cellStyle name="Normal 8 5 4" xfId="19866" xr:uid="{00000000-0005-0000-0000-0000984D0000}"/>
    <cellStyle name="Normal 8 5 4 2" xfId="19867" xr:uid="{00000000-0005-0000-0000-0000994D0000}"/>
    <cellStyle name="Normal 8 5 4 3" xfId="19868" xr:uid="{00000000-0005-0000-0000-00009A4D0000}"/>
    <cellStyle name="Normal 8 5 4 4" xfId="19869" xr:uid="{00000000-0005-0000-0000-00009B4D0000}"/>
    <cellStyle name="Normal 8 5 5" xfId="19870" xr:uid="{00000000-0005-0000-0000-00009C4D0000}"/>
    <cellStyle name="Normal 8 5 6" xfId="19871" xr:uid="{00000000-0005-0000-0000-00009D4D0000}"/>
    <cellStyle name="Normal 8 5 7" xfId="19872" xr:uid="{00000000-0005-0000-0000-00009E4D0000}"/>
    <cellStyle name="Normal 8 50" xfId="19873" xr:uid="{00000000-0005-0000-0000-00009F4D0000}"/>
    <cellStyle name="Normal 8 51" xfId="19874" xr:uid="{00000000-0005-0000-0000-0000A04D0000}"/>
    <cellStyle name="Normal 8 52" xfId="19875" xr:uid="{00000000-0005-0000-0000-0000A14D0000}"/>
    <cellStyle name="Normal 8 53" xfId="19876" xr:uid="{00000000-0005-0000-0000-0000A24D0000}"/>
    <cellStyle name="Normal 8 54" xfId="19877" xr:uid="{00000000-0005-0000-0000-0000A34D0000}"/>
    <cellStyle name="Normal 8 55" xfId="19878" xr:uid="{00000000-0005-0000-0000-0000A44D0000}"/>
    <cellStyle name="Normal 8 56" xfId="19879" xr:uid="{00000000-0005-0000-0000-0000A54D0000}"/>
    <cellStyle name="Normal 8 57" xfId="19880" xr:uid="{00000000-0005-0000-0000-0000A64D0000}"/>
    <cellStyle name="Normal 8 58" xfId="19881" xr:uid="{00000000-0005-0000-0000-0000A74D0000}"/>
    <cellStyle name="Normal 8 59" xfId="19882" xr:uid="{00000000-0005-0000-0000-0000A84D0000}"/>
    <cellStyle name="Normal 8 6" xfId="19883" xr:uid="{00000000-0005-0000-0000-0000A94D0000}"/>
    <cellStyle name="Normal 8 6 2" xfId="19884" xr:uid="{00000000-0005-0000-0000-0000AA4D0000}"/>
    <cellStyle name="Normal 8 6 2 2" xfId="19885" xr:uid="{00000000-0005-0000-0000-0000AB4D0000}"/>
    <cellStyle name="Normal 8 6 2 2 2" xfId="19886" xr:uid="{00000000-0005-0000-0000-0000AC4D0000}"/>
    <cellStyle name="Normal 8 6 2 2 3" xfId="19887" xr:uid="{00000000-0005-0000-0000-0000AD4D0000}"/>
    <cellStyle name="Normal 8 6 2 2 4" xfId="19888" xr:uid="{00000000-0005-0000-0000-0000AE4D0000}"/>
    <cellStyle name="Normal 8 6 2 3" xfId="19889" xr:uid="{00000000-0005-0000-0000-0000AF4D0000}"/>
    <cellStyle name="Normal 8 6 2 4" xfId="19890" xr:uid="{00000000-0005-0000-0000-0000B04D0000}"/>
    <cellStyle name="Normal 8 6 2 5" xfId="19891" xr:uid="{00000000-0005-0000-0000-0000B14D0000}"/>
    <cellStyle name="Normal 8 6 3" xfId="19892" xr:uid="{00000000-0005-0000-0000-0000B24D0000}"/>
    <cellStyle name="Normal 8 6 4" xfId="19893" xr:uid="{00000000-0005-0000-0000-0000B34D0000}"/>
    <cellStyle name="Normal 8 6 4 2" xfId="19894" xr:uid="{00000000-0005-0000-0000-0000B44D0000}"/>
    <cellStyle name="Normal 8 6 4 3" xfId="19895" xr:uid="{00000000-0005-0000-0000-0000B54D0000}"/>
    <cellStyle name="Normal 8 6 4 4" xfId="19896" xr:uid="{00000000-0005-0000-0000-0000B64D0000}"/>
    <cellStyle name="Normal 8 6 5" xfId="19897" xr:uid="{00000000-0005-0000-0000-0000B74D0000}"/>
    <cellStyle name="Normal 8 6 6" xfId="19898" xr:uid="{00000000-0005-0000-0000-0000B84D0000}"/>
    <cellStyle name="Normal 8 6 7" xfId="19899" xr:uid="{00000000-0005-0000-0000-0000B94D0000}"/>
    <cellStyle name="Normal 8 60" xfId="19900" xr:uid="{00000000-0005-0000-0000-0000BA4D0000}"/>
    <cellStyle name="Normal 8 61" xfId="19901" xr:uid="{00000000-0005-0000-0000-0000BB4D0000}"/>
    <cellStyle name="Normal 8 62" xfId="19902" xr:uid="{00000000-0005-0000-0000-0000BC4D0000}"/>
    <cellStyle name="Normal 8 63" xfId="19903" xr:uid="{00000000-0005-0000-0000-0000BD4D0000}"/>
    <cellStyle name="Normal 8 64" xfId="19904" xr:uid="{00000000-0005-0000-0000-0000BE4D0000}"/>
    <cellStyle name="Normal 8 65" xfId="19905" xr:uid="{00000000-0005-0000-0000-0000BF4D0000}"/>
    <cellStyle name="Normal 8 66" xfId="19906" xr:uid="{00000000-0005-0000-0000-0000C04D0000}"/>
    <cellStyle name="Normal 8 67" xfId="19907" xr:uid="{00000000-0005-0000-0000-0000C14D0000}"/>
    <cellStyle name="Normal 8 68" xfId="19908" xr:uid="{00000000-0005-0000-0000-0000C24D0000}"/>
    <cellStyle name="Normal 8 69" xfId="19909" xr:uid="{00000000-0005-0000-0000-0000C34D0000}"/>
    <cellStyle name="Normal 8 7" xfId="19910" xr:uid="{00000000-0005-0000-0000-0000C44D0000}"/>
    <cellStyle name="Normal 8 7 2" xfId="19911" xr:uid="{00000000-0005-0000-0000-0000C54D0000}"/>
    <cellStyle name="Normal 8 7 2 2" xfId="19912" xr:uid="{00000000-0005-0000-0000-0000C64D0000}"/>
    <cellStyle name="Normal 8 7 2 2 2" xfId="19913" xr:uid="{00000000-0005-0000-0000-0000C74D0000}"/>
    <cellStyle name="Normal 8 7 2 2 3" xfId="19914" xr:uid="{00000000-0005-0000-0000-0000C84D0000}"/>
    <cellStyle name="Normal 8 7 2 2 4" xfId="19915" xr:uid="{00000000-0005-0000-0000-0000C94D0000}"/>
    <cellStyle name="Normal 8 7 2 3" xfId="19916" xr:uid="{00000000-0005-0000-0000-0000CA4D0000}"/>
    <cellStyle name="Normal 8 7 2 4" xfId="19917" xr:uid="{00000000-0005-0000-0000-0000CB4D0000}"/>
    <cellStyle name="Normal 8 7 2 5" xfId="19918" xr:uid="{00000000-0005-0000-0000-0000CC4D0000}"/>
    <cellStyle name="Normal 8 7 3" xfId="19919" xr:uid="{00000000-0005-0000-0000-0000CD4D0000}"/>
    <cellStyle name="Normal 8 7 4" xfId="19920" xr:uid="{00000000-0005-0000-0000-0000CE4D0000}"/>
    <cellStyle name="Normal 8 7 4 2" xfId="19921" xr:uid="{00000000-0005-0000-0000-0000CF4D0000}"/>
    <cellStyle name="Normal 8 7 4 3" xfId="19922" xr:uid="{00000000-0005-0000-0000-0000D04D0000}"/>
    <cellStyle name="Normal 8 7 4 4" xfId="19923" xr:uid="{00000000-0005-0000-0000-0000D14D0000}"/>
    <cellStyle name="Normal 8 7 5" xfId="19924" xr:uid="{00000000-0005-0000-0000-0000D24D0000}"/>
    <cellStyle name="Normal 8 7 6" xfId="19925" xr:uid="{00000000-0005-0000-0000-0000D34D0000}"/>
    <cellStyle name="Normal 8 7 7" xfId="19926" xr:uid="{00000000-0005-0000-0000-0000D44D0000}"/>
    <cellStyle name="Normal 8 70" xfId="19927" xr:uid="{00000000-0005-0000-0000-0000D54D0000}"/>
    <cellStyle name="Normal 8 71" xfId="19928" xr:uid="{00000000-0005-0000-0000-0000D64D0000}"/>
    <cellStyle name="Normal 8 72" xfId="19929" xr:uid="{00000000-0005-0000-0000-0000D74D0000}"/>
    <cellStyle name="Normal 8 73" xfId="19930" xr:uid="{00000000-0005-0000-0000-0000D84D0000}"/>
    <cellStyle name="Normal 8 74" xfId="19931" xr:uid="{00000000-0005-0000-0000-0000D94D0000}"/>
    <cellStyle name="Normal 8 75" xfId="19932" xr:uid="{00000000-0005-0000-0000-0000DA4D0000}"/>
    <cellStyle name="Normal 8 76" xfId="19933" xr:uid="{00000000-0005-0000-0000-0000DB4D0000}"/>
    <cellStyle name="Normal 8 77" xfId="19934" xr:uid="{00000000-0005-0000-0000-0000DC4D0000}"/>
    <cellStyle name="Normal 8 78" xfId="19935" xr:uid="{00000000-0005-0000-0000-0000DD4D0000}"/>
    <cellStyle name="Normal 8 79" xfId="19936" xr:uid="{00000000-0005-0000-0000-0000DE4D0000}"/>
    <cellStyle name="Normal 8 8" xfId="19937" xr:uid="{00000000-0005-0000-0000-0000DF4D0000}"/>
    <cellStyle name="Normal 8 8 2" xfId="19938" xr:uid="{00000000-0005-0000-0000-0000E04D0000}"/>
    <cellStyle name="Normal 8 8 2 2" xfId="19939" xr:uid="{00000000-0005-0000-0000-0000E14D0000}"/>
    <cellStyle name="Normal 8 8 2 2 2" xfId="19940" xr:uid="{00000000-0005-0000-0000-0000E24D0000}"/>
    <cellStyle name="Normal 8 8 2 2 3" xfId="19941" xr:uid="{00000000-0005-0000-0000-0000E34D0000}"/>
    <cellStyle name="Normal 8 8 2 2 4" xfId="19942" xr:uid="{00000000-0005-0000-0000-0000E44D0000}"/>
    <cellStyle name="Normal 8 8 2 3" xfId="19943" xr:uid="{00000000-0005-0000-0000-0000E54D0000}"/>
    <cellStyle name="Normal 8 8 2 4" xfId="19944" xr:uid="{00000000-0005-0000-0000-0000E64D0000}"/>
    <cellStyle name="Normal 8 8 2 5" xfId="19945" xr:uid="{00000000-0005-0000-0000-0000E74D0000}"/>
    <cellStyle name="Normal 8 8 3" xfId="19946" xr:uid="{00000000-0005-0000-0000-0000E84D0000}"/>
    <cellStyle name="Normal 8 8 4" xfId="19947" xr:uid="{00000000-0005-0000-0000-0000E94D0000}"/>
    <cellStyle name="Normal 8 8 4 2" xfId="19948" xr:uid="{00000000-0005-0000-0000-0000EA4D0000}"/>
    <cellStyle name="Normal 8 8 4 3" xfId="19949" xr:uid="{00000000-0005-0000-0000-0000EB4D0000}"/>
    <cellStyle name="Normal 8 8 4 4" xfId="19950" xr:uid="{00000000-0005-0000-0000-0000EC4D0000}"/>
    <cellStyle name="Normal 8 8 5" xfId="19951" xr:uid="{00000000-0005-0000-0000-0000ED4D0000}"/>
    <cellStyle name="Normal 8 8 6" xfId="19952" xr:uid="{00000000-0005-0000-0000-0000EE4D0000}"/>
    <cellStyle name="Normal 8 8 7" xfId="19953" xr:uid="{00000000-0005-0000-0000-0000EF4D0000}"/>
    <cellStyle name="Normal 8 80" xfId="19954" xr:uid="{00000000-0005-0000-0000-0000F04D0000}"/>
    <cellStyle name="Normal 8 81" xfId="19955" xr:uid="{00000000-0005-0000-0000-0000F14D0000}"/>
    <cellStyle name="Normal 8 82" xfId="19956" xr:uid="{00000000-0005-0000-0000-0000F24D0000}"/>
    <cellStyle name="Normal 8 83" xfId="19957" xr:uid="{00000000-0005-0000-0000-0000F34D0000}"/>
    <cellStyle name="Normal 8 84" xfId="19958" xr:uid="{00000000-0005-0000-0000-0000F44D0000}"/>
    <cellStyle name="Normal 8 85" xfId="19959" xr:uid="{00000000-0005-0000-0000-0000F54D0000}"/>
    <cellStyle name="Normal 8 86" xfId="19960" xr:uid="{00000000-0005-0000-0000-0000F64D0000}"/>
    <cellStyle name="Normal 8 87" xfId="19961" xr:uid="{00000000-0005-0000-0000-0000F74D0000}"/>
    <cellStyle name="Normal 8 88" xfId="19962" xr:uid="{00000000-0005-0000-0000-0000F84D0000}"/>
    <cellStyle name="Normal 8 89" xfId="19963" xr:uid="{00000000-0005-0000-0000-0000F94D0000}"/>
    <cellStyle name="Normal 8 9" xfId="19964" xr:uid="{00000000-0005-0000-0000-0000FA4D0000}"/>
    <cellStyle name="Normal 8 9 2" xfId="19965" xr:uid="{00000000-0005-0000-0000-0000FB4D0000}"/>
    <cellStyle name="Normal 8 90" xfId="19966" xr:uid="{00000000-0005-0000-0000-0000FC4D0000}"/>
    <cellStyle name="Normal 8 91" xfId="19967" xr:uid="{00000000-0005-0000-0000-0000FD4D0000}"/>
    <cellStyle name="Normal 8 92" xfId="19968" xr:uid="{00000000-0005-0000-0000-0000FE4D0000}"/>
    <cellStyle name="Normal 8 93" xfId="19969" xr:uid="{00000000-0005-0000-0000-0000FF4D0000}"/>
    <cellStyle name="Normal 8 94" xfId="19970" xr:uid="{00000000-0005-0000-0000-0000004E0000}"/>
    <cellStyle name="Normal 8 95" xfId="19971" xr:uid="{00000000-0005-0000-0000-0000014E0000}"/>
    <cellStyle name="Normal 8 95 2" xfId="19972" xr:uid="{00000000-0005-0000-0000-0000024E0000}"/>
    <cellStyle name="Normal 8 95 3" xfId="19973" xr:uid="{00000000-0005-0000-0000-0000034E0000}"/>
    <cellStyle name="Normal 8 95 4" xfId="19974" xr:uid="{00000000-0005-0000-0000-0000044E0000}"/>
    <cellStyle name="Normal 8 96" xfId="23897" xr:uid="{35C1AF6E-44A4-403A-8232-5BC27490D184}"/>
    <cellStyle name="Normal 8 97" xfId="23940" xr:uid="{515BBB45-7A98-4A3B-A799-5C5524E4CFFF}"/>
    <cellStyle name="Normal 80" xfId="19975" xr:uid="{00000000-0005-0000-0000-0000054E0000}"/>
    <cellStyle name="Normal 80 2" xfId="19976" xr:uid="{00000000-0005-0000-0000-0000064E0000}"/>
    <cellStyle name="Normal 80 3" xfId="19977" xr:uid="{00000000-0005-0000-0000-0000074E0000}"/>
    <cellStyle name="Normal 80 4" xfId="19978" xr:uid="{00000000-0005-0000-0000-0000084E0000}"/>
    <cellStyle name="Normal 80 5" xfId="24012" xr:uid="{B692834F-403D-4C49-92ED-78C30576F41A}"/>
    <cellStyle name="Normal 81" xfId="19979" xr:uid="{00000000-0005-0000-0000-0000094E0000}"/>
    <cellStyle name="Normal 81 2" xfId="19980" xr:uid="{00000000-0005-0000-0000-00000A4E0000}"/>
    <cellStyle name="Normal 81 3" xfId="19981" xr:uid="{00000000-0005-0000-0000-00000B4E0000}"/>
    <cellStyle name="Normal 81 4" xfId="19982" xr:uid="{00000000-0005-0000-0000-00000C4E0000}"/>
    <cellStyle name="Normal 81 5" xfId="24013" xr:uid="{D578BEAD-8A78-4CBF-81FD-DF149B29884D}"/>
    <cellStyle name="Normal 82" xfId="19983" xr:uid="{00000000-0005-0000-0000-00000D4E0000}"/>
    <cellStyle name="Normal 82 2" xfId="19984" xr:uid="{00000000-0005-0000-0000-00000E4E0000}"/>
    <cellStyle name="Normal 82 3" xfId="19985" xr:uid="{00000000-0005-0000-0000-00000F4E0000}"/>
    <cellStyle name="Normal 82 4" xfId="19986" xr:uid="{00000000-0005-0000-0000-0000104E0000}"/>
    <cellStyle name="Normal 82 5" xfId="24014" xr:uid="{FBE87EE9-EEF7-49CC-A39F-18A7B8EDBD59}"/>
    <cellStyle name="Normal 83" xfId="19987" xr:uid="{00000000-0005-0000-0000-0000114E0000}"/>
    <cellStyle name="Normal 83 2" xfId="19988" xr:uid="{00000000-0005-0000-0000-0000124E0000}"/>
    <cellStyle name="Normal 83 3" xfId="19989" xr:uid="{00000000-0005-0000-0000-0000134E0000}"/>
    <cellStyle name="Normal 83 4" xfId="19990" xr:uid="{00000000-0005-0000-0000-0000144E0000}"/>
    <cellStyle name="Normal 83 5" xfId="24015" xr:uid="{E1EE505E-04FD-439F-869A-7D9A36270199}"/>
    <cellStyle name="Normal 84" xfId="19991" xr:uid="{00000000-0005-0000-0000-0000154E0000}"/>
    <cellStyle name="Normal 84 2" xfId="19992" xr:uid="{00000000-0005-0000-0000-0000164E0000}"/>
    <cellStyle name="Normal 84 3" xfId="19993" xr:uid="{00000000-0005-0000-0000-0000174E0000}"/>
    <cellStyle name="Normal 84 4" xfId="19994" xr:uid="{00000000-0005-0000-0000-0000184E0000}"/>
    <cellStyle name="Normal 84 5" xfId="24016" xr:uid="{8AD1A54E-66C1-4714-A979-3417865168F6}"/>
    <cellStyle name="Normal 85" xfId="19995" xr:uid="{00000000-0005-0000-0000-0000194E0000}"/>
    <cellStyle name="Normal 85 2" xfId="19996" xr:uid="{00000000-0005-0000-0000-00001A4E0000}"/>
    <cellStyle name="Normal 85 3" xfId="19997" xr:uid="{00000000-0005-0000-0000-00001B4E0000}"/>
    <cellStyle name="Normal 85 4" xfId="19998" xr:uid="{00000000-0005-0000-0000-00001C4E0000}"/>
    <cellStyle name="Normal 85 5" xfId="24017" xr:uid="{E901D35F-5E1F-4F09-A27D-CC21CB391979}"/>
    <cellStyle name="Normal 86" xfId="19999" xr:uid="{00000000-0005-0000-0000-00001D4E0000}"/>
    <cellStyle name="Normal 86 2" xfId="20000" xr:uid="{00000000-0005-0000-0000-00001E4E0000}"/>
    <cellStyle name="Normal 86 3" xfId="20001" xr:uid="{00000000-0005-0000-0000-00001F4E0000}"/>
    <cellStyle name="Normal 86 4" xfId="20002" xr:uid="{00000000-0005-0000-0000-0000204E0000}"/>
    <cellStyle name="Normal 86 5" xfId="24018" xr:uid="{5DDACAD4-3388-40E8-89F5-DD795F960A5F}"/>
    <cellStyle name="Normal 87" xfId="20003" xr:uid="{00000000-0005-0000-0000-0000214E0000}"/>
    <cellStyle name="Normal 87 2" xfId="20004" xr:uid="{00000000-0005-0000-0000-0000224E0000}"/>
    <cellStyle name="Normal 87 3" xfId="20005" xr:uid="{00000000-0005-0000-0000-0000234E0000}"/>
    <cellStyle name="Normal 87 4" xfId="20006" xr:uid="{00000000-0005-0000-0000-0000244E0000}"/>
    <cellStyle name="Normal 87 5" xfId="24019" xr:uid="{CAACDE59-73BC-41B3-AB28-678C5571A7A8}"/>
    <cellStyle name="Normal 88" xfId="20007" xr:uid="{00000000-0005-0000-0000-0000254E0000}"/>
    <cellStyle name="Normal 88 2" xfId="20008" xr:uid="{00000000-0005-0000-0000-0000264E0000}"/>
    <cellStyle name="Normal 88 3" xfId="20009" xr:uid="{00000000-0005-0000-0000-0000274E0000}"/>
    <cellStyle name="Normal 88 4" xfId="20010" xr:uid="{00000000-0005-0000-0000-0000284E0000}"/>
    <cellStyle name="Normal 88 5" xfId="24020" xr:uid="{50ED2658-B35A-4942-BCCF-7184FB8F7444}"/>
    <cellStyle name="Normal 89" xfId="20011" xr:uid="{00000000-0005-0000-0000-0000294E0000}"/>
    <cellStyle name="Normal 89 2" xfId="20012" xr:uid="{00000000-0005-0000-0000-00002A4E0000}"/>
    <cellStyle name="Normal 89 3" xfId="20013" xr:uid="{00000000-0005-0000-0000-00002B4E0000}"/>
    <cellStyle name="Normal 89 4" xfId="20014" xr:uid="{00000000-0005-0000-0000-00002C4E0000}"/>
    <cellStyle name="Normal 89 5" xfId="24021" xr:uid="{54887D2A-AAE5-455F-AC4D-780D8DEA63D9}"/>
    <cellStyle name="Normal 9" xfId="20015" xr:uid="{00000000-0005-0000-0000-00002D4E0000}"/>
    <cellStyle name="Normal 9 10" xfId="20016" xr:uid="{00000000-0005-0000-0000-00002E4E0000}"/>
    <cellStyle name="Normal 9 10 2" xfId="20017" xr:uid="{00000000-0005-0000-0000-00002F4E0000}"/>
    <cellStyle name="Normal 9 100" xfId="23941" xr:uid="{92AAF85B-20BF-4D94-8EF7-F8E90ABC977B}"/>
    <cellStyle name="Normal 9 11" xfId="20018" xr:uid="{00000000-0005-0000-0000-0000304E0000}"/>
    <cellStyle name="Normal 9 11 2" xfId="20019" xr:uid="{00000000-0005-0000-0000-0000314E0000}"/>
    <cellStyle name="Normal 9 11 3" xfId="20020" xr:uid="{00000000-0005-0000-0000-0000324E0000}"/>
    <cellStyle name="Normal 9 11 3 2" xfId="20021" xr:uid="{00000000-0005-0000-0000-0000334E0000}"/>
    <cellStyle name="Normal 9 11 3 3" xfId="20022" xr:uid="{00000000-0005-0000-0000-0000344E0000}"/>
    <cellStyle name="Normal 9 11 3 4" xfId="20023" xr:uid="{00000000-0005-0000-0000-0000354E0000}"/>
    <cellStyle name="Normal 9 11 4" xfId="20024" xr:uid="{00000000-0005-0000-0000-0000364E0000}"/>
    <cellStyle name="Normal 9 11 5" xfId="20025" xr:uid="{00000000-0005-0000-0000-0000374E0000}"/>
    <cellStyle name="Normal 9 11 6" xfId="20026" xr:uid="{00000000-0005-0000-0000-0000384E0000}"/>
    <cellStyle name="Normal 9 12" xfId="20027" xr:uid="{00000000-0005-0000-0000-0000394E0000}"/>
    <cellStyle name="Normal 9 13" xfId="20028" xr:uid="{00000000-0005-0000-0000-00003A4E0000}"/>
    <cellStyle name="Normal 9 14" xfId="20029" xr:uid="{00000000-0005-0000-0000-00003B4E0000}"/>
    <cellStyle name="Normal 9 15" xfId="20030" xr:uid="{00000000-0005-0000-0000-00003C4E0000}"/>
    <cellStyle name="Normal 9 16" xfId="20031" xr:uid="{00000000-0005-0000-0000-00003D4E0000}"/>
    <cellStyle name="Normal 9 17" xfId="20032" xr:uid="{00000000-0005-0000-0000-00003E4E0000}"/>
    <cellStyle name="Normal 9 18" xfId="20033" xr:uid="{00000000-0005-0000-0000-00003F4E0000}"/>
    <cellStyle name="Normal 9 19" xfId="20034" xr:uid="{00000000-0005-0000-0000-0000404E0000}"/>
    <cellStyle name="Normal 9 2" xfId="20035" xr:uid="{00000000-0005-0000-0000-0000414E0000}"/>
    <cellStyle name="Normal 9 2 2" xfId="20036" xr:uid="{00000000-0005-0000-0000-0000424E0000}"/>
    <cellStyle name="Normal 9 2 3" xfId="20037" xr:uid="{00000000-0005-0000-0000-0000434E0000}"/>
    <cellStyle name="Normal 9 2 3 2" xfId="20038" xr:uid="{00000000-0005-0000-0000-0000444E0000}"/>
    <cellStyle name="Normal 9 2 3 2 2" xfId="20039" xr:uid="{00000000-0005-0000-0000-0000454E0000}"/>
    <cellStyle name="Normal 9 2 3 2 2 2" xfId="20040" xr:uid="{00000000-0005-0000-0000-0000464E0000}"/>
    <cellStyle name="Normal 9 2 3 2 2 3" xfId="20041" xr:uid="{00000000-0005-0000-0000-0000474E0000}"/>
    <cellStyle name="Normal 9 2 3 2 2 4" xfId="20042" xr:uid="{00000000-0005-0000-0000-0000484E0000}"/>
    <cellStyle name="Normal 9 2 3 2 3" xfId="20043" xr:uid="{00000000-0005-0000-0000-0000494E0000}"/>
    <cellStyle name="Normal 9 2 3 2 4" xfId="20044" xr:uid="{00000000-0005-0000-0000-00004A4E0000}"/>
    <cellStyle name="Normal 9 2 3 2 5" xfId="20045" xr:uid="{00000000-0005-0000-0000-00004B4E0000}"/>
    <cellStyle name="Normal 9 2 3 3" xfId="20046" xr:uid="{00000000-0005-0000-0000-00004C4E0000}"/>
    <cellStyle name="Normal 9 2 3 4" xfId="20047" xr:uid="{00000000-0005-0000-0000-00004D4E0000}"/>
    <cellStyle name="Normal 9 2 3 4 2" xfId="20048" xr:uid="{00000000-0005-0000-0000-00004E4E0000}"/>
    <cellStyle name="Normal 9 2 3 4 3" xfId="20049" xr:uid="{00000000-0005-0000-0000-00004F4E0000}"/>
    <cellStyle name="Normal 9 2 3 4 4" xfId="20050" xr:uid="{00000000-0005-0000-0000-0000504E0000}"/>
    <cellStyle name="Normal 9 2 3 5" xfId="20051" xr:uid="{00000000-0005-0000-0000-0000514E0000}"/>
    <cellStyle name="Normal 9 2 3 6" xfId="20052" xr:uid="{00000000-0005-0000-0000-0000524E0000}"/>
    <cellStyle name="Normal 9 2 3 7" xfId="20053" xr:uid="{00000000-0005-0000-0000-0000534E0000}"/>
    <cellStyle name="Normal 9 2 4" xfId="20054" xr:uid="{00000000-0005-0000-0000-0000544E0000}"/>
    <cellStyle name="Normal 9 20" xfId="20055" xr:uid="{00000000-0005-0000-0000-0000554E0000}"/>
    <cellStyle name="Normal 9 21" xfId="20056" xr:uid="{00000000-0005-0000-0000-0000564E0000}"/>
    <cellStyle name="Normal 9 22" xfId="20057" xr:uid="{00000000-0005-0000-0000-0000574E0000}"/>
    <cellStyle name="Normal 9 23" xfId="20058" xr:uid="{00000000-0005-0000-0000-0000584E0000}"/>
    <cellStyle name="Normal 9 24" xfId="20059" xr:uid="{00000000-0005-0000-0000-0000594E0000}"/>
    <cellStyle name="Normal 9 25" xfId="20060" xr:uid="{00000000-0005-0000-0000-00005A4E0000}"/>
    <cellStyle name="Normal 9 26" xfId="20061" xr:uid="{00000000-0005-0000-0000-00005B4E0000}"/>
    <cellStyle name="Normal 9 27" xfId="20062" xr:uid="{00000000-0005-0000-0000-00005C4E0000}"/>
    <cellStyle name="Normal 9 28" xfId="20063" xr:uid="{00000000-0005-0000-0000-00005D4E0000}"/>
    <cellStyle name="Normal 9 29" xfId="20064" xr:uid="{00000000-0005-0000-0000-00005E4E0000}"/>
    <cellStyle name="Normal 9 3" xfId="20065" xr:uid="{00000000-0005-0000-0000-00005F4E0000}"/>
    <cellStyle name="Normal 9 3 2" xfId="20066" xr:uid="{00000000-0005-0000-0000-0000604E0000}"/>
    <cellStyle name="Normal 9 3 2 2" xfId="20067" xr:uid="{00000000-0005-0000-0000-0000614E0000}"/>
    <cellStyle name="Normal 9 3 2 2 2" xfId="20068" xr:uid="{00000000-0005-0000-0000-0000624E0000}"/>
    <cellStyle name="Normal 9 3 2 2 2 2" xfId="20069" xr:uid="{00000000-0005-0000-0000-0000634E0000}"/>
    <cellStyle name="Normal 9 3 2 2 2 3" xfId="20070" xr:uid="{00000000-0005-0000-0000-0000644E0000}"/>
    <cellStyle name="Normal 9 3 2 2 2 4" xfId="20071" xr:uid="{00000000-0005-0000-0000-0000654E0000}"/>
    <cellStyle name="Normal 9 3 2 2 3" xfId="20072" xr:uid="{00000000-0005-0000-0000-0000664E0000}"/>
    <cellStyle name="Normal 9 3 2 2 4" xfId="20073" xr:uid="{00000000-0005-0000-0000-0000674E0000}"/>
    <cellStyle name="Normal 9 3 2 2 5" xfId="20074" xr:uid="{00000000-0005-0000-0000-0000684E0000}"/>
    <cellStyle name="Normal 9 3 2 3" xfId="20075" xr:uid="{00000000-0005-0000-0000-0000694E0000}"/>
    <cellStyle name="Normal 9 3 2 4" xfId="20076" xr:uid="{00000000-0005-0000-0000-00006A4E0000}"/>
    <cellStyle name="Normal 9 3 2 4 2" xfId="20077" xr:uid="{00000000-0005-0000-0000-00006B4E0000}"/>
    <cellStyle name="Normal 9 3 2 4 3" xfId="20078" xr:uid="{00000000-0005-0000-0000-00006C4E0000}"/>
    <cellStyle name="Normal 9 3 2 4 4" xfId="20079" xr:uid="{00000000-0005-0000-0000-00006D4E0000}"/>
    <cellStyle name="Normal 9 3 2 5" xfId="20080" xr:uid="{00000000-0005-0000-0000-00006E4E0000}"/>
    <cellStyle name="Normal 9 3 2 6" xfId="20081" xr:uid="{00000000-0005-0000-0000-00006F4E0000}"/>
    <cellStyle name="Normal 9 3 2 7" xfId="20082" xr:uid="{00000000-0005-0000-0000-0000704E0000}"/>
    <cellStyle name="Normal 9 3 3" xfId="20083" xr:uid="{00000000-0005-0000-0000-0000714E0000}"/>
    <cellStyle name="Normal 9 3 4" xfId="20084" xr:uid="{00000000-0005-0000-0000-0000724E0000}"/>
    <cellStyle name="Normal 9 30" xfId="20085" xr:uid="{00000000-0005-0000-0000-0000734E0000}"/>
    <cellStyle name="Normal 9 31" xfId="20086" xr:uid="{00000000-0005-0000-0000-0000744E0000}"/>
    <cellStyle name="Normal 9 32" xfId="20087" xr:uid="{00000000-0005-0000-0000-0000754E0000}"/>
    <cellStyle name="Normal 9 33" xfId="20088" xr:uid="{00000000-0005-0000-0000-0000764E0000}"/>
    <cellStyle name="Normal 9 34" xfId="20089" xr:uid="{00000000-0005-0000-0000-0000774E0000}"/>
    <cellStyle name="Normal 9 35" xfId="20090" xr:uid="{00000000-0005-0000-0000-0000784E0000}"/>
    <cellStyle name="Normal 9 36" xfId="20091" xr:uid="{00000000-0005-0000-0000-0000794E0000}"/>
    <cellStyle name="Normal 9 37" xfId="20092" xr:uid="{00000000-0005-0000-0000-00007A4E0000}"/>
    <cellStyle name="Normal 9 38" xfId="20093" xr:uid="{00000000-0005-0000-0000-00007B4E0000}"/>
    <cellStyle name="Normal 9 39" xfId="20094" xr:uid="{00000000-0005-0000-0000-00007C4E0000}"/>
    <cellStyle name="Normal 9 4" xfId="20095" xr:uid="{00000000-0005-0000-0000-00007D4E0000}"/>
    <cellStyle name="Normal 9 4 2" xfId="20096" xr:uid="{00000000-0005-0000-0000-00007E4E0000}"/>
    <cellStyle name="Normal 9 4 3" xfId="20097" xr:uid="{00000000-0005-0000-0000-00007F4E0000}"/>
    <cellStyle name="Normal 9 4 3 2" xfId="20098" xr:uid="{00000000-0005-0000-0000-0000804E0000}"/>
    <cellStyle name="Normal 9 4 3 2 2" xfId="20099" xr:uid="{00000000-0005-0000-0000-0000814E0000}"/>
    <cellStyle name="Normal 9 4 3 2 2 2" xfId="20100" xr:uid="{00000000-0005-0000-0000-0000824E0000}"/>
    <cellStyle name="Normal 9 4 3 2 2 3" xfId="20101" xr:uid="{00000000-0005-0000-0000-0000834E0000}"/>
    <cellStyle name="Normal 9 4 3 2 2 4" xfId="20102" xr:uid="{00000000-0005-0000-0000-0000844E0000}"/>
    <cellStyle name="Normal 9 4 3 2 3" xfId="20103" xr:uid="{00000000-0005-0000-0000-0000854E0000}"/>
    <cellStyle name="Normal 9 4 3 2 4" xfId="20104" xr:uid="{00000000-0005-0000-0000-0000864E0000}"/>
    <cellStyle name="Normal 9 4 3 2 5" xfId="20105" xr:uid="{00000000-0005-0000-0000-0000874E0000}"/>
    <cellStyle name="Normal 9 4 3 3" xfId="20106" xr:uid="{00000000-0005-0000-0000-0000884E0000}"/>
    <cellStyle name="Normal 9 4 3 4" xfId="20107" xr:uid="{00000000-0005-0000-0000-0000894E0000}"/>
    <cellStyle name="Normal 9 4 3 4 2" xfId="20108" xr:uid="{00000000-0005-0000-0000-00008A4E0000}"/>
    <cellStyle name="Normal 9 4 3 4 3" xfId="20109" xr:uid="{00000000-0005-0000-0000-00008B4E0000}"/>
    <cellStyle name="Normal 9 4 3 4 4" xfId="20110" xr:uid="{00000000-0005-0000-0000-00008C4E0000}"/>
    <cellStyle name="Normal 9 4 3 5" xfId="20111" xr:uid="{00000000-0005-0000-0000-00008D4E0000}"/>
    <cellStyle name="Normal 9 4 3 6" xfId="20112" xr:uid="{00000000-0005-0000-0000-00008E4E0000}"/>
    <cellStyle name="Normal 9 4 3 7" xfId="20113" xr:uid="{00000000-0005-0000-0000-00008F4E0000}"/>
    <cellStyle name="Normal 9 4 4" xfId="20114" xr:uid="{00000000-0005-0000-0000-0000904E0000}"/>
    <cellStyle name="Normal 9 40" xfId="20115" xr:uid="{00000000-0005-0000-0000-0000914E0000}"/>
    <cellStyle name="Normal 9 41" xfId="20116" xr:uid="{00000000-0005-0000-0000-0000924E0000}"/>
    <cellStyle name="Normal 9 42" xfId="20117" xr:uid="{00000000-0005-0000-0000-0000934E0000}"/>
    <cellStyle name="Normal 9 43" xfId="20118" xr:uid="{00000000-0005-0000-0000-0000944E0000}"/>
    <cellStyle name="Normal 9 44" xfId="20119" xr:uid="{00000000-0005-0000-0000-0000954E0000}"/>
    <cellStyle name="Normal 9 45" xfId="20120" xr:uid="{00000000-0005-0000-0000-0000964E0000}"/>
    <cellStyle name="Normal 9 46" xfId="20121" xr:uid="{00000000-0005-0000-0000-0000974E0000}"/>
    <cellStyle name="Normal 9 47" xfId="20122" xr:uid="{00000000-0005-0000-0000-0000984E0000}"/>
    <cellStyle name="Normal 9 48" xfId="20123" xr:uid="{00000000-0005-0000-0000-0000994E0000}"/>
    <cellStyle name="Normal 9 49" xfId="20124" xr:uid="{00000000-0005-0000-0000-00009A4E0000}"/>
    <cellStyle name="Normal 9 5" xfId="20125" xr:uid="{00000000-0005-0000-0000-00009B4E0000}"/>
    <cellStyle name="Normal 9 5 10" xfId="20126" xr:uid="{00000000-0005-0000-0000-00009C4E0000}"/>
    <cellStyle name="Normal 9 5 2" xfId="20127" xr:uid="{00000000-0005-0000-0000-00009D4E0000}"/>
    <cellStyle name="Normal 9 5 2 2" xfId="20128" xr:uid="{00000000-0005-0000-0000-00009E4E0000}"/>
    <cellStyle name="Normal 9 5 2 2 2" xfId="20129" xr:uid="{00000000-0005-0000-0000-00009F4E0000}"/>
    <cellStyle name="Normal 9 5 2 2 2 2" xfId="20130" xr:uid="{00000000-0005-0000-0000-0000A04E0000}"/>
    <cellStyle name="Normal 9 5 2 2 2 3" xfId="20131" xr:uid="{00000000-0005-0000-0000-0000A14E0000}"/>
    <cellStyle name="Normal 9 5 2 2 2 4" xfId="20132" xr:uid="{00000000-0005-0000-0000-0000A24E0000}"/>
    <cellStyle name="Normal 9 5 2 2 3" xfId="20133" xr:uid="{00000000-0005-0000-0000-0000A34E0000}"/>
    <cellStyle name="Normal 9 5 2 2 4" xfId="20134" xr:uid="{00000000-0005-0000-0000-0000A44E0000}"/>
    <cellStyle name="Normal 9 5 2 2 5" xfId="20135" xr:uid="{00000000-0005-0000-0000-0000A54E0000}"/>
    <cellStyle name="Normal 9 5 2 3" xfId="20136" xr:uid="{00000000-0005-0000-0000-0000A64E0000}"/>
    <cellStyle name="Normal 9 5 2 4" xfId="20137" xr:uid="{00000000-0005-0000-0000-0000A74E0000}"/>
    <cellStyle name="Normal 9 5 2 4 2" xfId="20138" xr:uid="{00000000-0005-0000-0000-0000A84E0000}"/>
    <cellStyle name="Normal 9 5 2 4 3" xfId="20139" xr:uid="{00000000-0005-0000-0000-0000A94E0000}"/>
    <cellStyle name="Normal 9 5 2 4 4" xfId="20140" xr:uid="{00000000-0005-0000-0000-0000AA4E0000}"/>
    <cellStyle name="Normal 9 5 2 5" xfId="20141" xr:uid="{00000000-0005-0000-0000-0000AB4E0000}"/>
    <cellStyle name="Normal 9 5 2 6" xfId="20142" xr:uid="{00000000-0005-0000-0000-0000AC4E0000}"/>
    <cellStyle name="Normal 9 5 2 7" xfId="20143" xr:uid="{00000000-0005-0000-0000-0000AD4E0000}"/>
    <cellStyle name="Normal 9 5 3" xfId="20144" xr:uid="{00000000-0005-0000-0000-0000AE4E0000}"/>
    <cellStyle name="Normal 9 5 3 2" xfId="20145" xr:uid="{00000000-0005-0000-0000-0000AF4E0000}"/>
    <cellStyle name="Normal 9 5 3 2 2" xfId="20146" xr:uid="{00000000-0005-0000-0000-0000B04E0000}"/>
    <cellStyle name="Normal 9 5 3 2 2 2" xfId="20147" xr:uid="{00000000-0005-0000-0000-0000B14E0000}"/>
    <cellStyle name="Normal 9 5 3 2 2 3" xfId="20148" xr:uid="{00000000-0005-0000-0000-0000B24E0000}"/>
    <cellStyle name="Normal 9 5 3 2 2 4" xfId="20149" xr:uid="{00000000-0005-0000-0000-0000B34E0000}"/>
    <cellStyle name="Normal 9 5 3 2 3" xfId="20150" xr:uid="{00000000-0005-0000-0000-0000B44E0000}"/>
    <cellStyle name="Normal 9 5 3 2 4" xfId="20151" xr:uid="{00000000-0005-0000-0000-0000B54E0000}"/>
    <cellStyle name="Normal 9 5 3 2 5" xfId="20152" xr:uid="{00000000-0005-0000-0000-0000B64E0000}"/>
    <cellStyle name="Normal 9 5 3 3" xfId="20153" xr:uid="{00000000-0005-0000-0000-0000B74E0000}"/>
    <cellStyle name="Normal 9 5 3 3 2" xfId="20154" xr:uid="{00000000-0005-0000-0000-0000B84E0000}"/>
    <cellStyle name="Normal 9 5 3 3 3" xfId="20155" xr:uid="{00000000-0005-0000-0000-0000B94E0000}"/>
    <cellStyle name="Normal 9 5 3 3 4" xfId="20156" xr:uid="{00000000-0005-0000-0000-0000BA4E0000}"/>
    <cellStyle name="Normal 9 5 3 4" xfId="20157" xr:uid="{00000000-0005-0000-0000-0000BB4E0000}"/>
    <cellStyle name="Normal 9 5 3 5" xfId="20158" xr:uid="{00000000-0005-0000-0000-0000BC4E0000}"/>
    <cellStyle name="Normal 9 5 3 6" xfId="20159" xr:uid="{00000000-0005-0000-0000-0000BD4E0000}"/>
    <cellStyle name="Normal 9 5 4" xfId="20160" xr:uid="{00000000-0005-0000-0000-0000BE4E0000}"/>
    <cellStyle name="Normal 9 5 4 2" xfId="20161" xr:uid="{00000000-0005-0000-0000-0000BF4E0000}"/>
    <cellStyle name="Normal 9 5 4 2 2" xfId="20162" xr:uid="{00000000-0005-0000-0000-0000C04E0000}"/>
    <cellStyle name="Normal 9 5 4 2 2 2" xfId="20163" xr:uid="{00000000-0005-0000-0000-0000C14E0000}"/>
    <cellStyle name="Normal 9 5 4 2 2 3" xfId="20164" xr:uid="{00000000-0005-0000-0000-0000C24E0000}"/>
    <cellStyle name="Normal 9 5 4 2 2 4" xfId="20165" xr:uid="{00000000-0005-0000-0000-0000C34E0000}"/>
    <cellStyle name="Normal 9 5 4 2 3" xfId="20166" xr:uid="{00000000-0005-0000-0000-0000C44E0000}"/>
    <cellStyle name="Normal 9 5 4 2 4" xfId="20167" xr:uid="{00000000-0005-0000-0000-0000C54E0000}"/>
    <cellStyle name="Normal 9 5 4 2 5" xfId="20168" xr:uid="{00000000-0005-0000-0000-0000C64E0000}"/>
    <cellStyle name="Normal 9 5 4 3" xfId="20169" xr:uid="{00000000-0005-0000-0000-0000C74E0000}"/>
    <cellStyle name="Normal 9 5 4 3 2" xfId="20170" xr:uid="{00000000-0005-0000-0000-0000C84E0000}"/>
    <cellStyle name="Normal 9 5 4 3 3" xfId="20171" xr:uid="{00000000-0005-0000-0000-0000C94E0000}"/>
    <cellStyle name="Normal 9 5 4 3 4" xfId="20172" xr:uid="{00000000-0005-0000-0000-0000CA4E0000}"/>
    <cellStyle name="Normal 9 5 4 4" xfId="20173" xr:uid="{00000000-0005-0000-0000-0000CB4E0000}"/>
    <cellStyle name="Normal 9 5 4 5" xfId="20174" xr:uid="{00000000-0005-0000-0000-0000CC4E0000}"/>
    <cellStyle name="Normal 9 5 4 6" xfId="20175" xr:uid="{00000000-0005-0000-0000-0000CD4E0000}"/>
    <cellStyle name="Normal 9 5 5" xfId="20176" xr:uid="{00000000-0005-0000-0000-0000CE4E0000}"/>
    <cellStyle name="Normal 9 5 5 2" xfId="20177" xr:uid="{00000000-0005-0000-0000-0000CF4E0000}"/>
    <cellStyle name="Normal 9 5 5 2 2" xfId="20178" xr:uid="{00000000-0005-0000-0000-0000D04E0000}"/>
    <cellStyle name="Normal 9 5 5 2 3" xfId="20179" xr:uid="{00000000-0005-0000-0000-0000D14E0000}"/>
    <cellStyle name="Normal 9 5 5 2 4" xfId="20180" xr:uid="{00000000-0005-0000-0000-0000D24E0000}"/>
    <cellStyle name="Normal 9 5 5 3" xfId="20181" xr:uid="{00000000-0005-0000-0000-0000D34E0000}"/>
    <cellStyle name="Normal 9 5 5 4" xfId="20182" xr:uid="{00000000-0005-0000-0000-0000D44E0000}"/>
    <cellStyle name="Normal 9 5 5 5" xfId="20183" xr:uid="{00000000-0005-0000-0000-0000D54E0000}"/>
    <cellStyle name="Normal 9 5 6" xfId="20184" xr:uid="{00000000-0005-0000-0000-0000D64E0000}"/>
    <cellStyle name="Normal 9 5 7" xfId="20185" xr:uid="{00000000-0005-0000-0000-0000D74E0000}"/>
    <cellStyle name="Normal 9 5 7 2" xfId="20186" xr:uid="{00000000-0005-0000-0000-0000D84E0000}"/>
    <cellStyle name="Normal 9 5 7 3" xfId="20187" xr:uid="{00000000-0005-0000-0000-0000D94E0000}"/>
    <cellStyle name="Normal 9 5 7 4" xfId="20188" xr:uid="{00000000-0005-0000-0000-0000DA4E0000}"/>
    <cellStyle name="Normal 9 5 8" xfId="20189" xr:uid="{00000000-0005-0000-0000-0000DB4E0000}"/>
    <cellStyle name="Normal 9 5 9" xfId="20190" xr:uid="{00000000-0005-0000-0000-0000DC4E0000}"/>
    <cellStyle name="Normal 9 50" xfId="20191" xr:uid="{00000000-0005-0000-0000-0000DD4E0000}"/>
    <cellStyle name="Normal 9 51" xfId="20192" xr:uid="{00000000-0005-0000-0000-0000DE4E0000}"/>
    <cellStyle name="Normal 9 52" xfId="20193" xr:uid="{00000000-0005-0000-0000-0000DF4E0000}"/>
    <cellStyle name="Normal 9 53" xfId="20194" xr:uid="{00000000-0005-0000-0000-0000E04E0000}"/>
    <cellStyle name="Normal 9 54" xfId="20195" xr:uid="{00000000-0005-0000-0000-0000E14E0000}"/>
    <cellStyle name="Normal 9 55" xfId="20196" xr:uid="{00000000-0005-0000-0000-0000E24E0000}"/>
    <cellStyle name="Normal 9 56" xfId="20197" xr:uid="{00000000-0005-0000-0000-0000E34E0000}"/>
    <cellStyle name="Normal 9 57" xfId="20198" xr:uid="{00000000-0005-0000-0000-0000E44E0000}"/>
    <cellStyle name="Normal 9 58" xfId="20199" xr:uid="{00000000-0005-0000-0000-0000E54E0000}"/>
    <cellStyle name="Normal 9 59" xfId="20200" xr:uid="{00000000-0005-0000-0000-0000E64E0000}"/>
    <cellStyle name="Normal 9 6" xfId="20201" xr:uid="{00000000-0005-0000-0000-0000E74E0000}"/>
    <cellStyle name="Normal 9 6 2" xfId="20202" xr:uid="{00000000-0005-0000-0000-0000E84E0000}"/>
    <cellStyle name="Normal 9 6 2 2" xfId="20203" xr:uid="{00000000-0005-0000-0000-0000E94E0000}"/>
    <cellStyle name="Normal 9 6 2 2 2" xfId="20204" xr:uid="{00000000-0005-0000-0000-0000EA4E0000}"/>
    <cellStyle name="Normal 9 6 2 2 2 2" xfId="20205" xr:uid="{00000000-0005-0000-0000-0000EB4E0000}"/>
    <cellStyle name="Normal 9 6 2 2 2 3" xfId="20206" xr:uid="{00000000-0005-0000-0000-0000EC4E0000}"/>
    <cellStyle name="Normal 9 6 2 2 2 4" xfId="20207" xr:uid="{00000000-0005-0000-0000-0000ED4E0000}"/>
    <cellStyle name="Normal 9 6 2 2 3" xfId="20208" xr:uid="{00000000-0005-0000-0000-0000EE4E0000}"/>
    <cellStyle name="Normal 9 6 2 2 4" xfId="20209" xr:uid="{00000000-0005-0000-0000-0000EF4E0000}"/>
    <cellStyle name="Normal 9 6 2 2 5" xfId="20210" xr:uid="{00000000-0005-0000-0000-0000F04E0000}"/>
    <cellStyle name="Normal 9 6 2 3" xfId="20211" xr:uid="{00000000-0005-0000-0000-0000F14E0000}"/>
    <cellStyle name="Normal 9 6 2 3 2" xfId="20212" xr:uid="{00000000-0005-0000-0000-0000F24E0000}"/>
    <cellStyle name="Normal 9 6 2 3 3" xfId="20213" xr:uid="{00000000-0005-0000-0000-0000F34E0000}"/>
    <cellStyle name="Normal 9 6 2 3 4" xfId="20214" xr:uid="{00000000-0005-0000-0000-0000F44E0000}"/>
    <cellStyle name="Normal 9 6 2 4" xfId="20215" xr:uid="{00000000-0005-0000-0000-0000F54E0000}"/>
    <cellStyle name="Normal 9 6 2 5" xfId="20216" xr:uid="{00000000-0005-0000-0000-0000F64E0000}"/>
    <cellStyle name="Normal 9 6 2 6" xfId="20217" xr:uid="{00000000-0005-0000-0000-0000F74E0000}"/>
    <cellStyle name="Normal 9 6 3" xfId="20218" xr:uid="{00000000-0005-0000-0000-0000F84E0000}"/>
    <cellStyle name="Normal 9 6 3 2" xfId="20219" xr:uid="{00000000-0005-0000-0000-0000F94E0000}"/>
    <cellStyle name="Normal 9 6 3 2 2" xfId="20220" xr:uid="{00000000-0005-0000-0000-0000FA4E0000}"/>
    <cellStyle name="Normal 9 6 3 2 3" xfId="20221" xr:uid="{00000000-0005-0000-0000-0000FB4E0000}"/>
    <cellStyle name="Normal 9 6 3 2 4" xfId="20222" xr:uid="{00000000-0005-0000-0000-0000FC4E0000}"/>
    <cellStyle name="Normal 9 6 3 3" xfId="20223" xr:uid="{00000000-0005-0000-0000-0000FD4E0000}"/>
    <cellStyle name="Normal 9 6 3 4" xfId="20224" xr:uid="{00000000-0005-0000-0000-0000FE4E0000}"/>
    <cellStyle name="Normal 9 6 3 5" xfId="20225" xr:uid="{00000000-0005-0000-0000-0000FF4E0000}"/>
    <cellStyle name="Normal 9 6 4" xfId="20226" xr:uid="{00000000-0005-0000-0000-0000004F0000}"/>
    <cellStyle name="Normal 9 6 5" xfId="20227" xr:uid="{00000000-0005-0000-0000-0000014F0000}"/>
    <cellStyle name="Normal 9 6 5 2" xfId="20228" xr:uid="{00000000-0005-0000-0000-0000024F0000}"/>
    <cellStyle name="Normal 9 6 5 3" xfId="20229" xr:uid="{00000000-0005-0000-0000-0000034F0000}"/>
    <cellStyle name="Normal 9 6 5 4" xfId="20230" xr:uid="{00000000-0005-0000-0000-0000044F0000}"/>
    <cellStyle name="Normal 9 6 6" xfId="20231" xr:uid="{00000000-0005-0000-0000-0000054F0000}"/>
    <cellStyle name="Normal 9 6 7" xfId="20232" xr:uid="{00000000-0005-0000-0000-0000064F0000}"/>
    <cellStyle name="Normal 9 6 8" xfId="20233" xr:uid="{00000000-0005-0000-0000-0000074F0000}"/>
    <cellStyle name="Normal 9 60" xfId="20234" xr:uid="{00000000-0005-0000-0000-0000084F0000}"/>
    <cellStyle name="Normal 9 61" xfId="20235" xr:uid="{00000000-0005-0000-0000-0000094F0000}"/>
    <cellStyle name="Normal 9 62" xfId="20236" xr:uid="{00000000-0005-0000-0000-00000A4F0000}"/>
    <cellStyle name="Normal 9 63" xfId="20237" xr:uid="{00000000-0005-0000-0000-00000B4F0000}"/>
    <cellStyle name="Normal 9 64" xfId="20238" xr:uid="{00000000-0005-0000-0000-00000C4F0000}"/>
    <cellStyle name="Normal 9 65" xfId="20239" xr:uid="{00000000-0005-0000-0000-00000D4F0000}"/>
    <cellStyle name="Normal 9 66" xfId="20240" xr:uid="{00000000-0005-0000-0000-00000E4F0000}"/>
    <cellStyle name="Normal 9 67" xfId="20241" xr:uid="{00000000-0005-0000-0000-00000F4F0000}"/>
    <cellStyle name="Normal 9 68" xfId="20242" xr:uid="{00000000-0005-0000-0000-0000104F0000}"/>
    <cellStyle name="Normal 9 69" xfId="20243" xr:uid="{00000000-0005-0000-0000-0000114F0000}"/>
    <cellStyle name="Normal 9 7" xfId="20244" xr:uid="{00000000-0005-0000-0000-0000124F0000}"/>
    <cellStyle name="Normal 9 7 2" xfId="20245" xr:uid="{00000000-0005-0000-0000-0000134F0000}"/>
    <cellStyle name="Normal 9 7 2 2" xfId="20246" xr:uid="{00000000-0005-0000-0000-0000144F0000}"/>
    <cellStyle name="Normal 9 7 2 2 2" xfId="20247" xr:uid="{00000000-0005-0000-0000-0000154F0000}"/>
    <cellStyle name="Normal 9 7 2 2 2 2" xfId="20248" xr:uid="{00000000-0005-0000-0000-0000164F0000}"/>
    <cellStyle name="Normal 9 7 2 2 2 3" xfId="20249" xr:uid="{00000000-0005-0000-0000-0000174F0000}"/>
    <cellStyle name="Normal 9 7 2 2 2 4" xfId="20250" xr:uid="{00000000-0005-0000-0000-0000184F0000}"/>
    <cellStyle name="Normal 9 7 2 2 3" xfId="20251" xr:uid="{00000000-0005-0000-0000-0000194F0000}"/>
    <cellStyle name="Normal 9 7 2 2 4" xfId="20252" xr:uid="{00000000-0005-0000-0000-00001A4F0000}"/>
    <cellStyle name="Normal 9 7 2 2 5" xfId="20253" xr:uid="{00000000-0005-0000-0000-00001B4F0000}"/>
    <cellStyle name="Normal 9 7 2 3" xfId="20254" xr:uid="{00000000-0005-0000-0000-00001C4F0000}"/>
    <cellStyle name="Normal 9 7 2 3 2" xfId="20255" xr:uid="{00000000-0005-0000-0000-00001D4F0000}"/>
    <cellStyle name="Normal 9 7 2 3 3" xfId="20256" xr:uid="{00000000-0005-0000-0000-00001E4F0000}"/>
    <cellStyle name="Normal 9 7 2 3 4" xfId="20257" xr:uid="{00000000-0005-0000-0000-00001F4F0000}"/>
    <cellStyle name="Normal 9 7 2 4" xfId="20258" xr:uid="{00000000-0005-0000-0000-0000204F0000}"/>
    <cellStyle name="Normal 9 7 2 5" xfId="20259" xr:uid="{00000000-0005-0000-0000-0000214F0000}"/>
    <cellStyle name="Normal 9 7 2 6" xfId="20260" xr:uid="{00000000-0005-0000-0000-0000224F0000}"/>
    <cellStyle name="Normal 9 7 3" xfId="20261" xr:uid="{00000000-0005-0000-0000-0000234F0000}"/>
    <cellStyle name="Normal 9 7 3 2" xfId="20262" xr:uid="{00000000-0005-0000-0000-0000244F0000}"/>
    <cellStyle name="Normal 9 7 3 2 2" xfId="20263" xr:uid="{00000000-0005-0000-0000-0000254F0000}"/>
    <cellStyle name="Normal 9 7 3 2 3" xfId="20264" xr:uid="{00000000-0005-0000-0000-0000264F0000}"/>
    <cellStyle name="Normal 9 7 3 2 4" xfId="20265" xr:uid="{00000000-0005-0000-0000-0000274F0000}"/>
    <cellStyle name="Normal 9 7 3 3" xfId="20266" xr:uid="{00000000-0005-0000-0000-0000284F0000}"/>
    <cellStyle name="Normal 9 7 3 4" xfId="20267" xr:uid="{00000000-0005-0000-0000-0000294F0000}"/>
    <cellStyle name="Normal 9 7 3 5" xfId="20268" xr:uid="{00000000-0005-0000-0000-00002A4F0000}"/>
    <cellStyle name="Normal 9 7 4" xfId="20269" xr:uid="{00000000-0005-0000-0000-00002B4F0000}"/>
    <cellStyle name="Normal 9 7 5" xfId="20270" xr:uid="{00000000-0005-0000-0000-00002C4F0000}"/>
    <cellStyle name="Normal 9 7 5 2" xfId="20271" xr:uid="{00000000-0005-0000-0000-00002D4F0000}"/>
    <cellStyle name="Normal 9 7 5 3" xfId="20272" xr:uid="{00000000-0005-0000-0000-00002E4F0000}"/>
    <cellStyle name="Normal 9 7 5 4" xfId="20273" xr:uid="{00000000-0005-0000-0000-00002F4F0000}"/>
    <cellStyle name="Normal 9 7 6" xfId="20274" xr:uid="{00000000-0005-0000-0000-0000304F0000}"/>
    <cellStyle name="Normal 9 7 7" xfId="20275" xr:uid="{00000000-0005-0000-0000-0000314F0000}"/>
    <cellStyle name="Normal 9 7 8" xfId="20276" xr:uid="{00000000-0005-0000-0000-0000324F0000}"/>
    <cellStyle name="Normal 9 70" xfId="20277" xr:uid="{00000000-0005-0000-0000-0000334F0000}"/>
    <cellStyle name="Normal 9 71" xfId="20278" xr:uid="{00000000-0005-0000-0000-0000344F0000}"/>
    <cellStyle name="Normal 9 72" xfId="20279" xr:uid="{00000000-0005-0000-0000-0000354F0000}"/>
    <cellStyle name="Normal 9 73" xfId="20280" xr:uid="{00000000-0005-0000-0000-0000364F0000}"/>
    <cellStyle name="Normal 9 74" xfId="20281" xr:uid="{00000000-0005-0000-0000-0000374F0000}"/>
    <cellStyle name="Normal 9 75" xfId="20282" xr:uid="{00000000-0005-0000-0000-0000384F0000}"/>
    <cellStyle name="Normal 9 76" xfId="20283" xr:uid="{00000000-0005-0000-0000-0000394F0000}"/>
    <cellStyle name="Normal 9 77" xfId="20284" xr:uid="{00000000-0005-0000-0000-00003A4F0000}"/>
    <cellStyle name="Normal 9 78" xfId="20285" xr:uid="{00000000-0005-0000-0000-00003B4F0000}"/>
    <cellStyle name="Normal 9 79" xfId="20286" xr:uid="{00000000-0005-0000-0000-00003C4F0000}"/>
    <cellStyle name="Normal 9 8" xfId="20287" xr:uid="{00000000-0005-0000-0000-00003D4F0000}"/>
    <cellStyle name="Normal 9 8 2" xfId="20288" xr:uid="{00000000-0005-0000-0000-00003E4F0000}"/>
    <cellStyle name="Normal 9 8 2 2" xfId="20289" xr:uid="{00000000-0005-0000-0000-00003F4F0000}"/>
    <cellStyle name="Normal 9 8 2 2 2" xfId="20290" xr:uid="{00000000-0005-0000-0000-0000404F0000}"/>
    <cellStyle name="Normal 9 8 2 2 3" xfId="20291" xr:uid="{00000000-0005-0000-0000-0000414F0000}"/>
    <cellStyle name="Normal 9 8 2 2 4" xfId="20292" xr:uid="{00000000-0005-0000-0000-0000424F0000}"/>
    <cellStyle name="Normal 9 8 2 3" xfId="20293" xr:uid="{00000000-0005-0000-0000-0000434F0000}"/>
    <cellStyle name="Normal 9 8 2 4" xfId="20294" xr:uid="{00000000-0005-0000-0000-0000444F0000}"/>
    <cellStyle name="Normal 9 8 2 5" xfId="20295" xr:uid="{00000000-0005-0000-0000-0000454F0000}"/>
    <cellStyle name="Normal 9 8 3" xfId="20296" xr:uid="{00000000-0005-0000-0000-0000464F0000}"/>
    <cellStyle name="Normal 9 8 4" xfId="20297" xr:uid="{00000000-0005-0000-0000-0000474F0000}"/>
    <cellStyle name="Normal 9 8 4 2" xfId="20298" xr:uid="{00000000-0005-0000-0000-0000484F0000}"/>
    <cellStyle name="Normal 9 8 4 3" xfId="20299" xr:uid="{00000000-0005-0000-0000-0000494F0000}"/>
    <cellStyle name="Normal 9 8 4 4" xfId="20300" xr:uid="{00000000-0005-0000-0000-00004A4F0000}"/>
    <cellStyle name="Normal 9 8 5" xfId="20301" xr:uid="{00000000-0005-0000-0000-00004B4F0000}"/>
    <cellStyle name="Normal 9 8 6" xfId="20302" xr:uid="{00000000-0005-0000-0000-00004C4F0000}"/>
    <cellStyle name="Normal 9 8 7" xfId="20303" xr:uid="{00000000-0005-0000-0000-00004D4F0000}"/>
    <cellStyle name="Normal 9 80" xfId="20304" xr:uid="{00000000-0005-0000-0000-00004E4F0000}"/>
    <cellStyle name="Normal 9 81" xfId="20305" xr:uid="{00000000-0005-0000-0000-00004F4F0000}"/>
    <cellStyle name="Normal 9 82" xfId="20306" xr:uid="{00000000-0005-0000-0000-0000504F0000}"/>
    <cellStyle name="Normal 9 83" xfId="20307" xr:uid="{00000000-0005-0000-0000-0000514F0000}"/>
    <cellStyle name="Normal 9 84" xfId="20308" xr:uid="{00000000-0005-0000-0000-0000524F0000}"/>
    <cellStyle name="Normal 9 85" xfId="20309" xr:uid="{00000000-0005-0000-0000-0000534F0000}"/>
    <cellStyle name="Normal 9 86" xfId="20310" xr:uid="{00000000-0005-0000-0000-0000544F0000}"/>
    <cellStyle name="Normal 9 87" xfId="20311" xr:uid="{00000000-0005-0000-0000-0000554F0000}"/>
    <cellStyle name="Normal 9 88" xfId="20312" xr:uid="{00000000-0005-0000-0000-0000564F0000}"/>
    <cellStyle name="Normal 9 89" xfId="20313" xr:uid="{00000000-0005-0000-0000-0000574F0000}"/>
    <cellStyle name="Normal 9 9" xfId="20314" xr:uid="{00000000-0005-0000-0000-0000584F0000}"/>
    <cellStyle name="Normal 9 9 2" xfId="20315" xr:uid="{00000000-0005-0000-0000-0000594F0000}"/>
    <cellStyle name="Normal 9 90" xfId="20316" xr:uid="{00000000-0005-0000-0000-00005A4F0000}"/>
    <cellStyle name="Normal 9 91" xfId="20317" xr:uid="{00000000-0005-0000-0000-00005B4F0000}"/>
    <cellStyle name="Normal 9 92" xfId="20318" xr:uid="{00000000-0005-0000-0000-00005C4F0000}"/>
    <cellStyle name="Normal 9 93" xfId="20319" xr:uid="{00000000-0005-0000-0000-00005D4F0000}"/>
    <cellStyle name="Normal 9 94" xfId="20320" xr:uid="{00000000-0005-0000-0000-00005E4F0000}"/>
    <cellStyle name="Normal 9 95" xfId="20321" xr:uid="{00000000-0005-0000-0000-00005F4F0000}"/>
    <cellStyle name="Normal 9 95 2" xfId="20322" xr:uid="{00000000-0005-0000-0000-0000604F0000}"/>
    <cellStyle name="Normal 9 95 3" xfId="20323" xr:uid="{00000000-0005-0000-0000-0000614F0000}"/>
    <cellStyle name="Normal 9 95 4" xfId="20324" xr:uid="{00000000-0005-0000-0000-0000624F0000}"/>
    <cellStyle name="Normal 9 96" xfId="20325" xr:uid="{00000000-0005-0000-0000-0000634F0000}"/>
    <cellStyle name="Normal 9 97" xfId="20326" xr:uid="{00000000-0005-0000-0000-0000644F0000}"/>
    <cellStyle name="Normal 9 98" xfId="20327" xr:uid="{00000000-0005-0000-0000-0000654F0000}"/>
    <cellStyle name="Normal 9 99" xfId="23898" xr:uid="{DB7E2D0D-74C5-4ACB-AE5C-EDA37B71B92F}"/>
    <cellStyle name="Normal 90" xfId="20328" xr:uid="{00000000-0005-0000-0000-0000664F0000}"/>
    <cellStyle name="Normal 90 2" xfId="20329" xr:uid="{00000000-0005-0000-0000-0000674F0000}"/>
    <cellStyle name="Normal 90 3" xfId="20330" xr:uid="{00000000-0005-0000-0000-0000684F0000}"/>
    <cellStyle name="Normal 90 4" xfId="20331" xr:uid="{00000000-0005-0000-0000-0000694F0000}"/>
    <cellStyle name="Normal 90 5" xfId="24022" xr:uid="{F28C0123-7A78-4C78-9CEE-B5371D731039}"/>
    <cellStyle name="Normal 91" xfId="20332" xr:uid="{00000000-0005-0000-0000-00006A4F0000}"/>
    <cellStyle name="Normal 91 2" xfId="20333" xr:uid="{00000000-0005-0000-0000-00006B4F0000}"/>
    <cellStyle name="Normal 91 3" xfId="20334" xr:uid="{00000000-0005-0000-0000-00006C4F0000}"/>
    <cellStyle name="Normal 91 4" xfId="20335" xr:uid="{00000000-0005-0000-0000-00006D4F0000}"/>
    <cellStyle name="Normal 91 5" xfId="24023" xr:uid="{693E2B17-4A93-4267-A43E-0DD2490953DE}"/>
    <cellStyle name="Normal 92" xfId="20336" xr:uid="{00000000-0005-0000-0000-00006E4F0000}"/>
    <cellStyle name="Normal 92 2" xfId="20337" xr:uid="{00000000-0005-0000-0000-00006F4F0000}"/>
    <cellStyle name="Normal 92 3" xfId="20338" xr:uid="{00000000-0005-0000-0000-0000704F0000}"/>
    <cellStyle name="Normal 92 4" xfId="20339" xr:uid="{00000000-0005-0000-0000-0000714F0000}"/>
    <cellStyle name="Normal 92 5" xfId="24024" xr:uid="{0D5A40B8-9CE4-4418-B1B6-C08B1E66F2FF}"/>
    <cellStyle name="Normal 93" xfId="20340" xr:uid="{00000000-0005-0000-0000-0000724F0000}"/>
    <cellStyle name="Normal 93 2" xfId="20341" xr:uid="{00000000-0005-0000-0000-0000734F0000}"/>
    <cellStyle name="Normal 93 3" xfId="24025" xr:uid="{362DEA1C-7C8E-4CB1-9AED-02AEDA9320D0}"/>
    <cellStyle name="Normal 94" xfId="20342" xr:uid="{00000000-0005-0000-0000-0000744F0000}"/>
    <cellStyle name="Normal 94 2" xfId="20343" xr:uid="{00000000-0005-0000-0000-0000754F0000}"/>
    <cellStyle name="Normal 94 3" xfId="20344" xr:uid="{00000000-0005-0000-0000-0000764F0000}"/>
    <cellStyle name="Normal 94 4" xfId="20345" xr:uid="{00000000-0005-0000-0000-0000774F0000}"/>
    <cellStyle name="Normal 94 5" xfId="24026" xr:uid="{AE8F02AD-F6D9-4FDB-865E-7FED84F9DB57}"/>
    <cellStyle name="Normal 95" xfId="20346" xr:uid="{00000000-0005-0000-0000-0000784F0000}"/>
    <cellStyle name="Normal 95 2" xfId="20347" xr:uid="{00000000-0005-0000-0000-0000794F0000}"/>
    <cellStyle name="Normal 95 3" xfId="20348" xr:uid="{00000000-0005-0000-0000-00007A4F0000}"/>
    <cellStyle name="Normal 95 4" xfId="20349" xr:uid="{00000000-0005-0000-0000-00007B4F0000}"/>
    <cellStyle name="Normal 95 5" xfId="24027" xr:uid="{A6038478-4579-4339-87EB-F47E983D8932}"/>
    <cellStyle name="Normal 96" xfId="20350" xr:uid="{00000000-0005-0000-0000-00007C4F0000}"/>
    <cellStyle name="Normal 96 2" xfId="20351" xr:uid="{00000000-0005-0000-0000-00007D4F0000}"/>
    <cellStyle name="Normal 96 2 2" xfId="20352" xr:uid="{00000000-0005-0000-0000-00007E4F0000}"/>
    <cellStyle name="Normal 96 2 2 2" xfId="20353" xr:uid="{00000000-0005-0000-0000-00007F4F0000}"/>
    <cellStyle name="Normal 96 2 2 3" xfId="20354" xr:uid="{00000000-0005-0000-0000-0000804F0000}"/>
    <cellStyle name="Normal 96 2 2 4" xfId="20355" xr:uid="{00000000-0005-0000-0000-0000814F0000}"/>
    <cellStyle name="Normal 96 2 3" xfId="20356" xr:uid="{00000000-0005-0000-0000-0000824F0000}"/>
    <cellStyle name="Normal 96 2 4" xfId="20357" xr:uid="{00000000-0005-0000-0000-0000834F0000}"/>
    <cellStyle name="Normal 96 2 5" xfId="20358" xr:uid="{00000000-0005-0000-0000-0000844F0000}"/>
    <cellStyle name="Normal 96 3" xfId="20359" xr:uid="{00000000-0005-0000-0000-0000854F0000}"/>
    <cellStyle name="Normal 96 3 2" xfId="20360" xr:uid="{00000000-0005-0000-0000-0000864F0000}"/>
    <cellStyle name="Normal 96 3 3" xfId="20361" xr:uid="{00000000-0005-0000-0000-0000874F0000}"/>
    <cellStyle name="Normal 96 3 4" xfId="20362" xr:uid="{00000000-0005-0000-0000-0000884F0000}"/>
    <cellStyle name="Normal 96 4" xfId="20363" xr:uid="{00000000-0005-0000-0000-0000894F0000}"/>
    <cellStyle name="Normal 96 4 2" xfId="20364" xr:uid="{00000000-0005-0000-0000-00008A4F0000}"/>
    <cellStyle name="Normal 96 4 3" xfId="20365" xr:uid="{00000000-0005-0000-0000-00008B4F0000}"/>
    <cellStyle name="Normal 96 4 4" xfId="20366" xr:uid="{00000000-0005-0000-0000-00008C4F0000}"/>
    <cellStyle name="Normal 96 5" xfId="20367" xr:uid="{00000000-0005-0000-0000-00008D4F0000}"/>
    <cellStyle name="Normal 96 6" xfId="20368" xr:uid="{00000000-0005-0000-0000-00008E4F0000}"/>
    <cellStyle name="Normal 96 7" xfId="20369" xr:uid="{00000000-0005-0000-0000-00008F4F0000}"/>
    <cellStyle name="Normal 96 8" xfId="24028" xr:uid="{FF53C998-BDF6-4AAD-83F1-68F4DF994D82}"/>
    <cellStyle name="Normal 97" xfId="20370" xr:uid="{00000000-0005-0000-0000-0000904F0000}"/>
    <cellStyle name="Normal 97 2" xfId="20371" xr:uid="{00000000-0005-0000-0000-0000914F0000}"/>
    <cellStyle name="Normal 97 3" xfId="20372" xr:uid="{00000000-0005-0000-0000-0000924F0000}"/>
    <cellStyle name="Normal 97 4" xfId="20373" xr:uid="{00000000-0005-0000-0000-0000934F0000}"/>
    <cellStyle name="Normal 97 5" xfId="24029" xr:uid="{707359B8-AD81-468B-AAA8-61F35940367B}"/>
    <cellStyle name="Normal 98" xfId="20374" xr:uid="{00000000-0005-0000-0000-0000944F0000}"/>
    <cellStyle name="Normal 98 2" xfId="20375" xr:uid="{00000000-0005-0000-0000-0000954F0000}"/>
    <cellStyle name="Normal 98 3" xfId="20376" xr:uid="{00000000-0005-0000-0000-0000964F0000}"/>
    <cellStyle name="Normal 98 4" xfId="20377" xr:uid="{00000000-0005-0000-0000-0000974F0000}"/>
    <cellStyle name="Normal 98 5" xfId="24030" xr:uid="{2C8F287B-E3D9-43C5-A3BC-882ECC05DD02}"/>
    <cellStyle name="Normal 99" xfId="20378" xr:uid="{00000000-0005-0000-0000-0000984F0000}"/>
    <cellStyle name="Normal 99 2" xfId="20379" xr:uid="{00000000-0005-0000-0000-0000994F0000}"/>
    <cellStyle name="Normal 99 3" xfId="20380" xr:uid="{00000000-0005-0000-0000-00009A4F0000}"/>
    <cellStyle name="Normal 99 4" xfId="20381" xr:uid="{00000000-0005-0000-0000-00009B4F0000}"/>
    <cellStyle name="Normal 99 5" xfId="24031" xr:uid="{E925851C-6B95-441C-A84D-366ECDBE6A03}"/>
    <cellStyle name="Normal_Capital &amp; RWA N" xfId="8" xr:uid="{00000000-0005-0000-0000-00009C4F0000}"/>
    <cellStyle name="Normal_Capital &amp; RWA N 2" xfId="16" xr:uid="{00000000-0005-0000-0000-00009D4F0000}"/>
    <cellStyle name="Normal_Capital &amp; RWA N 2 2" xfId="20961" xr:uid="{00000000-0005-0000-0000-00009E4F0000}"/>
    <cellStyle name="Normal_Casestdy draft" xfId="15" xr:uid="{00000000-0005-0000-0000-00009F4F0000}"/>
    <cellStyle name="Normal_Casestdy draft 2" xfId="9" xr:uid="{00000000-0005-0000-0000-0000A04F0000}"/>
    <cellStyle name="Normalny_Eksport 2000 - F" xfId="20382" xr:uid="{00000000-0005-0000-0000-0000A14F0000}"/>
    <cellStyle name="Note 2" xfId="20383" xr:uid="{00000000-0005-0000-0000-0000A24F0000}"/>
    <cellStyle name="Note 2 10" xfId="20384" xr:uid="{00000000-0005-0000-0000-0000A34F0000}"/>
    <cellStyle name="Note 2 10 2" xfId="20385" xr:uid="{00000000-0005-0000-0000-0000A44F0000}"/>
    <cellStyle name="Note 2 10 2 2" xfId="21944" xr:uid="{CB59FF78-CA95-469F-84CD-45B8338B836D}"/>
    <cellStyle name="Note 2 10 2 2 2" xfId="23675" xr:uid="{0B4BDFFF-34FF-440C-BC8B-5C1EF628BCC4}"/>
    <cellStyle name="Note 2 10 2 2 2 2" xfId="26375" xr:uid="{7320759A-4ED8-4D72-B039-0F9309A5A399}"/>
    <cellStyle name="Note 2 10 2 2 2 2 2" xfId="31827" xr:uid="{A3489BBB-5DDB-4D28-89B4-83184511BC6F}"/>
    <cellStyle name="Note 2 10 2 2 2 2 3" xfId="37402" xr:uid="{E789B452-4444-4A9E-8CF6-A2AA113103EE}"/>
    <cellStyle name="Note 2 10 2 2 2 3" xfId="29615" xr:uid="{5BA7F8C4-B116-4AF0-9B68-FF854D5FBC42}"/>
    <cellStyle name="Note 2 10 2 2 2 4" xfId="35339" xr:uid="{14BC5D8C-B997-4395-90EA-E0167EFC2218}"/>
    <cellStyle name="Note 2 10 2 2 3" xfId="25059" xr:uid="{4033EB99-E370-4780-98F2-D5C0BAC438AC}"/>
    <cellStyle name="Note 2 10 2 2 3 2" xfId="27254" xr:uid="{651E14F3-CFA3-4A94-991A-B4C4A309C52D}"/>
    <cellStyle name="Note 2 10 2 2 3 2 2" xfId="32706" xr:uid="{A5ADE0AE-4238-4A96-A0E2-2E68DBDB8D3E}"/>
    <cellStyle name="Note 2 10 2 2 3 2 3" xfId="38088" xr:uid="{4C59B62E-7A1F-4CB8-AFA3-AC4980FC184A}"/>
    <cellStyle name="Note 2 10 2 2 3 3" xfId="30511" xr:uid="{90462D11-8742-4F50-B2F7-51DFC377A4F8}"/>
    <cellStyle name="Note 2 10 2 2 3 4" xfId="36205" xr:uid="{1984FB76-EEB7-4E5D-818E-057A32E4A213}"/>
    <cellStyle name="Note 2 10 2 2 4" xfId="22820" xr:uid="{D4A6BC6B-27BB-44C9-87DD-02CE0F6095C7}"/>
    <cellStyle name="Note 2 10 2 2 4 2" xfId="28760" xr:uid="{B8B5FD57-8B4A-42DB-99CD-9A6834333A7C}"/>
    <cellStyle name="Note 2 10 2 2 4 3" xfId="34487" xr:uid="{D03AAA02-AE8D-4458-BBD8-D85028D0363D}"/>
    <cellStyle name="Note 2 10 2 2 5" xfId="25520" xr:uid="{70045FB3-7153-476F-927C-9F3DE1B34719}"/>
    <cellStyle name="Note 2 10 2 2 5 2" xfId="30972" xr:uid="{D8BC7B15-B9A4-4CF4-93D2-1B084F5F84F5}"/>
    <cellStyle name="Note 2 10 2 2 5 3" xfId="36547" xr:uid="{03233A4A-2955-4FCA-8A65-83CE9163A231}"/>
    <cellStyle name="Note 2 10 2 2 6" xfId="27886" xr:uid="{ADE0C9F5-1448-4C5F-8FAE-D885432FD2A0}"/>
    <cellStyle name="Note 2 10 2 2 7" xfId="33613" xr:uid="{6867082A-1AEF-4EFB-81FB-62154C858C2F}"/>
    <cellStyle name="Note 2 10 2 3" xfId="23162" xr:uid="{F4C72A30-A334-4290-9592-4E6CBDDFDE62}"/>
    <cellStyle name="Note 2 10 2 3 2" xfId="25862" xr:uid="{F794B252-6806-4CFE-ACEC-1DB4A5DBDA36}"/>
    <cellStyle name="Note 2 10 2 3 2 2" xfId="31314" xr:uid="{C90DB0AA-47C7-4B92-B508-2C87998EEFDD}"/>
    <cellStyle name="Note 2 10 2 3 2 3" xfId="36889" xr:uid="{D0621799-BB94-4AC9-A9B6-6D4788F5DA55}"/>
    <cellStyle name="Note 2 10 2 3 3" xfId="29102" xr:uid="{C094CA4E-0EA9-4842-A9A2-D2D4B25C25C9}"/>
    <cellStyle name="Note 2 10 2 3 4" xfId="34826" xr:uid="{804A1BC2-7598-4234-A94E-7502A9164CC4}"/>
    <cellStyle name="Note 2 10 2 4" xfId="24540" xr:uid="{B335AD86-7A7F-4640-9182-2DCA88CD673C}"/>
    <cellStyle name="Note 2 10 2 4 2" xfId="26735" xr:uid="{A770C0E7-3442-4615-984B-496B3AE3562D}"/>
    <cellStyle name="Note 2 10 2 4 2 2" xfId="32187" xr:uid="{4EAE1073-8AE9-4772-BFD6-566AD0DEE414}"/>
    <cellStyle name="Note 2 10 2 4 2 3" xfId="37743" xr:uid="{BD410B6B-C750-476E-A924-D538B54D6900}"/>
    <cellStyle name="Note 2 10 2 4 3" xfId="29992" xr:uid="{13031A47-85D2-4A4E-A68B-C6FB19D22585}"/>
    <cellStyle name="Note 2 10 2 4 4" xfId="35692" xr:uid="{CF2833D3-7C60-4514-B2B3-C82BB45C3D74}"/>
    <cellStyle name="Note 2 10 2 5" xfId="22307" xr:uid="{6E1D09AA-C86F-4EA3-9AEF-EBE108322D57}"/>
    <cellStyle name="Note 2 10 2 5 2" xfId="28247" xr:uid="{28290A8C-ABFA-4C01-B693-4DD5FEDEFC97}"/>
    <cellStyle name="Note 2 10 2 5 3" xfId="33974" xr:uid="{3624E545-049A-4412-97A3-5B9C61A9BC46}"/>
    <cellStyle name="Note 2 10 2 6" xfId="21425" xr:uid="{42499C7B-C51C-4504-BA49-E3193D289ADC}"/>
    <cellStyle name="Note 2 10 2 7" xfId="21051" xr:uid="{19C1CAF4-DC4E-425A-9B1E-4D171BCDFC3E}"/>
    <cellStyle name="Note 2 10 2 8" xfId="33094" xr:uid="{534394BD-42BE-49FF-BA0A-E68EF600E418}"/>
    <cellStyle name="Note 2 10 3" xfId="20386" xr:uid="{00000000-0005-0000-0000-0000A54F0000}"/>
    <cellStyle name="Note 2 10 3 2" xfId="21943" xr:uid="{37FC84D9-D3CD-4673-8551-02711E37F3CB}"/>
    <cellStyle name="Note 2 10 3 2 2" xfId="23674" xr:uid="{47D11EF0-AFA3-4CD9-8E77-7D6FAC6257E5}"/>
    <cellStyle name="Note 2 10 3 2 2 2" xfId="26374" xr:uid="{904F88F5-287F-46CC-BDE5-0F5F5CF1ABD7}"/>
    <cellStyle name="Note 2 10 3 2 2 2 2" xfId="31826" xr:uid="{B17F8ABA-EFC3-498F-A6F7-44596C5BBF7F}"/>
    <cellStyle name="Note 2 10 3 2 2 2 3" xfId="37401" xr:uid="{B4D46062-076D-4C8E-9C62-36A33EB86CB7}"/>
    <cellStyle name="Note 2 10 3 2 2 3" xfId="29614" xr:uid="{D23369DF-CAB0-4C81-A45E-739F16877E0F}"/>
    <cellStyle name="Note 2 10 3 2 2 4" xfId="35338" xr:uid="{795DB997-4916-4E23-8F4F-BC6BB3605FFD}"/>
    <cellStyle name="Note 2 10 3 2 3" xfId="25058" xr:uid="{E3AC1797-4BE8-4184-9E82-62F1609362A2}"/>
    <cellStyle name="Note 2 10 3 2 3 2" xfId="27253" xr:uid="{5CAC42D5-8B34-4BF7-BF67-1880FDA3E6BD}"/>
    <cellStyle name="Note 2 10 3 2 3 2 2" xfId="32705" xr:uid="{64AC8667-729A-47A6-B0AA-A51D150AB944}"/>
    <cellStyle name="Note 2 10 3 2 3 2 3" xfId="38087" xr:uid="{E7D52D8C-7447-4498-AD91-56CA980729A1}"/>
    <cellStyle name="Note 2 10 3 2 3 3" xfId="30510" xr:uid="{BEE681BE-6C6D-4A2B-B8A2-8D13E37647D2}"/>
    <cellStyle name="Note 2 10 3 2 3 4" xfId="36204" xr:uid="{5D58D3EA-467F-4A5D-BD3A-670175BB4344}"/>
    <cellStyle name="Note 2 10 3 2 4" xfId="22819" xr:uid="{105478D6-4B86-4334-A615-474E3A63B33F}"/>
    <cellStyle name="Note 2 10 3 2 4 2" xfId="28759" xr:uid="{8A879366-511E-4E53-9A15-F09D39AD19CD}"/>
    <cellStyle name="Note 2 10 3 2 4 3" xfId="34486" xr:uid="{81705D2C-8A64-4FCE-AAC0-B2CCD631B27E}"/>
    <cellStyle name="Note 2 10 3 2 5" xfId="25519" xr:uid="{AE721607-BE71-4021-8B73-9CC3C3DF6B2E}"/>
    <cellStyle name="Note 2 10 3 2 5 2" xfId="30971" xr:uid="{0BBBA421-7C50-44DB-8F13-F4C1AB783F1A}"/>
    <cellStyle name="Note 2 10 3 2 5 3" xfId="36546" xr:uid="{8EA8A6AD-18C8-456D-A624-1AACF37FD272}"/>
    <cellStyle name="Note 2 10 3 2 6" xfId="27885" xr:uid="{1B7BDAF5-D200-43F9-A741-134E6C978C76}"/>
    <cellStyle name="Note 2 10 3 2 7" xfId="33612" xr:uid="{B085444A-21BC-416A-805E-2169D5C9AA30}"/>
    <cellStyle name="Note 2 10 3 3" xfId="23163" xr:uid="{881EDF34-A063-4FB1-A721-C0AF6B83D14D}"/>
    <cellStyle name="Note 2 10 3 3 2" xfId="25863" xr:uid="{91C2AEF3-3C2D-43FB-B083-2EE8AC06D92B}"/>
    <cellStyle name="Note 2 10 3 3 2 2" xfId="31315" xr:uid="{D342FAEE-A1C5-4BBC-8C9B-77D33FAD4478}"/>
    <cellStyle name="Note 2 10 3 3 2 3" xfId="36890" xr:uid="{3384EB1B-6479-48CA-BE6C-C8F5D5A87948}"/>
    <cellStyle name="Note 2 10 3 3 3" xfId="29103" xr:uid="{94C6D9B9-2F81-48D1-9A9C-18E175F59110}"/>
    <cellStyle name="Note 2 10 3 3 4" xfId="34827" xr:uid="{84284DBA-7FE5-4DA2-A3E5-4A1C2D14E0D8}"/>
    <cellStyle name="Note 2 10 3 4" xfId="24541" xr:uid="{C4428671-C87A-42AB-8C8A-3AAEC514312E}"/>
    <cellStyle name="Note 2 10 3 4 2" xfId="26736" xr:uid="{866036BE-60B7-47E4-B4C0-EFE1C81C8E9F}"/>
    <cellStyle name="Note 2 10 3 4 2 2" xfId="32188" xr:uid="{2BD9C555-82B0-4FF0-BAAD-8DA409CDE86A}"/>
    <cellStyle name="Note 2 10 3 4 2 3" xfId="37744" xr:uid="{9A0DF41D-2BBE-4C42-8DFA-D4E2CC5660DB}"/>
    <cellStyle name="Note 2 10 3 4 3" xfId="29993" xr:uid="{274B3737-579E-4087-A8F8-6E337E831D01}"/>
    <cellStyle name="Note 2 10 3 4 4" xfId="35693" xr:uid="{32AAD43F-6677-4E34-8603-F47528FC838B}"/>
    <cellStyle name="Note 2 10 3 5" xfId="22308" xr:uid="{25D1A021-2281-4083-94F7-03AF51E93BA1}"/>
    <cellStyle name="Note 2 10 3 5 2" xfId="28248" xr:uid="{BD5AC8E6-1744-4193-9093-8069142B04CD}"/>
    <cellStyle name="Note 2 10 3 5 3" xfId="33975" xr:uid="{1FE98B7D-0472-4FBE-A846-6F932E138013}"/>
    <cellStyle name="Note 2 10 3 6" xfId="21426" xr:uid="{3461B510-C30D-48FB-8450-7A278A95C788}"/>
    <cellStyle name="Note 2 10 3 7" xfId="21050" xr:uid="{DA9D755F-5389-4362-B3AB-6EF3B4966276}"/>
    <cellStyle name="Note 2 10 3 8" xfId="33095" xr:uid="{FBC8E81E-EFB3-4842-8717-55245AC76937}"/>
    <cellStyle name="Note 2 10 4" xfId="20387" xr:uid="{00000000-0005-0000-0000-0000A64F0000}"/>
    <cellStyle name="Note 2 10 4 2" xfId="21942" xr:uid="{514F0767-A011-4A28-9675-B783D3E4F907}"/>
    <cellStyle name="Note 2 10 4 2 2" xfId="23673" xr:uid="{75B74524-CE14-4D09-838F-FF24856A61AD}"/>
    <cellStyle name="Note 2 10 4 2 2 2" xfId="26373" xr:uid="{54960FE2-22B1-4274-8C1F-A021B81780AF}"/>
    <cellStyle name="Note 2 10 4 2 2 2 2" xfId="31825" xr:uid="{BB11272D-4C3A-4B65-8679-027F43030297}"/>
    <cellStyle name="Note 2 10 4 2 2 2 3" xfId="37400" xr:uid="{3C5CAD47-91E2-4E95-98E1-190EF1F00069}"/>
    <cellStyle name="Note 2 10 4 2 2 3" xfId="29613" xr:uid="{10314AC8-8DB3-46FE-8C5A-F8AC518EA4B4}"/>
    <cellStyle name="Note 2 10 4 2 2 4" xfId="35337" xr:uid="{E5232769-711A-4BEE-9CE3-C900A75E22A0}"/>
    <cellStyle name="Note 2 10 4 2 3" xfId="25057" xr:uid="{4505AF74-2DE4-44FD-BB56-70D406D8B03A}"/>
    <cellStyle name="Note 2 10 4 2 3 2" xfId="27252" xr:uid="{B17BF005-0AD1-4662-983B-1119A48D1169}"/>
    <cellStyle name="Note 2 10 4 2 3 2 2" xfId="32704" xr:uid="{DFA33396-8923-4355-AC81-BD5268F3A9E3}"/>
    <cellStyle name="Note 2 10 4 2 3 2 3" xfId="38086" xr:uid="{2D7763BF-2BDA-43E7-A023-5474799A616C}"/>
    <cellStyle name="Note 2 10 4 2 3 3" xfId="30509" xr:uid="{51FF9CEF-E647-42B6-A679-7E74A34129CD}"/>
    <cellStyle name="Note 2 10 4 2 3 4" xfId="36203" xr:uid="{F9F83333-BF8A-46FF-9F11-66C784E5A06A}"/>
    <cellStyle name="Note 2 10 4 2 4" xfId="22818" xr:uid="{28079281-28DC-4EB0-B1AE-35CA130C6335}"/>
    <cellStyle name="Note 2 10 4 2 4 2" xfId="28758" xr:uid="{6BB0D1E1-F971-49C1-82AE-F6F9ABCB7C01}"/>
    <cellStyle name="Note 2 10 4 2 4 3" xfId="34485" xr:uid="{175AF63C-55DC-4870-BA20-2BAB2B80E8B1}"/>
    <cellStyle name="Note 2 10 4 2 5" xfId="25518" xr:uid="{5548AA06-5997-4F57-A458-C8DF1394589D}"/>
    <cellStyle name="Note 2 10 4 2 5 2" xfId="30970" xr:uid="{FE23EA9B-F4A5-4A0F-AD7D-4FB4DE3E0E54}"/>
    <cellStyle name="Note 2 10 4 2 5 3" xfId="36545" xr:uid="{81F220AE-BE21-4162-8478-6BF8847FFC85}"/>
    <cellStyle name="Note 2 10 4 2 6" xfId="27884" xr:uid="{2D75866A-56C9-4BB8-B447-E504D3C4F304}"/>
    <cellStyle name="Note 2 10 4 2 7" xfId="33611" xr:uid="{6C31A83E-4D2D-4CC6-AD06-0CD58788DC45}"/>
    <cellStyle name="Note 2 10 4 3" xfId="23164" xr:uid="{55D76650-C55D-4DE3-AB6F-C2FC7FCEF95E}"/>
    <cellStyle name="Note 2 10 4 3 2" xfId="25864" xr:uid="{F189AD76-B34C-457C-980B-08AB792EA8A4}"/>
    <cellStyle name="Note 2 10 4 3 2 2" xfId="31316" xr:uid="{9289D383-99FC-466D-BF23-D9FF7DDF3491}"/>
    <cellStyle name="Note 2 10 4 3 2 3" xfId="36891" xr:uid="{099E9B0D-CA9F-408B-A315-2A01B7A284F0}"/>
    <cellStyle name="Note 2 10 4 3 3" xfId="29104" xr:uid="{65EE7B25-8981-40DD-8EE6-77F945443B7E}"/>
    <cellStyle name="Note 2 10 4 3 4" xfId="34828" xr:uid="{021BC0DD-3F28-40D4-AC72-A610C115FB24}"/>
    <cellStyle name="Note 2 10 4 4" xfId="24542" xr:uid="{45260E02-27F1-40D3-82E0-F2646268C029}"/>
    <cellStyle name="Note 2 10 4 4 2" xfId="26737" xr:uid="{4D86CCA0-21C6-4A06-92EB-26FB755DA13F}"/>
    <cellStyle name="Note 2 10 4 4 2 2" xfId="32189" xr:uid="{6EE8E27A-AFD1-447D-B42B-8E52B7F15D9E}"/>
    <cellStyle name="Note 2 10 4 4 2 3" xfId="37745" xr:uid="{2A0489F8-6072-4FE3-B3D6-A0636A174A68}"/>
    <cellStyle name="Note 2 10 4 4 3" xfId="29994" xr:uid="{A0612EE5-B18F-4778-9A60-D7461AFCED8F}"/>
    <cellStyle name="Note 2 10 4 4 4" xfId="35694" xr:uid="{00C91EDD-137B-467E-A291-73EDD34EFE5A}"/>
    <cellStyle name="Note 2 10 4 5" xfId="22309" xr:uid="{19F0E3EB-F770-4557-B902-DFE21C6B2063}"/>
    <cellStyle name="Note 2 10 4 5 2" xfId="28249" xr:uid="{5AD16B07-42CE-42F2-9A9C-1E3CB9293F0F}"/>
    <cellStyle name="Note 2 10 4 5 3" xfId="33976" xr:uid="{2ED5CEC5-ABFE-4909-A2B4-07F99BE904DC}"/>
    <cellStyle name="Note 2 10 4 6" xfId="21427" xr:uid="{98FA4FC4-445A-46DB-AF1E-42C0D54E693A}"/>
    <cellStyle name="Note 2 10 4 7" xfId="21049" xr:uid="{BA993D75-70A5-469B-83BE-E07FEE4FF8F7}"/>
    <cellStyle name="Note 2 10 4 8" xfId="33096" xr:uid="{C3ACB6B4-D90F-4420-85FD-827CD51685FB}"/>
    <cellStyle name="Note 2 10 5" xfId="20388" xr:uid="{00000000-0005-0000-0000-0000A74F0000}"/>
    <cellStyle name="Note 2 10 5 2" xfId="21941" xr:uid="{CD77E50E-22C1-4C70-86CD-37C63711F102}"/>
    <cellStyle name="Note 2 10 5 2 2" xfId="23672" xr:uid="{8318AF9B-77B8-402A-B4A1-EEF49E336D75}"/>
    <cellStyle name="Note 2 10 5 2 2 2" xfId="26372" xr:uid="{31507FBC-9363-46C0-826C-797D44C3010D}"/>
    <cellStyle name="Note 2 10 5 2 2 2 2" xfId="31824" xr:uid="{792D0C4D-DC3F-4226-AA4F-B6FAE008D764}"/>
    <cellStyle name="Note 2 10 5 2 2 2 3" xfId="37399" xr:uid="{B6B9DA17-3A61-4D0F-91F9-3F4B2CE7C96E}"/>
    <cellStyle name="Note 2 10 5 2 2 3" xfId="29612" xr:uid="{BFFDBD6E-4DF0-45A8-ACD4-69867E16ADF2}"/>
    <cellStyle name="Note 2 10 5 2 2 4" xfId="35336" xr:uid="{0EEFEF64-9092-4034-A514-5FF26219A0B3}"/>
    <cellStyle name="Note 2 10 5 2 3" xfId="25056" xr:uid="{29E68F1E-1499-437A-96E8-4D96E9AEA570}"/>
    <cellStyle name="Note 2 10 5 2 3 2" xfId="27251" xr:uid="{E7149F13-1D8B-42C0-937E-BABD8999AFF6}"/>
    <cellStyle name="Note 2 10 5 2 3 2 2" xfId="32703" xr:uid="{767C4A16-EA3A-4FF0-9829-4E1715702C79}"/>
    <cellStyle name="Note 2 10 5 2 3 2 3" xfId="38085" xr:uid="{FCCC76C7-8B30-43A0-AAC1-D57BB6EE0F80}"/>
    <cellStyle name="Note 2 10 5 2 3 3" xfId="30508" xr:uid="{8AF67A61-3A4C-4B87-B958-9DCA5187C243}"/>
    <cellStyle name="Note 2 10 5 2 3 4" xfId="36202" xr:uid="{F8DE9FD6-5632-4268-8D45-AE4ECA66FE3B}"/>
    <cellStyle name="Note 2 10 5 2 4" xfId="22817" xr:uid="{8447F6D1-FDFB-46E5-9813-10FFF1958D9A}"/>
    <cellStyle name="Note 2 10 5 2 4 2" xfId="28757" xr:uid="{3D3D0AA0-9980-4511-B9A7-6F879CD1031F}"/>
    <cellStyle name="Note 2 10 5 2 4 3" xfId="34484" xr:uid="{B737003D-25F9-4B6D-9BB3-7884A3A8AD55}"/>
    <cellStyle name="Note 2 10 5 2 5" xfId="25517" xr:uid="{BA02B1CB-F967-49C2-BD73-AF1379B35523}"/>
    <cellStyle name="Note 2 10 5 2 5 2" xfId="30969" xr:uid="{E842688A-D21F-45EF-B61D-8EB5F39DC574}"/>
    <cellStyle name="Note 2 10 5 2 5 3" xfId="36544" xr:uid="{1B39A02C-DBB9-4C82-BA2D-7C94EB6E973B}"/>
    <cellStyle name="Note 2 10 5 2 6" xfId="27883" xr:uid="{B562CFB6-50E2-4B62-B91B-A032044CCD1A}"/>
    <cellStyle name="Note 2 10 5 2 7" xfId="33610" xr:uid="{F2A36BE8-88A2-448A-A1A1-785DEDF5B7CF}"/>
    <cellStyle name="Note 2 10 5 3" xfId="23165" xr:uid="{35655CFD-A8BF-4760-96A0-D7B8EB5D2E4D}"/>
    <cellStyle name="Note 2 10 5 3 2" xfId="25865" xr:uid="{C402CFBA-37F7-47E1-B2EF-7E108874CF55}"/>
    <cellStyle name="Note 2 10 5 3 2 2" xfId="31317" xr:uid="{475BC411-46BC-4220-B379-53D6B7116543}"/>
    <cellStyle name="Note 2 10 5 3 2 3" xfId="36892" xr:uid="{774DF112-87ED-46E1-85CC-2A733E7F46BC}"/>
    <cellStyle name="Note 2 10 5 3 3" xfId="29105" xr:uid="{19C013CE-FF33-443D-81B9-983207E38C25}"/>
    <cellStyle name="Note 2 10 5 3 4" xfId="34829" xr:uid="{EA34352C-6F1A-4911-8330-506FF57AF751}"/>
    <cellStyle name="Note 2 10 5 4" xfId="24543" xr:uid="{6402056E-CF45-4606-B318-88E337684000}"/>
    <cellStyle name="Note 2 10 5 4 2" xfId="26738" xr:uid="{3158C398-F12F-4374-B54A-32E9983770FB}"/>
    <cellStyle name="Note 2 10 5 4 2 2" xfId="32190" xr:uid="{7BA5EF84-4249-483D-BA24-65AFB3876966}"/>
    <cellStyle name="Note 2 10 5 4 2 3" xfId="37746" xr:uid="{393C845C-55F0-40FC-8BD4-04A1D4CC882A}"/>
    <cellStyle name="Note 2 10 5 4 3" xfId="29995" xr:uid="{40191AFF-EBED-48C9-8F84-3EEAB6DF268C}"/>
    <cellStyle name="Note 2 10 5 4 4" xfId="35695" xr:uid="{C918F5D8-6A6F-45B4-8C09-5DF0DA31A670}"/>
    <cellStyle name="Note 2 10 5 5" xfId="22310" xr:uid="{BF0CB6EF-EC80-41DD-8878-EA8FA5C182C1}"/>
    <cellStyle name="Note 2 10 5 5 2" xfId="28250" xr:uid="{8447280A-22E7-443B-B608-CFDB9D653A58}"/>
    <cellStyle name="Note 2 10 5 5 3" xfId="33977" xr:uid="{9010EECA-23B5-4FCE-BD08-78D36B5E0A32}"/>
    <cellStyle name="Note 2 10 5 6" xfId="21428" xr:uid="{C9DD960F-A959-49B5-B787-ED1A51FDAECE}"/>
    <cellStyle name="Note 2 10 5 7" xfId="21048" xr:uid="{BC1ABF71-4C0A-4157-A760-C5D80A8B05BB}"/>
    <cellStyle name="Note 2 10 5 8" xfId="33097" xr:uid="{F455282F-FD72-4C02-868A-1730FF1DFE6A}"/>
    <cellStyle name="Note 2 11" xfId="20389" xr:uid="{00000000-0005-0000-0000-0000A84F0000}"/>
    <cellStyle name="Note 2 11 2" xfId="20390" xr:uid="{00000000-0005-0000-0000-0000A94F0000}"/>
    <cellStyle name="Note 2 11 2 2" xfId="21940" xr:uid="{18DCD056-A227-4D9C-8893-14B5F34D4E99}"/>
    <cellStyle name="Note 2 11 2 2 2" xfId="23671" xr:uid="{F1024687-5929-47AA-BA27-1572DF9F8EEB}"/>
    <cellStyle name="Note 2 11 2 2 2 2" xfId="26371" xr:uid="{44AB787F-9CEA-4F25-8791-D350175E84E2}"/>
    <cellStyle name="Note 2 11 2 2 2 2 2" xfId="31823" xr:uid="{19A7AC7C-A8FE-47DA-B960-954836DED615}"/>
    <cellStyle name="Note 2 11 2 2 2 2 3" xfId="37398" xr:uid="{F520D7FF-C9FD-4D33-8D6A-513B6C2C63F4}"/>
    <cellStyle name="Note 2 11 2 2 2 3" xfId="29611" xr:uid="{162A38D4-1548-4DF1-B9A6-E81438CB8AE4}"/>
    <cellStyle name="Note 2 11 2 2 2 4" xfId="35335" xr:uid="{09F2E926-2FA4-4F64-ACCB-76A96F5F4113}"/>
    <cellStyle name="Note 2 11 2 2 3" xfId="25055" xr:uid="{1F4A2339-83A7-4576-A7A1-A50CB4B0C870}"/>
    <cellStyle name="Note 2 11 2 2 3 2" xfId="27250" xr:uid="{776E2F88-E07F-412D-848B-9EEDFB018A6F}"/>
    <cellStyle name="Note 2 11 2 2 3 2 2" xfId="32702" xr:uid="{E1BE7615-20D4-4FBC-AB7D-E2735C768206}"/>
    <cellStyle name="Note 2 11 2 2 3 2 3" xfId="38084" xr:uid="{48AA5228-124B-4F95-872B-5A105FABC61E}"/>
    <cellStyle name="Note 2 11 2 2 3 3" xfId="30507" xr:uid="{6797A60A-5C9E-414A-A109-1BC81D6437B2}"/>
    <cellStyle name="Note 2 11 2 2 3 4" xfId="36201" xr:uid="{F43C7A26-7614-435B-AC14-B783A1D9C1FD}"/>
    <cellStyle name="Note 2 11 2 2 4" xfId="22816" xr:uid="{D21DFD97-9CBF-412E-A9E9-7EF394E4EAED}"/>
    <cellStyle name="Note 2 11 2 2 4 2" xfId="28756" xr:uid="{2DE34300-48A3-4DDE-BE98-97465640C03E}"/>
    <cellStyle name="Note 2 11 2 2 4 3" xfId="34483" xr:uid="{0D0C7ACC-3620-4752-B389-6A9A1E79EF71}"/>
    <cellStyle name="Note 2 11 2 2 5" xfId="25516" xr:uid="{A934650F-E8FD-4BF2-8244-6C392F1106D4}"/>
    <cellStyle name="Note 2 11 2 2 5 2" xfId="30968" xr:uid="{0BC588DA-7587-47C0-A26E-9E7A6D1F808A}"/>
    <cellStyle name="Note 2 11 2 2 5 3" xfId="36543" xr:uid="{D48E8696-0BBE-4949-8040-48C3E162AC18}"/>
    <cellStyle name="Note 2 11 2 2 6" xfId="27882" xr:uid="{FEC64FDE-4282-4D51-AEC2-903DA2CEA6AA}"/>
    <cellStyle name="Note 2 11 2 2 7" xfId="33609" xr:uid="{E0B75994-F28E-446E-BC9C-A94D30CAC178}"/>
    <cellStyle name="Note 2 11 2 3" xfId="23166" xr:uid="{7E689B17-0FA4-4CAD-A00C-BEF2AB14C014}"/>
    <cellStyle name="Note 2 11 2 3 2" xfId="25866" xr:uid="{95C55CA9-F321-48ED-8049-8D6EE9B6E415}"/>
    <cellStyle name="Note 2 11 2 3 2 2" xfId="31318" xr:uid="{9CCF9BF9-197C-4336-BC30-CEEBCADC3579}"/>
    <cellStyle name="Note 2 11 2 3 2 3" xfId="36893" xr:uid="{F97E6765-7386-4285-AA2A-7789D45A33F9}"/>
    <cellStyle name="Note 2 11 2 3 3" xfId="29106" xr:uid="{D2FE95B9-75B8-4578-AEEC-8566DF5A373E}"/>
    <cellStyle name="Note 2 11 2 3 4" xfId="34830" xr:uid="{0009674D-B8D0-4804-8159-9D349A20E6EC}"/>
    <cellStyle name="Note 2 11 2 4" xfId="24544" xr:uid="{7E9B1FFD-CB25-434B-9E5D-893F7E75D096}"/>
    <cellStyle name="Note 2 11 2 4 2" xfId="26739" xr:uid="{1ADBD382-DE77-4139-BABA-E43893044D28}"/>
    <cellStyle name="Note 2 11 2 4 2 2" xfId="32191" xr:uid="{26D7F353-7E1E-4175-99DB-195B2D20235A}"/>
    <cellStyle name="Note 2 11 2 4 2 3" xfId="37747" xr:uid="{F84B0170-FEBE-4BA0-8545-5D4295E7E6DF}"/>
    <cellStyle name="Note 2 11 2 4 3" xfId="29996" xr:uid="{30874D43-2459-4A43-A7DE-C90378EE8C39}"/>
    <cellStyle name="Note 2 11 2 4 4" xfId="35696" xr:uid="{E213B790-54AC-4D50-BB39-6A89C4A6D4D5}"/>
    <cellStyle name="Note 2 11 2 5" xfId="22311" xr:uid="{D41E4F41-F3FA-48F2-B7FC-C271EC304D73}"/>
    <cellStyle name="Note 2 11 2 5 2" xfId="28251" xr:uid="{E044192F-C49B-4C25-93F5-55EEF8DEEC3C}"/>
    <cellStyle name="Note 2 11 2 5 3" xfId="33978" xr:uid="{F405B540-0C57-4B75-AF94-0B54A0C5B5AE}"/>
    <cellStyle name="Note 2 11 2 6" xfId="21429" xr:uid="{7E82CE6E-D468-4EEC-AFEB-3327EFF86834}"/>
    <cellStyle name="Note 2 11 2 7" xfId="21047" xr:uid="{1FE2A119-01A0-4EEA-BFF0-93557161A5C8}"/>
    <cellStyle name="Note 2 11 2 8" xfId="33098" xr:uid="{6B9BD9B9-5579-4503-98F1-12FB80F3A427}"/>
    <cellStyle name="Note 2 11 3" xfId="20391" xr:uid="{00000000-0005-0000-0000-0000AA4F0000}"/>
    <cellStyle name="Note 2 11 3 2" xfId="21939" xr:uid="{998BF4F4-1D62-4E31-B752-CDEFAC22741B}"/>
    <cellStyle name="Note 2 11 3 2 2" xfId="23670" xr:uid="{80E819F6-B1C5-4F41-A176-CE723D766877}"/>
    <cellStyle name="Note 2 11 3 2 2 2" xfId="26370" xr:uid="{AFE6E692-8AF7-48DD-9174-55D65D9EF403}"/>
    <cellStyle name="Note 2 11 3 2 2 2 2" xfId="31822" xr:uid="{922BDA76-EDD9-4E28-9C39-F27C43FE3158}"/>
    <cellStyle name="Note 2 11 3 2 2 2 3" xfId="37397" xr:uid="{F4CD0E8E-BA22-4A3D-AEE9-180BBFC1538E}"/>
    <cellStyle name="Note 2 11 3 2 2 3" xfId="29610" xr:uid="{55A09F5F-8BCF-4740-BDE2-9005C74B9C00}"/>
    <cellStyle name="Note 2 11 3 2 2 4" xfId="35334" xr:uid="{40787A9A-DAC0-4B24-8771-4C880CB36DF4}"/>
    <cellStyle name="Note 2 11 3 2 3" xfId="25054" xr:uid="{66EF4561-39A8-488D-BE0D-AD0B93133B0C}"/>
    <cellStyle name="Note 2 11 3 2 3 2" xfId="27249" xr:uid="{312D3195-A9D1-4811-BF8A-2CE6E46F7E7C}"/>
    <cellStyle name="Note 2 11 3 2 3 2 2" xfId="32701" xr:uid="{66CABCBB-6097-4B5A-89DA-077186946FFB}"/>
    <cellStyle name="Note 2 11 3 2 3 2 3" xfId="38083" xr:uid="{4A3305A3-6011-42B0-AD2E-F3C2113F2AF9}"/>
    <cellStyle name="Note 2 11 3 2 3 3" xfId="30506" xr:uid="{74311282-6590-4E07-85EE-0131D9410F4C}"/>
    <cellStyle name="Note 2 11 3 2 3 4" xfId="36200" xr:uid="{9D925AD4-5492-4607-BFB2-09B454B9749F}"/>
    <cellStyle name="Note 2 11 3 2 4" xfId="22815" xr:uid="{D622DAB9-425F-4702-A499-17434565A939}"/>
    <cellStyle name="Note 2 11 3 2 4 2" xfId="28755" xr:uid="{FEE6823C-BA61-4AA9-9036-5AA42D20DCAE}"/>
    <cellStyle name="Note 2 11 3 2 4 3" xfId="34482" xr:uid="{87FCA119-2823-4B22-AA5C-15B395CA5CFD}"/>
    <cellStyle name="Note 2 11 3 2 5" xfId="25515" xr:uid="{8016AEA5-2822-4DCE-A858-F79BC0F5F839}"/>
    <cellStyle name="Note 2 11 3 2 5 2" xfId="30967" xr:uid="{1AD9DAF1-0B28-45B2-AAD4-EAC22C69E0BF}"/>
    <cellStyle name="Note 2 11 3 2 5 3" xfId="36542" xr:uid="{51453146-68D6-4C07-9B95-D019531652BB}"/>
    <cellStyle name="Note 2 11 3 2 6" xfId="27881" xr:uid="{8453C324-2527-4670-A588-C8A6881E4BE2}"/>
    <cellStyle name="Note 2 11 3 2 7" xfId="33608" xr:uid="{11D7484F-CADA-4926-BBD4-1AB2BE615160}"/>
    <cellStyle name="Note 2 11 3 3" xfId="23167" xr:uid="{3D53394D-AC85-4884-9173-0617A2B1BC4D}"/>
    <cellStyle name="Note 2 11 3 3 2" xfId="25867" xr:uid="{0B39CA81-511A-4FAC-A4E7-A27EA09E0F3B}"/>
    <cellStyle name="Note 2 11 3 3 2 2" xfId="31319" xr:uid="{67B28746-1636-406C-84C9-0957F8573289}"/>
    <cellStyle name="Note 2 11 3 3 2 3" xfId="36894" xr:uid="{AAC87972-26A9-471B-9A1F-9C58E55E94CA}"/>
    <cellStyle name="Note 2 11 3 3 3" xfId="29107" xr:uid="{4474C16F-87E1-4E9E-BB04-BD83FB7FEF42}"/>
    <cellStyle name="Note 2 11 3 3 4" xfId="34831" xr:uid="{8E115962-76DF-4CA2-A8C6-F03871BE4C5F}"/>
    <cellStyle name="Note 2 11 3 4" xfId="24545" xr:uid="{E755BAF3-73C5-44FC-B2B8-78E7203BD9B4}"/>
    <cellStyle name="Note 2 11 3 4 2" xfId="26740" xr:uid="{069810CB-318E-41AB-9915-19E9362E9D52}"/>
    <cellStyle name="Note 2 11 3 4 2 2" xfId="32192" xr:uid="{46CAEBF6-9EC8-438D-AEFF-682FDAB7EFDB}"/>
    <cellStyle name="Note 2 11 3 4 2 3" xfId="37748" xr:uid="{42B2931E-163A-4F58-A44F-1EEBE4E52FE4}"/>
    <cellStyle name="Note 2 11 3 4 3" xfId="29997" xr:uid="{81938606-EE70-4A9A-889F-464954BB3E17}"/>
    <cellStyle name="Note 2 11 3 4 4" xfId="35697" xr:uid="{4DF39B4D-2FB3-479B-9E44-8CD73B543843}"/>
    <cellStyle name="Note 2 11 3 5" xfId="22312" xr:uid="{A04F4C1A-44CF-4539-8481-3899B01CA470}"/>
    <cellStyle name="Note 2 11 3 5 2" xfId="28252" xr:uid="{F7B37AEF-2234-4D14-9B5C-ED4EFA5E2BE1}"/>
    <cellStyle name="Note 2 11 3 5 3" xfId="33979" xr:uid="{E23CD81F-0988-4152-A28E-D34B57E0314B}"/>
    <cellStyle name="Note 2 11 3 6" xfId="21430" xr:uid="{D838E2CD-A31B-4B5B-B1A4-5EAB05DAAB1C}"/>
    <cellStyle name="Note 2 11 3 7" xfId="21046" xr:uid="{DA42FB0A-438C-4BAD-9AF2-4AEE62B67175}"/>
    <cellStyle name="Note 2 11 3 8" xfId="33099" xr:uid="{782D4ED5-79EC-4A62-8DC6-4B20170D4EB3}"/>
    <cellStyle name="Note 2 11 4" xfId="20392" xr:uid="{00000000-0005-0000-0000-0000AB4F0000}"/>
    <cellStyle name="Note 2 11 4 2" xfId="21938" xr:uid="{A1E7FCA1-3F26-46E6-8BF1-22641FF0F8DC}"/>
    <cellStyle name="Note 2 11 4 2 2" xfId="23669" xr:uid="{8220A86E-B3B0-44E7-BB58-7201C40AA88E}"/>
    <cellStyle name="Note 2 11 4 2 2 2" xfId="26369" xr:uid="{37B06405-3105-4604-BC4A-46EF51362197}"/>
    <cellStyle name="Note 2 11 4 2 2 2 2" xfId="31821" xr:uid="{06DC165A-7C0D-4E88-A110-805BAFEE20C1}"/>
    <cellStyle name="Note 2 11 4 2 2 2 3" xfId="37396" xr:uid="{4B1F358E-6AE1-4B2F-B951-88B240F1723D}"/>
    <cellStyle name="Note 2 11 4 2 2 3" xfId="29609" xr:uid="{F2132B4D-33BA-4D3B-9D2D-E1E47349C196}"/>
    <cellStyle name="Note 2 11 4 2 2 4" xfId="35333" xr:uid="{5E12BB86-075B-4783-84DC-5BA96367AA69}"/>
    <cellStyle name="Note 2 11 4 2 3" xfId="25053" xr:uid="{69E83044-1800-43A8-B86B-013B53243D48}"/>
    <cellStyle name="Note 2 11 4 2 3 2" xfId="27248" xr:uid="{713C2571-15A6-4EA4-9F80-B1FE1A2DF605}"/>
    <cellStyle name="Note 2 11 4 2 3 2 2" xfId="32700" xr:uid="{A52AAE62-A0BC-4A35-AAF5-69468B6D3C18}"/>
    <cellStyle name="Note 2 11 4 2 3 2 3" xfId="38082" xr:uid="{12B9D948-B45B-48E9-884A-07AA6A57407A}"/>
    <cellStyle name="Note 2 11 4 2 3 3" xfId="30505" xr:uid="{AD68260A-A716-49F8-A36E-62FDF313AD61}"/>
    <cellStyle name="Note 2 11 4 2 3 4" xfId="36199" xr:uid="{91CFA80D-2ED2-4E00-9D5E-4330E7B90927}"/>
    <cellStyle name="Note 2 11 4 2 4" xfId="22814" xr:uid="{697B4DCF-5A9A-4A24-97DE-3784A516C2F6}"/>
    <cellStyle name="Note 2 11 4 2 4 2" xfId="28754" xr:uid="{6C3B2894-5297-4114-A784-2F6BE6570197}"/>
    <cellStyle name="Note 2 11 4 2 4 3" xfId="34481" xr:uid="{EA5DCFF8-8D0E-4785-AC15-368FE1C38464}"/>
    <cellStyle name="Note 2 11 4 2 5" xfId="25514" xr:uid="{5C1BDC23-8689-4E46-919B-BC7977A4AEDE}"/>
    <cellStyle name="Note 2 11 4 2 5 2" xfId="30966" xr:uid="{D5D471B3-8020-4735-BEBE-977BBBD495BB}"/>
    <cellStyle name="Note 2 11 4 2 5 3" xfId="36541" xr:uid="{BEE2644D-AE76-4E33-8409-B77FEE6DC36A}"/>
    <cellStyle name="Note 2 11 4 2 6" xfId="27880" xr:uid="{4AE6845A-9B37-4A50-AA47-65B2236ECE12}"/>
    <cellStyle name="Note 2 11 4 2 7" xfId="33607" xr:uid="{534FBF3A-505E-450C-8762-B7DD211A3CE4}"/>
    <cellStyle name="Note 2 11 4 3" xfId="23168" xr:uid="{B50AD6B4-EA54-470B-807E-88221A451948}"/>
    <cellStyle name="Note 2 11 4 3 2" xfId="25868" xr:uid="{B9139248-14A4-44B3-B4A5-9209D50B2130}"/>
    <cellStyle name="Note 2 11 4 3 2 2" xfId="31320" xr:uid="{9161F0EB-12F6-403E-B307-637753C27FD3}"/>
    <cellStyle name="Note 2 11 4 3 2 3" xfId="36895" xr:uid="{EDDDBDEA-573F-45FD-8893-C9824ADBAFED}"/>
    <cellStyle name="Note 2 11 4 3 3" xfId="29108" xr:uid="{8A38B416-7BD6-4FC4-A58E-B816DA9DD122}"/>
    <cellStyle name="Note 2 11 4 3 4" xfId="34832" xr:uid="{53FF6421-B53C-4D26-B025-294DEA2568E3}"/>
    <cellStyle name="Note 2 11 4 4" xfId="24546" xr:uid="{3022D40D-71DB-4E39-AE91-F03974B56DD8}"/>
    <cellStyle name="Note 2 11 4 4 2" xfId="26741" xr:uid="{277BDB91-1EC9-4EE5-883C-9844945638C6}"/>
    <cellStyle name="Note 2 11 4 4 2 2" xfId="32193" xr:uid="{76BC6EFA-C433-4C2F-AAB7-3A58A3CEEB9D}"/>
    <cellStyle name="Note 2 11 4 4 2 3" xfId="37749" xr:uid="{B8C85211-2118-4511-BD35-D2025ABA8D78}"/>
    <cellStyle name="Note 2 11 4 4 3" xfId="29998" xr:uid="{57FCF6C2-AD40-47BD-BE67-9650E9BE50FD}"/>
    <cellStyle name="Note 2 11 4 4 4" xfId="35698" xr:uid="{93172DC9-332C-4BF4-8BE3-BBD5B95699C7}"/>
    <cellStyle name="Note 2 11 4 5" xfId="22313" xr:uid="{5DD9A67C-8251-4E5E-9DBF-EC904D47349E}"/>
    <cellStyle name="Note 2 11 4 5 2" xfId="28253" xr:uid="{064E6ACB-49A6-4C2A-98F0-236B32F75B8C}"/>
    <cellStyle name="Note 2 11 4 5 3" xfId="33980" xr:uid="{88C79135-4963-4303-BF10-1C4AF150C440}"/>
    <cellStyle name="Note 2 11 4 6" xfId="21431" xr:uid="{63801FAF-A73C-4DE2-B92E-2F728479BDFE}"/>
    <cellStyle name="Note 2 11 4 7" xfId="21045" xr:uid="{DB0B727E-1ABC-46CF-B3F3-D6DB1DC2BE66}"/>
    <cellStyle name="Note 2 11 4 8" xfId="33100" xr:uid="{8D51D2B2-B0A8-4930-AEA6-47DC39DB3E98}"/>
    <cellStyle name="Note 2 11 5" xfId="20393" xr:uid="{00000000-0005-0000-0000-0000AC4F0000}"/>
    <cellStyle name="Note 2 11 5 2" xfId="21937" xr:uid="{C79CAD0A-CD12-4C62-8673-1A78089DD9F7}"/>
    <cellStyle name="Note 2 11 5 2 2" xfId="23668" xr:uid="{CAB068BF-376A-4B54-BF47-DF1A10414DBF}"/>
    <cellStyle name="Note 2 11 5 2 2 2" xfId="26368" xr:uid="{739A3019-A8DA-4247-B346-D41222E3517C}"/>
    <cellStyle name="Note 2 11 5 2 2 2 2" xfId="31820" xr:uid="{1D51A689-B3EA-44B8-88B8-3C01FFC1A05A}"/>
    <cellStyle name="Note 2 11 5 2 2 2 3" xfId="37395" xr:uid="{4121C08E-D4CC-4BC7-A612-DF9C233A7550}"/>
    <cellStyle name="Note 2 11 5 2 2 3" xfId="29608" xr:uid="{E03D7BF4-3E87-4619-8A7E-530B5DFC9EE3}"/>
    <cellStyle name="Note 2 11 5 2 2 4" xfId="35332" xr:uid="{FE8EFB80-5A94-470B-AB68-91BD5A753BB9}"/>
    <cellStyle name="Note 2 11 5 2 3" xfId="25052" xr:uid="{06F32CBD-45A0-4ACE-B2EE-9FE52DC70916}"/>
    <cellStyle name="Note 2 11 5 2 3 2" xfId="27247" xr:uid="{66BB4F8B-4087-4171-8B7A-E0A9734FDBB0}"/>
    <cellStyle name="Note 2 11 5 2 3 2 2" xfId="32699" xr:uid="{EB1DC824-E488-4D7E-B80A-8D485DF19DB1}"/>
    <cellStyle name="Note 2 11 5 2 3 2 3" xfId="38081" xr:uid="{33AE4667-8E66-4B1D-8BB1-EAEEA0C9696D}"/>
    <cellStyle name="Note 2 11 5 2 3 3" xfId="30504" xr:uid="{0146968F-0126-4CBD-B94E-F62307205FED}"/>
    <cellStyle name="Note 2 11 5 2 3 4" xfId="36198" xr:uid="{2E5596F5-6E96-4D09-A053-45C0314A7B45}"/>
    <cellStyle name="Note 2 11 5 2 4" xfId="22813" xr:uid="{421E6363-025C-47DA-894A-4EFCACC16E2A}"/>
    <cellStyle name="Note 2 11 5 2 4 2" xfId="28753" xr:uid="{37331839-7FDC-40DB-A2C9-E650EB30BEA5}"/>
    <cellStyle name="Note 2 11 5 2 4 3" xfId="34480" xr:uid="{3C5FA49C-5C3D-4544-BE0A-260B4CE285EC}"/>
    <cellStyle name="Note 2 11 5 2 5" xfId="25513" xr:uid="{6DC445C1-23D2-47A8-B350-8427AE604F5A}"/>
    <cellStyle name="Note 2 11 5 2 5 2" xfId="30965" xr:uid="{936B7C34-05FF-4F58-886F-4BC786CCEC57}"/>
    <cellStyle name="Note 2 11 5 2 5 3" xfId="36540" xr:uid="{C6EA25A3-1E42-4D79-85EB-E38AF946C124}"/>
    <cellStyle name="Note 2 11 5 2 6" xfId="27879" xr:uid="{42085858-5A8E-45A4-837E-BEFC280E519B}"/>
    <cellStyle name="Note 2 11 5 2 7" xfId="33606" xr:uid="{A0BBCA25-CF0E-4359-9872-840F688E0FB2}"/>
    <cellStyle name="Note 2 11 5 3" xfId="23169" xr:uid="{54C9151E-BC02-48C6-BB60-C009B9BAD92E}"/>
    <cellStyle name="Note 2 11 5 3 2" xfId="25869" xr:uid="{CE6CE506-62DA-4D53-8140-FE76E220C2B7}"/>
    <cellStyle name="Note 2 11 5 3 2 2" xfId="31321" xr:uid="{6905CEFC-605F-4B67-BE93-1664190F013C}"/>
    <cellStyle name="Note 2 11 5 3 2 3" xfId="36896" xr:uid="{DCB8CB8A-883D-4933-A1F2-810010B23D0A}"/>
    <cellStyle name="Note 2 11 5 3 3" xfId="29109" xr:uid="{F848755F-F499-4227-B1FD-AA346AC5A6A5}"/>
    <cellStyle name="Note 2 11 5 3 4" xfId="34833" xr:uid="{AB342EF6-8055-46F0-A11E-164BB49B5C46}"/>
    <cellStyle name="Note 2 11 5 4" xfId="24547" xr:uid="{68E79123-3171-4067-9AFB-107B6715BBED}"/>
    <cellStyle name="Note 2 11 5 4 2" xfId="26742" xr:uid="{814919A7-15B0-4D1D-A0D5-82361ACA31D3}"/>
    <cellStyle name="Note 2 11 5 4 2 2" xfId="32194" xr:uid="{C02EC95C-8171-46A0-B556-385A4D1A76AD}"/>
    <cellStyle name="Note 2 11 5 4 2 3" xfId="37750" xr:uid="{5CF79282-AFDB-4F88-A13B-8340C0219466}"/>
    <cellStyle name="Note 2 11 5 4 3" xfId="29999" xr:uid="{D813B7ED-6E28-4530-B0D4-992525BB625E}"/>
    <cellStyle name="Note 2 11 5 4 4" xfId="35699" xr:uid="{6255A4AF-35A7-454B-91B3-1C79F5024F07}"/>
    <cellStyle name="Note 2 11 5 5" xfId="22314" xr:uid="{324D6BC8-EADC-41C5-B633-645DE178F9E3}"/>
    <cellStyle name="Note 2 11 5 5 2" xfId="28254" xr:uid="{D2C27003-2B48-4ECD-A756-857E8F2082D9}"/>
    <cellStyle name="Note 2 11 5 5 3" xfId="33981" xr:uid="{9761E4CA-0B4F-4D80-AC9F-22722D994573}"/>
    <cellStyle name="Note 2 11 5 6" xfId="21432" xr:uid="{E7BDB5F2-18AE-45A3-A149-9F212F87685D}"/>
    <cellStyle name="Note 2 11 5 7" xfId="21044" xr:uid="{83558F91-A68D-469A-A06C-53F504BEBCC6}"/>
    <cellStyle name="Note 2 11 5 8" xfId="33101" xr:uid="{6C006705-FD47-4C73-A50A-5DAEBA056731}"/>
    <cellStyle name="Note 2 12" xfId="20394" xr:uid="{00000000-0005-0000-0000-0000AD4F0000}"/>
    <cellStyle name="Note 2 12 2" xfId="20395" xr:uid="{00000000-0005-0000-0000-0000AE4F0000}"/>
    <cellStyle name="Note 2 12 2 2" xfId="21936" xr:uid="{815F56B7-C394-45DE-941B-ADEC75A8745B}"/>
    <cellStyle name="Note 2 12 2 2 2" xfId="23667" xr:uid="{29FCCFFF-7392-4D6B-97F4-5EB4DAB8766A}"/>
    <cellStyle name="Note 2 12 2 2 2 2" xfId="26367" xr:uid="{F4A852F6-DF9B-46F6-B58F-EF29CB1189A7}"/>
    <cellStyle name="Note 2 12 2 2 2 2 2" xfId="31819" xr:uid="{B32B9CCA-8635-4B7C-BC72-68522C30160F}"/>
    <cellStyle name="Note 2 12 2 2 2 2 3" xfId="37394" xr:uid="{720C39E4-8139-4D74-9128-310113583CEB}"/>
    <cellStyle name="Note 2 12 2 2 2 3" xfId="29607" xr:uid="{A6488B52-6683-4DBF-9AC1-35B0C11E3D98}"/>
    <cellStyle name="Note 2 12 2 2 2 4" xfId="35331" xr:uid="{4885ECDB-9E88-4E4B-AD3F-D623F26A822A}"/>
    <cellStyle name="Note 2 12 2 2 3" xfId="25051" xr:uid="{7F4080B3-EA6A-4714-8BCE-529A31E12C4D}"/>
    <cellStyle name="Note 2 12 2 2 3 2" xfId="27246" xr:uid="{3B13E9AB-0930-4030-99F8-029093369892}"/>
    <cellStyle name="Note 2 12 2 2 3 2 2" xfId="32698" xr:uid="{6D0839BF-B831-4E03-8D41-837CC6EAF141}"/>
    <cellStyle name="Note 2 12 2 2 3 2 3" xfId="38080" xr:uid="{7C1F9917-BE84-4DFC-B700-96388E2CF77A}"/>
    <cellStyle name="Note 2 12 2 2 3 3" xfId="30503" xr:uid="{5315B221-DAAF-486B-9C5F-732420806D22}"/>
    <cellStyle name="Note 2 12 2 2 3 4" xfId="36197" xr:uid="{C42884A5-9FDD-4BDE-BD44-DA485751F2F8}"/>
    <cellStyle name="Note 2 12 2 2 4" xfId="22812" xr:uid="{1C61B034-6546-404D-8758-9D730BC09E6B}"/>
    <cellStyle name="Note 2 12 2 2 4 2" xfId="28752" xr:uid="{73A73D97-5D67-4494-9CAA-F69FFEAC1AFA}"/>
    <cellStyle name="Note 2 12 2 2 4 3" xfId="34479" xr:uid="{77DC2130-770E-4F44-AA31-B39CDEC0A38E}"/>
    <cellStyle name="Note 2 12 2 2 5" xfId="25512" xr:uid="{8330699A-3D55-44F8-8595-282B5C9C89F2}"/>
    <cellStyle name="Note 2 12 2 2 5 2" xfId="30964" xr:uid="{21A36F60-1030-409A-B47D-E77EA0EE6461}"/>
    <cellStyle name="Note 2 12 2 2 5 3" xfId="36539" xr:uid="{1090D068-896C-4116-BEA1-0F147C88AFED}"/>
    <cellStyle name="Note 2 12 2 2 6" xfId="27878" xr:uid="{C4F8F0FA-EA78-4DB9-97A2-3E36CAE012B8}"/>
    <cellStyle name="Note 2 12 2 2 7" xfId="33605" xr:uid="{C711DE72-7C95-48B6-9B80-E0D8FCD05C5B}"/>
    <cellStyle name="Note 2 12 2 3" xfId="23170" xr:uid="{05B6DA92-1EEA-411E-83E5-F7E6C623740A}"/>
    <cellStyle name="Note 2 12 2 3 2" xfId="25870" xr:uid="{48146A95-710D-488E-9377-489674DE86F9}"/>
    <cellStyle name="Note 2 12 2 3 2 2" xfId="31322" xr:uid="{AA4D3EAA-B571-4713-9F11-A37BBB81B6A7}"/>
    <cellStyle name="Note 2 12 2 3 2 3" xfId="36897" xr:uid="{E3F31E6E-309D-43F8-ACA5-9EDA1A270B29}"/>
    <cellStyle name="Note 2 12 2 3 3" xfId="29110" xr:uid="{3F7C046E-B0C0-4915-B8B1-CB82B08A3642}"/>
    <cellStyle name="Note 2 12 2 3 4" xfId="34834" xr:uid="{49B4D789-E6A2-45A7-B968-E2685996B872}"/>
    <cellStyle name="Note 2 12 2 4" xfId="24548" xr:uid="{E213FAAA-6038-4197-89AA-054CAC5FEA6B}"/>
    <cellStyle name="Note 2 12 2 4 2" xfId="26743" xr:uid="{E6FA17E5-0E28-4EE3-AAC9-F56FF5FB5D31}"/>
    <cellStyle name="Note 2 12 2 4 2 2" xfId="32195" xr:uid="{98812467-2AE8-4705-94D8-0D09AC342A05}"/>
    <cellStyle name="Note 2 12 2 4 2 3" xfId="37751" xr:uid="{77F64A58-9788-4472-8E09-D10C13857BDE}"/>
    <cellStyle name="Note 2 12 2 4 3" xfId="30000" xr:uid="{DD001C3B-F228-4F0A-9B35-8CB340DAC89D}"/>
    <cellStyle name="Note 2 12 2 4 4" xfId="35700" xr:uid="{60C04938-1567-4548-90B8-A44CC8FDC4F8}"/>
    <cellStyle name="Note 2 12 2 5" xfId="22315" xr:uid="{B4D22F29-199C-454F-A939-C756AD10A256}"/>
    <cellStyle name="Note 2 12 2 5 2" xfId="28255" xr:uid="{DEAAE5EF-4589-41A0-B803-B58B7B8EFC83}"/>
    <cellStyle name="Note 2 12 2 5 3" xfId="33982" xr:uid="{780D9541-99DE-43FB-AE27-9C1B87464975}"/>
    <cellStyle name="Note 2 12 2 6" xfId="21433" xr:uid="{4D8FD88B-8D0F-48DB-92EF-36D276BE0E0F}"/>
    <cellStyle name="Note 2 12 2 7" xfId="21043" xr:uid="{0D8C1385-3B22-4719-A2EF-F39CA4EE6ED7}"/>
    <cellStyle name="Note 2 12 2 8" xfId="33102" xr:uid="{C0B1E1A7-FE6A-4DAB-8373-D8F02F9B2CDD}"/>
    <cellStyle name="Note 2 12 3" xfId="20396" xr:uid="{00000000-0005-0000-0000-0000AF4F0000}"/>
    <cellStyle name="Note 2 12 3 2" xfId="21935" xr:uid="{1C8B813C-765E-4AF5-AC35-06556FB1B511}"/>
    <cellStyle name="Note 2 12 3 2 2" xfId="23666" xr:uid="{0FCAF4BA-5750-4557-9E0B-622A0FA19D1D}"/>
    <cellStyle name="Note 2 12 3 2 2 2" xfId="26366" xr:uid="{501DC227-49E3-4780-917A-C5CF2CC3D4F3}"/>
    <cellStyle name="Note 2 12 3 2 2 2 2" xfId="31818" xr:uid="{3E338F86-A157-431F-AD89-FFD351720435}"/>
    <cellStyle name="Note 2 12 3 2 2 2 3" xfId="37393" xr:uid="{4C5AABD1-0A21-4F1B-BC29-209521F2CDD5}"/>
    <cellStyle name="Note 2 12 3 2 2 3" xfId="29606" xr:uid="{4336C9AE-28A9-409D-8753-8F7551C1131A}"/>
    <cellStyle name="Note 2 12 3 2 2 4" xfId="35330" xr:uid="{2202CE44-0416-417B-9B0C-0E1D51CD1AB9}"/>
    <cellStyle name="Note 2 12 3 2 3" xfId="25050" xr:uid="{288E760F-6115-4B13-88AA-40D4D65C31E4}"/>
    <cellStyle name="Note 2 12 3 2 3 2" xfId="27245" xr:uid="{AAC5C525-385B-4C1C-80CA-42D9598EB1FE}"/>
    <cellStyle name="Note 2 12 3 2 3 2 2" xfId="32697" xr:uid="{8563E881-6F82-4786-9108-E3A4B1F0ACCC}"/>
    <cellStyle name="Note 2 12 3 2 3 2 3" xfId="38079" xr:uid="{B3D029C0-8356-452F-9355-C70F28479650}"/>
    <cellStyle name="Note 2 12 3 2 3 3" xfId="30502" xr:uid="{BBFDE1DA-0CBB-470C-9D76-28BACC6992C9}"/>
    <cellStyle name="Note 2 12 3 2 3 4" xfId="36196" xr:uid="{AFDEA2AC-EA63-40A2-B0DA-FFEC7248331F}"/>
    <cellStyle name="Note 2 12 3 2 4" xfId="22811" xr:uid="{B1DFBDE5-7843-43E6-9330-01372E3AC5F4}"/>
    <cellStyle name="Note 2 12 3 2 4 2" xfId="28751" xr:uid="{ED857998-836E-4858-B8CB-967EBC3FEBAA}"/>
    <cellStyle name="Note 2 12 3 2 4 3" xfId="34478" xr:uid="{D7D52FD9-78ED-41EB-AFF0-693272C6CFD4}"/>
    <cellStyle name="Note 2 12 3 2 5" xfId="25511" xr:uid="{999684E0-C4FD-4401-939A-52B984182C0F}"/>
    <cellStyle name="Note 2 12 3 2 5 2" xfId="30963" xr:uid="{9508AB2B-9172-4298-8C44-EBB3EED46C7A}"/>
    <cellStyle name="Note 2 12 3 2 5 3" xfId="36538" xr:uid="{EE243FA3-AA2E-41AF-9CDD-E055B8EDD4F8}"/>
    <cellStyle name="Note 2 12 3 2 6" xfId="27877" xr:uid="{EA795B05-AD8F-497E-85FC-7882B809DEF6}"/>
    <cellStyle name="Note 2 12 3 2 7" xfId="33604" xr:uid="{0C558414-6D17-41E2-A4AF-51E6C9DDEFBC}"/>
    <cellStyle name="Note 2 12 3 3" xfId="23171" xr:uid="{4B7F8172-DF31-4F09-9BB2-10B057AD9E53}"/>
    <cellStyle name="Note 2 12 3 3 2" xfId="25871" xr:uid="{412D73D3-0BFB-4192-9F9E-0BB8FC56A720}"/>
    <cellStyle name="Note 2 12 3 3 2 2" xfId="31323" xr:uid="{AE84BDD1-E4DB-4880-838B-860DED9D59FF}"/>
    <cellStyle name="Note 2 12 3 3 2 3" xfId="36898" xr:uid="{E6EE336F-EA77-4439-9EC1-73EA54BAA917}"/>
    <cellStyle name="Note 2 12 3 3 3" xfId="29111" xr:uid="{30EC77C9-5379-4DB3-841B-BD33F281959E}"/>
    <cellStyle name="Note 2 12 3 3 4" xfId="34835" xr:uid="{CD151450-6A75-46F5-BDB9-346109C634D2}"/>
    <cellStyle name="Note 2 12 3 4" xfId="24549" xr:uid="{A128AE00-FA4B-40B5-94EB-34655E577182}"/>
    <cellStyle name="Note 2 12 3 4 2" xfId="26744" xr:uid="{BC2B9A29-FA13-47CE-B610-1A4104429E44}"/>
    <cellStyle name="Note 2 12 3 4 2 2" xfId="32196" xr:uid="{B62461ED-E826-4E59-ABF9-734661EC92A6}"/>
    <cellStyle name="Note 2 12 3 4 2 3" xfId="37752" xr:uid="{A4FF1F3B-95B8-41CF-9BDF-0F12CA28118C}"/>
    <cellStyle name="Note 2 12 3 4 3" xfId="30001" xr:uid="{65E31694-FE0B-4A4C-A104-9200BED5C0CE}"/>
    <cellStyle name="Note 2 12 3 4 4" xfId="35701" xr:uid="{43167B2E-56FE-46A5-94D0-E1CC0F0C1371}"/>
    <cellStyle name="Note 2 12 3 5" xfId="22316" xr:uid="{2E791CE1-CA47-4385-A3E8-68035853C2CE}"/>
    <cellStyle name="Note 2 12 3 5 2" xfId="28256" xr:uid="{FBE301E7-E446-4D20-835A-5604DA598D66}"/>
    <cellStyle name="Note 2 12 3 5 3" xfId="33983" xr:uid="{B8FFC63D-B1A9-4B5B-9489-4EFB6CA5E64A}"/>
    <cellStyle name="Note 2 12 3 6" xfId="21434" xr:uid="{58320E95-1F93-4C56-A46D-31F4869AF080}"/>
    <cellStyle name="Note 2 12 3 7" xfId="21042" xr:uid="{33000A23-11B0-45FC-AD4C-81AD83B0841D}"/>
    <cellStyle name="Note 2 12 3 8" xfId="33103" xr:uid="{FD0D251D-FFDD-486A-8848-FFAED6B30B30}"/>
    <cellStyle name="Note 2 12 4" xfId="20397" xr:uid="{00000000-0005-0000-0000-0000B04F0000}"/>
    <cellStyle name="Note 2 12 4 2" xfId="21934" xr:uid="{6920ADC5-99F8-44BB-9487-F81A9990BD9B}"/>
    <cellStyle name="Note 2 12 4 2 2" xfId="23665" xr:uid="{386CD882-E3BA-4378-BDDE-228908365840}"/>
    <cellStyle name="Note 2 12 4 2 2 2" xfId="26365" xr:uid="{95CFDD30-3C43-4BF8-96B3-B184A86B9C14}"/>
    <cellStyle name="Note 2 12 4 2 2 2 2" xfId="31817" xr:uid="{8E3209C1-1A6C-4056-9C68-DEEBED4AC620}"/>
    <cellStyle name="Note 2 12 4 2 2 2 3" xfId="37392" xr:uid="{DB147866-0D8B-440E-BD7A-45C79D6E8905}"/>
    <cellStyle name="Note 2 12 4 2 2 3" xfId="29605" xr:uid="{8A0311D5-A300-45E2-A7C8-2C20457444B3}"/>
    <cellStyle name="Note 2 12 4 2 2 4" xfId="35329" xr:uid="{C085AE3B-E1E7-48F6-BF6B-5295D1670F59}"/>
    <cellStyle name="Note 2 12 4 2 3" xfId="25049" xr:uid="{ED49C8BA-8C9B-4364-BC10-06C02AD350D2}"/>
    <cellStyle name="Note 2 12 4 2 3 2" xfId="27244" xr:uid="{A2649E50-BCFE-45DC-B7EC-F007CD8E2185}"/>
    <cellStyle name="Note 2 12 4 2 3 2 2" xfId="32696" xr:uid="{79C78B1F-46A5-4D3A-8E41-4A302632F3D2}"/>
    <cellStyle name="Note 2 12 4 2 3 2 3" xfId="38078" xr:uid="{6CC43185-3D8B-4575-B4BC-36C6347046A1}"/>
    <cellStyle name="Note 2 12 4 2 3 3" xfId="30501" xr:uid="{D3BB82BD-29CC-423B-832D-79340E372E7C}"/>
    <cellStyle name="Note 2 12 4 2 3 4" xfId="36195" xr:uid="{6F72917F-A49A-4B05-B480-A68EED21841E}"/>
    <cellStyle name="Note 2 12 4 2 4" xfId="22810" xr:uid="{9B439F46-17DB-4232-9832-F5024741C831}"/>
    <cellStyle name="Note 2 12 4 2 4 2" xfId="28750" xr:uid="{2ADFD450-A93F-4D1E-A5B6-5E92A4937D87}"/>
    <cellStyle name="Note 2 12 4 2 4 3" xfId="34477" xr:uid="{D4941390-AC78-4DE6-B2BA-1CC9190CAEE4}"/>
    <cellStyle name="Note 2 12 4 2 5" xfId="25510" xr:uid="{1AFF58A5-0686-4F29-9660-1B1A547CE2F5}"/>
    <cellStyle name="Note 2 12 4 2 5 2" xfId="30962" xr:uid="{B90E4FFF-801C-4A76-9AB8-90B44C066D4C}"/>
    <cellStyle name="Note 2 12 4 2 5 3" xfId="36537" xr:uid="{17F5CFCF-5654-4C10-8C92-4E5F5BE3F236}"/>
    <cellStyle name="Note 2 12 4 2 6" xfId="27876" xr:uid="{D51640FF-F430-46E4-A101-7687EB2F973E}"/>
    <cellStyle name="Note 2 12 4 2 7" xfId="33603" xr:uid="{2D1F2B43-2001-4162-8AC9-5A75B6C6BA49}"/>
    <cellStyle name="Note 2 12 4 3" xfId="23172" xr:uid="{D30EE405-4074-48D9-995C-FE3C493959D3}"/>
    <cellStyle name="Note 2 12 4 3 2" xfId="25872" xr:uid="{5D3C58E4-9C4E-46E1-BBCE-BB3A994FAE28}"/>
    <cellStyle name="Note 2 12 4 3 2 2" xfId="31324" xr:uid="{44FFB9DC-302C-4D78-9EB9-77431B212B38}"/>
    <cellStyle name="Note 2 12 4 3 2 3" xfId="36899" xr:uid="{47AC04E5-64E7-46A0-B81A-DC39221C100E}"/>
    <cellStyle name="Note 2 12 4 3 3" xfId="29112" xr:uid="{3EB9DEAE-9D08-4D81-8AE6-0E08B146203F}"/>
    <cellStyle name="Note 2 12 4 3 4" xfId="34836" xr:uid="{5FC70B97-E243-4EFF-B3EE-6B44581D458D}"/>
    <cellStyle name="Note 2 12 4 4" xfId="24550" xr:uid="{11182302-D421-4FAD-9DBF-A8FB9CB72ED8}"/>
    <cellStyle name="Note 2 12 4 4 2" xfId="26745" xr:uid="{A78B84FB-BAC1-423E-8BF1-B234FA1D086C}"/>
    <cellStyle name="Note 2 12 4 4 2 2" xfId="32197" xr:uid="{ABB2637D-5210-4A0D-B83C-5311AFAF7646}"/>
    <cellStyle name="Note 2 12 4 4 2 3" xfId="37753" xr:uid="{A0EF37A2-D855-473C-BA49-0CDA6693923F}"/>
    <cellStyle name="Note 2 12 4 4 3" xfId="30002" xr:uid="{02C39367-D365-4B29-A5A2-6C300D801E66}"/>
    <cellStyle name="Note 2 12 4 4 4" xfId="35702" xr:uid="{0D09C1FE-DCBC-4F75-A65B-533DACF8CB41}"/>
    <cellStyle name="Note 2 12 4 5" xfId="22317" xr:uid="{32494A2C-40DA-4057-B0E5-5B9A21688019}"/>
    <cellStyle name="Note 2 12 4 5 2" xfId="28257" xr:uid="{1C73CE0E-A08B-40BD-991C-B7DB8D590B0B}"/>
    <cellStyle name="Note 2 12 4 5 3" xfId="33984" xr:uid="{600BD364-085D-4116-B38A-481E2B095F39}"/>
    <cellStyle name="Note 2 12 4 6" xfId="21435" xr:uid="{782BB33A-3822-4FB1-B935-81239815F067}"/>
    <cellStyle name="Note 2 12 4 7" xfId="21041" xr:uid="{D17BB236-1DA6-447E-A8A6-700D4706A9C4}"/>
    <cellStyle name="Note 2 12 4 8" xfId="33104" xr:uid="{FB161B7E-ABBF-46C3-90E9-42FF2E97B1B0}"/>
    <cellStyle name="Note 2 12 5" xfId="20398" xr:uid="{00000000-0005-0000-0000-0000B14F0000}"/>
    <cellStyle name="Note 2 12 5 2" xfId="21933" xr:uid="{E278E9D9-C995-4B3B-B4DB-4594FA8E53DF}"/>
    <cellStyle name="Note 2 12 5 2 2" xfId="23664" xr:uid="{9C131FE3-B1FD-4576-8E63-6548D9804F4D}"/>
    <cellStyle name="Note 2 12 5 2 2 2" xfId="26364" xr:uid="{68B91B61-F814-4FF5-BE90-FC5A46C825F1}"/>
    <cellStyle name="Note 2 12 5 2 2 2 2" xfId="31816" xr:uid="{A2A3C61F-AE34-4D05-85D5-F9B6F3A485FB}"/>
    <cellStyle name="Note 2 12 5 2 2 2 3" xfId="37391" xr:uid="{8AB2DA23-9C68-4A05-A570-4C1DF5C4B50B}"/>
    <cellStyle name="Note 2 12 5 2 2 3" xfId="29604" xr:uid="{590CCA55-7B12-4182-9551-48DAD373D7E1}"/>
    <cellStyle name="Note 2 12 5 2 2 4" xfId="35328" xr:uid="{64F10EFD-FC2E-405B-BE4C-5A8FC3A77028}"/>
    <cellStyle name="Note 2 12 5 2 3" xfId="25048" xr:uid="{91F5C85C-F784-4C4D-88F8-3A721011F8A7}"/>
    <cellStyle name="Note 2 12 5 2 3 2" xfId="27243" xr:uid="{78DC5712-D96F-45C0-99FD-85E6ABD124EA}"/>
    <cellStyle name="Note 2 12 5 2 3 2 2" xfId="32695" xr:uid="{06531338-9119-4DF7-BB1C-F16C50D2AB0C}"/>
    <cellStyle name="Note 2 12 5 2 3 2 3" xfId="38077" xr:uid="{EB3501FC-1856-46B6-B627-E4D535C0058C}"/>
    <cellStyle name="Note 2 12 5 2 3 3" xfId="30500" xr:uid="{9CC29C76-5B25-4D70-8EDB-B69A5D4821DA}"/>
    <cellStyle name="Note 2 12 5 2 3 4" xfId="36194" xr:uid="{3161C8C6-3762-4E25-B838-C1A9417DF0B8}"/>
    <cellStyle name="Note 2 12 5 2 4" xfId="22809" xr:uid="{30D5ECD6-9D36-4E02-BAC9-B4CF21E38F78}"/>
    <cellStyle name="Note 2 12 5 2 4 2" xfId="28749" xr:uid="{7D29D035-A568-4944-AAB4-9BAFD1EA19A8}"/>
    <cellStyle name="Note 2 12 5 2 4 3" xfId="34476" xr:uid="{EF78C7BB-1C45-4E24-8475-8E39101F9DE2}"/>
    <cellStyle name="Note 2 12 5 2 5" xfId="25509" xr:uid="{446AC70B-7474-4489-9782-0FED52E587B1}"/>
    <cellStyle name="Note 2 12 5 2 5 2" xfId="30961" xr:uid="{9B1B4032-089D-44A9-90A2-1B0F0C5CEE73}"/>
    <cellStyle name="Note 2 12 5 2 5 3" xfId="36536" xr:uid="{AA18033E-0E76-4A11-9816-20A6C4B27E38}"/>
    <cellStyle name="Note 2 12 5 2 6" xfId="27875" xr:uid="{232E77DC-1D94-41E8-B5B4-1E155AF933B2}"/>
    <cellStyle name="Note 2 12 5 2 7" xfId="33602" xr:uid="{922BA594-CAC0-4601-A8B9-BFF29972EADD}"/>
    <cellStyle name="Note 2 12 5 3" xfId="23173" xr:uid="{8B8338BE-8476-43D1-A3FD-9E56E3834331}"/>
    <cellStyle name="Note 2 12 5 3 2" xfId="25873" xr:uid="{2FF39F3F-DFA2-46C5-92CA-A2A7CED9C9C3}"/>
    <cellStyle name="Note 2 12 5 3 2 2" xfId="31325" xr:uid="{A32184DB-E00B-4CB1-9DDE-ECD6B428F049}"/>
    <cellStyle name="Note 2 12 5 3 2 3" xfId="36900" xr:uid="{D31DB4EF-B7A2-4285-B084-E35E8B61C28A}"/>
    <cellStyle name="Note 2 12 5 3 3" xfId="29113" xr:uid="{44791384-EAC0-47E0-81EA-4F9E7A5B0F5F}"/>
    <cellStyle name="Note 2 12 5 3 4" xfId="34837" xr:uid="{ACE31AE4-A227-4367-AE99-3CA445232071}"/>
    <cellStyle name="Note 2 12 5 4" xfId="24551" xr:uid="{86BE2A7D-E47B-4EBB-96E8-B2DC329C9F72}"/>
    <cellStyle name="Note 2 12 5 4 2" xfId="26746" xr:uid="{66B2420C-93A2-43BC-A45D-30463C6DB734}"/>
    <cellStyle name="Note 2 12 5 4 2 2" xfId="32198" xr:uid="{4048CF77-DBFA-4E52-88CC-82023E70877C}"/>
    <cellStyle name="Note 2 12 5 4 2 3" xfId="37754" xr:uid="{097C2F8D-A914-4D7A-8C1F-1D53B7BB495E}"/>
    <cellStyle name="Note 2 12 5 4 3" xfId="30003" xr:uid="{4CCAFE37-9307-425A-ABA0-8413A8E4028D}"/>
    <cellStyle name="Note 2 12 5 4 4" xfId="35703" xr:uid="{6D013983-F9C1-4F9F-911D-8CBABF722E18}"/>
    <cellStyle name="Note 2 12 5 5" xfId="22318" xr:uid="{C38F89DA-C39A-41B6-9648-60C90686E1C2}"/>
    <cellStyle name="Note 2 12 5 5 2" xfId="28258" xr:uid="{337F68F1-0264-4D26-9773-A4F1FEB0717C}"/>
    <cellStyle name="Note 2 12 5 5 3" xfId="33985" xr:uid="{AF00C205-766B-420F-92A5-5897B01233AC}"/>
    <cellStyle name="Note 2 12 5 6" xfId="21436" xr:uid="{B80CD549-34E5-4732-9CB6-AE6366B5E7A9}"/>
    <cellStyle name="Note 2 12 5 7" xfId="21040" xr:uid="{3057216F-9A1C-49BC-81EA-9414D24E967A}"/>
    <cellStyle name="Note 2 12 5 8" xfId="33105" xr:uid="{549F13C7-4029-47F7-ACEC-48E7022A581C}"/>
    <cellStyle name="Note 2 13" xfId="20399" xr:uid="{00000000-0005-0000-0000-0000B24F0000}"/>
    <cellStyle name="Note 2 13 2" xfId="20400" xr:uid="{00000000-0005-0000-0000-0000B34F0000}"/>
    <cellStyle name="Note 2 13 2 2" xfId="21932" xr:uid="{9BCD2B9C-F23A-4BEA-BAE8-26B47C5D563E}"/>
    <cellStyle name="Note 2 13 2 2 2" xfId="23663" xr:uid="{3187CD7A-B12A-43F5-B3E1-1E0EC07E3BFE}"/>
    <cellStyle name="Note 2 13 2 2 2 2" xfId="26363" xr:uid="{A1CCFE48-E25B-46AD-9CEA-1034A7C6F9B4}"/>
    <cellStyle name="Note 2 13 2 2 2 2 2" xfId="31815" xr:uid="{0EE298CE-5A8E-4947-ABDA-6E6B4105897B}"/>
    <cellStyle name="Note 2 13 2 2 2 2 3" xfId="37390" xr:uid="{54249756-6F59-4BFC-9F87-3B69FDDD0C53}"/>
    <cellStyle name="Note 2 13 2 2 2 3" xfId="29603" xr:uid="{3F36B99A-F5D3-4146-B5AD-1C51FDFEE217}"/>
    <cellStyle name="Note 2 13 2 2 2 4" xfId="35327" xr:uid="{9AC9A803-BA5E-4BAB-9A09-59EC96B7BBAC}"/>
    <cellStyle name="Note 2 13 2 2 3" xfId="25047" xr:uid="{BE980442-ECF6-4D18-A041-D2E29B9E7504}"/>
    <cellStyle name="Note 2 13 2 2 3 2" xfId="27242" xr:uid="{573136A0-5CF0-4F84-8C98-575EBD418FFA}"/>
    <cellStyle name="Note 2 13 2 2 3 2 2" xfId="32694" xr:uid="{994E8A38-ABB4-4299-A798-E9D0918C4F1A}"/>
    <cellStyle name="Note 2 13 2 2 3 2 3" xfId="38076" xr:uid="{F26A9A6A-235D-435E-A409-2912D4560DAE}"/>
    <cellStyle name="Note 2 13 2 2 3 3" xfId="30499" xr:uid="{76DE79BF-AF43-43BB-ACE4-3FB7330E8EE1}"/>
    <cellStyle name="Note 2 13 2 2 3 4" xfId="36193" xr:uid="{71EFE8BF-F43F-4F24-9B39-506D52BB96BE}"/>
    <cellStyle name="Note 2 13 2 2 4" xfId="22808" xr:uid="{19B22139-9A0A-4794-B840-3B6F61FB52F0}"/>
    <cellStyle name="Note 2 13 2 2 4 2" xfId="28748" xr:uid="{4CF5308E-0B3C-460F-809E-BD0A481E8E9C}"/>
    <cellStyle name="Note 2 13 2 2 4 3" xfId="34475" xr:uid="{B1BC7F09-CA7C-4905-A6FE-860F2778A930}"/>
    <cellStyle name="Note 2 13 2 2 5" xfId="25508" xr:uid="{880D1991-AB4B-4A57-9B0C-12D0EBD91A17}"/>
    <cellStyle name="Note 2 13 2 2 5 2" xfId="30960" xr:uid="{9FF0A6D3-91DC-4010-9703-2C940252BD01}"/>
    <cellStyle name="Note 2 13 2 2 5 3" xfId="36535" xr:uid="{3D2DAECD-CA17-4844-8215-94E931DCEB49}"/>
    <cellStyle name="Note 2 13 2 2 6" xfId="27874" xr:uid="{7D139F19-07F9-44D7-BC74-9848FFCE160D}"/>
    <cellStyle name="Note 2 13 2 2 7" xfId="33601" xr:uid="{04DA960C-AE20-43B5-852B-ACA65A01EB28}"/>
    <cellStyle name="Note 2 13 2 3" xfId="23174" xr:uid="{CF944FB8-82C9-4B15-8040-1EAE74E1F2D9}"/>
    <cellStyle name="Note 2 13 2 3 2" xfId="25874" xr:uid="{2B7DF925-2D44-4485-B187-FE807B958464}"/>
    <cellStyle name="Note 2 13 2 3 2 2" xfId="31326" xr:uid="{F17898B1-85A1-4477-B7EB-E7351F555434}"/>
    <cellStyle name="Note 2 13 2 3 2 3" xfId="36901" xr:uid="{BF91A6C2-9682-4116-B337-019F10F997B2}"/>
    <cellStyle name="Note 2 13 2 3 3" xfId="29114" xr:uid="{189C24F8-5D53-4A36-BE10-DBF701A93FA8}"/>
    <cellStyle name="Note 2 13 2 3 4" xfId="34838" xr:uid="{430A95E4-C1F0-4080-BC64-8A7056813EF2}"/>
    <cellStyle name="Note 2 13 2 4" xfId="24552" xr:uid="{DD4053F2-DDD8-4FE9-9233-BE4EE95C0C21}"/>
    <cellStyle name="Note 2 13 2 4 2" xfId="26747" xr:uid="{F7FB56E3-373F-47EC-A682-A1B3B2B81788}"/>
    <cellStyle name="Note 2 13 2 4 2 2" xfId="32199" xr:uid="{A73CD3CE-66AB-4604-AE5C-95309D187929}"/>
    <cellStyle name="Note 2 13 2 4 2 3" xfId="37755" xr:uid="{F5139AFC-683C-4463-B7FD-DAF66143EF87}"/>
    <cellStyle name="Note 2 13 2 4 3" xfId="30004" xr:uid="{7D49C378-E451-4BDC-89A6-33F04B3791CB}"/>
    <cellStyle name="Note 2 13 2 4 4" xfId="35704" xr:uid="{A207E8F9-609C-4B13-B110-30908957390A}"/>
    <cellStyle name="Note 2 13 2 5" xfId="22319" xr:uid="{41EC35CC-6B2F-4D7A-99F8-9A663A60DF05}"/>
    <cellStyle name="Note 2 13 2 5 2" xfId="28259" xr:uid="{92901C57-0CE8-4EF7-A3F1-5854C840BFD4}"/>
    <cellStyle name="Note 2 13 2 5 3" xfId="33986" xr:uid="{DEBBEF1B-C406-4321-B71B-D745C9F0BB0F}"/>
    <cellStyle name="Note 2 13 2 6" xfId="21437" xr:uid="{7259A1C5-CC7C-4D41-9123-C4269CA8AB59}"/>
    <cellStyle name="Note 2 13 2 7" xfId="21039" xr:uid="{1E3767D6-B80D-462C-ACC6-977D0E81D338}"/>
    <cellStyle name="Note 2 13 2 8" xfId="33106" xr:uid="{82606E51-13A5-4ED5-BFD3-4F24017BC89C}"/>
    <cellStyle name="Note 2 13 3" xfId="20401" xr:uid="{00000000-0005-0000-0000-0000B44F0000}"/>
    <cellStyle name="Note 2 13 3 2" xfId="21931" xr:uid="{82DEE22B-3E3D-483E-B11F-89C9CA4E8FBE}"/>
    <cellStyle name="Note 2 13 3 2 2" xfId="23662" xr:uid="{B191809F-76A4-4906-9F07-08BE422FCB9C}"/>
    <cellStyle name="Note 2 13 3 2 2 2" xfId="26362" xr:uid="{EF046927-ACAE-4E53-8688-2715E33EBBFA}"/>
    <cellStyle name="Note 2 13 3 2 2 2 2" xfId="31814" xr:uid="{76E81608-DDCC-4CC5-A556-DFE051BFAFD3}"/>
    <cellStyle name="Note 2 13 3 2 2 2 3" xfId="37389" xr:uid="{849EEDC6-B50E-4BBE-AFB3-9390777E4159}"/>
    <cellStyle name="Note 2 13 3 2 2 3" xfId="29602" xr:uid="{A40133DB-9D6B-4AF3-A894-6BF055536BA1}"/>
    <cellStyle name="Note 2 13 3 2 2 4" xfId="35326" xr:uid="{E016CADC-1944-4F54-9D2D-50C71A410EAA}"/>
    <cellStyle name="Note 2 13 3 2 3" xfId="25046" xr:uid="{8C76A82B-5307-48B2-89D8-E9F49FF7AF0E}"/>
    <cellStyle name="Note 2 13 3 2 3 2" xfId="27241" xr:uid="{9ABCF283-9402-4D62-9A17-986A619206CB}"/>
    <cellStyle name="Note 2 13 3 2 3 2 2" xfId="32693" xr:uid="{09C42722-1869-4883-9292-E48E9254E2B9}"/>
    <cellStyle name="Note 2 13 3 2 3 2 3" xfId="38075" xr:uid="{90AD83F8-9ABF-49F7-BDC3-B62C372854C0}"/>
    <cellStyle name="Note 2 13 3 2 3 3" xfId="30498" xr:uid="{0D477C67-5E25-4537-ABB8-EE08E41308FB}"/>
    <cellStyle name="Note 2 13 3 2 3 4" xfId="36192" xr:uid="{F7D52164-3C0C-41DA-A4A8-070B20B0458D}"/>
    <cellStyle name="Note 2 13 3 2 4" xfId="22807" xr:uid="{F3ED2478-5F35-4C29-BCE4-309DBE045E7C}"/>
    <cellStyle name="Note 2 13 3 2 4 2" xfId="28747" xr:uid="{735B6F09-63D6-4070-A316-AF77E806D410}"/>
    <cellStyle name="Note 2 13 3 2 4 3" xfId="34474" xr:uid="{06A39FA7-2104-4FA0-9FA8-D2CAFF263759}"/>
    <cellStyle name="Note 2 13 3 2 5" xfId="25507" xr:uid="{8ABB5CE4-E998-477A-B1B4-ADA0CADAF410}"/>
    <cellStyle name="Note 2 13 3 2 5 2" xfId="30959" xr:uid="{944D239B-E67F-4140-BB5D-CF922B4FC2BF}"/>
    <cellStyle name="Note 2 13 3 2 5 3" xfId="36534" xr:uid="{5BB84B1B-238A-4E4E-BAAD-5EEDD73A0988}"/>
    <cellStyle name="Note 2 13 3 2 6" xfId="27873" xr:uid="{78AE2E2A-1A9E-422E-AEC6-C807E01612BF}"/>
    <cellStyle name="Note 2 13 3 2 7" xfId="33600" xr:uid="{77E4ED9F-E3A3-4855-8C08-AF30229E6929}"/>
    <cellStyle name="Note 2 13 3 3" xfId="23175" xr:uid="{0BFF8EE3-72C0-4777-B724-B5A5E5E65969}"/>
    <cellStyle name="Note 2 13 3 3 2" xfId="25875" xr:uid="{7E35A76A-D479-4ECA-983D-167372B3ADC1}"/>
    <cellStyle name="Note 2 13 3 3 2 2" xfId="31327" xr:uid="{B6005534-5C3A-404B-B28D-EC57A31290C5}"/>
    <cellStyle name="Note 2 13 3 3 2 3" xfId="36902" xr:uid="{0CE7C58E-63FA-41CB-BA50-5DB857DEF2D5}"/>
    <cellStyle name="Note 2 13 3 3 3" xfId="29115" xr:uid="{DB99809D-514E-485B-9701-DA06B033A65C}"/>
    <cellStyle name="Note 2 13 3 3 4" xfId="34839" xr:uid="{6A57E8B0-4835-40B5-936F-E9C1492D05CF}"/>
    <cellStyle name="Note 2 13 3 4" xfId="24553" xr:uid="{EF4C241A-27FA-4CD0-92A1-7CC50C5308D9}"/>
    <cellStyle name="Note 2 13 3 4 2" xfId="26748" xr:uid="{1F98D279-9368-40E7-BC43-46E56026E49D}"/>
    <cellStyle name="Note 2 13 3 4 2 2" xfId="32200" xr:uid="{480E9812-4F90-4AD3-937C-8BAD1FF3CF5A}"/>
    <cellStyle name="Note 2 13 3 4 2 3" xfId="37756" xr:uid="{B5DF14A6-5F51-422C-9F49-44A58A459845}"/>
    <cellStyle name="Note 2 13 3 4 3" xfId="30005" xr:uid="{4B7AF6A3-17B1-4F54-821F-AFFE0F75BC74}"/>
    <cellStyle name="Note 2 13 3 4 4" xfId="35705" xr:uid="{635FF4D7-AF36-4A6E-9021-F6A585C378CE}"/>
    <cellStyle name="Note 2 13 3 5" xfId="22320" xr:uid="{501461BD-8B2A-4F5C-A740-839949AA8897}"/>
    <cellStyle name="Note 2 13 3 5 2" xfId="28260" xr:uid="{D13463C0-1EE8-43F1-B74B-11C67C12343E}"/>
    <cellStyle name="Note 2 13 3 5 3" xfId="33987" xr:uid="{31EB554A-C772-4D0B-A1C2-60197868287A}"/>
    <cellStyle name="Note 2 13 3 6" xfId="21438" xr:uid="{90B12FA5-6040-42BC-83C5-5492C24692AA}"/>
    <cellStyle name="Note 2 13 3 7" xfId="21038" xr:uid="{1846FA87-7C49-42AE-B348-B779B3976804}"/>
    <cellStyle name="Note 2 13 3 8" xfId="33107" xr:uid="{EEF98074-B0D2-475C-ACF5-4C30C1E9FAB7}"/>
    <cellStyle name="Note 2 13 4" xfId="20402" xr:uid="{00000000-0005-0000-0000-0000B54F0000}"/>
    <cellStyle name="Note 2 13 4 2" xfId="21930" xr:uid="{515A3297-B256-4546-8FAC-3AAD4B3989BE}"/>
    <cellStyle name="Note 2 13 4 2 2" xfId="23661" xr:uid="{83547DFA-DE47-4E78-8E05-98EDEDB2706D}"/>
    <cellStyle name="Note 2 13 4 2 2 2" xfId="26361" xr:uid="{D481FEA0-5EB3-4FE4-A6B3-351579541E1A}"/>
    <cellStyle name="Note 2 13 4 2 2 2 2" xfId="31813" xr:uid="{0E5555F2-8C53-4243-959E-2B52174F80EE}"/>
    <cellStyle name="Note 2 13 4 2 2 2 3" xfId="37388" xr:uid="{37936E8B-A7FE-44F3-9CCA-8C9323CBF0F1}"/>
    <cellStyle name="Note 2 13 4 2 2 3" xfId="29601" xr:uid="{ED20CE62-41A8-4A9A-AC8D-DBBEB1244A20}"/>
    <cellStyle name="Note 2 13 4 2 2 4" xfId="35325" xr:uid="{E73ECF64-A6C7-4396-96ED-1131A18DBAE7}"/>
    <cellStyle name="Note 2 13 4 2 3" xfId="25045" xr:uid="{FFB75A8E-9616-4163-9644-904272D9802E}"/>
    <cellStyle name="Note 2 13 4 2 3 2" xfId="27240" xr:uid="{212AC60A-F1FD-417F-BE81-1C4AF8D76A2F}"/>
    <cellStyle name="Note 2 13 4 2 3 2 2" xfId="32692" xr:uid="{C4A4D247-45F2-4433-88DC-945E26218CCE}"/>
    <cellStyle name="Note 2 13 4 2 3 2 3" xfId="38074" xr:uid="{AC4F0811-3958-402C-8F31-6B496E5245C7}"/>
    <cellStyle name="Note 2 13 4 2 3 3" xfId="30497" xr:uid="{6CBACE43-DB02-4588-853F-9D6859E1E9B1}"/>
    <cellStyle name="Note 2 13 4 2 3 4" xfId="36191" xr:uid="{170C6BD9-B96B-4AA4-B17A-2F6CDBEBA8AE}"/>
    <cellStyle name="Note 2 13 4 2 4" xfId="22806" xr:uid="{BDCBAEAB-784C-4A63-8E9A-BFAD9FED430B}"/>
    <cellStyle name="Note 2 13 4 2 4 2" xfId="28746" xr:uid="{60F7DF7E-4B1E-42C7-B317-2117C75C69F0}"/>
    <cellStyle name="Note 2 13 4 2 4 3" xfId="34473" xr:uid="{2B18C934-E03B-4137-BA18-7DACB3280399}"/>
    <cellStyle name="Note 2 13 4 2 5" xfId="25506" xr:uid="{000F2032-850A-4E16-A1EC-03AF5E95D282}"/>
    <cellStyle name="Note 2 13 4 2 5 2" xfId="30958" xr:uid="{2B880BD1-A483-4E04-8437-3650BBCD8F4E}"/>
    <cellStyle name="Note 2 13 4 2 5 3" xfId="36533" xr:uid="{5DEF3494-AEBA-44D2-A0F4-4C67CD03B6C3}"/>
    <cellStyle name="Note 2 13 4 2 6" xfId="27872" xr:uid="{A1554F41-0094-4039-BF2E-6CD7E9CB932B}"/>
    <cellStyle name="Note 2 13 4 2 7" xfId="33599" xr:uid="{DFA6359C-C5EE-4066-9FD4-90C02151923A}"/>
    <cellStyle name="Note 2 13 4 3" xfId="23176" xr:uid="{16B6A244-DB5E-4BA2-AFCC-41287326DAA0}"/>
    <cellStyle name="Note 2 13 4 3 2" xfId="25876" xr:uid="{685A9D4C-341E-4FE2-94DE-5B6E0FACF930}"/>
    <cellStyle name="Note 2 13 4 3 2 2" xfId="31328" xr:uid="{07195878-12CF-4140-8B67-E4A4C47E5650}"/>
    <cellStyle name="Note 2 13 4 3 2 3" xfId="36903" xr:uid="{1B844609-E5CF-4907-AA8D-92EA9F1CE82E}"/>
    <cellStyle name="Note 2 13 4 3 3" xfId="29116" xr:uid="{189B88F1-DC75-470F-AFC8-43652F98659D}"/>
    <cellStyle name="Note 2 13 4 3 4" xfId="34840" xr:uid="{613B1C66-F9F5-4304-830C-F17EE3F30EF0}"/>
    <cellStyle name="Note 2 13 4 4" xfId="24554" xr:uid="{144AC0DE-72D5-49F0-ABB3-2D8E31CC92FF}"/>
    <cellStyle name="Note 2 13 4 4 2" xfId="26749" xr:uid="{AE446533-C7CA-4E1E-9D94-5C25E3FCFD41}"/>
    <cellStyle name="Note 2 13 4 4 2 2" xfId="32201" xr:uid="{4C65CD65-ED06-4DF2-B4A4-C595F0A59D29}"/>
    <cellStyle name="Note 2 13 4 4 2 3" xfId="37757" xr:uid="{C2ABFE36-60B8-48AB-BCC4-ABA175A0CDB1}"/>
    <cellStyle name="Note 2 13 4 4 3" xfId="30006" xr:uid="{E48295C7-A6FB-47D0-82CA-E46CC9F4F600}"/>
    <cellStyle name="Note 2 13 4 4 4" xfId="35706" xr:uid="{D2D370DF-A3D7-4F11-B5C5-8D00DD796D03}"/>
    <cellStyle name="Note 2 13 4 5" xfId="22321" xr:uid="{EDB2C92B-ABD5-4D4C-8F8B-1BE833E746A1}"/>
    <cellStyle name="Note 2 13 4 5 2" xfId="28261" xr:uid="{270A9717-3F53-4D45-89B4-21E9F2BF7D16}"/>
    <cellStyle name="Note 2 13 4 5 3" xfId="33988" xr:uid="{71948900-D315-41EA-BBCB-9E889C9B75A3}"/>
    <cellStyle name="Note 2 13 4 6" xfId="21439" xr:uid="{5836F7D8-9CFB-4EC2-B6CD-4196988649FB}"/>
    <cellStyle name="Note 2 13 4 7" xfId="21037" xr:uid="{10FE77E5-E931-4C81-B542-C86AB684F5B8}"/>
    <cellStyle name="Note 2 13 4 8" xfId="33108" xr:uid="{A5B5E490-F657-4B85-82C5-497F51B8F8BF}"/>
    <cellStyle name="Note 2 13 5" xfId="20403" xr:uid="{00000000-0005-0000-0000-0000B64F0000}"/>
    <cellStyle name="Note 2 13 5 2" xfId="21929" xr:uid="{26214A62-800B-4C87-9AE2-ABFF4C38FB16}"/>
    <cellStyle name="Note 2 13 5 2 2" xfId="23660" xr:uid="{B468DED8-442D-421D-B066-2D90A6DEB130}"/>
    <cellStyle name="Note 2 13 5 2 2 2" xfId="26360" xr:uid="{27E42A86-4CA7-4A8C-82EC-40FF5DCFDF03}"/>
    <cellStyle name="Note 2 13 5 2 2 2 2" xfId="31812" xr:uid="{3BB00E7B-5977-4DFE-A4DB-4418769594E2}"/>
    <cellStyle name="Note 2 13 5 2 2 2 3" xfId="37387" xr:uid="{EA40F42F-53DC-4522-85AD-584960F9BB0F}"/>
    <cellStyle name="Note 2 13 5 2 2 3" xfId="29600" xr:uid="{99BC0EFB-1B03-4711-97ED-C18E3F48816C}"/>
    <cellStyle name="Note 2 13 5 2 2 4" xfId="35324" xr:uid="{C5D794D3-D215-4D5E-BA52-F3EE92353D97}"/>
    <cellStyle name="Note 2 13 5 2 3" xfId="25044" xr:uid="{BC61F168-17D1-43AF-999F-27F577EE2914}"/>
    <cellStyle name="Note 2 13 5 2 3 2" xfId="27239" xr:uid="{F0416B3D-1BEC-4604-BA14-46EBFD02FDDA}"/>
    <cellStyle name="Note 2 13 5 2 3 2 2" xfId="32691" xr:uid="{F9D78CEB-057A-4A7C-9D52-DFCBC18316ED}"/>
    <cellStyle name="Note 2 13 5 2 3 2 3" xfId="38073" xr:uid="{DEAEC264-A784-4254-965B-58478CAD14D1}"/>
    <cellStyle name="Note 2 13 5 2 3 3" xfId="30496" xr:uid="{51EEF02A-7410-470A-8E60-11592ABD9F8D}"/>
    <cellStyle name="Note 2 13 5 2 3 4" xfId="36190" xr:uid="{5F3EED6D-188F-4D20-A1C0-E8D71E5059E4}"/>
    <cellStyle name="Note 2 13 5 2 4" xfId="22805" xr:uid="{26854108-B11F-4F67-931A-E409D0271376}"/>
    <cellStyle name="Note 2 13 5 2 4 2" xfId="28745" xr:uid="{E5A3BC42-0278-4587-857D-175E55EA693B}"/>
    <cellStyle name="Note 2 13 5 2 4 3" xfId="34472" xr:uid="{78A23C49-2FC1-4BD5-BD74-5E60306889CD}"/>
    <cellStyle name="Note 2 13 5 2 5" xfId="25505" xr:uid="{AAAFA8A7-FB56-45C2-93D4-8D2A1D223E61}"/>
    <cellStyle name="Note 2 13 5 2 5 2" xfId="30957" xr:uid="{8B5571AB-0221-4793-81ED-A22C03C6CB6A}"/>
    <cellStyle name="Note 2 13 5 2 5 3" xfId="36532" xr:uid="{6952DF4F-90A6-45CA-969C-EF59E1C12C17}"/>
    <cellStyle name="Note 2 13 5 2 6" xfId="27871" xr:uid="{D89EB43C-939F-43A7-BB18-741C7D8F11DF}"/>
    <cellStyle name="Note 2 13 5 2 7" xfId="33598" xr:uid="{4D49634F-E37D-4F13-B92E-9F8F7D2D14B8}"/>
    <cellStyle name="Note 2 13 5 3" xfId="23177" xr:uid="{DE9D2500-0F8B-4216-90D2-082BB35E16B5}"/>
    <cellStyle name="Note 2 13 5 3 2" xfId="25877" xr:uid="{CEB977EE-B2CB-45EE-9CD4-F62B925F0DCA}"/>
    <cellStyle name="Note 2 13 5 3 2 2" xfId="31329" xr:uid="{B84F77E1-C2B1-4D9B-BC04-5EE4D8905582}"/>
    <cellStyle name="Note 2 13 5 3 2 3" xfId="36904" xr:uid="{69945643-F80B-4A95-AE06-0E9C64AB314D}"/>
    <cellStyle name="Note 2 13 5 3 3" xfId="29117" xr:uid="{EE3F8CC8-46EB-4659-A9AC-7EDD7E8EC277}"/>
    <cellStyle name="Note 2 13 5 3 4" xfId="34841" xr:uid="{6FBE833B-2570-4DA7-9FC4-A73CF2A99CD0}"/>
    <cellStyle name="Note 2 13 5 4" xfId="24555" xr:uid="{D46CCFEF-F327-4D91-A132-F76D5B4C2AC2}"/>
    <cellStyle name="Note 2 13 5 4 2" xfId="26750" xr:uid="{8A341787-7519-406D-90DA-B38D7B74AC4C}"/>
    <cellStyle name="Note 2 13 5 4 2 2" xfId="32202" xr:uid="{D5A14BC3-0E7A-4020-8258-76A3BFF338A1}"/>
    <cellStyle name="Note 2 13 5 4 2 3" xfId="37758" xr:uid="{12E3751C-B8FA-4A33-90C8-E7513E6E4622}"/>
    <cellStyle name="Note 2 13 5 4 3" xfId="30007" xr:uid="{E4FB8CD1-7D66-4BDF-A631-3B65673565C2}"/>
    <cellStyle name="Note 2 13 5 4 4" xfId="35707" xr:uid="{6BD116F9-9824-4EF7-8EBF-5222C96EF5E8}"/>
    <cellStyle name="Note 2 13 5 5" xfId="22322" xr:uid="{68321006-5B00-4052-B998-7D7BE1E97108}"/>
    <cellStyle name="Note 2 13 5 5 2" xfId="28262" xr:uid="{771F44CE-A639-40C8-91B4-DDAF81A50ADE}"/>
    <cellStyle name="Note 2 13 5 5 3" xfId="33989" xr:uid="{9F6DE1FE-8FEA-47D4-AF8C-E22BAA4F3E20}"/>
    <cellStyle name="Note 2 13 5 6" xfId="21440" xr:uid="{EE83EFB9-0526-4828-88C5-2B7556B0BDBE}"/>
    <cellStyle name="Note 2 13 5 7" xfId="21036" xr:uid="{664B4EB7-3688-46FE-8809-2ED00547037A}"/>
    <cellStyle name="Note 2 13 5 8" xfId="33109" xr:uid="{C9A3C778-C00A-43D3-8FE9-B881873C0E20}"/>
    <cellStyle name="Note 2 14" xfId="20404" xr:uid="{00000000-0005-0000-0000-0000B74F0000}"/>
    <cellStyle name="Note 2 14 2" xfId="20405" xr:uid="{00000000-0005-0000-0000-0000B84F0000}"/>
    <cellStyle name="Note 2 14 2 2" xfId="21927" xr:uid="{A4A67CF5-085C-478D-B3AE-A8850B82BD1A}"/>
    <cellStyle name="Note 2 14 2 2 2" xfId="23658" xr:uid="{D8F71167-AEEA-466B-A403-75674AE15FFE}"/>
    <cellStyle name="Note 2 14 2 2 2 2" xfId="26358" xr:uid="{642BAB1F-B090-4A79-8DA5-9EC7C1C3EED7}"/>
    <cellStyle name="Note 2 14 2 2 2 2 2" xfId="31810" xr:uid="{67BD329C-6FD6-4687-9A15-C53947266DF8}"/>
    <cellStyle name="Note 2 14 2 2 2 2 3" xfId="37385" xr:uid="{AEE029AA-C2F6-4B89-AFDE-D00318869F3E}"/>
    <cellStyle name="Note 2 14 2 2 2 3" xfId="29598" xr:uid="{8F697A51-9F5E-407E-B2E4-FF9FD3C11A7A}"/>
    <cellStyle name="Note 2 14 2 2 2 4" xfId="35322" xr:uid="{13693AEC-6C9B-412A-A5D3-0425481F3D31}"/>
    <cellStyle name="Note 2 14 2 2 3" xfId="25042" xr:uid="{3BAF5A6C-BD21-44FB-9678-F51742F00495}"/>
    <cellStyle name="Note 2 14 2 2 3 2" xfId="27237" xr:uid="{7A477CA9-213F-4AC2-9F2F-4574AA7339B9}"/>
    <cellStyle name="Note 2 14 2 2 3 2 2" xfId="32689" xr:uid="{29812F5D-EB8D-4CA4-AF31-34712F5A2939}"/>
    <cellStyle name="Note 2 14 2 2 3 2 3" xfId="38071" xr:uid="{4A767B6F-B54F-416D-B80A-B41839F5D552}"/>
    <cellStyle name="Note 2 14 2 2 3 3" xfId="30494" xr:uid="{CA649015-AE9B-40FF-B81B-FEB10342D19E}"/>
    <cellStyle name="Note 2 14 2 2 3 4" xfId="36188" xr:uid="{0FD7BA4F-C036-4AF1-B51A-D041C0DDE289}"/>
    <cellStyle name="Note 2 14 2 2 4" xfId="22803" xr:uid="{83068A5F-D396-484D-87BB-934248E64BEA}"/>
    <cellStyle name="Note 2 14 2 2 4 2" xfId="28743" xr:uid="{D09D07F8-7B09-4F17-B5A9-E754FAD9BF88}"/>
    <cellStyle name="Note 2 14 2 2 4 3" xfId="34470" xr:uid="{43748990-A137-44C2-88F8-915F4E2171F3}"/>
    <cellStyle name="Note 2 14 2 2 5" xfId="25503" xr:uid="{48DB0ED7-8471-4435-9D96-BE91C62CCE56}"/>
    <cellStyle name="Note 2 14 2 2 5 2" xfId="30955" xr:uid="{C1B2C295-664A-4D52-AB41-9EF230946078}"/>
    <cellStyle name="Note 2 14 2 2 5 3" xfId="36530" xr:uid="{77B311D7-AADD-454E-AD73-A8C7081A1D7B}"/>
    <cellStyle name="Note 2 14 2 2 6" xfId="27869" xr:uid="{08D94814-A133-4B50-BF1E-9CD42A934B33}"/>
    <cellStyle name="Note 2 14 2 2 7" xfId="33596" xr:uid="{62826AF7-A8BB-4D64-B253-3493C9247B36}"/>
    <cellStyle name="Note 2 14 2 3" xfId="23179" xr:uid="{490BFB54-1C34-47BB-9890-3BC2BEEA10AC}"/>
    <cellStyle name="Note 2 14 2 3 2" xfId="25879" xr:uid="{40E3F927-DACF-462D-95CC-4822EDC0E38D}"/>
    <cellStyle name="Note 2 14 2 3 2 2" xfId="31331" xr:uid="{0D27E274-FE2A-43EA-9798-0ACD2B2A377A}"/>
    <cellStyle name="Note 2 14 2 3 2 3" xfId="36906" xr:uid="{2F25FD0F-9AB3-4A42-8346-33A1EA18A9A7}"/>
    <cellStyle name="Note 2 14 2 3 3" xfId="29119" xr:uid="{67A85438-6DB9-48FC-BB74-13D0F58B5E9C}"/>
    <cellStyle name="Note 2 14 2 3 4" xfId="34843" xr:uid="{E9706449-B9D0-41D5-BEF3-BB401217DFCE}"/>
    <cellStyle name="Note 2 14 2 4" xfId="24557" xr:uid="{99F18321-3B06-48C4-97AA-CCECCBE6140D}"/>
    <cellStyle name="Note 2 14 2 4 2" xfId="26752" xr:uid="{1D95A87F-8771-4D38-B716-C0842BD7B529}"/>
    <cellStyle name="Note 2 14 2 4 2 2" xfId="32204" xr:uid="{CCA01E5C-C82D-42DE-B8DF-E3BF799ADBFA}"/>
    <cellStyle name="Note 2 14 2 4 2 3" xfId="37760" xr:uid="{FD92DC68-5468-4DF9-84B4-74709EB1D6ED}"/>
    <cellStyle name="Note 2 14 2 4 3" xfId="30009" xr:uid="{4910C212-2453-47CE-97AF-C477658CA5F3}"/>
    <cellStyle name="Note 2 14 2 4 4" xfId="35709" xr:uid="{A90F2D7C-E83C-4845-9534-2C8746EAA7B7}"/>
    <cellStyle name="Note 2 14 2 5" xfId="22324" xr:uid="{6163850A-9D90-4B69-9C40-31A5A1049941}"/>
    <cellStyle name="Note 2 14 2 5 2" xfId="28264" xr:uid="{F29565D5-8517-4405-BA5F-4AE95654BD42}"/>
    <cellStyle name="Note 2 14 2 5 3" xfId="33991" xr:uid="{95EBF4C9-8576-4F0B-949A-B9BDA2B053D7}"/>
    <cellStyle name="Note 2 14 2 6" xfId="21442" xr:uid="{A4890CD0-DF8A-491C-8BDF-E0B0B93C77B9}"/>
    <cellStyle name="Note 2 14 2 7" xfId="21034" xr:uid="{56CF5E09-351E-4873-A80F-56E86473EA79}"/>
    <cellStyle name="Note 2 14 2 8" xfId="33111" xr:uid="{34ABC06F-1B5D-449E-B3E1-00AB00534CF9}"/>
    <cellStyle name="Note 2 14 3" xfId="21928" xr:uid="{F881F556-1730-4A3D-94C3-5C75B666E4D8}"/>
    <cellStyle name="Note 2 14 3 2" xfId="23659" xr:uid="{82DC9D0E-1814-4D03-A574-85944C0D0F60}"/>
    <cellStyle name="Note 2 14 3 2 2" xfId="26359" xr:uid="{27AA7188-224E-4AB8-863D-9A41A632FE0B}"/>
    <cellStyle name="Note 2 14 3 2 2 2" xfId="31811" xr:uid="{7ABC27C9-B81E-4D31-AF63-603AD07C590A}"/>
    <cellStyle name="Note 2 14 3 2 2 3" xfId="37386" xr:uid="{E7753115-589C-4653-9747-3B797D9DD83B}"/>
    <cellStyle name="Note 2 14 3 2 3" xfId="29599" xr:uid="{FFDFA688-13F6-4EA0-99F0-89E6FB30D095}"/>
    <cellStyle name="Note 2 14 3 2 4" xfId="35323" xr:uid="{CFC5A3AB-3EFD-4728-9331-13461F75761D}"/>
    <cellStyle name="Note 2 14 3 3" xfId="25043" xr:uid="{10412B0E-92F6-403A-8C12-80418730C988}"/>
    <cellStyle name="Note 2 14 3 3 2" xfId="27238" xr:uid="{C3381E41-FAD9-4B06-91D3-331D9F3A9C74}"/>
    <cellStyle name="Note 2 14 3 3 2 2" xfId="32690" xr:uid="{8DD3499B-1562-45C5-8458-4C6B2A8492EA}"/>
    <cellStyle name="Note 2 14 3 3 2 3" xfId="38072" xr:uid="{95A5DF56-EFE4-4A5F-B82F-E83A54CF6C90}"/>
    <cellStyle name="Note 2 14 3 3 3" xfId="30495" xr:uid="{982511D9-5EE4-4513-9125-3449C86D0DBE}"/>
    <cellStyle name="Note 2 14 3 3 4" xfId="36189" xr:uid="{C48051D0-7D99-4181-9F4B-880ED56189B0}"/>
    <cellStyle name="Note 2 14 3 4" xfId="22804" xr:uid="{9ABECFEE-9F6C-4AF2-A625-0B48A6DD25E2}"/>
    <cellStyle name="Note 2 14 3 4 2" xfId="28744" xr:uid="{6BF4ABBC-DAA9-499C-9F0C-FCD6CB9A1A40}"/>
    <cellStyle name="Note 2 14 3 4 3" xfId="34471" xr:uid="{4D267A0D-EC9B-49DF-B6AB-0D4B90A23A85}"/>
    <cellStyle name="Note 2 14 3 5" xfId="25504" xr:uid="{0D36FAC7-38BB-4D9D-8CD6-B2A8D2273EEF}"/>
    <cellStyle name="Note 2 14 3 5 2" xfId="30956" xr:uid="{EA573B49-4CA2-459C-A7C3-A6B70C85C38A}"/>
    <cellStyle name="Note 2 14 3 5 3" xfId="36531" xr:uid="{8B4ED416-2783-44D2-B7BE-229FD396F5CA}"/>
    <cellStyle name="Note 2 14 3 6" xfId="27870" xr:uid="{6F6DDCAB-6CCD-46BC-921F-98CC891605A0}"/>
    <cellStyle name="Note 2 14 3 7" xfId="33597" xr:uid="{B77DF94A-888E-482C-BE3B-E25B6702B51B}"/>
    <cellStyle name="Note 2 14 4" xfId="23178" xr:uid="{58A3BF5A-95F6-4D2F-A74E-F9320DE3BF90}"/>
    <cellStyle name="Note 2 14 4 2" xfId="25878" xr:uid="{EF0FA54B-C35F-43A4-9C4F-06D3E6168F1B}"/>
    <cellStyle name="Note 2 14 4 2 2" xfId="31330" xr:uid="{A98D4781-AB6D-4C31-91E0-6D074098E136}"/>
    <cellStyle name="Note 2 14 4 2 3" xfId="36905" xr:uid="{15172099-40EE-49A1-BA89-5CC8E62BD77B}"/>
    <cellStyle name="Note 2 14 4 3" xfId="29118" xr:uid="{FE64F33F-75B1-4778-9422-A6B46ED4BA73}"/>
    <cellStyle name="Note 2 14 4 4" xfId="34842" xr:uid="{7B716D09-D799-4220-9FAE-59D552B4D96F}"/>
    <cellStyle name="Note 2 14 5" xfId="24556" xr:uid="{CC372D5A-F600-401D-BE6A-E3DCFA441CBE}"/>
    <cellStyle name="Note 2 14 5 2" xfId="26751" xr:uid="{C0DB47FC-4B3E-4976-90E2-A3970DFBFF49}"/>
    <cellStyle name="Note 2 14 5 2 2" xfId="32203" xr:uid="{738AC2A1-B792-40AD-ACE7-2547ECC5BFBC}"/>
    <cellStyle name="Note 2 14 5 2 3" xfId="37759" xr:uid="{C097D93A-62FA-4E2C-9F13-116EC1B46F71}"/>
    <cellStyle name="Note 2 14 5 3" xfId="30008" xr:uid="{EC81A2C9-13A4-4518-B061-36A912EC1A03}"/>
    <cellStyle name="Note 2 14 5 4" xfId="35708" xr:uid="{ECA90DD5-CFD7-4235-B3DE-0047A05BBA94}"/>
    <cellStyle name="Note 2 14 6" xfId="22323" xr:uid="{2BEE3FE0-244D-4199-B894-1DC3C305A639}"/>
    <cellStyle name="Note 2 14 6 2" xfId="28263" xr:uid="{E6CEC6C3-9963-432E-BC2D-3CCCE2B21CF1}"/>
    <cellStyle name="Note 2 14 6 3" xfId="33990" xr:uid="{C7316FFF-D114-4F6B-808A-3006523D5E99}"/>
    <cellStyle name="Note 2 14 7" xfId="21441" xr:uid="{5400FFEF-8D23-4244-B850-B01BA6C560CD}"/>
    <cellStyle name="Note 2 14 8" xfId="21035" xr:uid="{F5A0D593-A0A3-46FA-88DA-19882A26BD1C}"/>
    <cellStyle name="Note 2 14 9" xfId="33110" xr:uid="{7EF5588D-9B54-497F-A9BE-9CE0421B28A6}"/>
    <cellStyle name="Note 2 15" xfId="20406" xr:uid="{00000000-0005-0000-0000-0000B94F0000}"/>
    <cellStyle name="Note 2 15 2" xfId="20407" xr:uid="{00000000-0005-0000-0000-0000BA4F0000}"/>
    <cellStyle name="Note 2 15 2 2" xfId="21926" xr:uid="{4C0090EC-72A3-4724-A201-A91617447B85}"/>
    <cellStyle name="Note 2 15 2 2 2" xfId="23657" xr:uid="{83FF7FBF-ED10-45F5-AD8B-41A40B0D497A}"/>
    <cellStyle name="Note 2 15 2 2 2 2" xfId="26357" xr:uid="{A9879751-9AF2-4657-BEB2-DED630DFBBAD}"/>
    <cellStyle name="Note 2 15 2 2 2 2 2" xfId="31809" xr:uid="{44DE6D94-1C76-4A35-82C7-2E2FD28CCE18}"/>
    <cellStyle name="Note 2 15 2 2 2 2 3" xfId="37384" xr:uid="{4B1A30ED-FF42-4540-9FB7-C59A88E6FC8A}"/>
    <cellStyle name="Note 2 15 2 2 2 3" xfId="29597" xr:uid="{2DF020EA-0AC7-47D8-9878-1A0D8E51AFBE}"/>
    <cellStyle name="Note 2 15 2 2 2 4" xfId="35321" xr:uid="{B56CEB36-49A8-45E7-8D74-3A57E4D78B3F}"/>
    <cellStyle name="Note 2 15 2 2 3" xfId="25041" xr:uid="{B81C782B-7CEB-4395-9F2A-38123193D17B}"/>
    <cellStyle name="Note 2 15 2 2 3 2" xfId="27236" xr:uid="{D13209EA-991E-41E3-94B3-D4A49986EF66}"/>
    <cellStyle name="Note 2 15 2 2 3 2 2" xfId="32688" xr:uid="{75593CDC-3044-41CB-99E6-F5FB13AC8B20}"/>
    <cellStyle name="Note 2 15 2 2 3 2 3" xfId="38070" xr:uid="{A8511439-4B29-478C-A903-321CF2B8F0E4}"/>
    <cellStyle name="Note 2 15 2 2 3 3" xfId="30493" xr:uid="{5DFE06E5-2BD1-4F0D-8960-DA75681A926B}"/>
    <cellStyle name="Note 2 15 2 2 3 4" xfId="36187" xr:uid="{CC29981F-7592-4839-B400-74D338F43513}"/>
    <cellStyle name="Note 2 15 2 2 4" xfId="22802" xr:uid="{6E9C43A9-3086-4843-B797-949F3881B868}"/>
    <cellStyle name="Note 2 15 2 2 4 2" xfId="28742" xr:uid="{D645C21C-4672-4002-ADAA-9BAA4333944B}"/>
    <cellStyle name="Note 2 15 2 2 4 3" xfId="34469" xr:uid="{A3341788-B2A3-4B19-8238-7DA3D79FC8D5}"/>
    <cellStyle name="Note 2 15 2 2 5" xfId="25502" xr:uid="{D4729037-4382-4A69-8B4D-DCC8AB823698}"/>
    <cellStyle name="Note 2 15 2 2 5 2" xfId="30954" xr:uid="{1AE843E6-F1FA-4A75-A62B-EBC33C02D9A1}"/>
    <cellStyle name="Note 2 15 2 2 5 3" xfId="36529" xr:uid="{2E0C6162-44EB-4716-90FE-A4FC30E23129}"/>
    <cellStyle name="Note 2 15 2 2 6" xfId="27868" xr:uid="{F5281010-3E9B-4FB8-9635-127B9B8623E9}"/>
    <cellStyle name="Note 2 15 2 2 7" xfId="33595" xr:uid="{0E7DAE9B-8D8C-4669-A735-A3DC4AA2C771}"/>
    <cellStyle name="Note 2 15 2 3" xfId="23180" xr:uid="{16B64354-6FF4-4058-B482-5A54ABE4A95E}"/>
    <cellStyle name="Note 2 15 2 3 2" xfId="25880" xr:uid="{D89B50E9-AA1B-451F-951D-BAA98B2C5AC8}"/>
    <cellStyle name="Note 2 15 2 3 2 2" xfId="31332" xr:uid="{B6420A7D-6BB8-448A-B7B2-DA27FE36686C}"/>
    <cellStyle name="Note 2 15 2 3 2 3" xfId="36907" xr:uid="{62830B00-2A31-419F-80DA-3C32F6EE830D}"/>
    <cellStyle name="Note 2 15 2 3 3" xfId="29120" xr:uid="{E99E73EC-D929-4162-A334-947E177EF192}"/>
    <cellStyle name="Note 2 15 2 3 4" xfId="34844" xr:uid="{F403CDAF-F0DD-4B58-BFFF-7146308EC7B3}"/>
    <cellStyle name="Note 2 15 2 4" xfId="24558" xr:uid="{C30D08B6-8AF2-4AB7-8023-DA812830AAEB}"/>
    <cellStyle name="Note 2 15 2 4 2" xfId="26753" xr:uid="{061909F4-995F-40EC-AFF8-B10D180195E8}"/>
    <cellStyle name="Note 2 15 2 4 2 2" xfId="32205" xr:uid="{DD820B23-6EEA-4F11-9F85-5044345381C9}"/>
    <cellStyle name="Note 2 15 2 4 2 3" xfId="37761" xr:uid="{42B2587D-04DB-4DEC-8477-FD9C34C55166}"/>
    <cellStyle name="Note 2 15 2 4 3" xfId="30010" xr:uid="{6C6DDA12-EDFC-49B1-863D-7C155DDE7659}"/>
    <cellStyle name="Note 2 15 2 4 4" xfId="35710" xr:uid="{9D279054-6194-49C8-A172-7C89B6954828}"/>
    <cellStyle name="Note 2 15 2 5" xfId="22325" xr:uid="{583FCEDA-F4C4-4E47-8CE2-ED3CCA4D9D41}"/>
    <cellStyle name="Note 2 15 2 5 2" xfId="28265" xr:uid="{88BD95CD-CF16-4A56-98BA-03F27B68E964}"/>
    <cellStyle name="Note 2 15 2 5 3" xfId="33992" xr:uid="{667B4EAC-9819-43E6-A688-F0AACBD55B51}"/>
    <cellStyle name="Note 2 15 2 6" xfId="21443" xr:uid="{5AEE77A5-A385-47DE-BADB-66F0968CAB39}"/>
    <cellStyle name="Note 2 15 2 7" xfId="21033" xr:uid="{8F44F061-C9E3-4F19-B215-A75790476DB7}"/>
    <cellStyle name="Note 2 15 2 8" xfId="33112" xr:uid="{351B7FA2-B7ED-4A65-A60D-6FA2E20C073B}"/>
    <cellStyle name="Note 2 16" xfId="20408" xr:uid="{00000000-0005-0000-0000-0000BB4F0000}"/>
    <cellStyle name="Note 2 16 2" xfId="21925" xr:uid="{926233BF-5765-4BCB-8E08-647B78F7E809}"/>
    <cellStyle name="Note 2 16 2 2" xfId="23656" xr:uid="{A730645E-0144-4A09-A55F-676C3A173B69}"/>
    <cellStyle name="Note 2 16 2 2 2" xfId="26356" xr:uid="{3DE8DABE-4310-4DF4-B91D-563A6F11153F}"/>
    <cellStyle name="Note 2 16 2 2 2 2" xfId="31808" xr:uid="{7C3142F8-AE0E-4BF4-AE05-F6A6D74E490C}"/>
    <cellStyle name="Note 2 16 2 2 2 3" xfId="37383" xr:uid="{3F15D5A6-B587-44AF-B9AE-22B20DFF1889}"/>
    <cellStyle name="Note 2 16 2 2 3" xfId="29596" xr:uid="{895DED77-4884-4B48-A009-2E1984016326}"/>
    <cellStyle name="Note 2 16 2 2 4" xfId="35320" xr:uid="{2B45CB9D-83E5-48C9-9E3C-1BCC79516743}"/>
    <cellStyle name="Note 2 16 2 3" xfId="25040" xr:uid="{D780A04E-3DC9-4101-9FB6-B97A1A540085}"/>
    <cellStyle name="Note 2 16 2 3 2" xfId="27235" xr:uid="{91C82310-DE7D-4504-AC6E-7A30399BA281}"/>
    <cellStyle name="Note 2 16 2 3 2 2" xfId="32687" xr:uid="{9E2257BE-C5F2-4027-8E18-3C96E67A9884}"/>
    <cellStyle name="Note 2 16 2 3 2 3" xfId="38069" xr:uid="{FB3A1334-E91F-459A-96E2-2E77B97EAD3E}"/>
    <cellStyle name="Note 2 16 2 3 3" xfId="30492" xr:uid="{A3E4EF8F-1A02-4B72-9C48-79CF471B6D87}"/>
    <cellStyle name="Note 2 16 2 3 4" xfId="36186" xr:uid="{8774A3DB-0FDC-4C05-88B2-1D826D6C86C7}"/>
    <cellStyle name="Note 2 16 2 4" xfId="22801" xr:uid="{A3182F6B-5AF8-4ABA-A90F-559B9495C6D9}"/>
    <cellStyle name="Note 2 16 2 4 2" xfId="28741" xr:uid="{27CE9A85-D8BB-415A-A73C-375374CE2748}"/>
    <cellStyle name="Note 2 16 2 4 3" xfId="34468" xr:uid="{0A559712-9325-4D44-AB0A-7CA07B5A4529}"/>
    <cellStyle name="Note 2 16 2 5" xfId="25501" xr:uid="{4C0056D8-8546-4750-853F-FA1AC3E7C04E}"/>
    <cellStyle name="Note 2 16 2 5 2" xfId="30953" xr:uid="{8472EFDE-0564-4867-A24C-54BFF904A43F}"/>
    <cellStyle name="Note 2 16 2 5 3" xfId="36528" xr:uid="{C41D725F-B2EE-42FF-BD4D-F1CC412B01E1}"/>
    <cellStyle name="Note 2 16 2 6" xfId="27867" xr:uid="{823C15DB-BBF5-4B3B-8822-A9BAEA5D0A7D}"/>
    <cellStyle name="Note 2 16 2 7" xfId="33594" xr:uid="{88E09682-D6D1-4855-A8E9-9438D1941D1C}"/>
    <cellStyle name="Note 2 16 3" xfId="23181" xr:uid="{DCEEEC94-B4CD-498B-BFF9-07E7CE72A365}"/>
    <cellStyle name="Note 2 16 3 2" xfId="25881" xr:uid="{8D993A1E-60C2-41B5-80B0-10C77CF1F031}"/>
    <cellStyle name="Note 2 16 3 2 2" xfId="31333" xr:uid="{D055BB9F-DBAA-4B7A-A2AD-C414EE28D25A}"/>
    <cellStyle name="Note 2 16 3 2 3" xfId="36908" xr:uid="{E7B04C37-577E-4174-9E35-B800B823D2F0}"/>
    <cellStyle name="Note 2 16 3 3" xfId="29121" xr:uid="{6396DD3F-9E29-405C-A2A1-308B95BC77B9}"/>
    <cellStyle name="Note 2 16 3 4" xfId="34845" xr:uid="{0C44BB43-6F33-4D72-B1A8-B531FB4AA1F3}"/>
    <cellStyle name="Note 2 16 4" xfId="24559" xr:uid="{29BF9F37-DA48-42BB-8F60-E80620632560}"/>
    <cellStyle name="Note 2 16 4 2" xfId="26754" xr:uid="{1FB18A33-0778-4196-8541-5DDFAC5175FD}"/>
    <cellStyle name="Note 2 16 4 2 2" xfId="32206" xr:uid="{15E5F316-440A-4EF6-AF76-C0DDB9646E62}"/>
    <cellStyle name="Note 2 16 4 2 3" xfId="37762" xr:uid="{24990C07-3990-454C-8DD6-BE8C0257FDBA}"/>
    <cellStyle name="Note 2 16 4 3" xfId="30011" xr:uid="{9BAE3BF5-7F50-4734-B8A8-E6BA3934D6AC}"/>
    <cellStyle name="Note 2 16 4 4" xfId="35711" xr:uid="{2949C64C-2198-42BE-A221-6375E60CC04C}"/>
    <cellStyle name="Note 2 16 5" xfId="22326" xr:uid="{FC2CC66E-9029-416C-889C-56C31DF6BD80}"/>
    <cellStyle name="Note 2 16 5 2" xfId="28266" xr:uid="{A6235682-6F30-45AB-934E-F961F677C368}"/>
    <cellStyle name="Note 2 16 5 3" xfId="33993" xr:uid="{04DAA89D-4036-4167-AAE1-3F8987A16903}"/>
    <cellStyle name="Note 2 16 6" xfId="21444" xr:uid="{DA756562-A4A9-43E3-A109-CF316130D6DE}"/>
    <cellStyle name="Note 2 16 7" xfId="21032" xr:uid="{2F670B06-A004-42D4-88B1-AD79F0226A4C}"/>
    <cellStyle name="Note 2 16 8" xfId="33113" xr:uid="{DF1A8DD6-BC50-4E04-8C94-A68481167F42}"/>
    <cellStyle name="Note 2 17" xfId="20409" xr:uid="{00000000-0005-0000-0000-0000BC4F0000}"/>
    <cellStyle name="Note 2 17 2" xfId="21924" xr:uid="{B840A558-A5A3-4EAB-8512-9E3F02AD216F}"/>
    <cellStyle name="Note 2 17 2 2" xfId="23655" xr:uid="{00D19434-DD70-4ED2-9B4F-48C7449201BC}"/>
    <cellStyle name="Note 2 17 2 2 2" xfId="26355" xr:uid="{D357E8C7-0B66-4E37-994E-48F5067A7024}"/>
    <cellStyle name="Note 2 17 2 2 2 2" xfId="31807" xr:uid="{00791537-D1D7-4D4C-8870-C052113DA539}"/>
    <cellStyle name="Note 2 17 2 2 2 3" xfId="37382" xr:uid="{7A09F1FE-6730-43E9-A85B-CE5E183B6434}"/>
    <cellStyle name="Note 2 17 2 2 3" xfId="29595" xr:uid="{44549DEC-C95F-4210-8B8B-3D7591C3DBC3}"/>
    <cellStyle name="Note 2 17 2 2 4" xfId="35319" xr:uid="{3020E504-1EFD-4002-9CDF-3317E4637B1E}"/>
    <cellStyle name="Note 2 17 2 3" xfId="25039" xr:uid="{4927F837-21B5-4CFB-82B7-CB80DA5AA045}"/>
    <cellStyle name="Note 2 17 2 3 2" xfId="27234" xr:uid="{67338FCA-249C-414E-9B98-0ADA72C6AB44}"/>
    <cellStyle name="Note 2 17 2 3 2 2" xfId="32686" xr:uid="{EAABA32C-643D-48BF-866A-A4AECAD6B02E}"/>
    <cellStyle name="Note 2 17 2 3 2 3" xfId="38068" xr:uid="{ABD11A64-32D5-47CD-A8AF-D7500AAEAD3A}"/>
    <cellStyle name="Note 2 17 2 3 3" xfId="30491" xr:uid="{9ED69136-7296-4790-AB01-9CF179296BBF}"/>
    <cellStyle name="Note 2 17 2 3 4" xfId="36185" xr:uid="{68DC3F4B-DBE7-4B84-A054-DEF4E94E42FB}"/>
    <cellStyle name="Note 2 17 2 4" xfId="22800" xr:uid="{363A5838-AF7B-4FD2-A365-907FD94EBE1B}"/>
    <cellStyle name="Note 2 17 2 4 2" xfId="28740" xr:uid="{B1CA43BA-09C2-4B30-B938-4B037A4F55A1}"/>
    <cellStyle name="Note 2 17 2 4 3" xfId="34467" xr:uid="{41E0DA04-032A-4638-9A30-F1894842C413}"/>
    <cellStyle name="Note 2 17 2 5" xfId="25500" xr:uid="{5763A822-B288-468A-AD2F-EDC4D7C5CD63}"/>
    <cellStyle name="Note 2 17 2 5 2" xfId="30952" xr:uid="{AF39AF45-81E0-4FA1-A167-A53C7375F669}"/>
    <cellStyle name="Note 2 17 2 5 3" xfId="36527" xr:uid="{FC9E9933-AEE6-4CAC-9C26-D4E6A22040FA}"/>
    <cellStyle name="Note 2 17 2 6" xfId="27866" xr:uid="{F8B1750A-F3E8-4DA9-A516-590A5D1AC712}"/>
    <cellStyle name="Note 2 17 2 7" xfId="33593" xr:uid="{10ADAC34-D1AE-46E8-A89B-94A05A33C510}"/>
    <cellStyle name="Note 2 17 3" xfId="23182" xr:uid="{F9BA9F21-06EE-4F43-9A23-F3826EF52266}"/>
    <cellStyle name="Note 2 17 3 2" xfId="25882" xr:uid="{3706C5A6-598C-4AAC-9365-A0A2647D286F}"/>
    <cellStyle name="Note 2 17 3 2 2" xfId="31334" xr:uid="{4653946F-337B-49B5-9553-F0395CC75E4A}"/>
    <cellStyle name="Note 2 17 3 2 3" xfId="36909" xr:uid="{3E28860A-32D3-4A2A-A23D-470CC014BC7D}"/>
    <cellStyle name="Note 2 17 3 3" xfId="29122" xr:uid="{185CF450-D140-4528-A90F-9194C84B8E97}"/>
    <cellStyle name="Note 2 17 3 4" xfId="34846" xr:uid="{9943A29C-F62E-45E8-9A4F-F8C3F45812DC}"/>
    <cellStyle name="Note 2 17 4" xfId="24560" xr:uid="{0D056CDA-1B7A-4104-8CEF-50EBDE50C50C}"/>
    <cellStyle name="Note 2 17 4 2" xfId="26755" xr:uid="{7DC499DC-154A-415A-A623-5D818F8D92C1}"/>
    <cellStyle name="Note 2 17 4 2 2" xfId="32207" xr:uid="{F9025D4B-01A8-48F4-B141-6F9BC3D0BE7E}"/>
    <cellStyle name="Note 2 17 4 2 3" xfId="37763" xr:uid="{5D5F6D43-6DB8-4C05-8835-8F726D784AAF}"/>
    <cellStyle name="Note 2 17 4 3" xfId="30012" xr:uid="{635BDF74-A3E1-48E4-9CBA-A3FD4D93354D}"/>
    <cellStyle name="Note 2 17 4 4" xfId="35712" xr:uid="{E8944068-A8E4-4E41-92C0-CC791DB7D319}"/>
    <cellStyle name="Note 2 17 5" xfId="22327" xr:uid="{2168A4DD-7BBB-4AF7-B3D1-F40651FEAA3B}"/>
    <cellStyle name="Note 2 17 5 2" xfId="28267" xr:uid="{2C9817C7-4F46-4993-B3B1-08C130C4C2C2}"/>
    <cellStyle name="Note 2 17 5 3" xfId="33994" xr:uid="{7CF84ADC-8069-4CF7-962F-AA638C270E4F}"/>
    <cellStyle name="Note 2 17 6" xfId="21445" xr:uid="{F16ECBBF-3CD4-456E-BA7E-840A9FAD3242}"/>
    <cellStyle name="Note 2 17 7" xfId="21031" xr:uid="{2B79CC80-A226-497C-B56C-9E025FEE9E5B}"/>
    <cellStyle name="Note 2 17 8" xfId="33114" xr:uid="{DAE7DD76-9AA4-435F-8E95-D43F82765A30}"/>
    <cellStyle name="Note 2 18" xfId="21945" xr:uid="{73A0C7E8-8367-4E2C-B90A-49F65ABF2362}"/>
    <cellStyle name="Note 2 18 2" xfId="23676" xr:uid="{4437F9B1-9490-48F0-9065-DAB2D2E77119}"/>
    <cellStyle name="Note 2 18 2 2" xfId="26376" xr:uid="{324E89F0-D947-4075-AE9F-E17785D6097C}"/>
    <cellStyle name="Note 2 18 2 2 2" xfId="31828" xr:uid="{C5A0FD55-C7AE-4975-A3D7-8BE2E840152E}"/>
    <cellStyle name="Note 2 18 2 2 3" xfId="37403" xr:uid="{9B5F20BD-D870-437A-AE0D-72DFCC55B124}"/>
    <cellStyle name="Note 2 18 2 3" xfId="29616" xr:uid="{829BBCAC-8586-422F-B42E-A1404B41FD8F}"/>
    <cellStyle name="Note 2 18 2 4" xfId="35340" xr:uid="{D717AEE7-2328-4CF1-87B3-FE58CB67F6CD}"/>
    <cellStyle name="Note 2 18 3" xfId="25060" xr:uid="{1EC4CC93-43CF-42D0-9179-32DDA6BC7F24}"/>
    <cellStyle name="Note 2 18 3 2" xfId="27255" xr:uid="{6FC38893-ADE3-481E-ADC9-AB90A651DE77}"/>
    <cellStyle name="Note 2 18 3 2 2" xfId="32707" xr:uid="{BEEB3DC5-DDB9-40B1-930E-9F24D26441FE}"/>
    <cellStyle name="Note 2 18 3 2 3" xfId="38089" xr:uid="{1751E409-68D7-4C52-9656-FE41D4EEB696}"/>
    <cellStyle name="Note 2 18 3 3" xfId="30512" xr:uid="{CAACF97C-6DC5-4A96-A57F-E04C23A3D202}"/>
    <cellStyle name="Note 2 18 3 4" xfId="36206" xr:uid="{65152FAB-3D2D-4150-A67F-0EF8DD3788B4}"/>
    <cellStyle name="Note 2 18 4" xfId="22821" xr:uid="{B105F623-D36C-463E-B96E-E757C920EEDE}"/>
    <cellStyle name="Note 2 18 4 2" xfId="28761" xr:uid="{5945DA36-D17A-4513-B68D-A51D59EC0312}"/>
    <cellStyle name="Note 2 18 4 3" xfId="34488" xr:uid="{F62E749F-003C-4DE5-89AC-320AC4BD26FF}"/>
    <cellStyle name="Note 2 18 5" xfId="25521" xr:uid="{38F80628-55E7-4F80-953E-6A48B9D3F4D0}"/>
    <cellStyle name="Note 2 18 5 2" xfId="30973" xr:uid="{94497418-DB4A-4DE6-AC67-E2E5DF83E1E4}"/>
    <cellStyle name="Note 2 18 5 3" xfId="36548" xr:uid="{70524D50-9A91-4CEE-89FD-FD0E1EE39937}"/>
    <cellStyle name="Note 2 18 6" xfId="27887" xr:uid="{C6A65FDE-3B49-4180-AF54-09E7724CCA29}"/>
    <cellStyle name="Note 2 18 7" xfId="33614" xr:uid="{6F8C4719-07BC-42E4-9750-42C19633D738}"/>
    <cellStyle name="Note 2 19" xfId="23161" xr:uid="{D57D2009-9D9B-4296-8825-456A07A44457}"/>
    <cellStyle name="Note 2 19 2" xfId="25861" xr:uid="{900996BD-EF51-4228-9ABD-8F3F33766E22}"/>
    <cellStyle name="Note 2 19 2 2" xfId="31313" xr:uid="{57AE3A11-F80B-4BBF-B481-6B95FA5EE888}"/>
    <cellStyle name="Note 2 19 2 3" xfId="36888" xr:uid="{2B90D0F6-EBB5-4243-98B4-A24E0B383E7A}"/>
    <cellStyle name="Note 2 19 3" xfId="29101" xr:uid="{6EE28A1A-BAAE-4820-A156-927477E4D005}"/>
    <cellStyle name="Note 2 19 4" xfId="34825" xr:uid="{9EB09C45-740D-44B6-BB4F-77E46881A1E4}"/>
    <cellStyle name="Note 2 2" xfId="20410" xr:uid="{00000000-0005-0000-0000-0000BD4F0000}"/>
    <cellStyle name="Note 2 2 10" xfId="20411" xr:uid="{00000000-0005-0000-0000-0000BE4F0000}"/>
    <cellStyle name="Note 2 2 10 2" xfId="21922" xr:uid="{F605F7FE-D1C8-4B1D-A137-9F8AA7F50D00}"/>
    <cellStyle name="Note 2 2 10 2 2" xfId="23653" xr:uid="{CF6F927E-95B6-468D-9EEF-8480AF819B18}"/>
    <cellStyle name="Note 2 2 10 2 2 2" xfId="26353" xr:uid="{537AF1E1-8A7D-4E3E-A96A-C98A51BF6D14}"/>
    <cellStyle name="Note 2 2 10 2 2 2 2" xfId="31805" xr:uid="{30D2883B-1D8D-49E3-AF60-1FF186027BAB}"/>
    <cellStyle name="Note 2 2 10 2 2 2 3" xfId="37380" xr:uid="{6CE9E81C-29EF-4EC1-A7BB-EF84A81D1D9B}"/>
    <cellStyle name="Note 2 2 10 2 2 3" xfId="29593" xr:uid="{62667926-061D-477A-A75A-493B6D93B66E}"/>
    <cellStyle name="Note 2 2 10 2 2 4" xfId="35317" xr:uid="{B8DEAC55-064F-43F5-BEF9-5CE3ADACFE9C}"/>
    <cellStyle name="Note 2 2 10 2 3" xfId="25037" xr:uid="{C7161DB5-644F-4C1D-BC3B-C0434684ED55}"/>
    <cellStyle name="Note 2 2 10 2 3 2" xfId="27232" xr:uid="{02A144CE-0CBB-4E9E-9872-FF97C2B92FA2}"/>
    <cellStyle name="Note 2 2 10 2 3 2 2" xfId="32684" xr:uid="{32B8C90B-472E-4BCA-A9D0-A4742DE1A029}"/>
    <cellStyle name="Note 2 2 10 2 3 2 3" xfId="38066" xr:uid="{668E697F-7898-4F3D-9A8D-525FBFB535E0}"/>
    <cellStyle name="Note 2 2 10 2 3 3" xfId="30489" xr:uid="{C685869A-9271-4B0A-9979-FAF916F15809}"/>
    <cellStyle name="Note 2 2 10 2 3 4" xfId="36183" xr:uid="{9E9A6E2C-F60E-48CD-B2AD-4706DA5784F9}"/>
    <cellStyle name="Note 2 2 10 2 4" xfId="22798" xr:uid="{0CA4E80C-AB9B-45D1-AE64-267FDBD6D735}"/>
    <cellStyle name="Note 2 2 10 2 4 2" xfId="28738" xr:uid="{BBB6D740-9F55-4E8D-8BE4-E5CCB88B0A75}"/>
    <cellStyle name="Note 2 2 10 2 4 3" xfId="34465" xr:uid="{2E762019-1C83-4DED-927E-803F00850BC4}"/>
    <cellStyle name="Note 2 2 10 2 5" xfId="25498" xr:uid="{31B9793A-A685-4C2E-8B18-B552B1909889}"/>
    <cellStyle name="Note 2 2 10 2 5 2" xfId="30950" xr:uid="{87500D06-2390-4821-96D1-5ECB7B6F999F}"/>
    <cellStyle name="Note 2 2 10 2 5 3" xfId="36525" xr:uid="{850D1643-5CA4-4A93-9C5B-3F20820E676D}"/>
    <cellStyle name="Note 2 2 10 2 6" xfId="27864" xr:uid="{084DA34E-520C-48E2-AA23-E4DAE5A8F83B}"/>
    <cellStyle name="Note 2 2 10 2 7" xfId="33591" xr:uid="{84C10493-2A8A-4B6C-A150-985AD7F2BB83}"/>
    <cellStyle name="Note 2 2 10 3" xfId="23184" xr:uid="{64049E57-4C90-4C33-AB57-4C580F289933}"/>
    <cellStyle name="Note 2 2 10 3 2" xfId="25884" xr:uid="{7F3388FC-7FD2-49BE-B14A-941AA7130F0A}"/>
    <cellStyle name="Note 2 2 10 3 2 2" xfId="31336" xr:uid="{E0EA6424-BDE7-4F6F-8758-17C3F4282E8A}"/>
    <cellStyle name="Note 2 2 10 3 2 3" xfId="36911" xr:uid="{7671D6A4-5322-4F70-B38C-EE959090EF95}"/>
    <cellStyle name="Note 2 2 10 3 3" xfId="29124" xr:uid="{417BD628-5C46-46D7-B61A-BB7BF18CE12D}"/>
    <cellStyle name="Note 2 2 10 3 4" xfId="34848" xr:uid="{4CCEE805-A41D-4434-87F8-D4BB4B6D9935}"/>
    <cellStyle name="Note 2 2 10 4" xfId="24562" xr:uid="{D35A54EB-B9E4-4129-862F-BCD4837F1938}"/>
    <cellStyle name="Note 2 2 10 4 2" xfId="26757" xr:uid="{FFFDD11A-6988-44E2-B9C5-350152D92A06}"/>
    <cellStyle name="Note 2 2 10 4 2 2" xfId="32209" xr:uid="{8914A6B2-FA9A-4A61-B819-163AED68C272}"/>
    <cellStyle name="Note 2 2 10 4 2 3" xfId="37765" xr:uid="{9184D941-FA3C-4079-9449-14F755139BA4}"/>
    <cellStyle name="Note 2 2 10 4 3" xfId="30014" xr:uid="{D66844B5-5580-4667-AF85-72C429D17538}"/>
    <cellStyle name="Note 2 2 10 4 4" xfId="35714" xr:uid="{6E76C1A6-F533-4AD0-8A7F-8CEB8452E163}"/>
    <cellStyle name="Note 2 2 10 5" xfId="22329" xr:uid="{C73D2C5B-54F4-4C3C-BAD3-DE85612B2CFA}"/>
    <cellStyle name="Note 2 2 10 5 2" xfId="28269" xr:uid="{1D695A83-A5CE-4FE2-85FB-B75F8562FF8A}"/>
    <cellStyle name="Note 2 2 10 5 3" xfId="33996" xr:uid="{212211A6-1B67-419A-A1A6-48BBB8EBD8BE}"/>
    <cellStyle name="Note 2 2 10 6" xfId="21447" xr:uid="{5D350B6B-1FAD-45A7-8B69-062786879DE6}"/>
    <cellStyle name="Note 2 2 10 7" xfId="21029" xr:uid="{41AB723B-232C-4A2F-ADCD-0494AA131F6F}"/>
    <cellStyle name="Note 2 2 10 8" xfId="33116" xr:uid="{EA9A5EBF-7E3C-4491-AF5B-5B7FDBFF3B70}"/>
    <cellStyle name="Note 2 2 11" xfId="21923" xr:uid="{DC8969C6-030E-4917-9AD8-92FF476AD7E8}"/>
    <cellStyle name="Note 2 2 11 2" xfId="23654" xr:uid="{A23CE2BC-FF95-4688-95F5-7B7FEAFFF27E}"/>
    <cellStyle name="Note 2 2 11 2 2" xfId="26354" xr:uid="{A75636BF-016C-499B-9A21-D36307D9F79E}"/>
    <cellStyle name="Note 2 2 11 2 2 2" xfId="31806" xr:uid="{0B027364-B7DF-4885-89C6-2365AA00CB02}"/>
    <cellStyle name="Note 2 2 11 2 2 3" xfId="37381" xr:uid="{46B2E135-1A2E-469A-ADC7-C808FE2AA4F3}"/>
    <cellStyle name="Note 2 2 11 2 3" xfId="29594" xr:uid="{3BC47A0C-0D73-4A7F-BE5A-73E43BF4B7DC}"/>
    <cellStyle name="Note 2 2 11 2 4" xfId="35318" xr:uid="{26BEB772-B4B1-4947-B9EB-7CA9FEF71CF8}"/>
    <cellStyle name="Note 2 2 11 3" xfId="25038" xr:uid="{46047026-7B6F-41B1-9ED4-30F31AC89119}"/>
    <cellStyle name="Note 2 2 11 3 2" xfId="27233" xr:uid="{B5417D8F-1ACA-423D-B717-AF466B74A5AE}"/>
    <cellStyle name="Note 2 2 11 3 2 2" xfId="32685" xr:uid="{EE3B1CAC-ACB8-4D8D-B9B7-CBD96BF68259}"/>
    <cellStyle name="Note 2 2 11 3 2 3" xfId="38067" xr:uid="{B92BF363-FAE5-494F-8E48-0B5D8B2392F0}"/>
    <cellStyle name="Note 2 2 11 3 3" xfId="30490" xr:uid="{6AB8F7EE-C16A-4669-9C7B-0DEF0E28A0AD}"/>
    <cellStyle name="Note 2 2 11 3 4" xfId="36184" xr:uid="{930A0434-AFF3-4DA7-ABA5-14EEF81B1D12}"/>
    <cellStyle name="Note 2 2 11 4" xfId="22799" xr:uid="{F6BBA029-7505-48F9-8AC2-204B935B5DC2}"/>
    <cellStyle name="Note 2 2 11 4 2" xfId="28739" xr:uid="{48E8C737-68E8-4D8A-BF84-C4676DD112A9}"/>
    <cellStyle name="Note 2 2 11 4 3" xfId="34466" xr:uid="{5F7F3BF6-5A98-45DD-960F-80D8069B5969}"/>
    <cellStyle name="Note 2 2 11 5" xfId="25499" xr:uid="{D5133DB3-1D38-46DE-BC02-6CBF9F55A402}"/>
    <cellStyle name="Note 2 2 11 5 2" xfId="30951" xr:uid="{C930AD07-0A3A-4247-8B8E-132054CEC662}"/>
    <cellStyle name="Note 2 2 11 5 3" xfId="36526" xr:uid="{E057ACA9-762D-498F-AFCE-E3E226EF92FF}"/>
    <cellStyle name="Note 2 2 11 6" xfId="27865" xr:uid="{61D13434-DBFE-40FA-984F-4AA998FBB4FA}"/>
    <cellStyle name="Note 2 2 11 7" xfId="33592" xr:uid="{7B024870-4C16-4BA4-ADDF-3F95A48381F2}"/>
    <cellStyle name="Note 2 2 12" xfId="23183" xr:uid="{088397DC-9A68-4BA1-A314-07B78F8C56A3}"/>
    <cellStyle name="Note 2 2 12 2" xfId="25883" xr:uid="{8131B78B-B1C7-463C-8E17-24F1A1F116EC}"/>
    <cellStyle name="Note 2 2 12 2 2" xfId="31335" xr:uid="{82C87EFC-E812-4A2C-BFB4-466C5303B5AD}"/>
    <cellStyle name="Note 2 2 12 2 3" xfId="36910" xr:uid="{869D1052-CE3F-4E2D-94AE-6CED38C0042F}"/>
    <cellStyle name="Note 2 2 12 3" xfId="29123" xr:uid="{62E42FCB-4AEC-441C-AA38-224D8F77D9D0}"/>
    <cellStyle name="Note 2 2 12 4" xfId="34847" xr:uid="{FB3175C3-ADA9-479A-AFC4-27A8605F70B5}"/>
    <cellStyle name="Note 2 2 13" xfId="24561" xr:uid="{4E192FE3-203C-49B0-9ECF-C89F3C85457A}"/>
    <cellStyle name="Note 2 2 13 2" xfId="26756" xr:uid="{1A01679C-8741-44DA-9804-6846CF1DD203}"/>
    <cellStyle name="Note 2 2 13 2 2" xfId="32208" xr:uid="{EE5DB15C-6E91-4682-847E-9D9ECB799FA4}"/>
    <cellStyle name="Note 2 2 13 2 3" xfId="37764" xr:uid="{D3C2985E-793E-4668-A6F1-A291100A0D1F}"/>
    <cellStyle name="Note 2 2 13 3" xfId="30013" xr:uid="{4CC89F2D-8675-4EB8-9EAC-1D3E4616C64C}"/>
    <cellStyle name="Note 2 2 13 4" xfId="35713" xr:uid="{9D40E40F-C4B6-4081-8B14-88ED6DC52BFA}"/>
    <cellStyle name="Note 2 2 14" xfId="22328" xr:uid="{546057F5-77A6-4E14-BAAB-22775A7A4169}"/>
    <cellStyle name="Note 2 2 14 2" xfId="28268" xr:uid="{B763334B-F8A2-4EE5-A07A-4FB44717C66F}"/>
    <cellStyle name="Note 2 2 14 3" xfId="33995" xr:uid="{FF78401B-440D-48D5-8525-2E0F2FE6777E}"/>
    <cellStyle name="Note 2 2 15" xfId="21446" xr:uid="{FF763A38-92B8-485C-A7C1-592D42EC0A79}"/>
    <cellStyle name="Note 2 2 16" xfId="21030" xr:uid="{5E3619FA-1851-48C8-8415-9EDC518C3759}"/>
    <cellStyle name="Note 2 2 17" xfId="33115" xr:uid="{1B9290DE-A5B1-4807-863B-E5F9A2431492}"/>
    <cellStyle name="Note 2 2 2" xfId="20412" xr:uid="{00000000-0005-0000-0000-0000BF4F0000}"/>
    <cellStyle name="Note 2 2 2 10" xfId="21448" xr:uid="{179A2325-11B5-48FF-9861-13F9A93CE73A}"/>
    <cellStyle name="Note 2 2 2 11" xfId="21028" xr:uid="{E2D6C834-4EDF-474A-81D7-8AC0B1FCFA71}"/>
    <cellStyle name="Note 2 2 2 12" xfId="33117" xr:uid="{268AB07A-CCD3-4EE3-A5B6-9D89A5739F55}"/>
    <cellStyle name="Note 2 2 2 2" xfId="20413" xr:uid="{00000000-0005-0000-0000-0000C04F0000}"/>
    <cellStyle name="Note 2 2 2 2 2" xfId="21920" xr:uid="{85CAF736-7985-4785-BEB0-106C92026450}"/>
    <cellStyle name="Note 2 2 2 2 2 2" xfId="23651" xr:uid="{089AFF7C-83B8-46E9-B675-0706D634E8AA}"/>
    <cellStyle name="Note 2 2 2 2 2 2 2" xfId="26351" xr:uid="{0785AF6C-034D-4034-BD9B-3D8D7E15F501}"/>
    <cellStyle name="Note 2 2 2 2 2 2 2 2" xfId="31803" xr:uid="{4EC5050C-5056-4536-8DED-31114B277A39}"/>
    <cellStyle name="Note 2 2 2 2 2 2 2 3" xfId="37378" xr:uid="{F5C6E1EE-0B43-4363-AA88-4A4FAD5E7883}"/>
    <cellStyle name="Note 2 2 2 2 2 2 3" xfId="29591" xr:uid="{B9E82941-68B5-4D6D-8CD8-9B60FB9BEEC9}"/>
    <cellStyle name="Note 2 2 2 2 2 2 4" xfId="35315" xr:uid="{3BAC795F-DDAE-4444-9192-F8033FC0C7FB}"/>
    <cellStyle name="Note 2 2 2 2 2 3" xfId="25035" xr:uid="{60A7331A-CA0A-4BA6-A21A-EF05F9D3D4D0}"/>
    <cellStyle name="Note 2 2 2 2 2 3 2" xfId="27230" xr:uid="{946D6F04-1329-4CD3-8EAB-C3ACCC34EA18}"/>
    <cellStyle name="Note 2 2 2 2 2 3 2 2" xfId="32682" xr:uid="{1C346163-1E64-4D1A-AAA9-F86F12B800CC}"/>
    <cellStyle name="Note 2 2 2 2 2 3 2 3" xfId="38064" xr:uid="{BC3B2795-05C0-459F-8E00-860FA4BD8FA9}"/>
    <cellStyle name="Note 2 2 2 2 2 3 3" xfId="30487" xr:uid="{4F06011D-A65D-417B-B3CC-6AB9110FDD16}"/>
    <cellStyle name="Note 2 2 2 2 2 3 4" xfId="36181" xr:uid="{CF67487F-71F3-4AB3-AA22-78C32BC36E9C}"/>
    <cellStyle name="Note 2 2 2 2 2 4" xfId="22796" xr:uid="{EACAEDE6-6A57-4BDC-89C8-3500214B1DEA}"/>
    <cellStyle name="Note 2 2 2 2 2 4 2" xfId="28736" xr:uid="{68CD18A5-C99E-4835-841F-6D0E2C10EBC5}"/>
    <cellStyle name="Note 2 2 2 2 2 4 3" xfId="34463" xr:uid="{7E0007AB-6A68-4BAD-ACE4-187D4AF67A27}"/>
    <cellStyle name="Note 2 2 2 2 2 5" xfId="25496" xr:uid="{A3649D74-CDB7-4852-BF5A-5EA0538F4DD4}"/>
    <cellStyle name="Note 2 2 2 2 2 5 2" xfId="30948" xr:uid="{EA94C351-BD86-4D41-87C4-9FCD7536F31B}"/>
    <cellStyle name="Note 2 2 2 2 2 5 3" xfId="36523" xr:uid="{8CD30BB0-CB5D-4D03-9870-0E0A7FCD49A5}"/>
    <cellStyle name="Note 2 2 2 2 2 6" xfId="27862" xr:uid="{CEB08AAA-07BE-4515-88D8-C16A4A1B9CEA}"/>
    <cellStyle name="Note 2 2 2 2 2 7" xfId="33589" xr:uid="{E83DF0BF-5C08-4437-8839-61CFE67ED2DE}"/>
    <cellStyle name="Note 2 2 2 2 3" xfId="23186" xr:uid="{7868DDB2-8F44-4424-9717-BCA90F52AB5A}"/>
    <cellStyle name="Note 2 2 2 2 3 2" xfId="25886" xr:uid="{3E232844-143F-4907-B3C2-D416ECE69D37}"/>
    <cellStyle name="Note 2 2 2 2 3 2 2" xfId="31338" xr:uid="{E687BF2F-81E2-4A90-A126-119694754655}"/>
    <cellStyle name="Note 2 2 2 2 3 2 3" xfId="36913" xr:uid="{5FAA17EC-1959-43DA-BDC9-FDF5E58B4081}"/>
    <cellStyle name="Note 2 2 2 2 3 3" xfId="29126" xr:uid="{7E4AA42D-AC6C-4708-B779-2FD58C4CBC80}"/>
    <cellStyle name="Note 2 2 2 2 3 4" xfId="34850" xr:uid="{743DC36D-1B57-4095-B933-6D1016A550F9}"/>
    <cellStyle name="Note 2 2 2 2 4" xfId="24564" xr:uid="{720F40B5-D402-4551-BCC1-61B1DBB62D59}"/>
    <cellStyle name="Note 2 2 2 2 4 2" xfId="26759" xr:uid="{FE76B8DB-BC8B-4A79-9B97-8E026818B536}"/>
    <cellStyle name="Note 2 2 2 2 4 2 2" xfId="32211" xr:uid="{09BC7D56-555E-4D73-9AFB-1B5597B7ACA1}"/>
    <cellStyle name="Note 2 2 2 2 4 2 3" xfId="37767" xr:uid="{B7975D25-4992-4EB6-A176-10A13B81AE8A}"/>
    <cellStyle name="Note 2 2 2 2 4 3" xfId="30016" xr:uid="{424E5BA2-469D-487F-B0A0-D956CF3CA327}"/>
    <cellStyle name="Note 2 2 2 2 4 4" xfId="35716" xr:uid="{DC2DB78A-CF85-46D2-A203-6145B6C9A73C}"/>
    <cellStyle name="Note 2 2 2 2 5" xfId="22331" xr:uid="{10A4F858-0E58-47C9-88AD-186423CC7051}"/>
    <cellStyle name="Note 2 2 2 2 5 2" xfId="28271" xr:uid="{56782461-7B71-4929-9212-C05AD77ED0DF}"/>
    <cellStyle name="Note 2 2 2 2 5 3" xfId="33998" xr:uid="{033F739D-8E4A-4329-A049-314F8194767B}"/>
    <cellStyle name="Note 2 2 2 2 6" xfId="21449" xr:uid="{1B2A0210-C118-4EB7-BC9F-9FAC5A87CB85}"/>
    <cellStyle name="Note 2 2 2 2 7" xfId="21027" xr:uid="{12F65255-AD40-4BCF-8B11-E9FCD7103247}"/>
    <cellStyle name="Note 2 2 2 2 8" xfId="33118" xr:uid="{C3F21CF2-4F0C-4F1B-8133-37093E277224}"/>
    <cellStyle name="Note 2 2 2 3" xfId="20414" xr:uid="{00000000-0005-0000-0000-0000C14F0000}"/>
    <cellStyle name="Note 2 2 2 3 2" xfId="21919" xr:uid="{7B353BF1-C294-419D-9FF3-803377D21615}"/>
    <cellStyle name="Note 2 2 2 3 2 2" xfId="23650" xr:uid="{60DD8218-4D6A-4A72-B269-7D300404282C}"/>
    <cellStyle name="Note 2 2 2 3 2 2 2" xfId="26350" xr:uid="{0CF8F1E5-B6D9-49B7-A4CB-8D23EBA8E3BE}"/>
    <cellStyle name="Note 2 2 2 3 2 2 2 2" xfId="31802" xr:uid="{346F2CD4-13FF-476C-B5DA-5E79CD48C1C1}"/>
    <cellStyle name="Note 2 2 2 3 2 2 2 3" xfId="37377" xr:uid="{5D42F845-206B-437F-ACB5-BFECA9B92726}"/>
    <cellStyle name="Note 2 2 2 3 2 2 3" xfId="29590" xr:uid="{2F365E34-D07A-4858-A5FB-543D3FE8CF4B}"/>
    <cellStyle name="Note 2 2 2 3 2 2 4" xfId="35314" xr:uid="{5F91DB34-8A60-49D3-B5F8-0B976EF39098}"/>
    <cellStyle name="Note 2 2 2 3 2 3" xfId="25034" xr:uid="{8DBE7983-F204-41F5-9412-FC2B63427A8F}"/>
    <cellStyle name="Note 2 2 2 3 2 3 2" xfId="27229" xr:uid="{BD5020DE-33DD-445C-B20C-AD106190BDE3}"/>
    <cellStyle name="Note 2 2 2 3 2 3 2 2" xfId="32681" xr:uid="{1F00016F-73F2-48A0-BA77-BA34D1C8EF62}"/>
    <cellStyle name="Note 2 2 2 3 2 3 2 3" xfId="38063" xr:uid="{0F65B218-D460-4CC8-97B4-B925A40EE842}"/>
    <cellStyle name="Note 2 2 2 3 2 3 3" xfId="30486" xr:uid="{44099700-DA13-4551-B8EE-154F0DD7B9BF}"/>
    <cellStyle name="Note 2 2 2 3 2 3 4" xfId="36180" xr:uid="{DF9E60D3-3B23-46A4-9510-BD0F6B5E64FB}"/>
    <cellStyle name="Note 2 2 2 3 2 4" xfId="22795" xr:uid="{1AF55310-D672-44BD-AE1B-670C7EA0E049}"/>
    <cellStyle name="Note 2 2 2 3 2 4 2" xfId="28735" xr:uid="{41223167-29E9-40A9-830B-D41B0C74FAB8}"/>
    <cellStyle name="Note 2 2 2 3 2 4 3" xfId="34462" xr:uid="{2969F798-A6B9-4970-9859-5BFB6FE1C122}"/>
    <cellStyle name="Note 2 2 2 3 2 5" xfId="25495" xr:uid="{AD76350D-91D3-4D0A-A7F0-F2C6911D3303}"/>
    <cellStyle name="Note 2 2 2 3 2 5 2" xfId="30947" xr:uid="{7474C7DD-EB52-47A1-ADD8-D829072D37F5}"/>
    <cellStyle name="Note 2 2 2 3 2 5 3" xfId="36522" xr:uid="{0A4F1CD6-C867-4CB1-8379-40A7AFA3273E}"/>
    <cellStyle name="Note 2 2 2 3 2 6" xfId="27861" xr:uid="{7BD7B1CF-C47F-47DF-994A-A972C6AE6361}"/>
    <cellStyle name="Note 2 2 2 3 2 7" xfId="33588" xr:uid="{BE175974-453C-4622-B7B8-71272D2F012F}"/>
    <cellStyle name="Note 2 2 2 3 3" xfId="23187" xr:uid="{46D3BE3F-6400-41E4-804A-9C1506E84CC1}"/>
    <cellStyle name="Note 2 2 2 3 3 2" xfId="25887" xr:uid="{C46C4A43-04F6-40C3-B149-D30B3E5B8064}"/>
    <cellStyle name="Note 2 2 2 3 3 2 2" xfId="31339" xr:uid="{26BE525F-1CAE-4348-AA91-1ED6DA01D1BE}"/>
    <cellStyle name="Note 2 2 2 3 3 2 3" xfId="36914" xr:uid="{E811737F-8CED-46AB-8D73-9B15FB3CD329}"/>
    <cellStyle name="Note 2 2 2 3 3 3" xfId="29127" xr:uid="{38D90B30-A971-45E6-B6F9-FA2C2F227376}"/>
    <cellStyle name="Note 2 2 2 3 3 4" xfId="34851" xr:uid="{96209CCF-761B-4B24-B6D6-E7828B3A645B}"/>
    <cellStyle name="Note 2 2 2 3 4" xfId="24565" xr:uid="{008AA166-4BED-471F-8616-1B2EF27A724E}"/>
    <cellStyle name="Note 2 2 2 3 4 2" xfId="26760" xr:uid="{91980CC4-69B0-4490-A563-35C948FCB8F5}"/>
    <cellStyle name="Note 2 2 2 3 4 2 2" xfId="32212" xr:uid="{F8D4F362-F132-437A-AE9D-45E2D7AE5799}"/>
    <cellStyle name="Note 2 2 2 3 4 2 3" xfId="37768" xr:uid="{B9B56ADC-6832-4AB4-AB98-EE968A5F4E62}"/>
    <cellStyle name="Note 2 2 2 3 4 3" xfId="30017" xr:uid="{7BAB95A2-960C-4214-AF7B-18D398179973}"/>
    <cellStyle name="Note 2 2 2 3 4 4" xfId="35717" xr:uid="{67B4D9DF-A5C5-411F-83F1-F6AF388F7750}"/>
    <cellStyle name="Note 2 2 2 3 5" xfId="22332" xr:uid="{B42ADDBC-7E19-4B19-B2ED-030607788D2F}"/>
    <cellStyle name="Note 2 2 2 3 5 2" xfId="28272" xr:uid="{6896438B-D5FA-46D3-A57F-4344C3DDF9AF}"/>
    <cellStyle name="Note 2 2 2 3 5 3" xfId="33999" xr:uid="{5FCE869E-1E63-4CDD-A6C9-FFFC3893BF86}"/>
    <cellStyle name="Note 2 2 2 3 6" xfId="21450" xr:uid="{7809C60C-C038-4E21-B75A-40E12D65CB6F}"/>
    <cellStyle name="Note 2 2 2 3 7" xfId="21026" xr:uid="{A7ED6113-3B9A-43FA-A3AA-F97A8279AB14}"/>
    <cellStyle name="Note 2 2 2 3 8" xfId="33119" xr:uid="{66894D36-1C91-40B7-9D41-DE483141E47E}"/>
    <cellStyle name="Note 2 2 2 4" xfId="20415" xr:uid="{00000000-0005-0000-0000-0000C24F0000}"/>
    <cellStyle name="Note 2 2 2 4 2" xfId="21918" xr:uid="{DCEDBCAC-75D3-4248-A42C-0B243C900605}"/>
    <cellStyle name="Note 2 2 2 4 2 2" xfId="23649" xr:uid="{80A38D44-2B8C-4F29-B285-523124CD4225}"/>
    <cellStyle name="Note 2 2 2 4 2 2 2" xfId="26349" xr:uid="{516D7A3C-F280-4630-94A5-B52B2C070A30}"/>
    <cellStyle name="Note 2 2 2 4 2 2 2 2" xfId="31801" xr:uid="{84F864BC-3632-4FE9-910E-686A3FBA7828}"/>
    <cellStyle name="Note 2 2 2 4 2 2 2 3" xfId="37376" xr:uid="{774A6B10-AF4F-4076-9AF3-D0C3A1DAD8F7}"/>
    <cellStyle name="Note 2 2 2 4 2 2 3" xfId="29589" xr:uid="{1D76056E-AAE7-45FA-A364-57BFEDE6C5D6}"/>
    <cellStyle name="Note 2 2 2 4 2 2 4" xfId="35313" xr:uid="{7095AF88-B284-44DB-B934-3AAC21865F34}"/>
    <cellStyle name="Note 2 2 2 4 2 3" xfId="25033" xr:uid="{C4B9C275-E4F9-4ABD-99E4-A773AF239AB3}"/>
    <cellStyle name="Note 2 2 2 4 2 3 2" xfId="27228" xr:uid="{85A7F13D-2C45-4F46-B492-270C3BA60BA9}"/>
    <cellStyle name="Note 2 2 2 4 2 3 2 2" xfId="32680" xr:uid="{AA89B557-D64C-465C-AAAD-84C29F2F9141}"/>
    <cellStyle name="Note 2 2 2 4 2 3 2 3" xfId="38062" xr:uid="{CD199D7D-6FE1-4869-873B-D2F5153EDC0E}"/>
    <cellStyle name="Note 2 2 2 4 2 3 3" xfId="30485" xr:uid="{C1D6396E-EB29-4B10-AEB9-6E720D517AF5}"/>
    <cellStyle name="Note 2 2 2 4 2 3 4" xfId="36179" xr:uid="{3A50BBE7-273F-4F7D-919B-AF15448DB5A3}"/>
    <cellStyle name="Note 2 2 2 4 2 4" xfId="22794" xr:uid="{F6D7AE0B-CDB0-4118-9E22-C6C7C5D0D177}"/>
    <cellStyle name="Note 2 2 2 4 2 4 2" xfId="28734" xr:uid="{4AF20E2E-F1CB-4B98-9F17-AD2CAD1CA5BE}"/>
    <cellStyle name="Note 2 2 2 4 2 4 3" xfId="34461" xr:uid="{DC074421-EB60-4A79-BE35-FB3238944B2E}"/>
    <cellStyle name="Note 2 2 2 4 2 5" xfId="25494" xr:uid="{C6ADC3AA-A81A-451E-B561-9C0470FE4CDC}"/>
    <cellStyle name="Note 2 2 2 4 2 5 2" xfId="30946" xr:uid="{C055B441-4EFD-43B7-89E9-2C6BAA39E806}"/>
    <cellStyle name="Note 2 2 2 4 2 5 3" xfId="36521" xr:uid="{96684C9F-21C2-4A4B-B789-6FF27AC6E279}"/>
    <cellStyle name="Note 2 2 2 4 2 6" xfId="27860" xr:uid="{94332462-9852-4AD3-B564-AC1A3BFC6C3A}"/>
    <cellStyle name="Note 2 2 2 4 2 7" xfId="33587" xr:uid="{26EAC4ED-D020-4E35-8D90-D984A24FE9A6}"/>
    <cellStyle name="Note 2 2 2 4 3" xfId="23188" xr:uid="{067FBD97-FE47-46DF-A3BD-13DE8A8AFC0F}"/>
    <cellStyle name="Note 2 2 2 4 3 2" xfId="25888" xr:uid="{F09F850C-6D68-429E-8DC6-B50B5C963CE3}"/>
    <cellStyle name="Note 2 2 2 4 3 2 2" xfId="31340" xr:uid="{B600C3A5-1198-4C29-BA68-5818F0C14A34}"/>
    <cellStyle name="Note 2 2 2 4 3 2 3" xfId="36915" xr:uid="{A692507C-41EE-41EF-BBA8-E37BB3B61D43}"/>
    <cellStyle name="Note 2 2 2 4 3 3" xfId="29128" xr:uid="{027C8994-99B5-4414-8FC1-0765FC1937BD}"/>
    <cellStyle name="Note 2 2 2 4 3 4" xfId="34852" xr:uid="{4BC827B4-E671-4EAC-8DDC-0EB23095E002}"/>
    <cellStyle name="Note 2 2 2 4 4" xfId="24566" xr:uid="{8BC8B213-EBB9-4041-B884-7E506E7CCA76}"/>
    <cellStyle name="Note 2 2 2 4 4 2" xfId="26761" xr:uid="{FD3ED778-8E58-49F3-A57B-87CC861A71B1}"/>
    <cellStyle name="Note 2 2 2 4 4 2 2" xfId="32213" xr:uid="{4B7FFD97-3418-4C88-AACC-4FDF0494F94A}"/>
    <cellStyle name="Note 2 2 2 4 4 2 3" xfId="37769" xr:uid="{D7C1440B-427A-4CD6-9BFB-2F7464DA9D1C}"/>
    <cellStyle name="Note 2 2 2 4 4 3" xfId="30018" xr:uid="{9FCC7C1B-4252-4FD6-85E8-88B62A620A4D}"/>
    <cellStyle name="Note 2 2 2 4 4 4" xfId="35718" xr:uid="{540624F5-FA9D-478A-92C9-7221A85F32C2}"/>
    <cellStyle name="Note 2 2 2 4 5" xfId="22333" xr:uid="{FDD6B57F-2C07-472B-9ED5-A670B6DF8061}"/>
    <cellStyle name="Note 2 2 2 4 5 2" xfId="28273" xr:uid="{1BF624F6-1961-4035-A44C-F7DA051B04E3}"/>
    <cellStyle name="Note 2 2 2 4 5 3" xfId="34000" xr:uid="{10B39104-1901-44EF-BB8D-0095B151FA21}"/>
    <cellStyle name="Note 2 2 2 4 6" xfId="21451" xr:uid="{D35A859A-EB8C-4507-AF0E-7849EF27081F}"/>
    <cellStyle name="Note 2 2 2 4 7" xfId="21025" xr:uid="{2F6444CB-7393-450E-9355-BA86CB9B833B}"/>
    <cellStyle name="Note 2 2 2 4 8" xfId="33120" xr:uid="{00A19ECB-0449-4E8B-BD39-0F135FD1F30C}"/>
    <cellStyle name="Note 2 2 2 5" xfId="20416" xr:uid="{00000000-0005-0000-0000-0000C34F0000}"/>
    <cellStyle name="Note 2 2 2 5 2" xfId="21917" xr:uid="{966DD0EB-EBB8-4918-A42F-47F3D2CAAF4E}"/>
    <cellStyle name="Note 2 2 2 5 2 2" xfId="23648" xr:uid="{A038ABDC-BB28-4386-8692-BB84FAC519C6}"/>
    <cellStyle name="Note 2 2 2 5 2 2 2" xfId="26348" xr:uid="{8256F970-2F50-422B-9813-8E3A3742D37E}"/>
    <cellStyle name="Note 2 2 2 5 2 2 2 2" xfId="31800" xr:uid="{744340DE-150B-49AE-A7FD-62502360F139}"/>
    <cellStyle name="Note 2 2 2 5 2 2 2 3" xfId="37375" xr:uid="{CC263529-FA9C-43E8-869F-4141BE44E17E}"/>
    <cellStyle name="Note 2 2 2 5 2 2 3" xfId="29588" xr:uid="{48BEC67E-E145-4101-BDA8-8B8D44E928C5}"/>
    <cellStyle name="Note 2 2 2 5 2 2 4" xfId="35312" xr:uid="{BCFF0114-738D-4033-B4BF-0F76288E749E}"/>
    <cellStyle name="Note 2 2 2 5 2 3" xfId="25032" xr:uid="{DF44CA61-DD0E-42AF-AB94-18929680FA52}"/>
    <cellStyle name="Note 2 2 2 5 2 3 2" xfId="27227" xr:uid="{F12127FD-132F-4AEB-8F0E-75F2FA3E3406}"/>
    <cellStyle name="Note 2 2 2 5 2 3 2 2" xfId="32679" xr:uid="{A182E4F1-DEFE-41EE-9292-1EC36CB4A303}"/>
    <cellStyle name="Note 2 2 2 5 2 3 2 3" xfId="38061" xr:uid="{528947A6-A4BB-4612-BC00-EA027AB8F3B0}"/>
    <cellStyle name="Note 2 2 2 5 2 3 3" xfId="30484" xr:uid="{31CE6D91-615D-4165-AC8D-1F05BD29712F}"/>
    <cellStyle name="Note 2 2 2 5 2 3 4" xfId="36178" xr:uid="{5A64E6C1-5DF8-4C45-AC68-EB7A0BC5F5A0}"/>
    <cellStyle name="Note 2 2 2 5 2 4" xfId="22793" xr:uid="{89125853-0725-40C4-8CDC-ED7B5F2BBCAB}"/>
    <cellStyle name="Note 2 2 2 5 2 4 2" xfId="28733" xr:uid="{B1589643-6E68-43E4-8D11-C64C7A6B7C2A}"/>
    <cellStyle name="Note 2 2 2 5 2 4 3" xfId="34460" xr:uid="{C8DB14E3-5BC7-4927-BCC2-79A332EBE02E}"/>
    <cellStyle name="Note 2 2 2 5 2 5" xfId="25493" xr:uid="{684DBA15-0D82-4014-9BD5-740E20413C99}"/>
    <cellStyle name="Note 2 2 2 5 2 5 2" xfId="30945" xr:uid="{FBD0A0F1-08DD-4BD3-8BC9-A24209A63674}"/>
    <cellStyle name="Note 2 2 2 5 2 5 3" xfId="36520" xr:uid="{D3C365D3-934E-49A1-8D0F-D74964D31D65}"/>
    <cellStyle name="Note 2 2 2 5 2 6" xfId="27859" xr:uid="{88711EF8-C767-444C-AB7E-6F0A73EE6D99}"/>
    <cellStyle name="Note 2 2 2 5 2 7" xfId="33586" xr:uid="{2FAE3756-058E-4B46-9AB7-180A68FC039F}"/>
    <cellStyle name="Note 2 2 2 5 3" xfId="23189" xr:uid="{BC6FA3EA-9FFD-4464-9E86-E8581B975E75}"/>
    <cellStyle name="Note 2 2 2 5 3 2" xfId="25889" xr:uid="{40D2360C-9338-48DE-897A-435B33FB1CB9}"/>
    <cellStyle name="Note 2 2 2 5 3 2 2" xfId="31341" xr:uid="{9358FBF8-624D-4204-9378-20D32AEECDEA}"/>
    <cellStyle name="Note 2 2 2 5 3 2 3" xfId="36916" xr:uid="{62D98477-2B26-4EA6-ABF3-6D1DB286FFAD}"/>
    <cellStyle name="Note 2 2 2 5 3 3" xfId="29129" xr:uid="{BED22EC3-A46A-4D2E-A6B7-FFFA5F7C2DF8}"/>
    <cellStyle name="Note 2 2 2 5 3 4" xfId="34853" xr:uid="{051DAF92-8AF9-4DFE-AC85-821E425A92C9}"/>
    <cellStyle name="Note 2 2 2 5 4" xfId="24567" xr:uid="{C53D07B8-BE26-432C-BE3E-EF789FC02AE7}"/>
    <cellStyle name="Note 2 2 2 5 4 2" xfId="26762" xr:uid="{BB0C2B11-56E5-4B84-8386-15A91D25E86D}"/>
    <cellStyle name="Note 2 2 2 5 4 2 2" xfId="32214" xr:uid="{B7F8886C-FB7F-41F8-81B0-C693F124BE47}"/>
    <cellStyle name="Note 2 2 2 5 4 2 3" xfId="37770" xr:uid="{9A817BF4-3BA2-4405-8769-7FDEFD656A18}"/>
    <cellStyle name="Note 2 2 2 5 4 3" xfId="30019" xr:uid="{B0AF8D28-9D3B-4E24-898E-7D2754D89BFF}"/>
    <cellStyle name="Note 2 2 2 5 4 4" xfId="35719" xr:uid="{D30B1063-BA83-4AC4-BFEE-F35AC7742220}"/>
    <cellStyle name="Note 2 2 2 5 5" xfId="22334" xr:uid="{A67C6793-D38C-4C18-8793-B8B5DEF62C93}"/>
    <cellStyle name="Note 2 2 2 5 5 2" xfId="28274" xr:uid="{7C795B05-0D3B-4402-99C3-D48212D07878}"/>
    <cellStyle name="Note 2 2 2 5 5 3" xfId="34001" xr:uid="{0256B97C-02D8-41F5-AE47-259F256245A4}"/>
    <cellStyle name="Note 2 2 2 5 6" xfId="21452" xr:uid="{EAE1A37A-6BC4-4CE0-B97E-334F0F4B3D28}"/>
    <cellStyle name="Note 2 2 2 5 7" xfId="21024" xr:uid="{394F63D5-F1AB-4CE9-B2EC-A6C28A08A83A}"/>
    <cellStyle name="Note 2 2 2 5 8" xfId="33121" xr:uid="{5F003A10-005B-439D-8262-0F05D3AD69A6}"/>
    <cellStyle name="Note 2 2 2 6" xfId="21921" xr:uid="{4CBB5145-5B2D-47D0-8068-E961F50795E2}"/>
    <cellStyle name="Note 2 2 2 6 2" xfId="23652" xr:uid="{C8B098F2-EB32-4D4C-A965-68ADF0E26984}"/>
    <cellStyle name="Note 2 2 2 6 2 2" xfId="26352" xr:uid="{37E25ABC-F3CE-4608-8937-E1BED2B612BF}"/>
    <cellStyle name="Note 2 2 2 6 2 2 2" xfId="31804" xr:uid="{FB2348B7-C3F5-43A0-8796-5CB774CF35EC}"/>
    <cellStyle name="Note 2 2 2 6 2 2 3" xfId="37379" xr:uid="{46DA1562-8504-42C6-AB69-60DDE49FF8FD}"/>
    <cellStyle name="Note 2 2 2 6 2 3" xfId="29592" xr:uid="{572D716C-B259-4781-9E6C-E085723CA57C}"/>
    <cellStyle name="Note 2 2 2 6 2 4" xfId="35316" xr:uid="{44F5ECBF-A744-4BD9-80E8-24507E568C69}"/>
    <cellStyle name="Note 2 2 2 6 3" xfId="25036" xr:uid="{87E62BC7-CFDD-4960-B0C5-093BD82F0112}"/>
    <cellStyle name="Note 2 2 2 6 3 2" xfId="27231" xr:uid="{BFA0CCD0-267B-45CB-B72C-067ED007C1E4}"/>
    <cellStyle name="Note 2 2 2 6 3 2 2" xfId="32683" xr:uid="{AC8B5B3E-EFE5-4769-A8EE-B3E8C61EB9BC}"/>
    <cellStyle name="Note 2 2 2 6 3 2 3" xfId="38065" xr:uid="{58B1B8F7-D538-4FE4-AD11-72498164486C}"/>
    <cellStyle name="Note 2 2 2 6 3 3" xfId="30488" xr:uid="{E4D2BC58-64BC-4B4C-81FB-338E8BC0AF3F}"/>
    <cellStyle name="Note 2 2 2 6 3 4" xfId="36182" xr:uid="{B4D24A14-A842-41FC-B47B-CE3BC2266F2C}"/>
    <cellStyle name="Note 2 2 2 6 4" xfId="22797" xr:uid="{D31AD93A-1DC7-4C50-BA86-93BB515E0264}"/>
    <cellStyle name="Note 2 2 2 6 4 2" xfId="28737" xr:uid="{DF6C410A-C55B-4DFC-98D8-5A5C5C348956}"/>
    <cellStyle name="Note 2 2 2 6 4 3" xfId="34464" xr:uid="{466BFBF6-8D01-48DD-9934-455DEF2BC37F}"/>
    <cellStyle name="Note 2 2 2 6 5" xfId="25497" xr:uid="{53C018BB-07C5-403D-9841-C11E8B846FCC}"/>
    <cellStyle name="Note 2 2 2 6 5 2" xfId="30949" xr:uid="{5DEC18EA-4BC7-42DB-9327-D21D4BF9C463}"/>
    <cellStyle name="Note 2 2 2 6 5 3" xfId="36524" xr:uid="{5C69C1C0-E157-489C-964D-3FFB39A94580}"/>
    <cellStyle name="Note 2 2 2 6 6" xfId="27863" xr:uid="{918B7ADB-FD13-49E8-94DA-7305183B3510}"/>
    <cellStyle name="Note 2 2 2 6 7" xfId="33590" xr:uid="{3E923D27-3EBC-441D-A70B-9C44E53EB65D}"/>
    <cellStyle name="Note 2 2 2 7" xfId="23185" xr:uid="{2FBD1103-1318-475D-B461-7AADC8BABB6E}"/>
    <cellStyle name="Note 2 2 2 7 2" xfId="25885" xr:uid="{632D8925-C69D-4816-89F2-A23D854D3DDE}"/>
    <cellStyle name="Note 2 2 2 7 2 2" xfId="31337" xr:uid="{C579FF59-3278-4A63-BC72-F95658736111}"/>
    <cellStyle name="Note 2 2 2 7 2 3" xfId="36912" xr:uid="{65E6F919-D79F-4F68-89B7-637B2FA488FA}"/>
    <cellStyle name="Note 2 2 2 7 3" xfId="29125" xr:uid="{89FA7BC1-009A-44AD-8BB1-7BA1E1B58278}"/>
    <cellStyle name="Note 2 2 2 7 4" xfId="34849" xr:uid="{7B798A23-012C-4878-A811-2965A7608DCC}"/>
    <cellStyle name="Note 2 2 2 8" xfId="24563" xr:uid="{D4709E20-B652-4B17-8B20-6583B1F19624}"/>
    <cellStyle name="Note 2 2 2 8 2" xfId="26758" xr:uid="{71C427EA-AFA2-422C-A209-EFEC9A2B6150}"/>
    <cellStyle name="Note 2 2 2 8 2 2" xfId="32210" xr:uid="{58579A7F-56FA-4396-9E77-B27B1D2473B0}"/>
    <cellStyle name="Note 2 2 2 8 2 3" xfId="37766" xr:uid="{7AC2A5D0-102F-4CC6-AEDC-5A405ABFFD86}"/>
    <cellStyle name="Note 2 2 2 8 3" xfId="30015" xr:uid="{D320DA92-7B12-45C1-8D1D-ECE2EC84C825}"/>
    <cellStyle name="Note 2 2 2 8 4" xfId="35715" xr:uid="{4430BDF6-A0E3-474F-B190-FA94EE02CFE0}"/>
    <cellStyle name="Note 2 2 2 9" xfId="22330" xr:uid="{1E664CC2-65FB-41D4-A9AA-4117DA168F39}"/>
    <cellStyle name="Note 2 2 2 9 2" xfId="28270" xr:uid="{40095A2A-3ED9-4A6B-B50F-F17E741949CC}"/>
    <cellStyle name="Note 2 2 2 9 3" xfId="33997" xr:uid="{89880D0C-7B8C-4DD7-BBF4-4A6A4234EE07}"/>
    <cellStyle name="Note 2 2 3" xfId="20417" xr:uid="{00000000-0005-0000-0000-0000C44F0000}"/>
    <cellStyle name="Note 2 2 3 2" xfId="20418" xr:uid="{00000000-0005-0000-0000-0000C54F0000}"/>
    <cellStyle name="Note 2 2 3 2 2" xfId="21916" xr:uid="{D8A371AA-7DA7-4E12-8992-8D32EAC2CD4E}"/>
    <cellStyle name="Note 2 2 3 2 2 2" xfId="23647" xr:uid="{07E6D58A-2166-467B-B37A-658CAA8CE781}"/>
    <cellStyle name="Note 2 2 3 2 2 2 2" xfId="26347" xr:uid="{60D2796F-DC7F-4B06-8583-A2A87C623B39}"/>
    <cellStyle name="Note 2 2 3 2 2 2 2 2" xfId="31799" xr:uid="{D9FC061A-5CB7-4822-B4BC-B9E4AB1FFBB6}"/>
    <cellStyle name="Note 2 2 3 2 2 2 2 3" xfId="37374" xr:uid="{F33C4878-E8EA-4A8E-94D7-F1803178ABA3}"/>
    <cellStyle name="Note 2 2 3 2 2 2 3" xfId="29587" xr:uid="{C49C940C-D0D8-42C2-94D1-B828549EB59D}"/>
    <cellStyle name="Note 2 2 3 2 2 2 4" xfId="35311" xr:uid="{6CD061FD-44B2-4C4C-9841-E8232355BBDE}"/>
    <cellStyle name="Note 2 2 3 2 2 3" xfId="25031" xr:uid="{67F71F8C-C718-4071-A3B6-7C2B1154F195}"/>
    <cellStyle name="Note 2 2 3 2 2 3 2" xfId="27226" xr:uid="{47C876C2-A436-4EE8-A19E-33F073E6BF0B}"/>
    <cellStyle name="Note 2 2 3 2 2 3 2 2" xfId="32678" xr:uid="{63CCB628-0A37-4F68-B7BA-587C114D2D6A}"/>
    <cellStyle name="Note 2 2 3 2 2 3 2 3" xfId="38060" xr:uid="{DAA36A90-426F-4AA7-8A9F-AFF239E4EABA}"/>
    <cellStyle name="Note 2 2 3 2 2 3 3" xfId="30483" xr:uid="{F0A69883-FD2B-4F8E-8FCC-16051AED593B}"/>
    <cellStyle name="Note 2 2 3 2 2 3 4" xfId="36177" xr:uid="{CF2FB6D0-039E-45A7-B3C3-CFDF78496CF2}"/>
    <cellStyle name="Note 2 2 3 2 2 4" xfId="22792" xr:uid="{FE2E53D8-6A3F-4121-AC42-D876B8C677C1}"/>
    <cellStyle name="Note 2 2 3 2 2 4 2" xfId="28732" xr:uid="{50EA91EC-6183-43EC-97CB-44258C0BC866}"/>
    <cellStyle name="Note 2 2 3 2 2 4 3" xfId="34459" xr:uid="{92ABF790-CE43-4F2C-98F4-F5B7DE8B6435}"/>
    <cellStyle name="Note 2 2 3 2 2 5" xfId="25492" xr:uid="{A72DBB1F-ED03-4321-8458-DE4C49DC4CAF}"/>
    <cellStyle name="Note 2 2 3 2 2 5 2" xfId="30944" xr:uid="{3451DF88-526C-4092-8C5D-3FBCAF78D5C1}"/>
    <cellStyle name="Note 2 2 3 2 2 5 3" xfId="36519" xr:uid="{B0D49F83-F6DF-41E1-9DF0-07EFEC59A6AD}"/>
    <cellStyle name="Note 2 2 3 2 2 6" xfId="27858" xr:uid="{E6B25515-EFB7-4630-AB27-CD8C4ABF4079}"/>
    <cellStyle name="Note 2 2 3 2 2 7" xfId="33585" xr:uid="{AC591A8C-B237-446A-856D-D9C66B219E4D}"/>
    <cellStyle name="Note 2 2 3 2 3" xfId="23190" xr:uid="{4449B33C-C20A-4406-B944-2026EBC2B6E3}"/>
    <cellStyle name="Note 2 2 3 2 3 2" xfId="25890" xr:uid="{880EC99A-0973-4588-99C8-9DB08CAB1205}"/>
    <cellStyle name="Note 2 2 3 2 3 2 2" xfId="31342" xr:uid="{8FCEEB01-E99D-4CC8-9739-26FF747680C6}"/>
    <cellStyle name="Note 2 2 3 2 3 2 3" xfId="36917" xr:uid="{73F0FCB9-F80A-48E7-8A0A-FE84450C4D1A}"/>
    <cellStyle name="Note 2 2 3 2 3 3" xfId="29130" xr:uid="{1312FB1A-4803-4678-9914-600A2F09C99F}"/>
    <cellStyle name="Note 2 2 3 2 3 4" xfId="34854" xr:uid="{8D5EC8AD-05A9-4D97-957F-01DB5B37D06C}"/>
    <cellStyle name="Note 2 2 3 2 4" xfId="24568" xr:uid="{E4394FF4-E16F-4AD8-850C-9FE4B11346D1}"/>
    <cellStyle name="Note 2 2 3 2 4 2" xfId="26763" xr:uid="{2359B3E4-D522-4840-8291-4FA5B4679F2B}"/>
    <cellStyle name="Note 2 2 3 2 4 2 2" xfId="32215" xr:uid="{A06815C4-9F57-417D-A273-779FDDA9DDBC}"/>
    <cellStyle name="Note 2 2 3 2 4 2 3" xfId="37771" xr:uid="{F1C301C5-074B-4D3E-904F-1CE71FE8CD20}"/>
    <cellStyle name="Note 2 2 3 2 4 3" xfId="30020" xr:uid="{5DE81679-F317-418D-8244-DB8852F3B5CD}"/>
    <cellStyle name="Note 2 2 3 2 4 4" xfId="35720" xr:uid="{74F2759A-01E9-4DCF-A596-9E31FCA361CD}"/>
    <cellStyle name="Note 2 2 3 2 5" xfId="22335" xr:uid="{D43AB5FF-718A-4468-998E-52283257955D}"/>
    <cellStyle name="Note 2 2 3 2 5 2" xfId="28275" xr:uid="{7EA12F7E-5BA3-469B-8B41-E4B21FA6F22A}"/>
    <cellStyle name="Note 2 2 3 2 5 3" xfId="34002" xr:uid="{138EB774-103E-4CAE-BF8D-15C1AAB0A701}"/>
    <cellStyle name="Note 2 2 3 2 6" xfId="21453" xr:uid="{41A4BEAB-8F12-4766-89FE-248B1AEB8E3D}"/>
    <cellStyle name="Note 2 2 3 2 7" xfId="21023" xr:uid="{26FC4E30-5795-48E2-B50C-D6BE0623EBAD}"/>
    <cellStyle name="Note 2 2 3 2 8" xfId="33122" xr:uid="{5A67DD0A-11F3-47DC-AABD-D498C391FCB9}"/>
    <cellStyle name="Note 2 2 3 3" xfId="20419" xr:uid="{00000000-0005-0000-0000-0000C64F0000}"/>
    <cellStyle name="Note 2 2 3 3 2" xfId="21915" xr:uid="{55AD6B92-89DE-4722-A47C-C3F0FCEB01EA}"/>
    <cellStyle name="Note 2 2 3 3 2 2" xfId="23646" xr:uid="{5BCCD07A-EF43-4E83-865A-9A9233AEE5A0}"/>
    <cellStyle name="Note 2 2 3 3 2 2 2" xfId="26346" xr:uid="{29F83E9D-5020-4C42-B048-DDF04CC7D1E7}"/>
    <cellStyle name="Note 2 2 3 3 2 2 2 2" xfId="31798" xr:uid="{D4AE3ACF-00D7-48D6-845D-AC7F569793BA}"/>
    <cellStyle name="Note 2 2 3 3 2 2 2 3" xfId="37373" xr:uid="{D35EB13A-8DCB-4216-945A-DBFAD15B4ECA}"/>
    <cellStyle name="Note 2 2 3 3 2 2 3" xfId="29586" xr:uid="{6808B9E2-8E26-4DD4-B65F-1C024B021607}"/>
    <cellStyle name="Note 2 2 3 3 2 2 4" xfId="35310" xr:uid="{13345B3E-966D-4BBF-866B-C8AF3AB85306}"/>
    <cellStyle name="Note 2 2 3 3 2 3" xfId="25030" xr:uid="{089BE9FC-E697-4D60-AB4A-9822480F7406}"/>
    <cellStyle name="Note 2 2 3 3 2 3 2" xfId="27225" xr:uid="{CDBB7BBF-7D61-47F8-A752-24F534C1E971}"/>
    <cellStyle name="Note 2 2 3 3 2 3 2 2" xfId="32677" xr:uid="{A3A15096-B2CB-49BB-9BC8-CFAE6D6A747E}"/>
    <cellStyle name="Note 2 2 3 3 2 3 2 3" xfId="38059" xr:uid="{48346CCC-1BBC-4F0F-A850-E25213AAA0D4}"/>
    <cellStyle name="Note 2 2 3 3 2 3 3" xfId="30482" xr:uid="{414BE1EE-68CA-4A8B-9EC9-0AB937DBE45E}"/>
    <cellStyle name="Note 2 2 3 3 2 3 4" xfId="36176" xr:uid="{38E8351E-9AB4-4A44-83C1-532A7071D6C9}"/>
    <cellStyle name="Note 2 2 3 3 2 4" xfId="22791" xr:uid="{97D52CEC-EE1B-434B-BA6D-D925EB642E95}"/>
    <cellStyle name="Note 2 2 3 3 2 4 2" xfId="28731" xr:uid="{7B5002C6-8971-4E97-B8E4-398F6444D9A7}"/>
    <cellStyle name="Note 2 2 3 3 2 4 3" xfId="34458" xr:uid="{CFDE2A25-32B4-40DC-B05F-39C1CBBFA9B0}"/>
    <cellStyle name="Note 2 2 3 3 2 5" xfId="25491" xr:uid="{245D879F-8119-4336-8CF4-9FABBC1BFE1E}"/>
    <cellStyle name="Note 2 2 3 3 2 5 2" xfId="30943" xr:uid="{DA7AE6BD-3AF1-472E-B936-36DB4D54B15F}"/>
    <cellStyle name="Note 2 2 3 3 2 5 3" xfId="36518" xr:uid="{AA8A50B1-CB5E-42D7-9586-4362C38067D2}"/>
    <cellStyle name="Note 2 2 3 3 2 6" xfId="27857" xr:uid="{4EED82A1-6974-4B17-833E-E9C59CCB4D88}"/>
    <cellStyle name="Note 2 2 3 3 2 7" xfId="33584" xr:uid="{8F6838B6-1001-452E-B46D-975881FB1E1B}"/>
    <cellStyle name="Note 2 2 3 3 3" xfId="23191" xr:uid="{4C53FBF4-A9B1-42E8-8074-AE36A6F7664C}"/>
    <cellStyle name="Note 2 2 3 3 3 2" xfId="25891" xr:uid="{3B05E63D-128C-47E7-A53B-B5F8909F55B4}"/>
    <cellStyle name="Note 2 2 3 3 3 2 2" xfId="31343" xr:uid="{E10D4FC0-FE0C-4E76-B5D0-FDA9859DF3E4}"/>
    <cellStyle name="Note 2 2 3 3 3 2 3" xfId="36918" xr:uid="{7BF3A4BC-B57B-480B-8AE5-8DE54D7BF27E}"/>
    <cellStyle name="Note 2 2 3 3 3 3" xfId="29131" xr:uid="{DFFAE68F-7662-4FE2-912E-79D443852E32}"/>
    <cellStyle name="Note 2 2 3 3 3 4" xfId="34855" xr:uid="{76FC430E-2180-42CF-9CBB-BACEA7145286}"/>
    <cellStyle name="Note 2 2 3 3 4" xfId="24569" xr:uid="{09412FD3-7E07-40C9-B82C-C0D50DA43168}"/>
    <cellStyle name="Note 2 2 3 3 4 2" xfId="26764" xr:uid="{460456F5-EFE0-4C4F-863F-AABF2DDE3704}"/>
    <cellStyle name="Note 2 2 3 3 4 2 2" xfId="32216" xr:uid="{32D6A8CF-D615-42B8-B9EE-08E7D3DF436D}"/>
    <cellStyle name="Note 2 2 3 3 4 2 3" xfId="37772" xr:uid="{8C9DFDA3-53EF-4030-BABC-D82A2DA724FD}"/>
    <cellStyle name="Note 2 2 3 3 4 3" xfId="30021" xr:uid="{D27F751D-86B5-4E62-8690-8F1C0DFC2205}"/>
    <cellStyle name="Note 2 2 3 3 4 4" xfId="35721" xr:uid="{123D59A2-65AD-42A4-9F00-7F2F767EF113}"/>
    <cellStyle name="Note 2 2 3 3 5" xfId="22336" xr:uid="{7E0C3A97-028A-4D60-9E24-405659677DC4}"/>
    <cellStyle name="Note 2 2 3 3 5 2" xfId="28276" xr:uid="{6123418A-8878-4C29-886A-7C1D086894CA}"/>
    <cellStyle name="Note 2 2 3 3 5 3" xfId="34003" xr:uid="{A539CAE9-FD63-4D86-8D19-07DAC9D0BF49}"/>
    <cellStyle name="Note 2 2 3 3 6" xfId="21454" xr:uid="{C0B9C466-6C1F-4A34-934E-EAEAEF20F356}"/>
    <cellStyle name="Note 2 2 3 3 7" xfId="21022" xr:uid="{B6076DDF-8794-4DC7-BA1F-0D3817364B8F}"/>
    <cellStyle name="Note 2 2 3 3 8" xfId="33123" xr:uid="{56AD81F9-DFB6-4295-B1B2-3D373359635B}"/>
    <cellStyle name="Note 2 2 3 4" xfId="20420" xr:uid="{00000000-0005-0000-0000-0000C74F0000}"/>
    <cellStyle name="Note 2 2 3 4 2" xfId="21914" xr:uid="{DF83944D-A8BF-4D1C-9702-347129ABCB13}"/>
    <cellStyle name="Note 2 2 3 4 2 2" xfId="23645" xr:uid="{5E0C7042-567B-4051-A999-BD71A939D5DF}"/>
    <cellStyle name="Note 2 2 3 4 2 2 2" xfId="26345" xr:uid="{FA667EF7-E60C-4AB3-91C9-EE45BB14034D}"/>
    <cellStyle name="Note 2 2 3 4 2 2 2 2" xfId="31797" xr:uid="{E2310A2B-3D97-433E-97F3-D2FA10324DCC}"/>
    <cellStyle name="Note 2 2 3 4 2 2 2 3" xfId="37372" xr:uid="{FF5096A8-3974-47C9-8D11-589F73386D05}"/>
    <cellStyle name="Note 2 2 3 4 2 2 3" xfId="29585" xr:uid="{68016E1F-1E56-4DCD-B2A9-7521A391BC79}"/>
    <cellStyle name="Note 2 2 3 4 2 2 4" xfId="35309" xr:uid="{FE06F8B0-7A8C-44B9-8E85-D2C37F7694CD}"/>
    <cellStyle name="Note 2 2 3 4 2 3" xfId="25029" xr:uid="{58CFE8F0-ED9E-4502-AA87-BF0742E5E9E8}"/>
    <cellStyle name="Note 2 2 3 4 2 3 2" xfId="27224" xr:uid="{65848EEA-B06E-4B0A-AD88-F9EEEB11B726}"/>
    <cellStyle name="Note 2 2 3 4 2 3 2 2" xfId="32676" xr:uid="{8B8CB67D-677E-4801-B37B-FE922F3E23D1}"/>
    <cellStyle name="Note 2 2 3 4 2 3 2 3" xfId="38058" xr:uid="{32B9E79E-E5AA-4EDC-B0C5-73230BEAB707}"/>
    <cellStyle name="Note 2 2 3 4 2 3 3" xfId="30481" xr:uid="{7A55FD1F-1AAB-4F7F-8CC6-52638771096A}"/>
    <cellStyle name="Note 2 2 3 4 2 3 4" xfId="36175" xr:uid="{2DDAA2D8-1460-43DB-A5C3-98CE0C460D3B}"/>
    <cellStyle name="Note 2 2 3 4 2 4" xfId="22790" xr:uid="{49F0C418-63DE-40D1-921C-9B4B7878C192}"/>
    <cellStyle name="Note 2 2 3 4 2 4 2" xfId="28730" xr:uid="{4AD242F0-A5C1-4F95-959E-7CFBE8CCFD15}"/>
    <cellStyle name="Note 2 2 3 4 2 4 3" xfId="34457" xr:uid="{C69DCDEC-8F09-4E5E-B564-F3C7F420C7EF}"/>
    <cellStyle name="Note 2 2 3 4 2 5" xfId="25490" xr:uid="{7D7252C3-7D03-43D4-B2E1-38E22783DB51}"/>
    <cellStyle name="Note 2 2 3 4 2 5 2" xfId="30942" xr:uid="{CF89A221-E255-41D9-B507-3F59F16CD2F6}"/>
    <cellStyle name="Note 2 2 3 4 2 5 3" xfId="36517" xr:uid="{67EF3B3A-9228-4C95-AD74-4FF59C85369A}"/>
    <cellStyle name="Note 2 2 3 4 2 6" xfId="27856" xr:uid="{34F40393-A8B9-44BF-B9F8-C0DCFFE3316A}"/>
    <cellStyle name="Note 2 2 3 4 2 7" xfId="33583" xr:uid="{96935C82-5ED6-41D7-8DA8-F2F1CE7890ED}"/>
    <cellStyle name="Note 2 2 3 4 3" xfId="23192" xr:uid="{9FA0472D-C41D-4ECC-AF1C-FFABDEC25532}"/>
    <cellStyle name="Note 2 2 3 4 3 2" xfId="25892" xr:uid="{6A3CF3D9-94E3-46C9-B707-D265E627A675}"/>
    <cellStyle name="Note 2 2 3 4 3 2 2" xfId="31344" xr:uid="{2EE31CE3-F374-4B76-BDEB-417B3998CE4A}"/>
    <cellStyle name="Note 2 2 3 4 3 2 3" xfId="36919" xr:uid="{714A5B9D-4D22-48A0-9922-04D1F1E99DE3}"/>
    <cellStyle name="Note 2 2 3 4 3 3" xfId="29132" xr:uid="{23203219-AFF6-47CB-8802-BB676E700FFD}"/>
    <cellStyle name="Note 2 2 3 4 3 4" xfId="34856" xr:uid="{0675AAA5-6D9A-454F-8A29-452DBB72E440}"/>
    <cellStyle name="Note 2 2 3 4 4" xfId="24570" xr:uid="{EEA94785-9C6C-43F9-AAD2-389485A66795}"/>
    <cellStyle name="Note 2 2 3 4 4 2" xfId="26765" xr:uid="{63F48CC8-DBB2-4D78-A696-A692FE658802}"/>
    <cellStyle name="Note 2 2 3 4 4 2 2" xfId="32217" xr:uid="{73C1C6D7-FB15-420D-AA32-68CA51E0B157}"/>
    <cellStyle name="Note 2 2 3 4 4 2 3" xfId="37773" xr:uid="{D09DA2EF-7D60-4FDA-AE15-D3C744ABFCBC}"/>
    <cellStyle name="Note 2 2 3 4 4 3" xfId="30022" xr:uid="{27D64C00-49AE-483E-B287-063601A165C2}"/>
    <cellStyle name="Note 2 2 3 4 4 4" xfId="35722" xr:uid="{EC20B7FA-E150-4F92-ABFA-01D22191BFD4}"/>
    <cellStyle name="Note 2 2 3 4 5" xfId="22337" xr:uid="{33CCFAC3-A84D-4615-9D27-5CBD710C192A}"/>
    <cellStyle name="Note 2 2 3 4 5 2" xfId="28277" xr:uid="{37D8071F-4994-42E7-873D-44CF15254197}"/>
    <cellStyle name="Note 2 2 3 4 5 3" xfId="34004" xr:uid="{2A11B479-E876-420C-84C2-3468ACDE7969}"/>
    <cellStyle name="Note 2 2 3 4 6" xfId="21455" xr:uid="{4DBEB08A-2896-41B7-A571-6E0112FAD27F}"/>
    <cellStyle name="Note 2 2 3 4 7" xfId="21021" xr:uid="{C4C597F8-7570-476C-9560-56ACA9DAE9E6}"/>
    <cellStyle name="Note 2 2 3 4 8" xfId="33124" xr:uid="{4DE5F7B7-F560-454F-9756-8CD63D653A51}"/>
    <cellStyle name="Note 2 2 3 5" xfId="20421" xr:uid="{00000000-0005-0000-0000-0000C84F0000}"/>
    <cellStyle name="Note 2 2 3 5 2" xfId="21913" xr:uid="{4A85F7C1-DFA0-43ED-9D86-BD41816D498C}"/>
    <cellStyle name="Note 2 2 3 5 2 2" xfId="23644" xr:uid="{61AAEBC9-71B1-4918-8900-07D2605C1420}"/>
    <cellStyle name="Note 2 2 3 5 2 2 2" xfId="26344" xr:uid="{AB78BBB1-B098-45D3-AA3E-4B8C7F8076F2}"/>
    <cellStyle name="Note 2 2 3 5 2 2 2 2" xfId="31796" xr:uid="{A1843017-F751-4AC3-9359-4956D78D9624}"/>
    <cellStyle name="Note 2 2 3 5 2 2 2 3" xfId="37371" xr:uid="{629B6D91-BE6C-4544-A3BA-723AF44885FC}"/>
    <cellStyle name="Note 2 2 3 5 2 2 3" xfId="29584" xr:uid="{44E6F6D9-3697-409E-B58B-089BC854AD39}"/>
    <cellStyle name="Note 2 2 3 5 2 2 4" xfId="35308" xr:uid="{7DBA21ED-B292-4612-A432-687B5400DD50}"/>
    <cellStyle name="Note 2 2 3 5 2 3" xfId="25028" xr:uid="{E64CBD3C-5878-4167-8565-78BD08CC392A}"/>
    <cellStyle name="Note 2 2 3 5 2 3 2" xfId="27223" xr:uid="{75E20292-6324-4DB2-AE12-47D7A4E04D60}"/>
    <cellStyle name="Note 2 2 3 5 2 3 2 2" xfId="32675" xr:uid="{D8F6BE79-CB90-4864-901C-59E87310991C}"/>
    <cellStyle name="Note 2 2 3 5 2 3 2 3" xfId="38057" xr:uid="{A4B609E7-BF91-40B6-8A06-CDAF9CB92503}"/>
    <cellStyle name="Note 2 2 3 5 2 3 3" xfId="30480" xr:uid="{C889428F-8418-4E2B-AAD4-3995F55E4E7B}"/>
    <cellStyle name="Note 2 2 3 5 2 3 4" xfId="36174" xr:uid="{FF6D24A0-6153-4920-A2AF-8A9C4455CFBC}"/>
    <cellStyle name="Note 2 2 3 5 2 4" xfId="22789" xr:uid="{B4BCE2C6-2448-4E57-9AC1-742D130633F6}"/>
    <cellStyle name="Note 2 2 3 5 2 4 2" xfId="28729" xr:uid="{CB7891C0-746B-4996-92FF-4E92670648C5}"/>
    <cellStyle name="Note 2 2 3 5 2 4 3" xfId="34456" xr:uid="{5B27C89B-8845-4308-9E9B-62EA26A81F23}"/>
    <cellStyle name="Note 2 2 3 5 2 5" xfId="25489" xr:uid="{6C373E9F-77DC-434E-9DDA-1D7B57A26F03}"/>
    <cellStyle name="Note 2 2 3 5 2 5 2" xfId="30941" xr:uid="{A7F9784A-1213-4F76-BCC4-9B43948103E6}"/>
    <cellStyle name="Note 2 2 3 5 2 5 3" xfId="36516" xr:uid="{8BB661B0-E815-402C-8683-217EA68FCA08}"/>
    <cellStyle name="Note 2 2 3 5 2 6" xfId="27855" xr:uid="{CAFA76C6-F794-4348-A95A-36396362AEBC}"/>
    <cellStyle name="Note 2 2 3 5 2 7" xfId="33582" xr:uid="{1F52C025-AE7F-469A-A7E1-2EEC1091B657}"/>
    <cellStyle name="Note 2 2 3 5 3" xfId="23193" xr:uid="{0D93EAFF-335F-43F1-96D3-7FF2361321C9}"/>
    <cellStyle name="Note 2 2 3 5 3 2" xfId="25893" xr:uid="{36E152BA-FE25-4098-86D7-A60FB7C31253}"/>
    <cellStyle name="Note 2 2 3 5 3 2 2" xfId="31345" xr:uid="{279451FC-FD01-4445-8BA6-D878A6E312A1}"/>
    <cellStyle name="Note 2 2 3 5 3 2 3" xfId="36920" xr:uid="{CDE2955A-774A-45DC-AB21-791DA43B1FF8}"/>
    <cellStyle name="Note 2 2 3 5 3 3" xfId="29133" xr:uid="{91929A29-780A-4C06-A37E-8A5B6A3F858E}"/>
    <cellStyle name="Note 2 2 3 5 3 4" xfId="34857" xr:uid="{0BD30ED8-C29F-44F3-857E-FB23993DFD7A}"/>
    <cellStyle name="Note 2 2 3 5 4" xfId="24571" xr:uid="{A62FBCB6-137F-46C4-8CE3-108FD989922F}"/>
    <cellStyle name="Note 2 2 3 5 4 2" xfId="26766" xr:uid="{2324055B-F04B-43CF-82A4-193F01078C65}"/>
    <cellStyle name="Note 2 2 3 5 4 2 2" xfId="32218" xr:uid="{AF048917-740F-476B-8342-F30D10B02AAA}"/>
    <cellStyle name="Note 2 2 3 5 4 2 3" xfId="37774" xr:uid="{D7477572-7ED8-4D6C-9AF4-CFE3C30BCFC0}"/>
    <cellStyle name="Note 2 2 3 5 4 3" xfId="30023" xr:uid="{10EC622F-E0EA-41AD-876E-E6558D95A9EC}"/>
    <cellStyle name="Note 2 2 3 5 4 4" xfId="35723" xr:uid="{5EAD150E-4EC3-40AC-A83A-DE8061C8FE9C}"/>
    <cellStyle name="Note 2 2 3 5 5" xfId="22338" xr:uid="{661A71AE-33CA-430C-8A4E-FADAA60067D3}"/>
    <cellStyle name="Note 2 2 3 5 5 2" xfId="28278" xr:uid="{12715326-34B6-4E5F-9D15-79C1CCFCF74C}"/>
    <cellStyle name="Note 2 2 3 5 5 3" xfId="34005" xr:uid="{EB6C68B5-2999-4375-AEBE-FEB6CEB7C8CA}"/>
    <cellStyle name="Note 2 2 3 5 6" xfId="21456" xr:uid="{35D9F925-6C70-48C3-899E-B0750333C522}"/>
    <cellStyle name="Note 2 2 3 5 7" xfId="21020" xr:uid="{9038BAAC-F03F-4219-866E-60F5CE26B637}"/>
    <cellStyle name="Note 2 2 3 5 8" xfId="33125" xr:uid="{982361EE-7A48-481E-A24F-FAF7B47E4581}"/>
    <cellStyle name="Note 2 2 4" xfId="20422" xr:uid="{00000000-0005-0000-0000-0000C94F0000}"/>
    <cellStyle name="Note 2 2 4 10" xfId="21019" xr:uid="{3252B4F8-FE7E-43EE-A7AF-07620E8D8A58}"/>
    <cellStyle name="Note 2 2 4 11" xfId="33126" xr:uid="{6419D6A3-4967-4EB4-AA64-41BE009F39EE}"/>
    <cellStyle name="Note 2 2 4 2" xfId="20423" xr:uid="{00000000-0005-0000-0000-0000CA4F0000}"/>
    <cellStyle name="Note 2 2 4 2 2" xfId="21911" xr:uid="{3DE994D8-28AF-42BB-92C9-6C1D65B35F05}"/>
    <cellStyle name="Note 2 2 4 2 2 2" xfId="23642" xr:uid="{A31DB451-8CCE-4413-B676-0923795522E6}"/>
    <cellStyle name="Note 2 2 4 2 2 2 2" xfId="26342" xr:uid="{8F9ED5B0-B901-4566-A791-96D9A1F67BE0}"/>
    <cellStyle name="Note 2 2 4 2 2 2 2 2" xfId="31794" xr:uid="{FC6534F8-17BF-4959-ACDC-58F2F98CA466}"/>
    <cellStyle name="Note 2 2 4 2 2 2 2 3" xfId="37369" xr:uid="{927AEA99-AE7E-42C4-A91D-8ADFFC7410EB}"/>
    <cellStyle name="Note 2 2 4 2 2 2 3" xfId="29582" xr:uid="{8740C478-417C-4403-AF87-9511C0F6577E}"/>
    <cellStyle name="Note 2 2 4 2 2 2 4" xfId="35306" xr:uid="{26848572-9303-4792-9AD5-69AB673262F3}"/>
    <cellStyle name="Note 2 2 4 2 2 3" xfId="25026" xr:uid="{33771FC4-4591-4013-9508-782C85B1FCA8}"/>
    <cellStyle name="Note 2 2 4 2 2 3 2" xfId="27221" xr:uid="{F93ECDD2-C350-4CB0-920A-9C9057E60495}"/>
    <cellStyle name="Note 2 2 4 2 2 3 2 2" xfId="32673" xr:uid="{7BBB59C9-3027-44AD-BA19-DCC8B167056D}"/>
    <cellStyle name="Note 2 2 4 2 2 3 2 3" xfId="38055" xr:uid="{0D5AD004-659D-4843-BDA1-0B3120089032}"/>
    <cellStyle name="Note 2 2 4 2 2 3 3" xfId="30478" xr:uid="{91E2625E-7B71-40D8-BB8E-F03F09A536B9}"/>
    <cellStyle name="Note 2 2 4 2 2 3 4" xfId="36172" xr:uid="{3A7C090D-F667-4DAA-8664-D0FDE7BE55F5}"/>
    <cellStyle name="Note 2 2 4 2 2 4" xfId="22787" xr:uid="{2F89C2BE-4729-4494-90E3-0674DE00E9E3}"/>
    <cellStyle name="Note 2 2 4 2 2 4 2" xfId="28727" xr:uid="{39744F75-241D-4BBE-8F9D-8FCE470D4CA8}"/>
    <cellStyle name="Note 2 2 4 2 2 4 3" xfId="34454" xr:uid="{7834494A-2FE1-4139-B7F5-EE9B0B758974}"/>
    <cellStyle name="Note 2 2 4 2 2 5" xfId="25487" xr:uid="{045B8D0C-E56C-45D7-BA0D-355513A0D3C5}"/>
    <cellStyle name="Note 2 2 4 2 2 5 2" xfId="30939" xr:uid="{33360F64-D07B-4F7C-998E-614D1C0DC5E5}"/>
    <cellStyle name="Note 2 2 4 2 2 5 3" xfId="36514" xr:uid="{FF8B31D0-03B5-41B8-A223-6F36DD7B29DC}"/>
    <cellStyle name="Note 2 2 4 2 2 6" xfId="27853" xr:uid="{0960C31E-419C-4E8C-9D14-32F2B85E0B99}"/>
    <cellStyle name="Note 2 2 4 2 2 7" xfId="33580" xr:uid="{A19A19DE-DC35-471C-B5F8-A50DF28FAF4E}"/>
    <cellStyle name="Note 2 2 4 2 3" xfId="23195" xr:uid="{C0488F6D-51BD-4BB6-8494-E50F34DE8A4E}"/>
    <cellStyle name="Note 2 2 4 2 3 2" xfId="25895" xr:uid="{90581813-4B58-494B-8A38-DCF443F8E70A}"/>
    <cellStyle name="Note 2 2 4 2 3 2 2" xfId="31347" xr:uid="{572565F7-D1DB-46BE-92FD-E130A8F07FE9}"/>
    <cellStyle name="Note 2 2 4 2 3 2 3" xfId="36922" xr:uid="{59E1956A-4378-4321-807E-3E49E96260AC}"/>
    <cellStyle name="Note 2 2 4 2 3 3" xfId="29135" xr:uid="{DC13D076-EBCD-4A30-9BDF-328C2793FBE5}"/>
    <cellStyle name="Note 2 2 4 2 3 4" xfId="34859" xr:uid="{D6A3734C-1D71-4E51-BF31-D3C654BA5FD9}"/>
    <cellStyle name="Note 2 2 4 2 4" xfId="24573" xr:uid="{3D37C904-C1B4-4ECC-86CC-C8D2552A6754}"/>
    <cellStyle name="Note 2 2 4 2 4 2" xfId="26768" xr:uid="{4BBB3955-FFD3-40DA-B384-9643F18C7D3A}"/>
    <cellStyle name="Note 2 2 4 2 4 2 2" xfId="32220" xr:uid="{2A9A94FF-376D-4085-89CA-6EAFEFF77724}"/>
    <cellStyle name="Note 2 2 4 2 4 2 3" xfId="37776" xr:uid="{A479CEC1-F7C1-41EE-9081-23B7F8854AC9}"/>
    <cellStyle name="Note 2 2 4 2 4 3" xfId="30025" xr:uid="{D33A0083-4296-42F2-A28D-915C94399840}"/>
    <cellStyle name="Note 2 2 4 2 4 4" xfId="35725" xr:uid="{2250F170-DCEC-46BF-A1AE-2349B10F3666}"/>
    <cellStyle name="Note 2 2 4 2 5" xfId="22340" xr:uid="{3D26A765-ADA7-4E33-B30C-D03879BEB035}"/>
    <cellStyle name="Note 2 2 4 2 5 2" xfId="28280" xr:uid="{DD349814-AE8D-4C32-A61F-FBD2624055F1}"/>
    <cellStyle name="Note 2 2 4 2 5 3" xfId="34007" xr:uid="{51D7203D-367D-44FB-9423-E3C9B13A6187}"/>
    <cellStyle name="Note 2 2 4 2 6" xfId="21458" xr:uid="{3ABACE02-DA87-473F-8A5D-56326E230A18}"/>
    <cellStyle name="Note 2 2 4 2 7" xfId="21018" xr:uid="{B83CEC8C-3C2F-4A2E-B2AC-A7BB57050BEF}"/>
    <cellStyle name="Note 2 2 4 2 8" xfId="33127" xr:uid="{618C87F1-3337-457E-A1C7-762C9D004313}"/>
    <cellStyle name="Note 2 2 4 3" xfId="20424" xr:uid="{00000000-0005-0000-0000-0000CB4F0000}"/>
    <cellStyle name="Note 2 2 4 3 2" xfId="21910" xr:uid="{96A8BDCE-7B2A-4FAB-AA7C-A65B30EFBDFB}"/>
    <cellStyle name="Note 2 2 4 3 2 2" xfId="23641" xr:uid="{4EA702C7-6A61-4CCD-A41C-6B8788FECBEB}"/>
    <cellStyle name="Note 2 2 4 3 2 2 2" xfId="26341" xr:uid="{EEFDA0EA-EF80-4433-A354-110ACD9A1F85}"/>
    <cellStyle name="Note 2 2 4 3 2 2 2 2" xfId="31793" xr:uid="{39FFFB82-0F42-4896-83ED-1021FF0F3217}"/>
    <cellStyle name="Note 2 2 4 3 2 2 2 3" xfId="37368" xr:uid="{1542F89E-AF9E-44C2-BDBA-52693D95AC31}"/>
    <cellStyle name="Note 2 2 4 3 2 2 3" xfId="29581" xr:uid="{34516794-91C4-4FAB-9F78-B1A15DC451FE}"/>
    <cellStyle name="Note 2 2 4 3 2 2 4" xfId="35305" xr:uid="{54F408C5-B9F8-4B6F-A6BD-E0F61DB7099A}"/>
    <cellStyle name="Note 2 2 4 3 2 3" xfId="25025" xr:uid="{6841E15C-1DBE-4D19-849A-93D57FB13352}"/>
    <cellStyle name="Note 2 2 4 3 2 3 2" xfId="27220" xr:uid="{353A21DF-66CF-4354-8958-BAABFD6DF604}"/>
    <cellStyle name="Note 2 2 4 3 2 3 2 2" xfId="32672" xr:uid="{C1EDBABA-D6FE-4AF8-83A1-F8B182DF68E3}"/>
    <cellStyle name="Note 2 2 4 3 2 3 2 3" xfId="38054" xr:uid="{7D247297-446B-4459-8304-D1FF7A602448}"/>
    <cellStyle name="Note 2 2 4 3 2 3 3" xfId="30477" xr:uid="{A22F5CDC-E66E-4A5C-B5B7-C95103D3D6FE}"/>
    <cellStyle name="Note 2 2 4 3 2 3 4" xfId="36171" xr:uid="{307041A3-533C-4877-B9F0-43815C072E58}"/>
    <cellStyle name="Note 2 2 4 3 2 4" xfId="22786" xr:uid="{BED7B45E-993A-4F73-BFA5-53BBCAD88F4B}"/>
    <cellStyle name="Note 2 2 4 3 2 4 2" xfId="28726" xr:uid="{12DEB506-D402-4461-BD12-B57F104FF1B1}"/>
    <cellStyle name="Note 2 2 4 3 2 4 3" xfId="34453" xr:uid="{5C34B606-88C3-49B9-A93E-BBACD3A5BAE9}"/>
    <cellStyle name="Note 2 2 4 3 2 5" xfId="25486" xr:uid="{9FDF6AE2-D280-4229-B30C-694F6A15AD75}"/>
    <cellStyle name="Note 2 2 4 3 2 5 2" xfId="30938" xr:uid="{8532028E-C35B-4433-A54C-283303C2FD90}"/>
    <cellStyle name="Note 2 2 4 3 2 5 3" xfId="36513" xr:uid="{29D407F1-7785-4E69-861A-CDC9F9195AD5}"/>
    <cellStyle name="Note 2 2 4 3 2 6" xfId="27852" xr:uid="{CF2B3A9A-058A-4E0A-A6E0-EF735F33E2A4}"/>
    <cellStyle name="Note 2 2 4 3 2 7" xfId="33579" xr:uid="{5B21F834-64A4-449C-8ABD-9D8733303D32}"/>
    <cellStyle name="Note 2 2 4 3 3" xfId="23196" xr:uid="{CA3DC8C4-05D0-47CC-8820-6F1B61C58BC1}"/>
    <cellStyle name="Note 2 2 4 3 3 2" xfId="25896" xr:uid="{6446179C-67C5-4D9B-814D-42B6F00421F4}"/>
    <cellStyle name="Note 2 2 4 3 3 2 2" xfId="31348" xr:uid="{8D5AA6BD-0149-4945-996C-3902E394F840}"/>
    <cellStyle name="Note 2 2 4 3 3 2 3" xfId="36923" xr:uid="{A63ACD18-28C1-4591-8461-EB786F2E4C5E}"/>
    <cellStyle name="Note 2 2 4 3 3 3" xfId="29136" xr:uid="{E4B47E73-359C-4B52-BB00-969963E97E65}"/>
    <cellStyle name="Note 2 2 4 3 3 4" xfId="34860" xr:uid="{4FFE531E-75A2-4F8C-8A4D-7E19EB25BB4D}"/>
    <cellStyle name="Note 2 2 4 3 4" xfId="24574" xr:uid="{3EF74424-9867-43F2-BE6A-70D0C76BF2A9}"/>
    <cellStyle name="Note 2 2 4 3 4 2" xfId="26769" xr:uid="{B1656843-031A-4A7F-95D4-F8CA2BFFFB87}"/>
    <cellStyle name="Note 2 2 4 3 4 2 2" xfId="32221" xr:uid="{3B2003CC-3DAA-456F-A5DB-FB6EB7D14468}"/>
    <cellStyle name="Note 2 2 4 3 4 2 3" xfId="37777" xr:uid="{0351CF82-E1F3-44F9-AD52-C93D9D9D3BD5}"/>
    <cellStyle name="Note 2 2 4 3 4 3" xfId="30026" xr:uid="{00ECBD3F-538C-4111-B33C-D54163A9A771}"/>
    <cellStyle name="Note 2 2 4 3 4 4" xfId="35726" xr:uid="{298A920E-54DA-476D-ACAA-D941CBDAD936}"/>
    <cellStyle name="Note 2 2 4 3 5" xfId="22341" xr:uid="{78EF87D1-D640-4FED-8C69-52F332AC533B}"/>
    <cellStyle name="Note 2 2 4 3 5 2" xfId="28281" xr:uid="{98543AC0-2EE9-4295-B305-3E835D5A1B1F}"/>
    <cellStyle name="Note 2 2 4 3 5 3" xfId="34008" xr:uid="{C22D9185-7468-414D-90E4-059D4AE53525}"/>
    <cellStyle name="Note 2 2 4 3 6" xfId="21459" xr:uid="{AD220B95-1E35-44A5-B4A3-16A36BEE00AE}"/>
    <cellStyle name="Note 2 2 4 3 7" xfId="21017" xr:uid="{723648DD-7368-4B89-A6AD-285752BA2854}"/>
    <cellStyle name="Note 2 2 4 3 8" xfId="33128" xr:uid="{FFE4FFC3-146E-46E1-8094-0EF868736D16}"/>
    <cellStyle name="Note 2 2 4 4" xfId="20425" xr:uid="{00000000-0005-0000-0000-0000CC4F0000}"/>
    <cellStyle name="Note 2 2 4 4 2" xfId="21909" xr:uid="{AB9E6BC3-E139-4FC8-9494-4EAED0A537BE}"/>
    <cellStyle name="Note 2 2 4 4 2 2" xfId="23640" xr:uid="{DFAFDD6F-A1FE-4464-9310-001C8F1020DE}"/>
    <cellStyle name="Note 2 2 4 4 2 2 2" xfId="26340" xr:uid="{BA130394-0F28-4095-8CF8-E1D6EF99A477}"/>
    <cellStyle name="Note 2 2 4 4 2 2 2 2" xfId="31792" xr:uid="{4876E355-4A52-4E31-875F-D10A1189A457}"/>
    <cellStyle name="Note 2 2 4 4 2 2 2 3" xfId="37367" xr:uid="{3CDE7CC5-9906-4EBC-A0EB-89E5F1D34059}"/>
    <cellStyle name="Note 2 2 4 4 2 2 3" xfId="29580" xr:uid="{AE67FC84-7F5B-4F15-9940-0C48CE985DDB}"/>
    <cellStyle name="Note 2 2 4 4 2 2 4" xfId="35304" xr:uid="{7C260733-FC34-487A-A982-E4D10CE41D3F}"/>
    <cellStyle name="Note 2 2 4 4 2 3" xfId="25024" xr:uid="{09E40C7E-2314-4E47-8A48-301B739D344D}"/>
    <cellStyle name="Note 2 2 4 4 2 3 2" xfId="27219" xr:uid="{27E361CB-625C-4132-8511-CF32829434ED}"/>
    <cellStyle name="Note 2 2 4 4 2 3 2 2" xfId="32671" xr:uid="{BDF2133F-725A-43DB-80F6-BF5EFECBD7D8}"/>
    <cellStyle name="Note 2 2 4 4 2 3 2 3" xfId="38053" xr:uid="{487F5C1A-D020-43A7-B9E9-E382A97CE997}"/>
    <cellStyle name="Note 2 2 4 4 2 3 3" xfId="30476" xr:uid="{830EE006-3FA0-4CEB-B090-970D1FCF5E0A}"/>
    <cellStyle name="Note 2 2 4 4 2 3 4" xfId="36170" xr:uid="{CB89E5F5-C24A-430A-8887-E6EDE08A2CF8}"/>
    <cellStyle name="Note 2 2 4 4 2 4" xfId="22785" xr:uid="{933EA2C3-27A9-4FB3-B666-947FE646E3DC}"/>
    <cellStyle name="Note 2 2 4 4 2 4 2" xfId="28725" xr:uid="{F1060945-0CDC-4FBB-94BC-8126F2C78267}"/>
    <cellStyle name="Note 2 2 4 4 2 4 3" xfId="34452" xr:uid="{1148BB74-D4D7-40F7-A527-C9E31552CBBA}"/>
    <cellStyle name="Note 2 2 4 4 2 5" xfId="25485" xr:uid="{7D68126B-5BDF-4D62-90DE-784EE387EF28}"/>
    <cellStyle name="Note 2 2 4 4 2 5 2" xfId="30937" xr:uid="{864A6DE5-DA69-4FF6-8DC5-687DAD2EDCC7}"/>
    <cellStyle name="Note 2 2 4 4 2 5 3" xfId="36512" xr:uid="{AE37A181-FF21-46E5-B8ED-A08480DBEFF2}"/>
    <cellStyle name="Note 2 2 4 4 2 6" xfId="27851" xr:uid="{FA6A27B9-8B2E-4269-9C44-147FABED23D9}"/>
    <cellStyle name="Note 2 2 4 4 2 7" xfId="33578" xr:uid="{45D47847-42E8-4409-8A37-4B83F4277629}"/>
    <cellStyle name="Note 2 2 4 4 3" xfId="23197" xr:uid="{D498D5DB-1ABE-4742-8E37-E7F6D422D61B}"/>
    <cellStyle name="Note 2 2 4 4 3 2" xfId="25897" xr:uid="{30FA6F9A-AA90-4228-8140-B64254A7BC07}"/>
    <cellStyle name="Note 2 2 4 4 3 2 2" xfId="31349" xr:uid="{4AABAFD4-0959-4335-AAFB-B5D6B75203AC}"/>
    <cellStyle name="Note 2 2 4 4 3 2 3" xfId="36924" xr:uid="{8AAE0297-4128-40D2-BF26-A47CD3B55CCA}"/>
    <cellStyle name="Note 2 2 4 4 3 3" xfId="29137" xr:uid="{984F59A9-CF23-4AC2-9CFE-65743DC93C06}"/>
    <cellStyle name="Note 2 2 4 4 3 4" xfId="34861" xr:uid="{AB39756D-757F-45A1-B2A7-987192034CFB}"/>
    <cellStyle name="Note 2 2 4 4 4" xfId="24575" xr:uid="{D51771EB-2809-4E5F-A3C4-F8FE6E983EFC}"/>
    <cellStyle name="Note 2 2 4 4 4 2" xfId="26770" xr:uid="{C3F60915-6BE1-4FFD-A0B8-2C89F7223872}"/>
    <cellStyle name="Note 2 2 4 4 4 2 2" xfId="32222" xr:uid="{FBBC1399-9D3C-4C59-A3B9-AF422C2C60EA}"/>
    <cellStyle name="Note 2 2 4 4 4 2 3" xfId="37778" xr:uid="{E4807726-198E-450C-AFBB-AF98E4054EBA}"/>
    <cellStyle name="Note 2 2 4 4 4 3" xfId="30027" xr:uid="{EDF7B99B-CE02-4A99-944F-3C50CDBAC6E0}"/>
    <cellStyle name="Note 2 2 4 4 4 4" xfId="35727" xr:uid="{D40E2AB0-1B1F-422A-9A83-E8529194C187}"/>
    <cellStyle name="Note 2 2 4 4 5" xfId="22342" xr:uid="{0830DC35-EBDB-4207-ABE0-A7C282EFA6A9}"/>
    <cellStyle name="Note 2 2 4 4 5 2" xfId="28282" xr:uid="{9C17AA48-D478-40F2-8917-4BA22B723FBB}"/>
    <cellStyle name="Note 2 2 4 4 5 3" xfId="34009" xr:uid="{C6E4AAE5-D607-456B-B2EA-262399D22810}"/>
    <cellStyle name="Note 2 2 4 4 6" xfId="21460" xr:uid="{0455665D-B5E7-4997-A8CA-DE9C52919E34}"/>
    <cellStyle name="Note 2 2 4 4 7" xfId="21016" xr:uid="{319844F9-0925-49AD-B29B-B79870F4B079}"/>
    <cellStyle name="Note 2 2 4 4 8" xfId="33129" xr:uid="{DBBEEC8B-1EDE-420D-8B95-F202911245C6}"/>
    <cellStyle name="Note 2 2 4 5" xfId="21912" xr:uid="{BC61A5EC-B1F2-4000-B21D-8DCABA2FF442}"/>
    <cellStyle name="Note 2 2 4 5 2" xfId="23643" xr:uid="{AADD909C-8E42-447D-AF35-5A41DCB6A543}"/>
    <cellStyle name="Note 2 2 4 5 2 2" xfId="26343" xr:uid="{10CFBFEE-5174-427E-AC26-1D5EA922A04F}"/>
    <cellStyle name="Note 2 2 4 5 2 2 2" xfId="31795" xr:uid="{0A8E5D63-759B-4F67-9787-0418A9A0073E}"/>
    <cellStyle name="Note 2 2 4 5 2 2 3" xfId="37370" xr:uid="{73D7E827-A28E-4609-83FB-9078806390ED}"/>
    <cellStyle name="Note 2 2 4 5 2 3" xfId="29583" xr:uid="{F3D57252-06D1-4B7A-B874-A0EF0404102F}"/>
    <cellStyle name="Note 2 2 4 5 2 4" xfId="35307" xr:uid="{0E31D001-8658-4DD5-A623-6B894F3AB55D}"/>
    <cellStyle name="Note 2 2 4 5 3" xfId="25027" xr:uid="{4647D4F7-A11D-463B-B97D-27CF0C3FFFAA}"/>
    <cellStyle name="Note 2 2 4 5 3 2" xfId="27222" xr:uid="{2AB62C09-B495-437B-B558-B0FB1FF6C7DF}"/>
    <cellStyle name="Note 2 2 4 5 3 2 2" xfId="32674" xr:uid="{2A44870B-D254-4489-9CCC-45FD3222169C}"/>
    <cellStyle name="Note 2 2 4 5 3 2 3" xfId="38056" xr:uid="{67494CEB-1DC6-4848-A5E6-084FD79481C7}"/>
    <cellStyle name="Note 2 2 4 5 3 3" xfId="30479" xr:uid="{13A569E3-850F-4427-ADC6-88B06456A7A3}"/>
    <cellStyle name="Note 2 2 4 5 3 4" xfId="36173" xr:uid="{F8152C63-00EC-4322-B89E-6779C50E965F}"/>
    <cellStyle name="Note 2 2 4 5 4" xfId="22788" xr:uid="{BD9E75F1-07DA-42BE-9D46-18985145B705}"/>
    <cellStyle name="Note 2 2 4 5 4 2" xfId="28728" xr:uid="{07D3F6C5-4709-4395-BA74-F3FAA892C174}"/>
    <cellStyle name="Note 2 2 4 5 4 3" xfId="34455" xr:uid="{15380C4A-7A3F-44CA-AB92-703AD6BADF9F}"/>
    <cellStyle name="Note 2 2 4 5 5" xfId="25488" xr:uid="{BA2D104A-6260-4B81-A650-3F35DDE71226}"/>
    <cellStyle name="Note 2 2 4 5 5 2" xfId="30940" xr:uid="{488C355B-CB11-433E-B017-4F29F0ED0179}"/>
    <cellStyle name="Note 2 2 4 5 5 3" xfId="36515" xr:uid="{02123550-4A6A-4DFC-98E0-3F3375D65D1C}"/>
    <cellStyle name="Note 2 2 4 5 6" xfId="27854" xr:uid="{6663B4EC-2CF3-4593-9ECC-2403FC25465B}"/>
    <cellStyle name="Note 2 2 4 5 7" xfId="33581" xr:uid="{2D3E8A68-327D-4892-8009-61FD4DC4D464}"/>
    <cellStyle name="Note 2 2 4 6" xfId="23194" xr:uid="{CA089FAE-3BEE-40DC-A282-8BB047B815A0}"/>
    <cellStyle name="Note 2 2 4 6 2" xfId="25894" xr:uid="{50EC96D8-DA20-4021-87D2-8A0DC7C3CDF7}"/>
    <cellStyle name="Note 2 2 4 6 2 2" xfId="31346" xr:uid="{09F81CD1-60DF-41B4-A4A7-616E3B8CAB28}"/>
    <cellStyle name="Note 2 2 4 6 2 3" xfId="36921" xr:uid="{4A0525C0-5249-41ED-AA83-F88FCE4F2E5D}"/>
    <cellStyle name="Note 2 2 4 6 3" xfId="29134" xr:uid="{FBF0637D-1574-4180-83E4-2541EC9399A5}"/>
    <cellStyle name="Note 2 2 4 6 4" xfId="34858" xr:uid="{E7557FD0-38FD-4C3D-B157-781B4002D54A}"/>
    <cellStyle name="Note 2 2 4 7" xfId="24572" xr:uid="{7761E093-DE1D-451C-9AC3-C52F081AF3D5}"/>
    <cellStyle name="Note 2 2 4 7 2" xfId="26767" xr:uid="{020AF8B8-4AE0-4DBD-9BC4-985C31A604ED}"/>
    <cellStyle name="Note 2 2 4 7 2 2" xfId="32219" xr:uid="{3E886ABC-4263-4384-BFDE-91A76E888905}"/>
    <cellStyle name="Note 2 2 4 7 2 3" xfId="37775" xr:uid="{604B5D6F-0F0A-4667-B688-794379C4A771}"/>
    <cellStyle name="Note 2 2 4 7 3" xfId="30024" xr:uid="{BDEB6932-0505-480F-9B49-4669A47784FE}"/>
    <cellStyle name="Note 2 2 4 7 4" xfId="35724" xr:uid="{DCC5FDEB-F81D-40F6-8ADC-985BD63DB366}"/>
    <cellStyle name="Note 2 2 4 8" xfId="22339" xr:uid="{E94682DB-53B0-424D-9106-B3A1E1F73850}"/>
    <cellStyle name="Note 2 2 4 8 2" xfId="28279" xr:uid="{A8FF94F2-7723-4F02-959F-7E20E1EDB713}"/>
    <cellStyle name="Note 2 2 4 8 3" xfId="34006" xr:uid="{51AAC5CF-5751-400F-A687-468B98AA2E5E}"/>
    <cellStyle name="Note 2 2 4 9" xfId="21457" xr:uid="{448273F2-76DC-4611-A45F-377EDBAD4760}"/>
    <cellStyle name="Note 2 2 5" xfId="20426" xr:uid="{00000000-0005-0000-0000-0000CD4F0000}"/>
    <cellStyle name="Note 2 2 5 10" xfId="21015" xr:uid="{7713D2BA-1202-479E-8C88-0D4209BEFEC7}"/>
    <cellStyle name="Note 2 2 5 11" xfId="33130" xr:uid="{ABA11031-8496-460F-BB6C-D09FB7D99D03}"/>
    <cellStyle name="Note 2 2 5 2" xfId="20427" xr:uid="{00000000-0005-0000-0000-0000CE4F0000}"/>
    <cellStyle name="Note 2 2 5 2 2" xfId="21907" xr:uid="{DE9B6FEA-459B-4352-93B9-589C39B8FECD}"/>
    <cellStyle name="Note 2 2 5 2 2 2" xfId="23638" xr:uid="{B59EFD61-8C41-4CCC-93BF-EBE96F8E1B7F}"/>
    <cellStyle name="Note 2 2 5 2 2 2 2" xfId="26338" xr:uid="{7F5CA180-C355-4BAD-89A2-F94E36E419D4}"/>
    <cellStyle name="Note 2 2 5 2 2 2 2 2" xfId="31790" xr:uid="{EE80639D-9EB6-4399-9FEF-0CEB3F2BFE6F}"/>
    <cellStyle name="Note 2 2 5 2 2 2 2 3" xfId="37365" xr:uid="{F6BF3230-D37A-4318-A374-CF90568E6047}"/>
    <cellStyle name="Note 2 2 5 2 2 2 3" xfId="29578" xr:uid="{2D4A0293-7754-49DA-A7FE-020ECB0704F4}"/>
    <cellStyle name="Note 2 2 5 2 2 2 4" xfId="35302" xr:uid="{278E4848-9B74-485B-BFA8-642E8D5CF593}"/>
    <cellStyle name="Note 2 2 5 2 2 3" xfId="25022" xr:uid="{6E8A2055-146A-4C52-839A-776BE6F400BA}"/>
    <cellStyle name="Note 2 2 5 2 2 3 2" xfId="27217" xr:uid="{0A5A7AEA-2685-4C60-B921-09862F6B8D93}"/>
    <cellStyle name="Note 2 2 5 2 2 3 2 2" xfId="32669" xr:uid="{9D52310E-52C6-4586-A311-3D914AA1B699}"/>
    <cellStyle name="Note 2 2 5 2 2 3 2 3" xfId="38051" xr:uid="{1D6670DF-3A9A-404C-9929-3C8E8DA8A5EC}"/>
    <cellStyle name="Note 2 2 5 2 2 3 3" xfId="30474" xr:uid="{B2160859-C183-4662-A370-1CA5445FCD56}"/>
    <cellStyle name="Note 2 2 5 2 2 3 4" xfId="36168" xr:uid="{20BD578C-48B9-4C51-B46A-B16DAA55FE1B}"/>
    <cellStyle name="Note 2 2 5 2 2 4" xfId="22783" xr:uid="{ADBC242D-2460-47A0-BF9D-2811184DC70A}"/>
    <cellStyle name="Note 2 2 5 2 2 4 2" xfId="28723" xr:uid="{757560CF-B231-49AF-BAC2-DF42899A023A}"/>
    <cellStyle name="Note 2 2 5 2 2 4 3" xfId="34450" xr:uid="{C112638B-AD0C-4BBC-A4E1-E3721FF7E358}"/>
    <cellStyle name="Note 2 2 5 2 2 5" xfId="25483" xr:uid="{3B989E70-A4A3-4980-BB9E-F9DB18F802EB}"/>
    <cellStyle name="Note 2 2 5 2 2 5 2" xfId="30935" xr:uid="{AB7A98A2-030C-40E9-92E1-7F44BF8A9068}"/>
    <cellStyle name="Note 2 2 5 2 2 5 3" xfId="36510" xr:uid="{EB2C8156-DB9E-4648-B0A8-817EC1726F55}"/>
    <cellStyle name="Note 2 2 5 2 2 6" xfId="27849" xr:uid="{683AF2C7-2A99-4A0F-B381-765618129AFE}"/>
    <cellStyle name="Note 2 2 5 2 2 7" xfId="33576" xr:uid="{574774F3-9656-4DD4-BC9A-5209EF946529}"/>
    <cellStyle name="Note 2 2 5 2 3" xfId="23199" xr:uid="{BB8335AB-9A09-443C-8F74-5B20FBFD0DA9}"/>
    <cellStyle name="Note 2 2 5 2 3 2" xfId="25899" xr:uid="{37F53F0F-7EBD-4058-B0AA-E4FB03AC6C4E}"/>
    <cellStyle name="Note 2 2 5 2 3 2 2" xfId="31351" xr:uid="{92389DCC-2230-47C6-A069-E1845F58BDE6}"/>
    <cellStyle name="Note 2 2 5 2 3 2 3" xfId="36926" xr:uid="{7847FE38-423A-4AAE-A33C-006A03B77E5C}"/>
    <cellStyle name="Note 2 2 5 2 3 3" xfId="29139" xr:uid="{C3220B21-79BA-4CF1-A821-BE7A77EA0EC7}"/>
    <cellStyle name="Note 2 2 5 2 3 4" xfId="34863" xr:uid="{F76F5D8B-72FF-41EC-90BD-8BEE835FE111}"/>
    <cellStyle name="Note 2 2 5 2 4" xfId="24577" xr:uid="{C78AE008-5109-47FB-B4A2-86510E1D5861}"/>
    <cellStyle name="Note 2 2 5 2 4 2" xfId="26772" xr:uid="{2CF4A7D3-31CB-4314-A2C8-784FD9D98693}"/>
    <cellStyle name="Note 2 2 5 2 4 2 2" xfId="32224" xr:uid="{D8395977-E8B6-49C0-A289-AAC51D0FA478}"/>
    <cellStyle name="Note 2 2 5 2 4 2 3" xfId="37780" xr:uid="{9E7B0FCD-666E-4386-8BE1-60812B641805}"/>
    <cellStyle name="Note 2 2 5 2 4 3" xfId="30029" xr:uid="{ED002E1E-0655-46C3-9DE4-F1D6D4DA4931}"/>
    <cellStyle name="Note 2 2 5 2 4 4" xfId="35729" xr:uid="{0431E986-078F-4A4F-996D-2B295246AABB}"/>
    <cellStyle name="Note 2 2 5 2 5" xfId="22344" xr:uid="{889D8E29-8D37-4971-AB56-C8285F588E69}"/>
    <cellStyle name="Note 2 2 5 2 5 2" xfId="28284" xr:uid="{04A40F22-C170-409D-A5E2-8C96D8DEE58B}"/>
    <cellStyle name="Note 2 2 5 2 5 3" xfId="34011" xr:uid="{48CB49A0-2062-4DF9-8E58-BA621EF5D234}"/>
    <cellStyle name="Note 2 2 5 2 6" xfId="21462" xr:uid="{E336F5E5-0C85-4529-A5F5-9549C65EE410}"/>
    <cellStyle name="Note 2 2 5 2 7" xfId="21014" xr:uid="{E8C86B0C-7028-42B7-A49C-13A01311AAD0}"/>
    <cellStyle name="Note 2 2 5 2 8" xfId="33131" xr:uid="{831920FD-C0CC-486F-92AE-8E2A9663F176}"/>
    <cellStyle name="Note 2 2 5 3" xfId="20428" xr:uid="{00000000-0005-0000-0000-0000CF4F0000}"/>
    <cellStyle name="Note 2 2 5 3 2" xfId="21906" xr:uid="{8A275895-4F83-427C-8571-F70DE926ECCD}"/>
    <cellStyle name="Note 2 2 5 3 2 2" xfId="23637" xr:uid="{A3CD7D4D-1794-4F5C-AB36-0BA83EF0A575}"/>
    <cellStyle name="Note 2 2 5 3 2 2 2" xfId="26337" xr:uid="{BA801B32-5C21-498C-A0D1-90D07A4E50F3}"/>
    <cellStyle name="Note 2 2 5 3 2 2 2 2" xfId="31789" xr:uid="{4A66F7EC-1ECD-4629-83D3-7F89B7B9265A}"/>
    <cellStyle name="Note 2 2 5 3 2 2 2 3" xfId="37364" xr:uid="{496CB2B5-4BA7-4FB2-9171-709B842EA6BE}"/>
    <cellStyle name="Note 2 2 5 3 2 2 3" xfId="29577" xr:uid="{2EE42343-DC98-4DC9-BB58-28FE14BA6C66}"/>
    <cellStyle name="Note 2 2 5 3 2 2 4" xfId="35301" xr:uid="{3B76469B-4EE8-4CCB-9176-CA528D97C13B}"/>
    <cellStyle name="Note 2 2 5 3 2 3" xfId="25021" xr:uid="{9CE9DCCE-EE68-4162-A7C8-F4DC7F218972}"/>
    <cellStyle name="Note 2 2 5 3 2 3 2" xfId="27216" xr:uid="{A968B8F4-D5C4-49EA-B1BB-458318683684}"/>
    <cellStyle name="Note 2 2 5 3 2 3 2 2" xfId="32668" xr:uid="{7048CA3F-9D03-445C-BE0A-0E97E56FF112}"/>
    <cellStyle name="Note 2 2 5 3 2 3 2 3" xfId="38050" xr:uid="{0844CC0C-CD92-4985-912A-C23809C8E360}"/>
    <cellStyle name="Note 2 2 5 3 2 3 3" xfId="30473" xr:uid="{08D33E5B-D7C2-42F2-8E5E-E81F4B485110}"/>
    <cellStyle name="Note 2 2 5 3 2 3 4" xfId="36167" xr:uid="{A50F3B4B-B89B-4EA3-BF54-A40621A0FFFD}"/>
    <cellStyle name="Note 2 2 5 3 2 4" xfId="22782" xr:uid="{2A4E94AB-9A61-4AC6-9D96-36D61C6F4917}"/>
    <cellStyle name="Note 2 2 5 3 2 4 2" xfId="28722" xr:uid="{4140CF7B-03F6-4E57-BD9C-8B1BA0DE1309}"/>
    <cellStyle name="Note 2 2 5 3 2 4 3" xfId="34449" xr:uid="{67B1A9DE-8EA1-4C27-86BF-FD9CCCC863D0}"/>
    <cellStyle name="Note 2 2 5 3 2 5" xfId="25482" xr:uid="{A99842C5-3D54-4916-8666-9D075A46EF31}"/>
    <cellStyle name="Note 2 2 5 3 2 5 2" xfId="30934" xr:uid="{23FB293D-32F6-40D4-861B-AF3C90E96835}"/>
    <cellStyle name="Note 2 2 5 3 2 5 3" xfId="36509" xr:uid="{ECAB2E09-3A32-4F00-A6D1-7D6523D4BDCB}"/>
    <cellStyle name="Note 2 2 5 3 2 6" xfId="27848" xr:uid="{8798CA1F-C243-491D-AFA0-663EABF10EDB}"/>
    <cellStyle name="Note 2 2 5 3 2 7" xfId="33575" xr:uid="{066694FC-B0B1-4420-B6EE-1329D48324BD}"/>
    <cellStyle name="Note 2 2 5 3 3" xfId="23200" xr:uid="{FEE58582-1B43-44C5-907B-4FB7F2C59A44}"/>
    <cellStyle name="Note 2 2 5 3 3 2" xfId="25900" xr:uid="{D97F53B4-D684-43E9-97D2-D702BAFC8C7F}"/>
    <cellStyle name="Note 2 2 5 3 3 2 2" xfId="31352" xr:uid="{805F5D95-AB9A-4351-88BE-2375CEA7F095}"/>
    <cellStyle name="Note 2 2 5 3 3 2 3" xfId="36927" xr:uid="{EC444969-AC7B-4CE2-A9A8-C1A5EB901F9F}"/>
    <cellStyle name="Note 2 2 5 3 3 3" xfId="29140" xr:uid="{D4159A7E-ADA9-4770-BA8A-64816E001280}"/>
    <cellStyle name="Note 2 2 5 3 3 4" xfId="34864" xr:uid="{EEE53136-1C43-4E0E-9584-9440D57B78EF}"/>
    <cellStyle name="Note 2 2 5 3 4" xfId="24578" xr:uid="{37EC0C88-E9FB-4307-9326-6BBEBD419361}"/>
    <cellStyle name="Note 2 2 5 3 4 2" xfId="26773" xr:uid="{66F7F04A-D4E6-4E54-B4CB-5C0C82210DEE}"/>
    <cellStyle name="Note 2 2 5 3 4 2 2" xfId="32225" xr:uid="{8776A4C2-4111-4BBE-AE09-B81A358F53BF}"/>
    <cellStyle name="Note 2 2 5 3 4 2 3" xfId="37781" xr:uid="{31576EEB-9924-475B-A27E-A8D3B5AD6ABE}"/>
    <cellStyle name="Note 2 2 5 3 4 3" xfId="30030" xr:uid="{6E400817-E478-4D62-97F0-9730E7651A14}"/>
    <cellStyle name="Note 2 2 5 3 4 4" xfId="35730" xr:uid="{CEF377D3-AA9F-4A35-B5A7-2854D1DF5E83}"/>
    <cellStyle name="Note 2 2 5 3 5" xfId="22345" xr:uid="{4A6E3A09-7AC3-4F42-91EA-5D98DE7DD563}"/>
    <cellStyle name="Note 2 2 5 3 5 2" xfId="28285" xr:uid="{C92709F6-A580-4087-958E-E040C66EA415}"/>
    <cellStyle name="Note 2 2 5 3 5 3" xfId="34012" xr:uid="{8A4530E5-BD77-4602-8A1A-829F27670FC2}"/>
    <cellStyle name="Note 2 2 5 3 6" xfId="21463" xr:uid="{55FA59D4-5D6E-47C7-9ABA-9D2FB4943A2D}"/>
    <cellStyle name="Note 2 2 5 3 7" xfId="21013" xr:uid="{4A870079-3553-4808-99B4-890CC17DE25E}"/>
    <cellStyle name="Note 2 2 5 3 8" xfId="33132" xr:uid="{FAEF9DFA-A901-4E87-97DB-A841D831DBBA}"/>
    <cellStyle name="Note 2 2 5 4" xfId="20429" xr:uid="{00000000-0005-0000-0000-0000D04F0000}"/>
    <cellStyle name="Note 2 2 5 4 2" xfId="21905" xr:uid="{A64DE3EC-AAB0-4EAD-99EB-E4C2EE8BC1CA}"/>
    <cellStyle name="Note 2 2 5 4 2 2" xfId="23636" xr:uid="{F0BEB25D-914D-4FC4-BC89-C3843BDA750B}"/>
    <cellStyle name="Note 2 2 5 4 2 2 2" xfId="26336" xr:uid="{712E11F7-66D4-4CAC-8682-95B6D5073BDB}"/>
    <cellStyle name="Note 2 2 5 4 2 2 2 2" xfId="31788" xr:uid="{59304AFB-07E0-4036-BE90-A1426EB5B912}"/>
    <cellStyle name="Note 2 2 5 4 2 2 2 3" xfId="37363" xr:uid="{7E3E30EB-86C6-460B-A223-F3939DA33AEB}"/>
    <cellStyle name="Note 2 2 5 4 2 2 3" xfId="29576" xr:uid="{933A3B08-8C86-49D4-A75F-3CD17AC36E5C}"/>
    <cellStyle name="Note 2 2 5 4 2 2 4" xfId="35300" xr:uid="{5FBF3CFA-205E-4644-BE33-D2A5401EA546}"/>
    <cellStyle name="Note 2 2 5 4 2 3" xfId="25020" xr:uid="{30120395-8291-4991-ACFF-DBE0F3B8A0AE}"/>
    <cellStyle name="Note 2 2 5 4 2 3 2" xfId="27215" xr:uid="{8BFD6DA0-9525-4509-9F6B-D52865337028}"/>
    <cellStyle name="Note 2 2 5 4 2 3 2 2" xfId="32667" xr:uid="{29DB2386-4868-46BD-B29E-C5823A06F9F0}"/>
    <cellStyle name="Note 2 2 5 4 2 3 2 3" xfId="38049" xr:uid="{0ECED932-A882-4AEB-B3A5-2CC9DB47542C}"/>
    <cellStyle name="Note 2 2 5 4 2 3 3" xfId="30472" xr:uid="{317DBB43-9BFA-43EC-866B-47CCB316EA2D}"/>
    <cellStyle name="Note 2 2 5 4 2 3 4" xfId="36166" xr:uid="{94949BDF-C3D2-4693-AA21-301859653F82}"/>
    <cellStyle name="Note 2 2 5 4 2 4" xfId="22781" xr:uid="{12E096FB-0D31-493A-ACE4-FB54430AB417}"/>
    <cellStyle name="Note 2 2 5 4 2 4 2" xfId="28721" xr:uid="{ECE2452D-7BC5-4D3A-8FFE-6AA4A42408CB}"/>
    <cellStyle name="Note 2 2 5 4 2 4 3" xfId="34448" xr:uid="{B69F86B3-EC99-4097-B8C6-577DD04C1A95}"/>
    <cellStyle name="Note 2 2 5 4 2 5" xfId="25481" xr:uid="{915F682E-FE55-4CB2-8FF0-C668DA8D60A5}"/>
    <cellStyle name="Note 2 2 5 4 2 5 2" xfId="30933" xr:uid="{DCD206A3-1879-4D5E-8793-FA860C8D3A60}"/>
    <cellStyle name="Note 2 2 5 4 2 5 3" xfId="36508" xr:uid="{E732146A-9048-4A43-A60F-2AC6AAC3B490}"/>
    <cellStyle name="Note 2 2 5 4 2 6" xfId="27847" xr:uid="{D5EDCD29-BE61-4601-B073-E60739A05FC6}"/>
    <cellStyle name="Note 2 2 5 4 2 7" xfId="33574" xr:uid="{81329126-94AE-4DC3-83A7-881CDC5A6C08}"/>
    <cellStyle name="Note 2 2 5 4 3" xfId="23201" xr:uid="{5C09EA4B-09EE-41CF-8777-645835676701}"/>
    <cellStyle name="Note 2 2 5 4 3 2" xfId="25901" xr:uid="{B4BF98A0-AC96-4A17-8D40-332D681B1E45}"/>
    <cellStyle name="Note 2 2 5 4 3 2 2" xfId="31353" xr:uid="{7463FBEC-7159-4B69-87A8-C1467ED99A26}"/>
    <cellStyle name="Note 2 2 5 4 3 2 3" xfId="36928" xr:uid="{EED43425-6220-4F91-8EA3-11753950FC28}"/>
    <cellStyle name="Note 2 2 5 4 3 3" xfId="29141" xr:uid="{303A0082-EB47-4F6C-845D-C5C0D71C6150}"/>
    <cellStyle name="Note 2 2 5 4 3 4" xfId="34865" xr:uid="{B8820614-C53C-41B6-BA5C-0E0B06BED13B}"/>
    <cellStyle name="Note 2 2 5 4 4" xfId="24579" xr:uid="{1E254741-F2E7-4629-A366-A56F0B3D9DF7}"/>
    <cellStyle name="Note 2 2 5 4 4 2" xfId="26774" xr:uid="{42E4F518-C9CE-4826-9519-1DCE66F849DB}"/>
    <cellStyle name="Note 2 2 5 4 4 2 2" xfId="32226" xr:uid="{31A6F4C7-5A15-4634-A8C8-CA61BFB63A2F}"/>
    <cellStyle name="Note 2 2 5 4 4 2 3" xfId="37782" xr:uid="{55A4A2E0-8EC0-4F4E-AAF6-D2DBE9081D17}"/>
    <cellStyle name="Note 2 2 5 4 4 3" xfId="30031" xr:uid="{DD878D3A-BDE4-4472-9D8F-EBC47E0F1088}"/>
    <cellStyle name="Note 2 2 5 4 4 4" xfId="35731" xr:uid="{A848FDFD-AB36-4A22-9FE9-F70D8D9841A7}"/>
    <cellStyle name="Note 2 2 5 4 5" xfId="22346" xr:uid="{29A0FA89-A6C8-4EA7-93C1-6EDA9A07DF59}"/>
    <cellStyle name="Note 2 2 5 4 5 2" xfId="28286" xr:uid="{767D3A2A-7BCF-4A9D-B1F2-5B75A8E6E4CE}"/>
    <cellStyle name="Note 2 2 5 4 5 3" xfId="34013" xr:uid="{586DEAD5-7A5F-4B84-8E7A-65C10B23F37C}"/>
    <cellStyle name="Note 2 2 5 4 6" xfId="21464" xr:uid="{47A620C5-36DC-4D3F-A8EC-C802A8BA2DDC}"/>
    <cellStyle name="Note 2 2 5 4 7" xfId="21012" xr:uid="{717419B5-4A1D-4B1F-B2C2-A638BF4B7E2B}"/>
    <cellStyle name="Note 2 2 5 4 8" xfId="33133" xr:uid="{1A508707-7B31-48B3-BE1B-C98368F0E7C0}"/>
    <cellStyle name="Note 2 2 5 5" xfId="21908" xr:uid="{3914631B-CB2B-480D-81EE-EE406CD32ECA}"/>
    <cellStyle name="Note 2 2 5 5 2" xfId="23639" xr:uid="{3DCD53CD-23A0-4DE3-B66A-AFC8EC19D40C}"/>
    <cellStyle name="Note 2 2 5 5 2 2" xfId="26339" xr:uid="{9E60BCD6-F4D7-4B9C-AA7B-437A1C3D2651}"/>
    <cellStyle name="Note 2 2 5 5 2 2 2" xfId="31791" xr:uid="{B6D87FFF-6E79-48AA-B9D5-280884A4FDFE}"/>
    <cellStyle name="Note 2 2 5 5 2 2 3" xfId="37366" xr:uid="{8C0FEA44-F182-4539-95D2-4A3BF8689D4B}"/>
    <cellStyle name="Note 2 2 5 5 2 3" xfId="29579" xr:uid="{4C26E009-CEAA-478D-8E3A-199A2F76567C}"/>
    <cellStyle name="Note 2 2 5 5 2 4" xfId="35303" xr:uid="{F23B400E-4599-4A0C-B115-95147B204110}"/>
    <cellStyle name="Note 2 2 5 5 3" xfId="25023" xr:uid="{46682EAC-0633-458A-A6EC-6846A2B7E8CD}"/>
    <cellStyle name="Note 2 2 5 5 3 2" xfId="27218" xr:uid="{22C174D2-C2FE-4CF2-999D-3D8E21700913}"/>
    <cellStyle name="Note 2 2 5 5 3 2 2" xfId="32670" xr:uid="{1D50B137-ED9E-43CC-B22B-3BA4B128AFB8}"/>
    <cellStyle name="Note 2 2 5 5 3 2 3" xfId="38052" xr:uid="{7497C9C5-D55F-4CF2-9D69-D666545E4A52}"/>
    <cellStyle name="Note 2 2 5 5 3 3" xfId="30475" xr:uid="{39B72600-8D53-4C0C-83AC-5421133A99F3}"/>
    <cellStyle name="Note 2 2 5 5 3 4" xfId="36169" xr:uid="{0A9C042C-9B22-4569-A3F6-A9630E4DEA0B}"/>
    <cellStyle name="Note 2 2 5 5 4" xfId="22784" xr:uid="{D9856722-38CD-4D17-91DF-02F62ADFA223}"/>
    <cellStyle name="Note 2 2 5 5 4 2" xfId="28724" xr:uid="{B77988B5-7027-4EE0-A9EB-2AA48006F2EA}"/>
    <cellStyle name="Note 2 2 5 5 4 3" xfId="34451" xr:uid="{A07C4B9B-7693-48CE-A97F-57F3D1687780}"/>
    <cellStyle name="Note 2 2 5 5 5" xfId="25484" xr:uid="{59A7EC3C-A2DB-4381-A3FA-B9570F45F875}"/>
    <cellStyle name="Note 2 2 5 5 5 2" xfId="30936" xr:uid="{81E6D226-C709-4475-A91F-AB7AA255E732}"/>
    <cellStyle name="Note 2 2 5 5 5 3" xfId="36511" xr:uid="{758ADD0F-901F-4877-896D-E6C5AC2201DE}"/>
    <cellStyle name="Note 2 2 5 5 6" xfId="27850" xr:uid="{71C9078A-4B1E-4D81-A2F4-045A0FC575FC}"/>
    <cellStyle name="Note 2 2 5 5 7" xfId="33577" xr:uid="{059C7DE9-D6E6-4096-8588-80A669B63961}"/>
    <cellStyle name="Note 2 2 5 6" xfId="23198" xr:uid="{2E6DE398-EA2B-40C5-A50A-3B48D90419A5}"/>
    <cellStyle name="Note 2 2 5 6 2" xfId="25898" xr:uid="{81417B8B-25AA-47CB-9F60-DD36AE133B07}"/>
    <cellStyle name="Note 2 2 5 6 2 2" xfId="31350" xr:uid="{E97D9547-5CC0-4ECF-8F5B-F746EC3FC8FD}"/>
    <cellStyle name="Note 2 2 5 6 2 3" xfId="36925" xr:uid="{23DF68F4-666B-4F9F-89C5-C6F245FC219C}"/>
    <cellStyle name="Note 2 2 5 6 3" xfId="29138" xr:uid="{DE1BF67E-0BD6-4BF6-A977-D4FF9CF7F435}"/>
    <cellStyle name="Note 2 2 5 6 4" xfId="34862" xr:uid="{E459D1B4-C6D1-476C-AA2F-0FEF680923D7}"/>
    <cellStyle name="Note 2 2 5 7" xfId="24576" xr:uid="{277EFBA0-B192-4B4F-801B-5EC23368FBE2}"/>
    <cellStyle name="Note 2 2 5 7 2" xfId="26771" xr:uid="{F65402CE-5224-4463-AF19-8327A0E01F22}"/>
    <cellStyle name="Note 2 2 5 7 2 2" xfId="32223" xr:uid="{3115C6A8-F6A6-412C-A962-FC196629807B}"/>
    <cellStyle name="Note 2 2 5 7 2 3" xfId="37779" xr:uid="{6B632A1D-053A-44A2-AEDB-9C3881174741}"/>
    <cellStyle name="Note 2 2 5 7 3" xfId="30028" xr:uid="{AE761A07-9AF2-41BD-9E10-BF7CE64F993E}"/>
    <cellStyle name="Note 2 2 5 7 4" xfId="35728" xr:uid="{0F46DA48-7313-4206-A57C-5C4C4C6BD682}"/>
    <cellStyle name="Note 2 2 5 8" xfId="22343" xr:uid="{72F0E62F-8292-4C7A-ABB3-3DA9AD42DA9C}"/>
    <cellStyle name="Note 2 2 5 8 2" xfId="28283" xr:uid="{DC7F56B9-E768-49BB-9711-F0F650838934}"/>
    <cellStyle name="Note 2 2 5 8 3" xfId="34010" xr:uid="{57390486-2C06-436A-AD30-601D9B0AEED8}"/>
    <cellStyle name="Note 2 2 5 9" xfId="21461" xr:uid="{3FC24B1C-9588-4C4B-A90A-F1915774326E}"/>
    <cellStyle name="Note 2 2 6" xfId="20430" xr:uid="{00000000-0005-0000-0000-0000D14F0000}"/>
    <cellStyle name="Note 2 2 6 2" xfId="21904" xr:uid="{E60A5680-03C9-4F2F-A600-2B78C4901BC2}"/>
    <cellStyle name="Note 2 2 6 2 2" xfId="23635" xr:uid="{84399B3E-F030-42E0-A5A1-D222CD06E341}"/>
    <cellStyle name="Note 2 2 6 2 2 2" xfId="26335" xr:uid="{1BC16051-EE41-4DDF-B186-10981819646E}"/>
    <cellStyle name="Note 2 2 6 2 2 2 2" xfId="31787" xr:uid="{A9A1B009-9C18-49AE-8953-18D39FD83A1C}"/>
    <cellStyle name="Note 2 2 6 2 2 2 3" xfId="37362" xr:uid="{E1A69D65-C6E2-4026-937E-063BB003C7D9}"/>
    <cellStyle name="Note 2 2 6 2 2 3" xfId="29575" xr:uid="{F7ACC161-36E1-48D3-A8C2-5B96DFD92BE5}"/>
    <cellStyle name="Note 2 2 6 2 2 4" xfId="35299" xr:uid="{F3A80A98-D466-4AD6-8B5F-37C6D48882F8}"/>
    <cellStyle name="Note 2 2 6 2 3" xfId="25019" xr:uid="{97053FF0-F61F-4AD2-B023-C3986AE4152D}"/>
    <cellStyle name="Note 2 2 6 2 3 2" xfId="27214" xr:uid="{37383D24-1DE3-46FF-8416-93F6EF56DFC2}"/>
    <cellStyle name="Note 2 2 6 2 3 2 2" xfId="32666" xr:uid="{F5F7AFC3-22EC-4C42-86A9-B78376F6A9EA}"/>
    <cellStyle name="Note 2 2 6 2 3 2 3" xfId="38048" xr:uid="{96D8598B-2E88-4F06-ABA0-8E4A4369B691}"/>
    <cellStyle name="Note 2 2 6 2 3 3" xfId="30471" xr:uid="{6CBE4DAE-57C4-4104-9694-B24C405C60F0}"/>
    <cellStyle name="Note 2 2 6 2 3 4" xfId="36165" xr:uid="{B6B442FF-768B-4B89-872A-4F6D57E30E19}"/>
    <cellStyle name="Note 2 2 6 2 4" xfId="22780" xr:uid="{D275712E-2A8C-4A03-B660-2915D1A7D0D5}"/>
    <cellStyle name="Note 2 2 6 2 4 2" xfId="28720" xr:uid="{6EFF58D1-03C4-4A29-A1D4-743408CDE93E}"/>
    <cellStyle name="Note 2 2 6 2 4 3" xfId="34447" xr:uid="{22179AF1-40EC-4C80-A015-D9EA41097BE3}"/>
    <cellStyle name="Note 2 2 6 2 5" xfId="25480" xr:uid="{1E28D2F9-8E7B-4E1D-BD51-D86F830DB545}"/>
    <cellStyle name="Note 2 2 6 2 5 2" xfId="30932" xr:uid="{E9744F74-96F8-474D-BF91-C0CA3AFE21B6}"/>
    <cellStyle name="Note 2 2 6 2 5 3" xfId="36507" xr:uid="{770E4EC0-E685-4F66-9E0E-83B581FD89BC}"/>
    <cellStyle name="Note 2 2 6 2 6" xfId="27846" xr:uid="{DC84E429-0FEC-4652-9743-78F4D6D4DECD}"/>
    <cellStyle name="Note 2 2 6 2 7" xfId="33573" xr:uid="{4EB3A1C7-9B72-484C-8CA3-A0405381014C}"/>
    <cellStyle name="Note 2 2 6 3" xfId="23202" xr:uid="{E66D0172-1C71-4F5C-9AE7-765199C2459F}"/>
    <cellStyle name="Note 2 2 6 3 2" xfId="25902" xr:uid="{8B1AA71A-A823-4C74-8D64-5BD966A99A5C}"/>
    <cellStyle name="Note 2 2 6 3 2 2" xfId="31354" xr:uid="{F17DE57F-8AEA-40F8-81C2-8A5231E4A538}"/>
    <cellStyle name="Note 2 2 6 3 2 3" xfId="36929" xr:uid="{497CC2B9-CED5-48FC-A8FC-8A7582C24681}"/>
    <cellStyle name="Note 2 2 6 3 3" xfId="29142" xr:uid="{35C2A16C-DE18-488B-8A72-4DF667139B48}"/>
    <cellStyle name="Note 2 2 6 3 4" xfId="34866" xr:uid="{08D5E990-CA2B-4553-A2DD-B379B489F512}"/>
    <cellStyle name="Note 2 2 6 4" xfId="24580" xr:uid="{A417C301-D316-4C46-93C1-FFDD625F36B0}"/>
    <cellStyle name="Note 2 2 6 4 2" xfId="26775" xr:uid="{B12D35F6-A1BD-4812-AD67-284D8D335A60}"/>
    <cellStyle name="Note 2 2 6 4 2 2" xfId="32227" xr:uid="{214A8531-07CE-41E6-86EA-B18B57FFE8CB}"/>
    <cellStyle name="Note 2 2 6 4 2 3" xfId="37783" xr:uid="{AAF53E31-B04B-4C04-AD4E-29ED0FCE5BEF}"/>
    <cellStyle name="Note 2 2 6 4 3" xfId="30032" xr:uid="{5EB5EAD3-EEF9-4758-87A3-9E691F1D74D4}"/>
    <cellStyle name="Note 2 2 6 4 4" xfId="35732" xr:uid="{9F426822-3D00-4D12-BFF0-621D980DE89A}"/>
    <cellStyle name="Note 2 2 6 5" xfId="22347" xr:uid="{9BE7FA0D-C251-4D4F-A792-4FB913449462}"/>
    <cellStyle name="Note 2 2 6 5 2" xfId="28287" xr:uid="{5179D839-520A-4F3D-BA71-49D02AA1E3B9}"/>
    <cellStyle name="Note 2 2 6 5 3" xfId="34014" xr:uid="{927055CD-329E-4C16-AA46-2A90DA2C9AE9}"/>
    <cellStyle name="Note 2 2 6 6" xfId="21465" xr:uid="{BE4397D9-7EF7-4C81-AD42-30FA18E1B7CF}"/>
    <cellStyle name="Note 2 2 6 7" xfId="21011" xr:uid="{54DB5C64-3819-4A8D-9ADA-8B5F8C559171}"/>
    <cellStyle name="Note 2 2 6 8" xfId="33134" xr:uid="{6D290CE1-0CC9-4FB1-8390-BAE7361D4749}"/>
    <cellStyle name="Note 2 2 7" xfId="20431" xr:uid="{00000000-0005-0000-0000-0000D24F0000}"/>
    <cellStyle name="Note 2 2 7 2" xfId="21903" xr:uid="{C5AA209F-EA5C-44AB-8020-B8B3C4C4F8E7}"/>
    <cellStyle name="Note 2 2 7 2 2" xfId="23634" xr:uid="{898F5164-BFDA-442E-82D7-4A8C9208392B}"/>
    <cellStyle name="Note 2 2 7 2 2 2" xfId="26334" xr:uid="{41A5528E-494A-4D92-A2DA-C8C9EEB84807}"/>
    <cellStyle name="Note 2 2 7 2 2 2 2" xfId="31786" xr:uid="{7AC0789E-A83A-4AC0-96CC-021D4B0E4953}"/>
    <cellStyle name="Note 2 2 7 2 2 2 3" xfId="37361" xr:uid="{2217FD58-46B5-4D50-9BA0-EB93BE85BB72}"/>
    <cellStyle name="Note 2 2 7 2 2 3" xfId="29574" xr:uid="{42A7FC9A-2297-473E-96E6-247F3F6BE664}"/>
    <cellStyle name="Note 2 2 7 2 2 4" xfId="35298" xr:uid="{1F18317E-17C8-4782-BD74-76922B399C50}"/>
    <cellStyle name="Note 2 2 7 2 3" xfId="25018" xr:uid="{02AF8A55-700A-4AFD-A03F-9E85CD6AB819}"/>
    <cellStyle name="Note 2 2 7 2 3 2" xfId="27213" xr:uid="{245C0476-A7C0-4D12-8A21-9A0208A7D008}"/>
    <cellStyle name="Note 2 2 7 2 3 2 2" xfId="32665" xr:uid="{EB0D2124-C883-42B1-9625-CA05D7E4D5EB}"/>
    <cellStyle name="Note 2 2 7 2 3 2 3" xfId="38047" xr:uid="{10E6A4B9-AFB8-4014-8687-91C0899714A1}"/>
    <cellStyle name="Note 2 2 7 2 3 3" xfId="30470" xr:uid="{5DBB2976-8C46-4B0C-BEC5-9DA47C11410A}"/>
    <cellStyle name="Note 2 2 7 2 3 4" xfId="36164" xr:uid="{02D238E0-FA32-49C7-B8C0-23136E1725F5}"/>
    <cellStyle name="Note 2 2 7 2 4" xfId="22779" xr:uid="{960C5099-2C3A-4830-A132-EF35DD340D68}"/>
    <cellStyle name="Note 2 2 7 2 4 2" xfId="28719" xr:uid="{DE40AFA7-7A74-480C-A9F1-897740AC10A8}"/>
    <cellStyle name="Note 2 2 7 2 4 3" xfId="34446" xr:uid="{7623CAB1-E220-472B-A397-13D4D24201E1}"/>
    <cellStyle name="Note 2 2 7 2 5" xfId="25479" xr:uid="{CA152878-D227-400A-9E97-18DE33285EB7}"/>
    <cellStyle name="Note 2 2 7 2 5 2" xfId="30931" xr:uid="{C19CAB2D-D700-4BD2-B6BF-5424CAE8B22D}"/>
    <cellStyle name="Note 2 2 7 2 5 3" xfId="36506" xr:uid="{17C197AF-0237-4F0D-8A55-14DE27294E2B}"/>
    <cellStyle name="Note 2 2 7 2 6" xfId="27845" xr:uid="{19606712-1AA5-437B-84AB-83F362C3B8A2}"/>
    <cellStyle name="Note 2 2 7 2 7" xfId="33572" xr:uid="{9893FCB4-3B88-4271-AF93-A9C1B3C23B64}"/>
    <cellStyle name="Note 2 2 7 3" xfId="23203" xr:uid="{F644DA46-2B91-4AFC-9318-685F428A4383}"/>
    <cellStyle name="Note 2 2 7 3 2" xfId="25903" xr:uid="{181D37EE-80AD-43D6-8D61-24931A5238C4}"/>
    <cellStyle name="Note 2 2 7 3 2 2" xfId="31355" xr:uid="{9C281944-73CC-49A7-A26F-84D0F6401F8E}"/>
    <cellStyle name="Note 2 2 7 3 2 3" xfId="36930" xr:uid="{4CB8860B-A7DD-416D-8283-AF7FD07CE042}"/>
    <cellStyle name="Note 2 2 7 3 3" xfId="29143" xr:uid="{8B9025CD-777A-45A5-A070-7C564E985999}"/>
    <cellStyle name="Note 2 2 7 3 4" xfId="34867" xr:uid="{0CB72914-4453-4117-8426-F6202D18356E}"/>
    <cellStyle name="Note 2 2 7 4" xfId="24581" xr:uid="{CB99BB3A-9420-47FB-9C1D-F59084CAF0DF}"/>
    <cellStyle name="Note 2 2 7 4 2" xfId="26776" xr:uid="{9D1B95F3-9E9E-4B75-BB3B-FCF657362776}"/>
    <cellStyle name="Note 2 2 7 4 2 2" xfId="32228" xr:uid="{95AF13D7-E9CB-4818-BC4F-43F905047F7D}"/>
    <cellStyle name="Note 2 2 7 4 2 3" xfId="37784" xr:uid="{CCCF1077-C61C-4B5A-B0F9-CBFEC5D128F0}"/>
    <cellStyle name="Note 2 2 7 4 3" xfId="30033" xr:uid="{D9F18ED2-C4C9-48C7-8A93-8B4BF85DFE77}"/>
    <cellStyle name="Note 2 2 7 4 4" xfId="35733" xr:uid="{BA339D30-C597-4DE3-9BAB-E303EB5FD730}"/>
    <cellStyle name="Note 2 2 7 5" xfId="22348" xr:uid="{3F0D4E7C-8CC4-43E3-B602-1FA6E3CC131C}"/>
    <cellStyle name="Note 2 2 7 5 2" xfId="28288" xr:uid="{DD2E1016-B793-4C40-B271-7C5B3EAF0B00}"/>
    <cellStyle name="Note 2 2 7 5 3" xfId="34015" xr:uid="{38CFFDE5-5D8A-49E7-A659-6178692D1EF4}"/>
    <cellStyle name="Note 2 2 7 6" xfId="21466" xr:uid="{970A382E-AD91-4BBA-90C4-3E8E18C746B7}"/>
    <cellStyle name="Note 2 2 7 7" xfId="21010" xr:uid="{ECC4A038-51CA-4FCF-A516-C8FC3A3F0C85}"/>
    <cellStyle name="Note 2 2 7 8" xfId="33135" xr:uid="{9D22546E-E589-4ADD-AA1D-10097C20A82C}"/>
    <cellStyle name="Note 2 2 8" xfId="20432" xr:uid="{00000000-0005-0000-0000-0000D34F0000}"/>
    <cellStyle name="Note 2 2 8 2" xfId="21902" xr:uid="{9798F5FA-6B4F-4692-841A-C965B6FC1237}"/>
    <cellStyle name="Note 2 2 8 2 2" xfId="23633" xr:uid="{29C8ED02-7282-4D2B-AD47-9208B7C07FEC}"/>
    <cellStyle name="Note 2 2 8 2 2 2" xfId="26333" xr:uid="{E48D19E6-0793-4CE2-930F-11BA7026CC9F}"/>
    <cellStyle name="Note 2 2 8 2 2 2 2" xfId="31785" xr:uid="{3AB3F737-04BB-43F3-BF97-429572F41C37}"/>
    <cellStyle name="Note 2 2 8 2 2 2 3" xfId="37360" xr:uid="{0BB7B524-DE19-4CF9-9CE1-62AACDC04D14}"/>
    <cellStyle name="Note 2 2 8 2 2 3" xfId="29573" xr:uid="{390ED217-1AD6-4AC3-9FB4-29170C1E4EA6}"/>
    <cellStyle name="Note 2 2 8 2 2 4" xfId="35297" xr:uid="{7A0C7A44-7C26-4177-B12B-36851014BC03}"/>
    <cellStyle name="Note 2 2 8 2 3" xfId="25017" xr:uid="{EEB62F1D-033C-4660-915C-EAD295F7C2B1}"/>
    <cellStyle name="Note 2 2 8 2 3 2" xfId="27212" xr:uid="{22CEA5E3-847F-49BF-A37B-B7D659B93513}"/>
    <cellStyle name="Note 2 2 8 2 3 2 2" xfId="32664" xr:uid="{061FBD46-5A64-4A70-A58E-1B261F6C6B50}"/>
    <cellStyle name="Note 2 2 8 2 3 2 3" xfId="38046" xr:uid="{3924AE3D-AA7B-4D5F-9060-E324FF355737}"/>
    <cellStyle name="Note 2 2 8 2 3 3" xfId="30469" xr:uid="{EC8A6EB4-6A89-4BB0-BDE1-8B6390673F45}"/>
    <cellStyle name="Note 2 2 8 2 3 4" xfId="36163" xr:uid="{A6B8AD8F-41BB-4658-8AA6-EF60E3475A9B}"/>
    <cellStyle name="Note 2 2 8 2 4" xfId="22778" xr:uid="{BBB3D472-AC76-4CB5-8EF5-C42FAB2E4434}"/>
    <cellStyle name="Note 2 2 8 2 4 2" xfId="28718" xr:uid="{161BDFA6-AEAF-4E24-8582-98FBC74D18BC}"/>
    <cellStyle name="Note 2 2 8 2 4 3" xfId="34445" xr:uid="{8234826B-502C-4B4C-A757-EB239B53AD66}"/>
    <cellStyle name="Note 2 2 8 2 5" xfId="25478" xr:uid="{2128AC5B-3A31-40FE-989D-28ED6813CFD2}"/>
    <cellStyle name="Note 2 2 8 2 5 2" xfId="30930" xr:uid="{63198EB1-D93A-4E3C-B509-2494E2F4DE82}"/>
    <cellStyle name="Note 2 2 8 2 5 3" xfId="36505" xr:uid="{432BC889-62BD-4F79-94A9-D0A5A6733B90}"/>
    <cellStyle name="Note 2 2 8 2 6" xfId="27844" xr:uid="{8A117FEF-35CC-4CE2-BEBD-B2B3A68C8669}"/>
    <cellStyle name="Note 2 2 8 2 7" xfId="33571" xr:uid="{B7E64907-8DBE-4B24-ABBA-E053DCD2DDDD}"/>
    <cellStyle name="Note 2 2 8 3" xfId="23204" xr:uid="{DFFA698B-9293-447A-A0B6-10D12757F4D1}"/>
    <cellStyle name="Note 2 2 8 3 2" xfId="25904" xr:uid="{DFB3D73E-CD99-46BD-B255-194D5226727A}"/>
    <cellStyle name="Note 2 2 8 3 2 2" xfId="31356" xr:uid="{119AF348-6709-4E3E-A547-F0254DDC3A45}"/>
    <cellStyle name="Note 2 2 8 3 2 3" xfId="36931" xr:uid="{911E13F9-A0EA-448E-8788-335466A6EFC6}"/>
    <cellStyle name="Note 2 2 8 3 3" xfId="29144" xr:uid="{86EC0348-A377-48DE-A95C-7A2E88A0FAE3}"/>
    <cellStyle name="Note 2 2 8 3 4" xfId="34868" xr:uid="{6445278E-78F5-4625-9691-41C5C2201472}"/>
    <cellStyle name="Note 2 2 8 4" xfId="24582" xr:uid="{473359A0-CF32-4DA3-9E58-4B11A6E3FCA6}"/>
    <cellStyle name="Note 2 2 8 4 2" xfId="26777" xr:uid="{8309D315-8BE8-4E9C-8115-7587BEFB1784}"/>
    <cellStyle name="Note 2 2 8 4 2 2" xfId="32229" xr:uid="{114A60FE-6A90-4239-A422-ED44EB1198D8}"/>
    <cellStyle name="Note 2 2 8 4 2 3" xfId="37785" xr:uid="{2E65CCB6-4C8C-4C45-92B9-880A58316C3F}"/>
    <cellStyle name="Note 2 2 8 4 3" xfId="30034" xr:uid="{D7FC0E15-5197-498A-9FDF-C9B7735C3A4A}"/>
    <cellStyle name="Note 2 2 8 4 4" xfId="35734" xr:uid="{0ABB5C8D-C991-4126-B1FF-3A7E0B89AA0E}"/>
    <cellStyle name="Note 2 2 8 5" xfId="22349" xr:uid="{75B790DC-D0A2-4F36-A8C9-3521940AC853}"/>
    <cellStyle name="Note 2 2 8 5 2" xfId="28289" xr:uid="{C0753E22-C170-41B3-AF03-B8A3AD892432}"/>
    <cellStyle name="Note 2 2 8 5 3" xfId="34016" xr:uid="{77F4AB1D-585F-4EDA-BFA0-BE25DDE4F46D}"/>
    <cellStyle name="Note 2 2 8 6" xfId="21467" xr:uid="{B55A47BB-EA07-4E54-AA83-49D3F4E28757}"/>
    <cellStyle name="Note 2 2 8 7" xfId="21009" xr:uid="{088758C7-6E6C-43E4-9071-9F5C59EC7D39}"/>
    <cellStyle name="Note 2 2 8 8" xfId="33136" xr:uid="{EA0CA418-CEB5-4D60-BC93-63D1AFAB5AE8}"/>
    <cellStyle name="Note 2 2 9" xfId="20433" xr:uid="{00000000-0005-0000-0000-0000D44F0000}"/>
    <cellStyle name="Note 2 2 9 2" xfId="21901" xr:uid="{0840A3FE-4011-494F-A290-AC80E03C7B23}"/>
    <cellStyle name="Note 2 2 9 2 2" xfId="23632" xr:uid="{089362EB-5281-4350-B646-C9AACDD5445C}"/>
    <cellStyle name="Note 2 2 9 2 2 2" xfId="26332" xr:uid="{1BE0DC90-A537-496D-B77C-8F9AE502537B}"/>
    <cellStyle name="Note 2 2 9 2 2 2 2" xfId="31784" xr:uid="{134A4ED0-F48D-4B56-96FE-1C4490860ECA}"/>
    <cellStyle name="Note 2 2 9 2 2 2 3" xfId="37359" xr:uid="{50A65F5F-C050-488D-BD48-7A93E8044789}"/>
    <cellStyle name="Note 2 2 9 2 2 3" xfId="29572" xr:uid="{3CCA14CB-BFDF-48B9-957E-B72AA4C9F2BE}"/>
    <cellStyle name="Note 2 2 9 2 2 4" xfId="35296" xr:uid="{3720D4E8-2273-40ED-B9B5-BE2222DC116F}"/>
    <cellStyle name="Note 2 2 9 2 3" xfId="25016" xr:uid="{01D050C0-8A62-4EE1-8257-0E423C7A8D9F}"/>
    <cellStyle name="Note 2 2 9 2 3 2" xfId="27211" xr:uid="{D091CECC-263E-404A-85BB-6EA7036FC1F3}"/>
    <cellStyle name="Note 2 2 9 2 3 2 2" xfId="32663" xr:uid="{B6DF78FE-9069-4E04-8FAE-B36CD4CB4AF1}"/>
    <cellStyle name="Note 2 2 9 2 3 2 3" xfId="38045" xr:uid="{67B79C48-CA2F-4C76-987C-1C2DD4F39A17}"/>
    <cellStyle name="Note 2 2 9 2 3 3" xfId="30468" xr:uid="{E1D4293B-BE28-42F5-AA23-3888FE2A8722}"/>
    <cellStyle name="Note 2 2 9 2 3 4" xfId="36162" xr:uid="{3EE24B48-95F3-4790-9CBB-2B9BFF356193}"/>
    <cellStyle name="Note 2 2 9 2 4" xfId="22777" xr:uid="{1E3D7346-22BE-45D7-BCC1-5390959B3B81}"/>
    <cellStyle name="Note 2 2 9 2 4 2" xfId="28717" xr:uid="{A30B9F42-E552-4B22-B22D-470F7FE0E2B9}"/>
    <cellStyle name="Note 2 2 9 2 4 3" xfId="34444" xr:uid="{504CABA0-E3AF-41DA-9B6B-536F956A5FA9}"/>
    <cellStyle name="Note 2 2 9 2 5" xfId="25477" xr:uid="{CAA1BAE5-6D1B-4E0A-8C6F-0C0823A37C50}"/>
    <cellStyle name="Note 2 2 9 2 5 2" xfId="30929" xr:uid="{D18BB2A3-A533-4E7A-B704-591EBCF591CC}"/>
    <cellStyle name="Note 2 2 9 2 5 3" xfId="36504" xr:uid="{495B9E84-895C-4002-8E92-06EB6F283AA9}"/>
    <cellStyle name="Note 2 2 9 2 6" xfId="27843" xr:uid="{62B01B41-76AB-4745-B9C1-FFF3F966DACE}"/>
    <cellStyle name="Note 2 2 9 2 7" xfId="33570" xr:uid="{F08BC5BB-E1F0-4481-85D9-4B28B94B2517}"/>
    <cellStyle name="Note 2 2 9 3" xfId="23205" xr:uid="{A2966456-AEDE-4A27-912D-6BC276BB9779}"/>
    <cellStyle name="Note 2 2 9 3 2" xfId="25905" xr:uid="{13DA55A2-663B-4244-BD44-16EC7E4A1F52}"/>
    <cellStyle name="Note 2 2 9 3 2 2" xfId="31357" xr:uid="{55CB042C-C347-44FA-901A-B7753B243053}"/>
    <cellStyle name="Note 2 2 9 3 2 3" xfId="36932" xr:uid="{F618BCE7-8315-4BDD-ADA3-6835A5E2E020}"/>
    <cellStyle name="Note 2 2 9 3 3" xfId="29145" xr:uid="{470EA266-AB8B-460C-A024-531A65617BBC}"/>
    <cellStyle name="Note 2 2 9 3 4" xfId="34869" xr:uid="{D4BFEE72-473C-4C27-82C3-15130FC556C6}"/>
    <cellStyle name="Note 2 2 9 4" xfId="24583" xr:uid="{9E884D4B-8F08-485B-928F-DF49E53B2760}"/>
    <cellStyle name="Note 2 2 9 4 2" xfId="26778" xr:uid="{0D8DCFD9-05B7-4DC4-8FB3-031A02F2D1E5}"/>
    <cellStyle name="Note 2 2 9 4 2 2" xfId="32230" xr:uid="{EF1DE99F-BFC5-4A4E-8FC5-88C30B215D72}"/>
    <cellStyle name="Note 2 2 9 4 2 3" xfId="37786" xr:uid="{0B1DF3D2-B57D-4E3F-AC31-49D805CBDB57}"/>
    <cellStyle name="Note 2 2 9 4 3" xfId="30035" xr:uid="{3A61F483-60CD-4F6B-9C21-E9450AD66B29}"/>
    <cellStyle name="Note 2 2 9 4 4" xfId="35735" xr:uid="{352969AA-E456-440A-B780-E9EBA94A3560}"/>
    <cellStyle name="Note 2 2 9 5" xfId="22350" xr:uid="{27A53E41-CE7F-4300-8690-8CA9484F6033}"/>
    <cellStyle name="Note 2 2 9 5 2" xfId="28290" xr:uid="{919C301A-F738-4B94-AB9C-C75B37D868CF}"/>
    <cellStyle name="Note 2 2 9 5 3" xfId="34017" xr:uid="{B74297C2-DD21-499E-BC07-5CE828A163B1}"/>
    <cellStyle name="Note 2 2 9 6" xfId="21468" xr:uid="{C0740353-B80B-4681-B8A6-0E56BAE2B4C9}"/>
    <cellStyle name="Note 2 2 9 7" xfId="21008" xr:uid="{AD25CBA2-3815-4D88-86BB-F1677422DDC8}"/>
    <cellStyle name="Note 2 2 9 8" xfId="33137" xr:uid="{224AABD4-6C48-4F46-9548-AD0968D49635}"/>
    <cellStyle name="Note 2 20" xfId="24539" xr:uid="{4513A4BD-831E-4A60-A420-1A3163761BED}"/>
    <cellStyle name="Note 2 20 2" xfId="26734" xr:uid="{2297C188-6157-4FD5-8610-24FF96AF4469}"/>
    <cellStyle name="Note 2 20 2 2" xfId="32186" xr:uid="{0EFFFC07-E069-4023-9C69-A56C3549C5A8}"/>
    <cellStyle name="Note 2 20 2 3" xfId="37742" xr:uid="{0FCEA041-AD85-429E-9391-EBD2D3D7F615}"/>
    <cellStyle name="Note 2 20 3" xfId="29991" xr:uid="{6F31FC34-E3B6-4C36-9553-7D1F1123EE37}"/>
    <cellStyle name="Note 2 20 4" xfId="35691" xr:uid="{15F3775B-CEB9-4EEA-AB6A-143C2B0FF0CC}"/>
    <cellStyle name="Note 2 21" xfId="22306" xr:uid="{59B73770-1F15-4BA8-A7E3-4DEB29CB83F0}"/>
    <cellStyle name="Note 2 21 2" xfId="28246" xr:uid="{00593120-91BE-42F3-9DF7-88DA6C26C36F}"/>
    <cellStyle name="Note 2 21 3" xfId="33973" xr:uid="{088A0326-970D-47FE-B2D2-5FA1A3E00493}"/>
    <cellStyle name="Note 2 22" xfId="21424" xr:uid="{B4BF45E8-3C57-404C-BA0E-E414B3EC3CDD}"/>
    <cellStyle name="Note 2 23" xfId="21052" xr:uid="{CD14FA40-A7D3-44AA-A9E8-576CF6EB5825}"/>
    <cellStyle name="Note 2 24" xfId="33093" xr:uid="{2ED4B29A-8ED3-4802-B715-9F1F4DA3E84F}"/>
    <cellStyle name="Note 2 3" xfId="20434" xr:uid="{00000000-0005-0000-0000-0000D54F0000}"/>
    <cellStyle name="Note 2 3 2" xfId="20435" xr:uid="{00000000-0005-0000-0000-0000D64F0000}"/>
    <cellStyle name="Note 2 3 2 2" xfId="21900" xr:uid="{5B69046C-F220-4C18-B3C2-D61B14B72FC7}"/>
    <cellStyle name="Note 2 3 2 2 2" xfId="23631" xr:uid="{9704CA4A-212D-4E77-8D97-15A2BE2BBA25}"/>
    <cellStyle name="Note 2 3 2 2 2 2" xfId="26331" xr:uid="{217CEEB9-59B6-4625-B41C-0AE47A7AE840}"/>
    <cellStyle name="Note 2 3 2 2 2 2 2" xfId="31783" xr:uid="{BCE56A5F-9CCE-4B69-B15A-2F84B3E51566}"/>
    <cellStyle name="Note 2 3 2 2 2 2 3" xfId="37358" xr:uid="{7FFD9A98-A82F-47C8-A02E-F4E63368C0EC}"/>
    <cellStyle name="Note 2 3 2 2 2 3" xfId="29571" xr:uid="{976C9B63-1E8B-4864-9DD3-3CE76C254D5A}"/>
    <cellStyle name="Note 2 3 2 2 2 4" xfId="35295" xr:uid="{F6BA6D6C-10AA-4AE1-8D80-4D8BD39F788F}"/>
    <cellStyle name="Note 2 3 2 2 3" xfId="25015" xr:uid="{04EE0CB4-498F-4090-B4B6-B91663521FCB}"/>
    <cellStyle name="Note 2 3 2 2 3 2" xfId="27210" xr:uid="{0A08A5FC-8BE0-4558-87BA-554B5BE3505F}"/>
    <cellStyle name="Note 2 3 2 2 3 2 2" xfId="32662" xr:uid="{0A237A92-5FCB-4E38-951E-94803BA72EB7}"/>
    <cellStyle name="Note 2 3 2 2 3 2 3" xfId="38044" xr:uid="{E0768413-B071-4A13-97FB-45A0B2726583}"/>
    <cellStyle name="Note 2 3 2 2 3 3" xfId="30467" xr:uid="{90C96C94-0C8D-4DD6-9A9A-994FD3944844}"/>
    <cellStyle name="Note 2 3 2 2 3 4" xfId="36161" xr:uid="{23A05216-B3DA-4810-B798-6B34000B6971}"/>
    <cellStyle name="Note 2 3 2 2 4" xfId="22776" xr:uid="{A69B0AA0-7A27-455F-A5C0-6DD81E934761}"/>
    <cellStyle name="Note 2 3 2 2 4 2" xfId="28716" xr:uid="{3BEF452D-9939-4397-87B7-D2CCAF67999C}"/>
    <cellStyle name="Note 2 3 2 2 4 3" xfId="34443" xr:uid="{DA421A5F-AD5E-47FF-BD2E-7D3DF8EB86EF}"/>
    <cellStyle name="Note 2 3 2 2 5" xfId="25476" xr:uid="{9D4B2925-B1A5-4C5F-A389-6D26F0780E18}"/>
    <cellStyle name="Note 2 3 2 2 5 2" xfId="30928" xr:uid="{C0F752E9-ACE7-4D60-87C7-137ECFCE5581}"/>
    <cellStyle name="Note 2 3 2 2 5 3" xfId="36503" xr:uid="{28BE7500-BAAA-4D51-96F5-56898CAC4BA8}"/>
    <cellStyle name="Note 2 3 2 2 6" xfId="27842" xr:uid="{2D58DE1F-C558-4AA8-99DB-14C980306DC2}"/>
    <cellStyle name="Note 2 3 2 2 7" xfId="33569" xr:uid="{5F00C134-F845-4D15-944B-265828975619}"/>
    <cellStyle name="Note 2 3 2 3" xfId="23206" xr:uid="{9998CF44-CEB3-4573-AED0-A753A29BFFB8}"/>
    <cellStyle name="Note 2 3 2 3 2" xfId="25906" xr:uid="{3409C02E-0223-432F-9B25-0BD1FDEDF31E}"/>
    <cellStyle name="Note 2 3 2 3 2 2" xfId="31358" xr:uid="{E0C7AFF1-9E6F-4A34-8CAE-16A2C67C8179}"/>
    <cellStyle name="Note 2 3 2 3 2 3" xfId="36933" xr:uid="{9AD58C2A-139F-4221-866C-9E6D9030119F}"/>
    <cellStyle name="Note 2 3 2 3 3" xfId="29146" xr:uid="{DC08141B-647B-4191-ABB9-F256C6F633C3}"/>
    <cellStyle name="Note 2 3 2 3 4" xfId="34870" xr:uid="{D9550552-637E-4D3F-806F-D37340D3FB14}"/>
    <cellStyle name="Note 2 3 2 4" xfId="24584" xr:uid="{00CA1AD9-A019-4068-AE74-402C4AA034BB}"/>
    <cellStyle name="Note 2 3 2 4 2" xfId="26779" xr:uid="{98856FD2-B4D2-4D94-9160-738B86C8D908}"/>
    <cellStyle name="Note 2 3 2 4 2 2" xfId="32231" xr:uid="{04813B5B-2BB5-46AA-A6FC-021F432B80ED}"/>
    <cellStyle name="Note 2 3 2 4 2 3" xfId="37787" xr:uid="{D572EC26-7E93-4744-BD8B-3D8AD3361302}"/>
    <cellStyle name="Note 2 3 2 4 3" xfId="30036" xr:uid="{20867D6F-DE01-4655-BCD7-C1518C32AF7C}"/>
    <cellStyle name="Note 2 3 2 4 4" xfId="35736" xr:uid="{727DB515-C12A-4943-99FD-8A40E173D009}"/>
    <cellStyle name="Note 2 3 2 5" xfId="22351" xr:uid="{2D00B691-DB9C-4DDA-B471-9E3D78B695F9}"/>
    <cellStyle name="Note 2 3 2 5 2" xfId="28291" xr:uid="{0A20EDC3-48EC-426F-9FF4-BB594D9848EB}"/>
    <cellStyle name="Note 2 3 2 5 3" xfId="34018" xr:uid="{B6253184-F35F-4DE5-B71C-06AE1EA279F6}"/>
    <cellStyle name="Note 2 3 2 6" xfId="21469" xr:uid="{84AF2880-2AC4-4001-9A07-145AB8B73ABC}"/>
    <cellStyle name="Note 2 3 2 7" xfId="21007" xr:uid="{DE883B17-9EBF-4144-96DB-07B299D153C3}"/>
    <cellStyle name="Note 2 3 2 8" xfId="33138" xr:uid="{69BF8003-8DB6-436D-A470-8AE983A3B234}"/>
    <cellStyle name="Note 2 3 3" xfId="20436" xr:uid="{00000000-0005-0000-0000-0000D74F0000}"/>
    <cellStyle name="Note 2 3 3 2" xfId="21899" xr:uid="{965D818E-1D09-4617-8DFB-B7C9E70C9835}"/>
    <cellStyle name="Note 2 3 3 2 2" xfId="23630" xr:uid="{7B18BE51-D7A5-4B1E-97D2-ABD47E879B44}"/>
    <cellStyle name="Note 2 3 3 2 2 2" xfId="26330" xr:uid="{559FA451-14D2-4F3F-A186-40018102B205}"/>
    <cellStyle name="Note 2 3 3 2 2 2 2" xfId="31782" xr:uid="{FA069A6C-2EB1-4BF0-8D15-1CED22D1B52A}"/>
    <cellStyle name="Note 2 3 3 2 2 2 3" xfId="37357" xr:uid="{A820E0A8-F227-4ACB-A7A1-C3C98DA27B7C}"/>
    <cellStyle name="Note 2 3 3 2 2 3" xfId="29570" xr:uid="{85671A34-FB63-46E2-9E38-4A23DFF04C1C}"/>
    <cellStyle name="Note 2 3 3 2 2 4" xfId="35294" xr:uid="{077ED2D4-9C16-4C73-A5F3-5BD5DFD6DDF4}"/>
    <cellStyle name="Note 2 3 3 2 3" xfId="25014" xr:uid="{960610EF-832B-4590-95D2-E236B8783970}"/>
    <cellStyle name="Note 2 3 3 2 3 2" xfId="27209" xr:uid="{E4351754-5B0F-4F7F-AB3F-ECD8C3A256C8}"/>
    <cellStyle name="Note 2 3 3 2 3 2 2" xfId="32661" xr:uid="{69119B14-BD78-48FF-9EF8-F88698E12FEF}"/>
    <cellStyle name="Note 2 3 3 2 3 2 3" xfId="38043" xr:uid="{750A70B1-6A09-48B2-B557-70220BC050AE}"/>
    <cellStyle name="Note 2 3 3 2 3 3" xfId="30466" xr:uid="{CF374B6F-7399-4267-BF73-5CBBEABD8DDE}"/>
    <cellStyle name="Note 2 3 3 2 3 4" xfId="36160" xr:uid="{0B2598A2-7E4B-46AB-B017-E235459A5069}"/>
    <cellStyle name="Note 2 3 3 2 4" xfId="22775" xr:uid="{2BF4A538-15D7-4FCE-9385-345D12D8B60E}"/>
    <cellStyle name="Note 2 3 3 2 4 2" xfId="28715" xr:uid="{60CDE474-193B-45DD-A351-3392FA88CC09}"/>
    <cellStyle name="Note 2 3 3 2 4 3" xfId="34442" xr:uid="{2C5DDAF2-EC55-475B-85B3-D55AB58D4E55}"/>
    <cellStyle name="Note 2 3 3 2 5" xfId="25475" xr:uid="{E79F1C89-10C5-42F1-8F5E-777C79C17947}"/>
    <cellStyle name="Note 2 3 3 2 5 2" xfId="30927" xr:uid="{2C9D9A7A-CCBE-44B0-B383-9B7F7E0518E5}"/>
    <cellStyle name="Note 2 3 3 2 5 3" xfId="36502" xr:uid="{1F877769-F373-40FB-9A90-A9192CDD0794}"/>
    <cellStyle name="Note 2 3 3 2 6" xfId="27841" xr:uid="{3FCFD747-89FB-4DBB-AA7C-F9F545CD0079}"/>
    <cellStyle name="Note 2 3 3 2 7" xfId="33568" xr:uid="{BAA41265-6E70-4F56-9229-C5B0BC899ACA}"/>
    <cellStyle name="Note 2 3 3 3" xfId="23207" xr:uid="{2F22A497-593C-4B8C-A0F0-D18045F2E6DD}"/>
    <cellStyle name="Note 2 3 3 3 2" xfId="25907" xr:uid="{F71CFBB0-F121-4BAC-A068-1839D5B35E6A}"/>
    <cellStyle name="Note 2 3 3 3 2 2" xfId="31359" xr:uid="{689486A7-ED5F-4E51-8D5D-0E701BCD4426}"/>
    <cellStyle name="Note 2 3 3 3 2 3" xfId="36934" xr:uid="{F9299EA9-3B8D-48E5-97A5-F03C61656F3C}"/>
    <cellStyle name="Note 2 3 3 3 3" xfId="29147" xr:uid="{2B002BEF-8D28-4881-8BE9-69A2BB54F0AB}"/>
    <cellStyle name="Note 2 3 3 3 4" xfId="34871" xr:uid="{B236C45E-3EE4-43DB-BF6F-EE8064353059}"/>
    <cellStyle name="Note 2 3 3 4" xfId="24585" xr:uid="{68992538-7AF3-48BA-B80E-E42A31DAD3D0}"/>
    <cellStyle name="Note 2 3 3 4 2" xfId="26780" xr:uid="{B7ECB5FC-6A8E-400D-B576-6E528A0E1633}"/>
    <cellStyle name="Note 2 3 3 4 2 2" xfId="32232" xr:uid="{B0D1A2E1-B324-4030-A81A-E9D899024C0E}"/>
    <cellStyle name="Note 2 3 3 4 2 3" xfId="37788" xr:uid="{C013DE59-B170-4C70-BDCF-76CD87F3DBAA}"/>
    <cellStyle name="Note 2 3 3 4 3" xfId="30037" xr:uid="{292B6677-4991-4065-9E21-9D287F3C8F8F}"/>
    <cellStyle name="Note 2 3 3 4 4" xfId="35737" xr:uid="{F265FAF2-79A6-4169-A5F8-DBF4B4693729}"/>
    <cellStyle name="Note 2 3 3 5" xfId="22352" xr:uid="{5ADEF17B-D12A-427C-A2AA-F8A4DE5E3362}"/>
    <cellStyle name="Note 2 3 3 5 2" xfId="28292" xr:uid="{393D2B88-ABAD-4714-886D-13364677CE00}"/>
    <cellStyle name="Note 2 3 3 5 3" xfId="34019" xr:uid="{207A3429-ACE3-4F36-A743-E7EFCC12DB27}"/>
    <cellStyle name="Note 2 3 3 6" xfId="21470" xr:uid="{91047947-F034-4522-94BF-75EF234996A0}"/>
    <cellStyle name="Note 2 3 3 7" xfId="21006" xr:uid="{8C6CAF48-5E56-4368-9801-843887C230AA}"/>
    <cellStyle name="Note 2 3 3 8" xfId="33139" xr:uid="{8D1B4B31-65DA-46B1-B88D-C5120B41649A}"/>
    <cellStyle name="Note 2 3 4" xfId="20437" xr:uid="{00000000-0005-0000-0000-0000D84F0000}"/>
    <cellStyle name="Note 2 3 4 2" xfId="21898" xr:uid="{FB86F41E-B896-4CD7-AA15-3053B32DA91C}"/>
    <cellStyle name="Note 2 3 4 2 2" xfId="23629" xr:uid="{6048B301-E0B3-430D-B17C-A4AEC7E46E02}"/>
    <cellStyle name="Note 2 3 4 2 2 2" xfId="26329" xr:uid="{4C22516E-8017-4806-B858-01CE2053CE77}"/>
    <cellStyle name="Note 2 3 4 2 2 2 2" xfId="31781" xr:uid="{1B58A1CF-55FE-4349-A2E5-1A8DD552F2A7}"/>
    <cellStyle name="Note 2 3 4 2 2 2 3" xfId="37356" xr:uid="{CAF527D9-F725-49FB-B7B2-4022E9713DE7}"/>
    <cellStyle name="Note 2 3 4 2 2 3" xfId="29569" xr:uid="{458F17B1-628E-43D0-836C-E6B6773BAD5D}"/>
    <cellStyle name="Note 2 3 4 2 2 4" xfId="35293" xr:uid="{1AD55F18-9103-477F-8149-465036F7937B}"/>
    <cellStyle name="Note 2 3 4 2 3" xfId="25013" xr:uid="{87B8F7C3-F196-470D-B22E-9D7E6961D6C2}"/>
    <cellStyle name="Note 2 3 4 2 3 2" xfId="27208" xr:uid="{F38D0992-C933-4E6D-BF9B-2FA72202C66D}"/>
    <cellStyle name="Note 2 3 4 2 3 2 2" xfId="32660" xr:uid="{1EDC08BE-D6FB-4D1D-913B-641C60D2EF77}"/>
    <cellStyle name="Note 2 3 4 2 3 2 3" xfId="38042" xr:uid="{04F625C1-39BC-45FF-875E-BAC9AB4036FF}"/>
    <cellStyle name="Note 2 3 4 2 3 3" xfId="30465" xr:uid="{7D7CDD11-7397-4621-97B3-C5E726950206}"/>
    <cellStyle name="Note 2 3 4 2 3 4" xfId="36159" xr:uid="{1E2146B3-151F-406B-8FEE-54474EA0510C}"/>
    <cellStyle name="Note 2 3 4 2 4" xfId="22774" xr:uid="{B8053179-0CA3-4D41-B4FE-59FC68167F54}"/>
    <cellStyle name="Note 2 3 4 2 4 2" xfId="28714" xr:uid="{9D7417A2-D983-4CA1-9662-AAA5947018CE}"/>
    <cellStyle name="Note 2 3 4 2 4 3" xfId="34441" xr:uid="{899B9B05-77D3-4809-8227-265DA3F0F00D}"/>
    <cellStyle name="Note 2 3 4 2 5" xfId="25474" xr:uid="{290CFA34-272C-4DED-91B9-F8F8CDF624AA}"/>
    <cellStyle name="Note 2 3 4 2 5 2" xfId="30926" xr:uid="{38EFB2B1-EEC0-4FF7-BFF0-F95E6C29CB06}"/>
    <cellStyle name="Note 2 3 4 2 5 3" xfId="36501" xr:uid="{9E05D37B-71D1-4555-8960-152FB654D95A}"/>
    <cellStyle name="Note 2 3 4 2 6" xfId="27840" xr:uid="{0E10A1F2-814F-45B4-8F19-B47CC5AC7894}"/>
    <cellStyle name="Note 2 3 4 2 7" xfId="33567" xr:uid="{D51A6482-7CF4-481D-B70E-7B1296645E00}"/>
    <cellStyle name="Note 2 3 4 3" xfId="23208" xr:uid="{BD32FC17-5597-4BFB-985C-DC7A0EE4FFB7}"/>
    <cellStyle name="Note 2 3 4 3 2" xfId="25908" xr:uid="{A35A60EA-8EC8-4217-9352-3B28C8C33619}"/>
    <cellStyle name="Note 2 3 4 3 2 2" xfId="31360" xr:uid="{7C2ACA22-7515-4951-AE6C-F018B2A56154}"/>
    <cellStyle name="Note 2 3 4 3 2 3" xfId="36935" xr:uid="{81FECE90-507B-476B-A79C-708747DE6284}"/>
    <cellStyle name="Note 2 3 4 3 3" xfId="29148" xr:uid="{6876A342-9DCA-436D-A8AB-174CB26784D4}"/>
    <cellStyle name="Note 2 3 4 3 4" xfId="34872" xr:uid="{EDB52C79-7ABA-48E9-AD56-EB5487E50A0A}"/>
    <cellStyle name="Note 2 3 4 4" xfId="24586" xr:uid="{33E3008F-56B3-4551-9940-15F7A1384FEF}"/>
    <cellStyle name="Note 2 3 4 4 2" xfId="26781" xr:uid="{2D763F9F-9B8E-4743-991E-19C15BF400F8}"/>
    <cellStyle name="Note 2 3 4 4 2 2" xfId="32233" xr:uid="{C0288D40-F3F9-493B-811C-2434E1F5FA52}"/>
    <cellStyle name="Note 2 3 4 4 2 3" xfId="37789" xr:uid="{C61E7705-BEF7-4E1A-9B01-2BB30B4ED383}"/>
    <cellStyle name="Note 2 3 4 4 3" xfId="30038" xr:uid="{49E78D37-DBFB-42DD-8A52-B2AB28BBF334}"/>
    <cellStyle name="Note 2 3 4 4 4" xfId="35738" xr:uid="{B7DA7A5B-C536-411F-8ACB-0008F303C151}"/>
    <cellStyle name="Note 2 3 4 5" xfId="22353" xr:uid="{C70D08B4-B108-4657-BA0A-704B2D5BA8DB}"/>
    <cellStyle name="Note 2 3 4 5 2" xfId="28293" xr:uid="{AC67CB09-B501-49DE-8618-7D33D7D2D843}"/>
    <cellStyle name="Note 2 3 4 5 3" xfId="34020" xr:uid="{2071A8ED-4213-456C-8734-2D12FEF6737E}"/>
    <cellStyle name="Note 2 3 4 6" xfId="21471" xr:uid="{225D9EBA-6F82-45FF-8013-6468434C755C}"/>
    <cellStyle name="Note 2 3 4 7" xfId="21005" xr:uid="{52DB02FE-C749-43CA-8931-2B74DEC7F0A8}"/>
    <cellStyle name="Note 2 3 4 8" xfId="33140" xr:uid="{5BEFDC11-8A7F-47B6-A619-CF852BD1E018}"/>
    <cellStyle name="Note 2 3 5" xfId="20438" xr:uid="{00000000-0005-0000-0000-0000D94F0000}"/>
    <cellStyle name="Note 2 3 5 2" xfId="21897" xr:uid="{74065428-0128-4252-A3DB-DC9274CACD4D}"/>
    <cellStyle name="Note 2 3 5 2 2" xfId="23628" xr:uid="{96976B08-DE36-484F-8F9C-5448CD119485}"/>
    <cellStyle name="Note 2 3 5 2 2 2" xfId="26328" xr:uid="{3E8B63C8-2C83-48B5-9762-3A81EDA5A15C}"/>
    <cellStyle name="Note 2 3 5 2 2 2 2" xfId="31780" xr:uid="{C2747F65-C80B-47B4-B051-0AB013CB72BE}"/>
    <cellStyle name="Note 2 3 5 2 2 2 3" xfId="37355" xr:uid="{178678A4-A3B2-4270-BAA7-149B4D0ADA82}"/>
    <cellStyle name="Note 2 3 5 2 2 3" xfId="29568" xr:uid="{E785B5A2-D21F-4EF4-AC7A-40182252C47D}"/>
    <cellStyle name="Note 2 3 5 2 2 4" xfId="35292" xr:uid="{5F047448-2083-4EEA-B1C3-EEC25AD83937}"/>
    <cellStyle name="Note 2 3 5 2 3" xfId="25012" xr:uid="{20BC03BE-CB55-4264-86A3-5E490C3EDCFE}"/>
    <cellStyle name="Note 2 3 5 2 3 2" xfId="27207" xr:uid="{E0A832EE-C329-4BED-9A4B-C4BAE7DD6233}"/>
    <cellStyle name="Note 2 3 5 2 3 2 2" xfId="32659" xr:uid="{4D457CED-60A8-4D99-85E9-2C7CAA43896C}"/>
    <cellStyle name="Note 2 3 5 2 3 2 3" xfId="38041" xr:uid="{380C1A8A-D047-4500-8718-8AD0587DE1BB}"/>
    <cellStyle name="Note 2 3 5 2 3 3" xfId="30464" xr:uid="{3896DDCF-3411-4B1E-A086-C787EDC7330D}"/>
    <cellStyle name="Note 2 3 5 2 3 4" xfId="36158" xr:uid="{607B27CD-3E25-4C73-A4C9-FD37096F83B6}"/>
    <cellStyle name="Note 2 3 5 2 4" xfId="22773" xr:uid="{A32ACCF5-11DD-488E-85D0-67A9F60B9977}"/>
    <cellStyle name="Note 2 3 5 2 4 2" xfId="28713" xr:uid="{4ED77027-159B-4A38-86E6-394356D67082}"/>
    <cellStyle name="Note 2 3 5 2 4 3" xfId="34440" xr:uid="{0FBA81E0-4C80-4504-8C14-CA4D7300E858}"/>
    <cellStyle name="Note 2 3 5 2 5" xfId="25473" xr:uid="{C4CF08F8-2E4A-438F-B3ED-4B2B1C146ED8}"/>
    <cellStyle name="Note 2 3 5 2 5 2" xfId="30925" xr:uid="{0BF6F827-E2EC-4070-888D-E75EDE22A130}"/>
    <cellStyle name="Note 2 3 5 2 5 3" xfId="36500" xr:uid="{1B88D10A-450E-430C-8BBA-C285028028BD}"/>
    <cellStyle name="Note 2 3 5 2 6" xfId="27839" xr:uid="{AABD5366-E8F1-46C6-A7E1-B2BA973FCCB4}"/>
    <cellStyle name="Note 2 3 5 2 7" xfId="33566" xr:uid="{A8CE3DB0-88E7-4DEC-AD82-F97EC8BC0FB8}"/>
    <cellStyle name="Note 2 3 5 3" xfId="23209" xr:uid="{0C221B64-0856-4401-9E41-362C5406E937}"/>
    <cellStyle name="Note 2 3 5 3 2" xfId="25909" xr:uid="{5A081D65-D74D-43A1-AB54-F32E1C0A83AD}"/>
    <cellStyle name="Note 2 3 5 3 2 2" xfId="31361" xr:uid="{8D7B3202-0034-4218-BB06-891863C577D0}"/>
    <cellStyle name="Note 2 3 5 3 2 3" xfId="36936" xr:uid="{45F8EA82-820C-4405-9EED-8BE2A3E2BA5C}"/>
    <cellStyle name="Note 2 3 5 3 3" xfId="29149" xr:uid="{E6120A79-3066-4C8E-AE9B-9FEC3677439A}"/>
    <cellStyle name="Note 2 3 5 3 4" xfId="34873" xr:uid="{99FBA71D-8ADE-42C7-9708-8BE27730B7A7}"/>
    <cellStyle name="Note 2 3 5 4" xfId="24587" xr:uid="{9A99A0FB-A8EF-4DF6-9675-ABA4D6D66B76}"/>
    <cellStyle name="Note 2 3 5 4 2" xfId="26782" xr:uid="{643B2A57-A528-4548-B9BB-E727694D10AF}"/>
    <cellStyle name="Note 2 3 5 4 2 2" xfId="32234" xr:uid="{E7914A14-A841-47B5-9DF4-D9C7982A5DBB}"/>
    <cellStyle name="Note 2 3 5 4 2 3" xfId="37790" xr:uid="{1621B4A9-4DB5-4A28-A245-8A21B8209F09}"/>
    <cellStyle name="Note 2 3 5 4 3" xfId="30039" xr:uid="{7DB545C0-9DC2-4FB1-9243-C8B013554D75}"/>
    <cellStyle name="Note 2 3 5 4 4" xfId="35739" xr:uid="{80942D91-D994-4EF4-A098-041C295C6145}"/>
    <cellStyle name="Note 2 3 5 5" xfId="22354" xr:uid="{8FC48376-0C29-4996-8F79-854FFE694B5C}"/>
    <cellStyle name="Note 2 3 5 5 2" xfId="28294" xr:uid="{D4CCCF85-2BB8-4A24-8D1C-826860318E63}"/>
    <cellStyle name="Note 2 3 5 5 3" xfId="34021" xr:uid="{07C48E0E-E503-4E49-B609-927905723FEA}"/>
    <cellStyle name="Note 2 3 5 6" xfId="21472" xr:uid="{F7BF76A6-0E7E-4A1D-B9C2-1B70F3FA45FB}"/>
    <cellStyle name="Note 2 3 5 7" xfId="21004" xr:uid="{8074DED2-F446-44F2-A48A-C8CBFD4BCD39}"/>
    <cellStyle name="Note 2 3 5 8" xfId="33141" xr:uid="{9C5D3D8F-224D-4687-A5BC-EED2124A9F92}"/>
    <cellStyle name="Note 2 4" xfId="20439" xr:uid="{00000000-0005-0000-0000-0000DA4F0000}"/>
    <cellStyle name="Note 2 4 2" xfId="20440" xr:uid="{00000000-0005-0000-0000-0000DB4F0000}"/>
    <cellStyle name="Note 2 4 2 2" xfId="20441" xr:uid="{00000000-0005-0000-0000-0000DC4F0000}"/>
    <cellStyle name="Note 2 4 2 2 2" xfId="21896" xr:uid="{389A639F-EE43-40E0-8AF6-85287EAF81C2}"/>
    <cellStyle name="Note 2 4 2 2 2 2" xfId="23627" xr:uid="{84138E68-0019-4373-8D8D-6BED4EDD58B4}"/>
    <cellStyle name="Note 2 4 2 2 2 2 2" xfId="26327" xr:uid="{5D6AC866-37A5-4C7B-828A-510C8FC2905B}"/>
    <cellStyle name="Note 2 4 2 2 2 2 2 2" xfId="31779" xr:uid="{D84C2961-631D-4422-8088-2D47147C18D8}"/>
    <cellStyle name="Note 2 4 2 2 2 2 2 3" xfId="37354" xr:uid="{452525E2-40B0-4F4D-B0DA-2E8D8FDB78B9}"/>
    <cellStyle name="Note 2 4 2 2 2 2 3" xfId="29567" xr:uid="{3A568445-E0CB-4512-95DA-F6EB1E11ED36}"/>
    <cellStyle name="Note 2 4 2 2 2 2 4" xfId="35291" xr:uid="{31BFEAB5-B5C6-445C-9638-286C9B0ECBB1}"/>
    <cellStyle name="Note 2 4 2 2 2 3" xfId="25011" xr:uid="{FC9531C7-0480-4F9D-AB46-9BA3930DB90F}"/>
    <cellStyle name="Note 2 4 2 2 2 3 2" xfId="27206" xr:uid="{7457FAB0-76D4-4C95-A40D-F413C446BD05}"/>
    <cellStyle name="Note 2 4 2 2 2 3 2 2" xfId="32658" xr:uid="{FA9F12E9-2E03-41D2-BDD1-DBF3C7DDD0F1}"/>
    <cellStyle name="Note 2 4 2 2 2 3 2 3" xfId="38040" xr:uid="{58B774D9-13FC-47B8-B268-C6440306D449}"/>
    <cellStyle name="Note 2 4 2 2 2 3 3" xfId="30463" xr:uid="{5E55EBB9-16A1-4FC5-B159-6B5DB5BE9B09}"/>
    <cellStyle name="Note 2 4 2 2 2 3 4" xfId="36157" xr:uid="{A378E84E-F671-419B-A79B-8EF1316194F4}"/>
    <cellStyle name="Note 2 4 2 2 2 4" xfId="22772" xr:uid="{AFE4617B-181A-4E7A-A80C-7264F771DBA1}"/>
    <cellStyle name="Note 2 4 2 2 2 4 2" xfId="28712" xr:uid="{8E156E58-2CDC-4E77-8491-24EBB022154B}"/>
    <cellStyle name="Note 2 4 2 2 2 4 3" xfId="34439" xr:uid="{DE0C5FBF-D4CC-49E8-A1A0-1605AC6736B8}"/>
    <cellStyle name="Note 2 4 2 2 2 5" xfId="25472" xr:uid="{E166AB0C-1515-4C1C-AC7F-EE3540829828}"/>
    <cellStyle name="Note 2 4 2 2 2 5 2" xfId="30924" xr:uid="{483661B4-1B99-4389-9096-58881D80B33F}"/>
    <cellStyle name="Note 2 4 2 2 2 5 3" xfId="36499" xr:uid="{E7B089B8-6CCD-4D3C-942F-3DC53653AD32}"/>
    <cellStyle name="Note 2 4 2 2 2 6" xfId="27838" xr:uid="{F4DDC2A9-2517-4CC0-8E17-ACF744EBC344}"/>
    <cellStyle name="Note 2 4 2 2 2 7" xfId="33565" xr:uid="{2F4194F4-7225-49D4-A843-B4C900048D08}"/>
    <cellStyle name="Note 2 4 2 2 3" xfId="23210" xr:uid="{68112CA1-FC4F-4364-894C-52C9386443F7}"/>
    <cellStyle name="Note 2 4 2 2 3 2" xfId="25910" xr:uid="{3466BB11-AAF4-4699-AECB-B611A159A42C}"/>
    <cellStyle name="Note 2 4 2 2 3 2 2" xfId="31362" xr:uid="{45B9EDA3-B3A5-4565-A42A-99D4A99C84A1}"/>
    <cellStyle name="Note 2 4 2 2 3 2 3" xfId="36937" xr:uid="{F2179F98-BCD7-4D4E-BD42-F044158584EA}"/>
    <cellStyle name="Note 2 4 2 2 3 3" xfId="29150" xr:uid="{830C4A3B-42EA-49F9-943A-4DC5D19655F0}"/>
    <cellStyle name="Note 2 4 2 2 3 4" xfId="34874" xr:uid="{F64643F9-CFAD-46EB-96DB-A8DE399DFF45}"/>
    <cellStyle name="Note 2 4 2 2 4" xfId="24588" xr:uid="{A47DD00B-B83A-4D02-A904-BB455C119A1B}"/>
    <cellStyle name="Note 2 4 2 2 4 2" xfId="26783" xr:uid="{CE7B8F9D-0DA8-47D7-82C3-48E837021A69}"/>
    <cellStyle name="Note 2 4 2 2 4 2 2" xfId="32235" xr:uid="{B75DB4B9-73A1-46B0-AED4-901536461A20}"/>
    <cellStyle name="Note 2 4 2 2 4 2 3" xfId="37791" xr:uid="{AFA91C03-D056-45F0-9978-20A51994B292}"/>
    <cellStyle name="Note 2 4 2 2 4 3" xfId="30040" xr:uid="{DF506D43-D1CC-41A2-B46F-335AA7F8AD84}"/>
    <cellStyle name="Note 2 4 2 2 4 4" xfId="35740" xr:uid="{9C28EBA4-E2B9-4463-8096-16CFC2DD54F9}"/>
    <cellStyle name="Note 2 4 2 2 5" xfId="22355" xr:uid="{30F9AE9B-6D55-461F-B473-78010C48401D}"/>
    <cellStyle name="Note 2 4 2 2 5 2" xfId="28295" xr:uid="{24B30A12-059C-4F5F-A8BE-B8A4C6E9CF86}"/>
    <cellStyle name="Note 2 4 2 2 5 3" xfId="34022" xr:uid="{93E76C9B-B509-4803-BDB5-6719FD963467}"/>
    <cellStyle name="Note 2 4 2 2 6" xfId="21473" xr:uid="{D1D65968-F3E2-463C-A0AF-90DDD0DBD057}"/>
    <cellStyle name="Note 2 4 2 2 7" xfId="21003" xr:uid="{21F11ACC-E2D6-4401-AD1E-2636A05C8059}"/>
    <cellStyle name="Note 2 4 2 2 8" xfId="33142" xr:uid="{A5979F1D-8D90-421F-B19E-E351EB54BB62}"/>
    <cellStyle name="Note 2 4 3" xfId="20442" xr:uid="{00000000-0005-0000-0000-0000DD4F0000}"/>
    <cellStyle name="Note 2 4 3 2" xfId="20443" xr:uid="{00000000-0005-0000-0000-0000DE4F0000}"/>
    <cellStyle name="Note 2 4 3 2 2" xfId="21895" xr:uid="{690954B2-8D2D-4E58-96D1-D89E0B3AD7A3}"/>
    <cellStyle name="Note 2 4 3 2 2 2" xfId="23626" xr:uid="{8B0934BB-B2FF-4797-86BC-CD1FA5A5050C}"/>
    <cellStyle name="Note 2 4 3 2 2 2 2" xfId="26326" xr:uid="{126C1730-283D-4A0F-8B9C-7B912B41E418}"/>
    <cellStyle name="Note 2 4 3 2 2 2 2 2" xfId="31778" xr:uid="{D68C8B0A-E0F6-4BEC-BD9C-4BFABD966432}"/>
    <cellStyle name="Note 2 4 3 2 2 2 2 3" xfId="37353" xr:uid="{45188D18-C901-45A5-8A3E-261082DA3922}"/>
    <cellStyle name="Note 2 4 3 2 2 2 3" xfId="29566" xr:uid="{352795DA-AD06-4F00-B613-5432F57543C9}"/>
    <cellStyle name="Note 2 4 3 2 2 2 4" xfId="35290" xr:uid="{64AC5735-01DC-47F6-9F84-B661041B0F85}"/>
    <cellStyle name="Note 2 4 3 2 2 3" xfId="25010" xr:uid="{CBD3EEB9-6B9E-46B1-9CF3-03762F328B4F}"/>
    <cellStyle name="Note 2 4 3 2 2 3 2" xfId="27205" xr:uid="{1F23C1E9-CA68-4202-977A-6AC9D13D0EF4}"/>
    <cellStyle name="Note 2 4 3 2 2 3 2 2" xfId="32657" xr:uid="{30F1B541-3F8E-4131-BD25-8B51F72FFB3A}"/>
    <cellStyle name="Note 2 4 3 2 2 3 2 3" xfId="38039" xr:uid="{FAE65E45-4750-4133-A7DE-AD57DD6D86A7}"/>
    <cellStyle name="Note 2 4 3 2 2 3 3" xfId="30462" xr:uid="{57927F15-8084-47E5-A24B-98EF7ABDB39B}"/>
    <cellStyle name="Note 2 4 3 2 2 3 4" xfId="36156" xr:uid="{A64855B7-4028-4781-B868-F790068400C6}"/>
    <cellStyle name="Note 2 4 3 2 2 4" xfId="22771" xr:uid="{EFE4D62F-C1C9-4D6B-A388-72ABA19F6BB6}"/>
    <cellStyle name="Note 2 4 3 2 2 4 2" xfId="28711" xr:uid="{636D001B-1781-499E-8655-379DBF4DFE69}"/>
    <cellStyle name="Note 2 4 3 2 2 4 3" xfId="34438" xr:uid="{FA0EEA58-8779-441C-8783-21AEA512970D}"/>
    <cellStyle name="Note 2 4 3 2 2 5" xfId="25471" xr:uid="{D06A392F-3794-4A80-AC29-95A1B33689B3}"/>
    <cellStyle name="Note 2 4 3 2 2 5 2" xfId="30923" xr:uid="{1B29F079-A53B-4DD5-94DB-AFA71A7EB4F8}"/>
    <cellStyle name="Note 2 4 3 2 2 5 3" xfId="36498" xr:uid="{201E1AE8-DDD7-4EA6-9CD8-D67DE386946F}"/>
    <cellStyle name="Note 2 4 3 2 2 6" xfId="27837" xr:uid="{AD85ECF6-DE65-4F84-BA40-756EBC19CEA5}"/>
    <cellStyle name="Note 2 4 3 2 2 7" xfId="33564" xr:uid="{A4B3F069-03D9-4415-AD34-98A5BA0AC3B9}"/>
    <cellStyle name="Note 2 4 3 2 3" xfId="23211" xr:uid="{973EDB0F-9B74-47FD-8BD5-0E0A4F234390}"/>
    <cellStyle name="Note 2 4 3 2 3 2" xfId="25911" xr:uid="{716C9FB6-FCB4-44E8-A230-170B30B888C4}"/>
    <cellStyle name="Note 2 4 3 2 3 2 2" xfId="31363" xr:uid="{66FD4CD3-1DEC-4975-AF87-5F8DA1EF2D17}"/>
    <cellStyle name="Note 2 4 3 2 3 2 3" xfId="36938" xr:uid="{C4CCFB7F-6A3C-48CC-9592-996A3EE00FD8}"/>
    <cellStyle name="Note 2 4 3 2 3 3" xfId="29151" xr:uid="{95185075-4FBE-445F-8817-8E7CB75E41B8}"/>
    <cellStyle name="Note 2 4 3 2 3 4" xfId="34875" xr:uid="{89E51EFA-B188-40C9-810F-B630DC1AA03E}"/>
    <cellStyle name="Note 2 4 3 2 4" xfId="24589" xr:uid="{AC4FEBB8-0139-421D-A3A8-E0C043242F4D}"/>
    <cellStyle name="Note 2 4 3 2 4 2" xfId="26784" xr:uid="{F34244EF-F8AF-4080-89AD-151FFC748C03}"/>
    <cellStyle name="Note 2 4 3 2 4 2 2" xfId="32236" xr:uid="{D67DD638-CC9B-4744-8A0A-D33A62BE4350}"/>
    <cellStyle name="Note 2 4 3 2 4 2 3" xfId="37792" xr:uid="{FA0AC20C-75FF-467A-B651-F90063E81ECF}"/>
    <cellStyle name="Note 2 4 3 2 4 3" xfId="30041" xr:uid="{A42C710E-E750-49D4-A722-2EECAE180D84}"/>
    <cellStyle name="Note 2 4 3 2 4 4" xfId="35741" xr:uid="{ED98796A-188D-4F63-8605-8A237D5E3B05}"/>
    <cellStyle name="Note 2 4 3 2 5" xfId="22356" xr:uid="{C6A6E049-4EB0-48C8-800C-8ABB314D5F73}"/>
    <cellStyle name="Note 2 4 3 2 5 2" xfId="28296" xr:uid="{FC7CED5F-68B8-4763-B475-D0BF1E004C81}"/>
    <cellStyle name="Note 2 4 3 2 5 3" xfId="34023" xr:uid="{A306E61A-C291-4615-8608-653EA95B2425}"/>
    <cellStyle name="Note 2 4 3 2 6" xfId="21474" xr:uid="{A37A6B2B-12A3-41D0-805B-24E9FE5D7443}"/>
    <cellStyle name="Note 2 4 3 2 7" xfId="21002" xr:uid="{D34E6C39-D8B4-429D-AEE4-22EFFBEF126E}"/>
    <cellStyle name="Note 2 4 3 2 8" xfId="33143" xr:uid="{2FE83D5E-1F25-4D2B-828E-EC1AB0BA6EAB}"/>
    <cellStyle name="Note 2 4 4" xfId="20444" xr:uid="{00000000-0005-0000-0000-0000DF4F0000}"/>
    <cellStyle name="Note 2 4 4 2" xfId="20445" xr:uid="{00000000-0005-0000-0000-0000E04F0000}"/>
    <cellStyle name="Note 2 4 4 2 2" xfId="21894" xr:uid="{9E196B46-1699-403E-A368-C9128A3CA6A8}"/>
    <cellStyle name="Note 2 4 4 2 2 2" xfId="23625" xr:uid="{1050528F-401D-496D-B70A-2E3954D9D9D3}"/>
    <cellStyle name="Note 2 4 4 2 2 2 2" xfId="26325" xr:uid="{94CA7DF6-8D63-4CF4-81C9-3DA4845B6E1D}"/>
    <cellStyle name="Note 2 4 4 2 2 2 2 2" xfId="31777" xr:uid="{D2FFAA28-06F8-43E9-8F91-40FABD49A0A8}"/>
    <cellStyle name="Note 2 4 4 2 2 2 2 3" xfId="37352" xr:uid="{1F62175B-7A3A-490C-8B4D-DBB39CCCD34B}"/>
    <cellStyle name="Note 2 4 4 2 2 2 3" xfId="29565" xr:uid="{A168877F-6BD1-454F-9C10-549D3093B5C4}"/>
    <cellStyle name="Note 2 4 4 2 2 2 4" xfId="35289" xr:uid="{388B7356-150F-4A11-BAE2-A02A653059AE}"/>
    <cellStyle name="Note 2 4 4 2 2 3" xfId="25009" xr:uid="{2F3D4C7D-8112-4D97-A31D-971DCE0D8839}"/>
    <cellStyle name="Note 2 4 4 2 2 3 2" xfId="27204" xr:uid="{963579AC-0197-408F-B828-F0F99FFCB65E}"/>
    <cellStyle name="Note 2 4 4 2 2 3 2 2" xfId="32656" xr:uid="{E71233C2-6C99-4806-914F-B23DB1E5598B}"/>
    <cellStyle name="Note 2 4 4 2 2 3 2 3" xfId="38038" xr:uid="{944D2EE9-BCD5-480D-BA6F-3DA6322290D5}"/>
    <cellStyle name="Note 2 4 4 2 2 3 3" xfId="30461" xr:uid="{6159F546-64AA-43FC-B1F1-6D9CD9F0482F}"/>
    <cellStyle name="Note 2 4 4 2 2 3 4" xfId="36155" xr:uid="{56EC3DEE-BE92-4C80-951A-349AC412E431}"/>
    <cellStyle name="Note 2 4 4 2 2 4" xfId="22770" xr:uid="{FE37C242-3F88-46EE-B59A-A9E898AD4B65}"/>
    <cellStyle name="Note 2 4 4 2 2 4 2" xfId="28710" xr:uid="{865B4B8A-F914-45A9-9289-C609EC7CE410}"/>
    <cellStyle name="Note 2 4 4 2 2 4 3" xfId="34437" xr:uid="{CD78F587-B057-417E-A4FA-F9DA828204E5}"/>
    <cellStyle name="Note 2 4 4 2 2 5" xfId="25470" xr:uid="{9B147151-86D3-456B-97C6-4C1F58CB1082}"/>
    <cellStyle name="Note 2 4 4 2 2 5 2" xfId="30922" xr:uid="{E6B3E38F-E31F-45AE-B8F6-49EE6C7E8921}"/>
    <cellStyle name="Note 2 4 4 2 2 5 3" xfId="36497" xr:uid="{59020C8B-096E-4648-86D9-2B4A55BF759C}"/>
    <cellStyle name="Note 2 4 4 2 2 6" xfId="27836" xr:uid="{B1BD2BC3-3007-4D2C-BC2D-3A7D4CDC0928}"/>
    <cellStyle name="Note 2 4 4 2 2 7" xfId="33563" xr:uid="{3C470592-7CF9-491C-B9D6-3DD79FAD5069}"/>
    <cellStyle name="Note 2 4 4 2 3" xfId="23212" xr:uid="{A7B81729-598F-457E-9C90-66DE8532CF1A}"/>
    <cellStyle name="Note 2 4 4 2 3 2" xfId="25912" xr:uid="{DE2DB7E0-8B4E-42FB-8587-ED2E2F06A6A6}"/>
    <cellStyle name="Note 2 4 4 2 3 2 2" xfId="31364" xr:uid="{EE2CCAF0-4D9F-4D20-8704-309BE2AAD896}"/>
    <cellStyle name="Note 2 4 4 2 3 2 3" xfId="36939" xr:uid="{9D8AE3E1-0497-47E0-BF4C-5E85A49420CF}"/>
    <cellStyle name="Note 2 4 4 2 3 3" xfId="29152" xr:uid="{34350A99-22D9-4A28-A644-91BDD175FB37}"/>
    <cellStyle name="Note 2 4 4 2 3 4" xfId="34876" xr:uid="{B567B59A-57F1-4DE6-B88D-114FBC1955C8}"/>
    <cellStyle name="Note 2 4 4 2 4" xfId="24590" xr:uid="{5F518045-9B22-43B5-B897-B39514F1997D}"/>
    <cellStyle name="Note 2 4 4 2 4 2" xfId="26785" xr:uid="{4E07EAD6-17BC-49D9-BDC8-A5A8F7178A50}"/>
    <cellStyle name="Note 2 4 4 2 4 2 2" xfId="32237" xr:uid="{1002A195-A308-4F84-BFD2-005B0BE2BE48}"/>
    <cellStyle name="Note 2 4 4 2 4 2 3" xfId="37793" xr:uid="{167DC985-AAF6-4625-90AB-5258A099C842}"/>
    <cellStyle name="Note 2 4 4 2 4 3" xfId="30042" xr:uid="{40591357-0F64-418D-8D1B-06D6E509E8D8}"/>
    <cellStyle name="Note 2 4 4 2 4 4" xfId="35742" xr:uid="{9A78276A-A47F-4561-9C5A-B6CE7C5BF48E}"/>
    <cellStyle name="Note 2 4 4 2 5" xfId="22357" xr:uid="{4B5FA2F5-D052-4573-A8F7-55AFF06AC41F}"/>
    <cellStyle name="Note 2 4 4 2 5 2" xfId="28297" xr:uid="{22B3C29D-222F-4832-978F-C912BC8F438E}"/>
    <cellStyle name="Note 2 4 4 2 5 3" xfId="34024" xr:uid="{C4725981-0A38-44C6-BAE2-0EEB24E9C938}"/>
    <cellStyle name="Note 2 4 4 2 6" xfId="21475" xr:uid="{F40CDA6F-D696-40B0-93B1-47F43EECF361}"/>
    <cellStyle name="Note 2 4 4 2 7" xfId="21001" xr:uid="{C86E516D-6210-420D-B86A-4637555ECEC0}"/>
    <cellStyle name="Note 2 4 4 2 8" xfId="33144" xr:uid="{D3435771-3356-4BEE-876D-A954F63AF8D0}"/>
    <cellStyle name="Note 2 4 5" xfId="20446" xr:uid="{00000000-0005-0000-0000-0000E14F0000}"/>
    <cellStyle name="Note 2 4 6" xfId="20447" xr:uid="{00000000-0005-0000-0000-0000E24F0000}"/>
    <cellStyle name="Note 2 4 7" xfId="20448" xr:uid="{00000000-0005-0000-0000-0000E34F0000}"/>
    <cellStyle name="Note 2 4 7 2" xfId="21893" xr:uid="{9495FB7D-A035-4E70-9AE4-1919241B97EB}"/>
    <cellStyle name="Note 2 4 7 2 2" xfId="23624" xr:uid="{E990E029-2F62-463D-9DAA-5B3A03493E42}"/>
    <cellStyle name="Note 2 4 7 2 2 2" xfId="26324" xr:uid="{83A2156E-BD31-49BA-8BB0-5D079EE08015}"/>
    <cellStyle name="Note 2 4 7 2 2 2 2" xfId="31776" xr:uid="{0E7C2F68-A89D-40FF-BDEA-CEA21B0D825D}"/>
    <cellStyle name="Note 2 4 7 2 2 2 3" xfId="37351" xr:uid="{6A6A9229-9302-40E5-A745-BA8E8749B33F}"/>
    <cellStyle name="Note 2 4 7 2 2 3" xfId="29564" xr:uid="{2930C547-41FE-4C46-881B-370A94816D69}"/>
    <cellStyle name="Note 2 4 7 2 2 4" xfId="35288" xr:uid="{37E7D529-68B9-4709-A4A0-091FDFB88F86}"/>
    <cellStyle name="Note 2 4 7 2 3" xfId="25008" xr:uid="{A89B8DF0-7203-48A8-8628-50223F408F60}"/>
    <cellStyle name="Note 2 4 7 2 3 2" xfId="27203" xr:uid="{DC00A5E4-D82D-4D2B-94F6-2D50D9F5AC96}"/>
    <cellStyle name="Note 2 4 7 2 3 2 2" xfId="32655" xr:uid="{3A3F2093-1EE9-4D34-B5F1-91324BF992E1}"/>
    <cellStyle name="Note 2 4 7 2 3 2 3" xfId="38037" xr:uid="{9A472B93-B5B3-4C66-8808-3A9F66918FA0}"/>
    <cellStyle name="Note 2 4 7 2 3 3" xfId="30460" xr:uid="{9DE7B6F9-D8ED-4227-90F0-689D94536FF3}"/>
    <cellStyle name="Note 2 4 7 2 3 4" xfId="36154" xr:uid="{9F8B1552-018A-45F5-844C-52703DDA4A43}"/>
    <cellStyle name="Note 2 4 7 2 4" xfId="22769" xr:uid="{D9AD50A5-F593-4463-9BDA-D9971575E4CF}"/>
    <cellStyle name="Note 2 4 7 2 4 2" xfId="28709" xr:uid="{C985CF27-C772-4076-A2ED-1CE755F8F24E}"/>
    <cellStyle name="Note 2 4 7 2 4 3" xfId="34436" xr:uid="{A329D91F-DEBA-457D-9581-0C3C72A2AE8B}"/>
    <cellStyle name="Note 2 4 7 2 5" xfId="25469" xr:uid="{342FBD2D-D4C2-4EF7-8CA6-D1DF8207BCCE}"/>
    <cellStyle name="Note 2 4 7 2 5 2" xfId="30921" xr:uid="{FCFCE169-8389-4ED0-AC44-060AFD932EEE}"/>
    <cellStyle name="Note 2 4 7 2 5 3" xfId="36496" xr:uid="{B46DEC9E-7237-4177-B4CB-9A3572EBDC69}"/>
    <cellStyle name="Note 2 4 7 2 6" xfId="27835" xr:uid="{E987F0C6-3D18-4735-AD4F-8472B73953E1}"/>
    <cellStyle name="Note 2 4 7 2 7" xfId="33562" xr:uid="{A5653971-85A1-41B6-BDB0-DFD0EBCB37DA}"/>
    <cellStyle name="Note 2 4 7 3" xfId="23213" xr:uid="{48FF8A15-8C6E-45D4-A582-9FA0B61786E4}"/>
    <cellStyle name="Note 2 4 7 3 2" xfId="25913" xr:uid="{ED28CD19-210F-423C-9E81-97387D8D554C}"/>
    <cellStyle name="Note 2 4 7 3 2 2" xfId="31365" xr:uid="{C2CFB832-211C-461F-B3C9-3AABBAB33ED0}"/>
    <cellStyle name="Note 2 4 7 3 2 3" xfId="36940" xr:uid="{0F975905-AB36-42BA-A4C8-F5C41FEAFAAB}"/>
    <cellStyle name="Note 2 4 7 3 3" xfId="29153" xr:uid="{D195C59B-DB97-4867-9D7C-BCC50C73C9E8}"/>
    <cellStyle name="Note 2 4 7 3 4" xfId="34877" xr:uid="{AAB3E836-DC20-4A1D-BF4B-C6E50C3F3BC3}"/>
    <cellStyle name="Note 2 4 7 4" xfId="24591" xr:uid="{CB26947D-10B4-4218-8325-567FFD60EFA6}"/>
    <cellStyle name="Note 2 4 7 4 2" xfId="26786" xr:uid="{192694D5-DD82-4766-8E82-C8D48A93C7DF}"/>
    <cellStyle name="Note 2 4 7 4 2 2" xfId="32238" xr:uid="{A0852139-2126-457F-99A4-9F1E40BF5B72}"/>
    <cellStyle name="Note 2 4 7 4 2 3" xfId="37794" xr:uid="{E4995387-FCE6-43B3-BB37-469CB98F9C5A}"/>
    <cellStyle name="Note 2 4 7 4 3" xfId="30043" xr:uid="{5853E308-227D-4360-8D53-CB272788A10B}"/>
    <cellStyle name="Note 2 4 7 4 4" xfId="35743" xr:uid="{B6924023-F134-4BC3-9806-0187BC351FD4}"/>
    <cellStyle name="Note 2 4 7 5" xfId="22358" xr:uid="{A5343D2D-79A4-4886-91DC-D6357C426A98}"/>
    <cellStyle name="Note 2 4 7 5 2" xfId="28298" xr:uid="{A580670E-60EC-406A-896E-D62024E19255}"/>
    <cellStyle name="Note 2 4 7 5 3" xfId="34025" xr:uid="{5DBDD9E8-0CE7-4EC7-924E-983050603CEC}"/>
    <cellStyle name="Note 2 4 7 6" xfId="21476" xr:uid="{908E5EF3-7B89-42CF-9631-EDFFA3A11C9B}"/>
    <cellStyle name="Note 2 4 7 7" xfId="21000" xr:uid="{FE0102D9-9FA5-42D5-954A-1C5F187E6408}"/>
    <cellStyle name="Note 2 4 7 8" xfId="33145" xr:uid="{B38178E1-0E22-48B6-BAE9-F222A760BD02}"/>
    <cellStyle name="Note 2 5" xfId="20449" xr:uid="{00000000-0005-0000-0000-0000E44F0000}"/>
    <cellStyle name="Note 2 5 2" xfId="20450" xr:uid="{00000000-0005-0000-0000-0000E54F0000}"/>
    <cellStyle name="Note 2 5 2 2" xfId="20451" xr:uid="{00000000-0005-0000-0000-0000E64F0000}"/>
    <cellStyle name="Note 2 5 2 2 2" xfId="21892" xr:uid="{FF60421B-CE9D-4209-80EE-3F01B1597642}"/>
    <cellStyle name="Note 2 5 2 2 2 2" xfId="23623" xr:uid="{21E0819E-447E-46E7-8ECF-3365BC2A8549}"/>
    <cellStyle name="Note 2 5 2 2 2 2 2" xfId="26323" xr:uid="{F7E9BF40-C4FC-4171-BBED-C978D2333B9E}"/>
    <cellStyle name="Note 2 5 2 2 2 2 2 2" xfId="31775" xr:uid="{9BB3AB5A-3DC7-40D5-AF90-1CAD3DF6ADC8}"/>
    <cellStyle name="Note 2 5 2 2 2 2 2 3" xfId="37350" xr:uid="{5E57DD87-0F22-42A7-BF76-8139D1596A41}"/>
    <cellStyle name="Note 2 5 2 2 2 2 3" xfId="29563" xr:uid="{3A893475-44D6-4A6F-8412-E58377B5ED59}"/>
    <cellStyle name="Note 2 5 2 2 2 2 4" xfId="35287" xr:uid="{B11CC173-00E2-4085-98F2-8B58DE3AE7E8}"/>
    <cellStyle name="Note 2 5 2 2 2 3" xfId="25007" xr:uid="{BEECB763-D240-4191-92DB-9CBCD09AC42B}"/>
    <cellStyle name="Note 2 5 2 2 2 3 2" xfId="27202" xr:uid="{46B2A7B1-1980-4245-A204-2B9265BBA259}"/>
    <cellStyle name="Note 2 5 2 2 2 3 2 2" xfId="32654" xr:uid="{58E5C3E3-DBA0-4550-8CC2-B036E7D67032}"/>
    <cellStyle name="Note 2 5 2 2 2 3 2 3" xfId="38036" xr:uid="{184A7199-CC2A-4644-AB34-D55310A53CD7}"/>
    <cellStyle name="Note 2 5 2 2 2 3 3" xfId="30459" xr:uid="{07AAE233-4F2F-49A9-9BC6-76212E967FC6}"/>
    <cellStyle name="Note 2 5 2 2 2 3 4" xfId="36153" xr:uid="{085910B3-ABAC-4AEA-8534-38178E716EE2}"/>
    <cellStyle name="Note 2 5 2 2 2 4" xfId="22768" xr:uid="{CB057397-A06A-4517-AC1D-D46A41C09F4F}"/>
    <cellStyle name="Note 2 5 2 2 2 4 2" xfId="28708" xr:uid="{20BA7CD3-3763-4788-8534-DDE29EDC066E}"/>
    <cellStyle name="Note 2 5 2 2 2 4 3" xfId="34435" xr:uid="{49465D3A-925E-4140-B75A-9A98002EBB7C}"/>
    <cellStyle name="Note 2 5 2 2 2 5" xfId="25468" xr:uid="{74D753F8-4649-4308-9832-E6633788DE1F}"/>
    <cellStyle name="Note 2 5 2 2 2 5 2" xfId="30920" xr:uid="{EF746C4D-BE8C-423A-8590-D7E4CC62A89F}"/>
    <cellStyle name="Note 2 5 2 2 2 5 3" xfId="36495" xr:uid="{175AB152-BE54-4CC3-BA35-142CCFA435F8}"/>
    <cellStyle name="Note 2 5 2 2 2 6" xfId="27834" xr:uid="{2BE25E10-4118-400D-A93D-B0DC6B8D6BB3}"/>
    <cellStyle name="Note 2 5 2 2 2 7" xfId="33561" xr:uid="{B11D08FF-368E-4273-8CC3-8C2F145AF6D5}"/>
    <cellStyle name="Note 2 5 2 2 3" xfId="23214" xr:uid="{B958750C-E8D3-4827-B047-D038C3B50FDD}"/>
    <cellStyle name="Note 2 5 2 2 3 2" xfId="25914" xr:uid="{92C79CC7-39FC-4769-BC99-2D9FEB65999A}"/>
    <cellStyle name="Note 2 5 2 2 3 2 2" xfId="31366" xr:uid="{113537F3-83F0-4878-9A89-D1B75A9F8755}"/>
    <cellStyle name="Note 2 5 2 2 3 2 3" xfId="36941" xr:uid="{24B7EACB-B4F8-4548-ABF9-3654E3F98E45}"/>
    <cellStyle name="Note 2 5 2 2 3 3" xfId="29154" xr:uid="{0A2259EF-B43A-4A2C-BD22-1BD8545B6401}"/>
    <cellStyle name="Note 2 5 2 2 3 4" xfId="34878" xr:uid="{71A6A2E2-DD3B-4088-BEC5-69C214BFC936}"/>
    <cellStyle name="Note 2 5 2 2 4" xfId="24592" xr:uid="{F3E133ED-B1B0-4F7B-ADA2-E9B7F2263628}"/>
    <cellStyle name="Note 2 5 2 2 4 2" xfId="26787" xr:uid="{A8DF0A25-1430-4491-B470-2FC37C5C8BF1}"/>
    <cellStyle name="Note 2 5 2 2 4 2 2" xfId="32239" xr:uid="{4F8F4104-A451-4086-B496-D3CAD5F514A9}"/>
    <cellStyle name="Note 2 5 2 2 4 2 3" xfId="37795" xr:uid="{7A0A6CB8-69E8-445A-9378-0E1712EA917A}"/>
    <cellStyle name="Note 2 5 2 2 4 3" xfId="30044" xr:uid="{74ED7650-5270-43E7-A363-38187BBE9BF8}"/>
    <cellStyle name="Note 2 5 2 2 4 4" xfId="35744" xr:uid="{8E0576B7-733C-4B56-9B0E-990761B52BC6}"/>
    <cellStyle name="Note 2 5 2 2 5" xfId="22359" xr:uid="{8AF3D42E-C843-4719-8AA2-F3EB6C0FB342}"/>
    <cellStyle name="Note 2 5 2 2 5 2" xfId="28299" xr:uid="{089FE044-B706-470A-87CE-DBE0FA58D26E}"/>
    <cellStyle name="Note 2 5 2 2 5 3" xfId="34026" xr:uid="{756418E1-6AAB-4AEC-9071-B5E80ACA949F}"/>
    <cellStyle name="Note 2 5 2 2 6" xfId="21477" xr:uid="{1C8102A8-4978-4B73-9BB3-4EE0483F96B0}"/>
    <cellStyle name="Note 2 5 2 2 7" xfId="20999" xr:uid="{9EBDF0A6-B530-40CB-8B84-CF18B1E79248}"/>
    <cellStyle name="Note 2 5 2 2 8" xfId="33146" xr:uid="{D02EA5E8-3221-44F2-A851-E2C0EA76500B}"/>
    <cellStyle name="Note 2 5 3" xfId="20452" xr:uid="{00000000-0005-0000-0000-0000E74F0000}"/>
    <cellStyle name="Note 2 5 3 2" xfId="20453" xr:uid="{00000000-0005-0000-0000-0000E84F0000}"/>
    <cellStyle name="Note 2 5 3 2 2" xfId="21891" xr:uid="{08B6046D-DEA2-49B6-84D3-C55FF1B24C1A}"/>
    <cellStyle name="Note 2 5 3 2 2 2" xfId="23622" xr:uid="{71EAABC3-E2AB-4FD7-A553-FED1D2A776FD}"/>
    <cellStyle name="Note 2 5 3 2 2 2 2" xfId="26322" xr:uid="{EBB47FB5-55C1-42B9-B7AA-624A8B21D716}"/>
    <cellStyle name="Note 2 5 3 2 2 2 2 2" xfId="31774" xr:uid="{F5BBA04A-A4AB-4D78-9C19-4BA92A7DDBA4}"/>
    <cellStyle name="Note 2 5 3 2 2 2 2 3" xfId="37349" xr:uid="{7169DAA9-669C-407A-BE03-606B36718041}"/>
    <cellStyle name="Note 2 5 3 2 2 2 3" xfId="29562" xr:uid="{E0586B62-16D6-4722-AEE6-8931B5390EFA}"/>
    <cellStyle name="Note 2 5 3 2 2 2 4" xfId="35286" xr:uid="{657D29F0-8542-41DE-933D-488875C22C9A}"/>
    <cellStyle name="Note 2 5 3 2 2 3" xfId="25006" xr:uid="{13150C85-95FC-4117-9E16-7C5B8AD650F1}"/>
    <cellStyle name="Note 2 5 3 2 2 3 2" xfId="27201" xr:uid="{4E5DE746-6ECE-40EF-ABBD-03003F9D426E}"/>
    <cellStyle name="Note 2 5 3 2 2 3 2 2" xfId="32653" xr:uid="{A84A7A1F-204B-43EA-B9A2-0C3187DF02DD}"/>
    <cellStyle name="Note 2 5 3 2 2 3 2 3" xfId="38035" xr:uid="{FA503033-6FBD-462F-8610-818DB2118161}"/>
    <cellStyle name="Note 2 5 3 2 2 3 3" xfId="30458" xr:uid="{E55519EB-7A79-498C-851A-3D4F800ADF8E}"/>
    <cellStyle name="Note 2 5 3 2 2 3 4" xfId="36152" xr:uid="{BF4F630A-A64E-480F-86D7-87810B94F53C}"/>
    <cellStyle name="Note 2 5 3 2 2 4" xfId="22767" xr:uid="{194D56DA-9ACC-440F-9573-27ACE4342123}"/>
    <cellStyle name="Note 2 5 3 2 2 4 2" xfId="28707" xr:uid="{774A1B7D-F956-4A67-8CDA-ACD5BC6608F0}"/>
    <cellStyle name="Note 2 5 3 2 2 4 3" xfId="34434" xr:uid="{1210440B-409A-40F8-8D1A-AD6EEFE9FC80}"/>
    <cellStyle name="Note 2 5 3 2 2 5" xfId="25467" xr:uid="{E574F71D-4084-4E5B-A85B-6C796BD64BF1}"/>
    <cellStyle name="Note 2 5 3 2 2 5 2" xfId="30919" xr:uid="{E6E4A117-1473-4433-B582-FB887A4B779D}"/>
    <cellStyle name="Note 2 5 3 2 2 5 3" xfId="36494" xr:uid="{521A3D30-DD18-43D9-A9FE-D4BDDEC79133}"/>
    <cellStyle name="Note 2 5 3 2 2 6" xfId="27833" xr:uid="{C267CB06-7110-468F-B811-E00382162D77}"/>
    <cellStyle name="Note 2 5 3 2 2 7" xfId="33560" xr:uid="{671AE060-6FCD-4EAB-85A8-A41C45ED8EB9}"/>
    <cellStyle name="Note 2 5 3 2 3" xfId="23215" xr:uid="{45F6AD80-7AD2-4E92-A949-36B0953EF6BD}"/>
    <cellStyle name="Note 2 5 3 2 3 2" xfId="25915" xr:uid="{DEAC2720-CF8D-4E03-B4A5-7680BC613D0B}"/>
    <cellStyle name="Note 2 5 3 2 3 2 2" xfId="31367" xr:uid="{F0EB3725-5766-4CFF-9E52-47B3E29A01AF}"/>
    <cellStyle name="Note 2 5 3 2 3 2 3" xfId="36942" xr:uid="{0F102B8A-64A3-4C70-BA27-E6B23BF429EF}"/>
    <cellStyle name="Note 2 5 3 2 3 3" xfId="29155" xr:uid="{91ED977D-F74B-4F93-80D8-97FC6104EE74}"/>
    <cellStyle name="Note 2 5 3 2 3 4" xfId="34879" xr:uid="{EECF473A-AC55-4716-BBF3-5D150C161B32}"/>
    <cellStyle name="Note 2 5 3 2 4" xfId="24593" xr:uid="{4257F950-05C9-427E-985C-A275C5DEDA59}"/>
    <cellStyle name="Note 2 5 3 2 4 2" xfId="26788" xr:uid="{DEA7D7B4-4AE6-4821-84EB-966253B82148}"/>
    <cellStyle name="Note 2 5 3 2 4 2 2" xfId="32240" xr:uid="{1CFC72DF-AABE-4187-AF80-3DE9B7BD9033}"/>
    <cellStyle name="Note 2 5 3 2 4 2 3" xfId="37796" xr:uid="{5ECB610A-5503-43A4-BC13-F6B0A570AD5D}"/>
    <cellStyle name="Note 2 5 3 2 4 3" xfId="30045" xr:uid="{E12CED3C-8DD2-46A5-A3FB-7309CB8F178F}"/>
    <cellStyle name="Note 2 5 3 2 4 4" xfId="35745" xr:uid="{F487866E-9B89-4548-A385-9B85D0C71FE6}"/>
    <cellStyle name="Note 2 5 3 2 5" xfId="22360" xr:uid="{AED4588F-3409-43E6-9D31-795B083E9586}"/>
    <cellStyle name="Note 2 5 3 2 5 2" xfId="28300" xr:uid="{8FB47525-1738-48B0-BD9A-BD89CF6849B7}"/>
    <cellStyle name="Note 2 5 3 2 5 3" xfId="34027" xr:uid="{72421F3D-D096-47F0-93CF-003F19C99C01}"/>
    <cellStyle name="Note 2 5 3 2 6" xfId="21478" xr:uid="{C07BB60C-71C4-46FC-BCFD-B8602FFFD327}"/>
    <cellStyle name="Note 2 5 3 2 7" xfId="20998" xr:uid="{4B17FF15-E0C6-412F-8EAC-29EABAB08D3E}"/>
    <cellStyle name="Note 2 5 3 2 8" xfId="33147" xr:uid="{9049846E-272D-4F2C-8F6D-3BEEF62423D4}"/>
    <cellStyle name="Note 2 5 4" xfId="20454" xr:uid="{00000000-0005-0000-0000-0000E94F0000}"/>
    <cellStyle name="Note 2 5 4 2" xfId="20455" xr:uid="{00000000-0005-0000-0000-0000EA4F0000}"/>
    <cellStyle name="Note 2 5 4 2 2" xfId="21890" xr:uid="{55EC4FC9-A7CA-46E3-877D-C20A28CE3129}"/>
    <cellStyle name="Note 2 5 4 2 2 2" xfId="23621" xr:uid="{B8240234-6654-464C-B3D3-23DE3C589920}"/>
    <cellStyle name="Note 2 5 4 2 2 2 2" xfId="26321" xr:uid="{E741AA63-BEBC-43C6-8632-4D4A2996136B}"/>
    <cellStyle name="Note 2 5 4 2 2 2 2 2" xfId="31773" xr:uid="{D5413851-3712-4108-9266-DF4C0211839E}"/>
    <cellStyle name="Note 2 5 4 2 2 2 2 3" xfId="37348" xr:uid="{D8987F85-3E06-4DFA-93FF-99D2388DF049}"/>
    <cellStyle name="Note 2 5 4 2 2 2 3" xfId="29561" xr:uid="{75B33356-7A5E-4A21-ADBD-7DDD8DE55677}"/>
    <cellStyle name="Note 2 5 4 2 2 2 4" xfId="35285" xr:uid="{08CFF9AE-2BD8-4FCB-96C0-D3B7B5986388}"/>
    <cellStyle name="Note 2 5 4 2 2 3" xfId="25005" xr:uid="{E473DD97-A3E6-4B22-88BC-C67869ACDB1E}"/>
    <cellStyle name="Note 2 5 4 2 2 3 2" xfId="27200" xr:uid="{1DCF5E8A-5208-4051-9936-E5626A52F63E}"/>
    <cellStyle name="Note 2 5 4 2 2 3 2 2" xfId="32652" xr:uid="{CB6E68D2-49FC-4B3C-AB06-AF732FE4D320}"/>
    <cellStyle name="Note 2 5 4 2 2 3 2 3" xfId="38034" xr:uid="{B06FB139-211E-4A17-B03D-77C3E66F4E6B}"/>
    <cellStyle name="Note 2 5 4 2 2 3 3" xfId="30457" xr:uid="{511084CB-F77E-4A88-AB14-68BDDC31A862}"/>
    <cellStyle name="Note 2 5 4 2 2 3 4" xfId="36151" xr:uid="{8E50C678-5424-4907-92F2-AE7F9E88F7A5}"/>
    <cellStyle name="Note 2 5 4 2 2 4" xfId="22766" xr:uid="{4A1DE985-A18E-4FBB-B4A8-FEAF2A2DABE1}"/>
    <cellStyle name="Note 2 5 4 2 2 4 2" xfId="28706" xr:uid="{1C2569CC-7BCA-41A6-BBBA-3E259D6CDCDC}"/>
    <cellStyle name="Note 2 5 4 2 2 4 3" xfId="34433" xr:uid="{AAC6715F-999E-4395-98F4-C2FFC4A03969}"/>
    <cellStyle name="Note 2 5 4 2 2 5" xfId="25466" xr:uid="{DFACADC3-7AF5-4BDE-B63E-65C730A3AA8A}"/>
    <cellStyle name="Note 2 5 4 2 2 5 2" xfId="30918" xr:uid="{09B95F45-2883-4286-9183-4C4E2A4444E1}"/>
    <cellStyle name="Note 2 5 4 2 2 5 3" xfId="36493" xr:uid="{5E8DFF96-0251-4673-8016-C72AB8BE7B2D}"/>
    <cellStyle name="Note 2 5 4 2 2 6" xfId="27832" xr:uid="{21E13D43-65FA-472A-B3C6-E7BA2042FAE4}"/>
    <cellStyle name="Note 2 5 4 2 2 7" xfId="33559" xr:uid="{4DEB5F24-C270-4AF7-AFBA-1BF86F73FCED}"/>
    <cellStyle name="Note 2 5 4 2 3" xfId="23216" xr:uid="{2D855D32-76D9-42B4-B9F1-198ADBA96628}"/>
    <cellStyle name="Note 2 5 4 2 3 2" xfId="25916" xr:uid="{C90F8A22-734C-4436-B84D-CCA874175044}"/>
    <cellStyle name="Note 2 5 4 2 3 2 2" xfId="31368" xr:uid="{1A86A340-2E12-4123-84E9-C234F2622C28}"/>
    <cellStyle name="Note 2 5 4 2 3 2 3" xfId="36943" xr:uid="{7384D3EF-293F-4315-8D43-59FBF41C49BE}"/>
    <cellStyle name="Note 2 5 4 2 3 3" xfId="29156" xr:uid="{CED285AE-E681-450C-AD7A-961F23127466}"/>
    <cellStyle name="Note 2 5 4 2 3 4" xfId="34880" xr:uid="{EED9A5FC-6E50-4AEA-902A-631BC066917D}"/>
    <cellStyle name="Note 2 5 4 2 4" xfId="24594" xr:uid="{317DC99A-9C6C-440C-96A4-7DE53487561D}"/>
    <cellStyle name="Note 2 5 4 2 4 2" xfId="26789" xr:uid="{573E6D1E-AD07-417D-859C-E46D6416540C}"/>
    <cellStyle name="Note 2 5 4 2 4 2 2" xfId="32241" xr:uid="{095469AA-D10D-4B33-8D72-1CB1DF24E5F7}"/>
    <cellStyle name="Note 2 5 4 2 4 2 3" xfId="37797" xr:uid="{F01CC2FC-EEF9-4BD0-9CB1-6385386F18FA}"/>
    <cellStyle name="Note 2 5 4 2 4 3" xfId="30046" xr:uid="{63A54995-F6FD-440D-BC52-C5EAA6D5C4A1}"/>
    <cellStyle name="Note 2 5 4 2 4 4" xfId="35746" xr:uid="{6ECB4B79-405A-4D54-BD84-BD94AF788FBE}"/>
    <cellStyle name="Note 2 5 4 2 5" xfId="22361" xr:uid="{0E4C2361-7F72-4608-BDCA-6179ABD8FC9C}"/>
    <cellStyle name="Note 2 5 4 2 5 2" xfId="28301" xr:uid="{8E42382A-72CA-4A4C-BF7D-AE9E8263B586}"/>
    <cellStyle name="Note 2 5 4 2 5 3" xfId="34028" xr:uid="{DBC00644-17A8-4844-9E27-B4CAEFB98011}"/>
    <cellStyle name="Note 2 5 4 2 6" xfId="21479" xr:uid="{4BD85A54-2BEC-4973-B1C8-E61B17D91007}"/>
    <cellStyle name="Note 2 5 4 2 7" xfId="20997" xr:uid="{6FBBE1DF-B280-46BC-A5F0-452967BDA224}"/>
    <cellStyle name="Note 2 5 4 2 8" xfId="33148" xr:uid="{07D7B1FF-9F11-4897-ADD2-E3DB86DFAFE2}"/>
    <cellStyle name="Note 2 5 5" xfId="20456" xr:uid="{00000000-0005-0000-0000-0000EB4F0000}"/>
    <cellStyle name="Note 2 5 6" xfId="20457" xr:uid="{00000000-0005-0000-0000-0000EC4F0000}"/>
    <cellStyle name="Note 2 5 7" xfId="20458" xr:uid="{00000000-0005-0000-0000-0000ED4F0000}"/>
    <cellStyle name="Note 2 5 7 2" xfId="21889" xr:uid="{E3789D50-8D1F-49A5-BC55-251797667052}"/>
    <cellStyle name="Note 2 5 7 2 2" xfId="23620" xr:uid="{D9C373D4-EAF6-4A7C-932D-661E02062BDC}"/>
    <cellStyle name="Note 2 5 7 2 2 2" xfId="26320" xr:uid="{4E9CFC4D-39BF-4ED2-8DFB-6BD66DE3134A}"/>
    <cellStyle name="Note 2 5 7 2 2 2 2" xfId="31772" xr:uid="{432EF012-13FB-4E00-B6BC-2F8E6CE3D7D1}"/>
    <cellStyle name="Note 2 5 7 2 2 2 3" xfId="37347" xr:uid="{447EF218-1D16-4D83-99AA-F49DDF47FFC3}"/>
    <cellStyle name="Note 2 5 7 2 2 3" xfId="29560" xr:uid="{1CC15924-6843-4782-A99D-9341342B7985}"/>
    <cellStyle name="Note 2 5 7 2 2 4" xfId="35284" xr:uid="{8343BE1D-7E15-492D-A7FA-5D7B4754A8C4}"/>
    <cellStyle name="Note 2 5 7 2 3" xfId="25004" xr:uid="{4DC60248-BAD9-4E1F-B371-9FBA781BE7ED}"/>
    <cellStyle name="Note 2 5 7 2 3 2" xfId="27199" xr:uid="{2CD22581-D52D-4170-BD4B-96D9D1BB1F64}"/>
    <cellStyle name="Note 2 5 7 2 3 2 2" xfId="32651" xr:uid="{31714DD2-15EF-4879-9595-FBAAE6C08E3A}"/>
    <cellStyle name="Note 2 5 7 2 3 2 3" xfId="38033" xr:uid="{C134074E-7946-41B3-BE04-774623532525}"/>
    <cellStyle name="Note 2 5 7 2 3 3" xfId="30456" xr:uid="{031B5D99-BA11-4385-873F-ED39B2932595}"/>
    <cellStyle name="Note 2 5 7 2 3 4" xfId="36150" xr:uid="{99C15A0C-484C-467D-BF22-16E7F22B3255}"/>
    <cellStyle name="Note 2 5 7 2 4" xfId="22765" xr:uid="{F45A5607-B129-4A80-8EC8-71230FF366C9}"/>
    <cellStyle name="Note 2 5 7 2 4 2" xfId="28705" xr:uid="{39C52222-1A5B-49C9-A048-FDB1E53F044F}"/>
    <cellStyle name="Note 2 5 7 2 4 3" xfId="34432" xr:uid="{02CC84C0-87FB-4C80-AC07-AF095E57CD98}"/>
    <cellStyle name="Note 2 5 7 2 5" xfId="25465" xr:uid="{8B875392-6760-43B9-8906-6DB0B12F277A}"/>
    <cellStyle name="Note 2 5 7 2 5 2" xfId="30917" xr:uid="{312AE403-E4F7-4DA9-90A8-0DFC5F9637C9}"/>
    <cellStyle name="Note 2 5 7 2 5 3" xfId="36492" xr:uid="{55A5809C-4FBE-4847-85AD-0A790EAF9B1D}"/>
    <cellStyle name="Note 2 5 7 2 6" xfId="27831" xr:uid="{930C0731-BCAE-41D6-BF59-802FB06B8218}"/>
    <cellStyle name="Note 2 5 7 2 7" xfId="33558" xr:uid="{B137F5C2-E745-425A-A55D-20FC164F1AEA}"/>
    <cellStyle name="Note 2 5 7 3" xfId="23217" xr:uid="{8271211B-F72D-4E7A-AE93-7C8874C160AF}"/>
    <cellStyle name="Note 2 5 7 3 2" xfId="25917" xr:uid="{B33753C6-BB18-44DA-85BD-8A6F97292538}"/>
    <cellStyle name="Note 2 5 7 3 2 2" xfId="31369" xr:uid="{9C5EDFAC-44E1-4141-8EF9-631E5B3591C1}"/>
    <cellStyle name="Note 2 5 7 3 2 3" xfId="36944" xr:uid="{AF08E596-27B4-4200-B08A-F8EE9E79090D}"/>
    <cellStyle name="Note 2 5 7 3 3" xfId="29157" xr:uid="{95C87A76-9E57-4C9B-AC1B-FB0DA4470B0F}"/>
    <cellStyle name="Note 2 5 7 3 4" xfId="34881" xr:uid="{96E579D9-9616-4C33-94CD-C96AD3A44B7B}"/>
    <cellStyle name="Note 2 5 7 4" xfId="24595" xr:uid="{CB3BACCA-EF0B-43CD-8837-7BA14A1C5349}"/>
    <cellStyle name="Note 2 5 7 4 2" xfId="26790" xr:uid="{9B2B077B-8029-41C1-946E-3D239B39F45B}"/>
    <cellStyle name="Note 2 5 7 4 2 2" xfId="32242" xr:uid="{D1F49DC2-3C14-4574-AAA5-FDD5DF0D7C16}"/>
    <cellStyle name="Note 2 5 7 4 2 3" xfId="37798" xr:uid="{92554510-46B8-4030-927E-1CF2ACFC7D14}"/>
    <cellStyle name="Note 2 5 7 4 3" xfId="30047" xr:uid="{0FB17BEA-BC96-45BB-9046-5394C2BD34D1}"/>
    <cellStyle name="Note 2 5 7 4 4" xfId="35747" xr:uid="{6CE425FE-87FC-4780-922A-69ED33D02656}"/>
    <cellStyle name="Note 2 5 7 5" xfId="22362" xr:uid="{D7A8C022-94CF-43C4-9871-CBFA21A68556}"/>
    <cellStyle name="Note 2 5 7 5 2" xfId="28302" xr:uid="{DF7B7DCF-5A9E-4B0C-82D9-9D35E143A819}"/>
    <cellStyle name="Note 2 5 7 5 3" xfId="34029" xr:uid="{2E32744B-AB09-4937-96A3-0C6FF2436B8D}"/>
    <cellStyle name="Note 2 5 7 6" xfId="21480" xr:uid="{07B663CB-F3FA-4BF3-BDC3-43A8DA95E04D}"/>
    <cellStyle name="Note 2 5 7 7" xfId="20996" xr:uid="{186F312F-A10C-43B2-ADB3-ABCC0C0DE05F}"/>
    <cellStyle name="Note 2 5 7 8" xfId="33149" xr:uid="{909825BB-D9D2-4102-83F6-437B4C8D541F}"/>
    <cellStyle name="Note 2 6" xfId="20459" xr:uid="{00000000-0005-0000-0000-0000EE4F0000}"/>
    <cellStyle name="Note 2 6 2" xfId="20460" xr:uid="{00000000-0005-0000-0000-0000EF4F0000}"/>
    <cellStyle name="Note 2 6 2 2" xfId="20461" xr:uid="{00000000-0005-0000-0000-0000F04F0000}"/>
    <cellStyle name="Note 2 6 2 2 2" xfId="21888" xr:uid="{E9288026-2157-4637-BFDF-855FFFCE93A1}"/>
    <cellStyle name="Note 2 6 2 2 2 2" xfId="23619" xr:uid="{18F6F787-4D12-479A-B42E-B40FFA544104}"/>
    <cellStyle name="Note 2 6 2 2 2 2 2" xfId="26319" xr:uid="{58524BB2-A207-409D-9346-82D7F844FB08}"/>
    <cellStyle name="Note 2 6 2 2 2 2 2 2" xfId="31771" xr:uid="{E652F08E-9E0F-4CD1-920D-6717883FA06C}"/>
    <cellStyle name="Note 2 6 2 2 2 2 2 3" xfId="37346" xr:uid="{B1A244F6-C601-40F3-A679-141F80AE4CE1}"/>
    <cellStyle name="Note 2 6 2 2 2 2 3" xfId="29559" xr:uid="{BC370644-22D3-4AE6-B9FF-37DB8C9A1863}"/>
    <cellStyle name="Note 2 6 2 2 2 2 4" xfId="35283" xr:uid="{D666E72D-1D31-4B96-AB5A-C842C23E158F}"/>
    <cellStyle name="Note 2 6 2 2 2 3" xfId="25003" xr:uid="{BE6E8A2C-2DB2-4FE1-BE7B-3F4FB68FEF4F}"/>
    <cellStyle name="Note 2 6 2 2 2 3 2" xfId="27198" xr:uid="{355085D2-2C00-4A12-BA21-AAF4149161CF}"/>
    <cellStyle name="Note 2 6 2 2 2 3 2 2" xfId="32650" xr:uid="{146728C3-D7FA-4C2E-BBAC-A11ECD4985F8}"/>
    <cellStyle name="Note 2 6 2 2 2 3 2 3" xfId="38032" xr:uid="{D6814F67-0D85-4EBE-9E1E-FC018A2681FC}"/>
    <cellStyle name="Note 2 6 2 2 2 3 3" xfId="30455" xr:uid="{32B711E2-44C7-4FF2-93F8-59E4EB1B16F0}"/>
    <cellStyle name="Note 2 6 2 2 2 3 4" xfId="36149" xr:uid="{A80D6F5B-8333-4CAB-9D3E-4F4B77DA5C37}"/>
    <cellStyle name="Note 2 6 2 2 2 4" xfId="22764" xr:uid="{30A82BFA-0BDB-4FE4-B6FE-73CC437A33D3}"/>
    <cellStyle name="Note 2 6 2 2 2 4 2" xfId="28704" xr:uid="{97CF8509-69B4-4C6E-B03F-8CFDBA1B4B75}"/>
    <cellStyle name="Note 2 6 2 2 2 4 3" xfId="34431" xr:uid="{327AC416-38EA-4932-9484-F136C29CCDDE}"/>
    <cellStyle name="Note 2 6 2 2 2 5" xfId="25464" xr:uid="{CBCB839F-393C-48F7-8FE6-AF4D69ADD42B}"/>
    <cellStyle name="Note 2 6 2 2 2 5 2" xfId="30916" xr:uid="{230FF8D6-6123-4CCD-AD23-9196F9A02F83}"/>
    <cellStyle name="Note 2 6 2 2 2 5 3" xfId="36491" xr:uid="{8BFB6A2A-C120-4799-BAA4-E0FF5F385C8F}"/>
    <cellStyle name="Note 2 6 2 2 2 6" xfId="27830" xr:uid="{B81DBD7B-E7F6-4CC2-807B-50D411B4B005}"/>
    <cellStyle name="Note 2 6 2 2 2 7" xfId="33557" xr:uid="{5FC35F2A-563D-43F3-9272-4F402A0282A7}"/>
    <cellStyle name="Note 2 6 2 2 3" xfId="23218" xr:uid="{3C8E132F-EE00-43AA-A0E5-3957F6F45D29}"/>
    <cellStyle name="Note 2 6 2 2 3 2" xfId="25918" xr:uid="{34AED60B-E33F-4A72-BD4E-93811253D552}"/>
    <cellStyle name="Note 2 6 2 2 3 2 2" xfId="31370" xr:uid="{49AFAD5C-5589-41F8-BA90-23E3966F2BCD}"/>
    <cellStyle name="Note 2 6 2 2 3 2 3" xfId="36945" xr:uid="{E7DAA780-ABC7-4EBB-9FB4-FCBFB72F3A3B}"/>
    <cellStyle name="Note 2 6 2 2 3 3" xfId="29158" xr:uid="{63D1C937-D5DC-4779-9398-A767B0FBE31A}"/>
    <cellStyle name="Note 2 6 2 2 3 4" xfId="34882" xr:uid="{033DB0D2-53B7-4000-8663-CD61FCBBE69B}"/>
    <cellStyle name="Note 2 6 2 2 4" xfId="24596" xr:uid="{39555991-2AD2-4DEB-8570-F421BA3E26FC}"/>
    <cellStyle name="Note 2 6 2 2 4 2" xfId="26791" xr:uid="{9A345657-343B-463D-84CF-D5E4393D0B0F}"/>
    <cellStyle name="Note 2 6 2 2 4 2 2" xfId="32243" xr:uid="{2504F1C4-AB57-4A67-A005-F7C6587DE5F3}"/>
    <cellStyle name="Note 2 6 2 2 4 2 3" xfId="37799" xr:uid="{7BC9CABE-5369-4D7A-8255-12C74C14C124}"/>
    <cellStyle name="Note 2 6 2 2 4 3" xfId="30048" xr:uid="{B1AA6ED8-962D-4D33-A6EA-669A88BFE618}"/>
    <cellStyle name="Note 2 6 2 2 4 4" xfId="35748" xr:uid="{DA4DC5A7-DFAD-4B7C-A4B1-D7044884C44D}"/>
    <cellStyle name="Note 2 6 2 2 5" xfId="22363" xr:uid="{3AD1047C-7A82-4EC2-A18E-5A6450C0849C}"/>
    <cellStyle name="Note 2 6 2 2 5 2" xfId="28303" xr:uid="{B260FF69-E0F0-46F6-B72F-C64681D788F7}"/>
    <cellStyle name="Note 2 6 2 2 5 3" xfId="34030" xr:uid="{16FE1321-0B3B-42FD-A30C-8EE78DB0AC4D}"/>
    <cellStyle name="Note 2 6 2 2 6" xfId="21481" xr:uid="{4867F461-3AC9-426D-BDB1-9C1A4EF259E1}"/>
    <cellStyle name="Note 2 6 2 2 7" xfId="20995" xr:uid="{A65C03CE-A39A-441A-89EF-526105530004}"/>
    <cellStyle name="Note 2 6 2 2 8" xfId="33150" xr:uid="{156F923D-0348-451D-A7CF-A5FE8708F723}"/>
    <cellStyle name="Note 2 6 3" xfId="20462" xr:uid="{00000000-0005-0000-0000-0000F14F0000}"/>
    <cellStyle name="Note 2 6 3 2" xfId="20463" xr:uid="{00000000-0005-0000-0000-0000F24F0000}"/>
    <cellStyle name="Note 2 6 3 2 2" xfId="21887" xr:uid="{A434AF9E-3CA3-4E58-9995-DD78B239CB2B}"/>
    <cellStyle name="Note 2 6 3 2 2 2" xfId="23618" xr:uid="{D1A83D2A-9215-40CC-B012-23C7161F7DAC}"/>
    <cellStyle name="Note 2 6 3 2 2 2 2" xfId="26318" xr:uid="{286F462C-E031-458E-81BA-983111842413}"/>
    <cellStyle name="Note 2 6 3 2 2 2 2 2" xfId="31770" xr:uid="{B27CB56A-A5A6-4913-BF4B-55BD593AC2BD}"/>
    <cellStyle name="Note 2 6 3 2 2 2 2 3" xfId="37345" xr:uid="{EE739FF5-1010-40B3-A69E-C9406C916A34}"/>
    <cellStyle name="Note 2 6 3 2 2 2 3" xfId="29558" xr:uid="{9E3E79C6-C2C5-4C36-9CCB-030A6C364260}"/>
    <cellStyle name="Note 2 6 3 2 2 2 4" xfId="35282" xr:uid="{ED6EBB8C-E766-41DF-880F-BA87429D0E62}"/>
    <cellStyle name="Note 2 6 3 2 2 3" xfId="25002" xr:uid="{7C4247F7-FFB3-4851-9781-AF3E304E16ED}"/>
    <cellStyle name="Note 2 6 3 2 2 3 2" xfId="27197" xr:uid="{77E061D1-2E92-4E9B-A663-6ADB1776ED95}"/>
    <cellStyle name="Note 2 6 3 2 2 3 2 2" xfId="32649" xr:uid="{E1FF9490-0CD4-4947-AB6D-55F972AB09CF}"/>
    <cellStyle name="Note 2 6 3 2 2 3 2 3" xfId="38031" xr:uid="{6E66C059-9889-4A62-916F-D43FA0747B45}"/>
    <cellStyle name="Note 2 6 3 2 2 3 3" xfId="30454" xr:uid="{FB3043E1-7778-4C2B-AA2F-65C3FD3A193A}"/>
    <cellStyle name="Note 2 6 3 2 2 3 4" xfId="36148" xr:uid="{C36810EE-4C2B-428A-A8DD-51A73434F13C}"/>
    <cellStyle name="Note 2 6 3 2 2 4" xfId="22763" xr:uid="{6F568AC2-E666-463D-9AA0-A89853887D1A}"/>
    <cellStyle name="Note 2 6 3 2 2 4 2" xfId="28703" xr:uid="{8F6B6F4A-01A0-4296-83A6-589C4FC02613}"/>
    <cellStyle name="Note 2 6 3 2 2 4 3" xfId="34430" xr:uid="{60CEEF4B-0982-4CBA-A940-158AE22999F6}"/>
    <cellStyle name="Note 2 6 3 2 2 5" xfId="25463" xr:uid="{5ECC3744-87C2-454A-B2F9-AC094C58372C}"/>
    <cellStyle name="Note 2 6 3 2 2 5 2" xfId="30915" xr:uid="{CF8B44EA-30B0-4A24-BA13-DA3AD6EBE51D}"/>
    <cellStyle name="Note 2 6 3 2 2 5 3" xfId="36490" xr:uid="{87F7B0ED-065E-48D6-BF33-203308BC1DDC}"/>
    <cellStyle name="Note 2 6 3 2 2 6" xfId="27829" xr:uid="{2F880879-9289-4D08-8FAF-95DF439A0A4F}"/>
    <cellStyle name="Note 2 6 3 2 2 7" xfId="33556" xr:uid="{DEE81131-4700-48D1-ADDB-9DDECF6504D8}"/>
    <cellStyle name="Note 2 6 3 2 3" xfId="23219" xr:uid="{299FE848-7761-4B6C-8F71-8099F6662C0C}"/>
    <cellStyle name="Note 2 6 3 2 3 2" xfId="25919" xr:uid="{93B53EDD-EBCE-4A8A-817D-1B222834129D}"/>
    <cellStyle name="Note 2 6 3 2 3 2 2" xfId="31371" xr:uid="{84D9BABD-BFD5-42D3-8758-D58506760BC3}"/>
    <cellStyle name="Note 2 6 3 2 3 2 3" xfId="36946" xr:uid="{8C6AD4D5-81A6-48E0-9F58-06F343FE2C18}"/>
    <cellStyle name="Note 2 6 3 2 3 3" xfId="29159" xr:uid="{BBADE5AF-C888-45F0-B3E8-E249CA610441}"/>
    <cellStyle name="Note 2 6 3 2 3 4" xfId="34883" xr:uid="{6973DFEE-FFF3-403A-B3B5-10C1C5283460}"/>
    <cellStyle name="Note 2 6 3 2 4" xfId="24597" xr:uid="{0D0362ED-914D-471E-A419-84251E3CFA96}"/>
    <cellStyle name="Note 2 6 3 2 4 2" xfId="26792" xr:uid="{C4511958-46CE-4202-A375-AEA40B9C32DD}"/>
    <cellStyle name="Note 2 6 3 2 4 2 2" xfId="32244" xr:uid="{8D0FAA80-9C7C-4E00-9CCF-4440397C7E59}"/>
    <cellStyle name="Note 2 6 3 2 4 2 3" xfId="37800" xr:uid="{737ECDE2-16CD-4A73-8F9B-A3677BAFA831}"/>
    <cellStyle name="Note 2 6 3 2 4 3" xfId="30049" xr:uid="{25C958CA-3A05-4E02-B10C-5D0CF450AA20}"/>
    <cellStyle name="Note 2 6 3 2 4 4" xfId="35749" xr:uid="{775101F0-F208-43FA-BBE9-E396034E081D}"/>
    <cellStyle name="Note 2 6 3 2 5" xfId="22364" xr:uid="{06384837-98DF-4A3F-9D7B-FA6AD283E491}"/>
    <cellStyle name="Note 2 6 3 2 5 2" xfId="28304" xr:uid="{0EDBB519-EAC1-42EC-8CD2-040D60AEB987}"/>
    <cellStyle name="Note 2 6 3 2 5 3" xfId="34031" xr:uid="{48B3C904-6CA1-4942-96D4-B7F18403F1D7}"/>
    <cellStyle name="Note 2 6 3 2 6" xfId="21482" xr:uid="{02655495-B6E0-45D4-A445-501025F9B423}"/>
    <cellStyle name="Note 2 6 3 2 7" xfId="20994" xr:uid="{C397EE4A-1802-4D0B-ADD9-30AC129F52B8}"/>
    <cellStyle name="Note 2 6 3 2 8" xfId="33151" xr:uid="{9C165B56-3011-4B96-B2C6-E0E426498632}"/>
    <cellStyle name="Note 2 6 4" xfId="20464" xr:uid="{00000000-0005-0000-0000-0000F34F0000}"/>
    <cellStyle name="Note 2 6 4 2" xfId="20465" xr:uid="{00000000-0005-0000-0000-0000F44F0000}"/>
    <cellStyle name="Note 2 6 4 2 2" xfId="21886" xr:uid="{6359C1B2-C2C1-413C-9674-F77C3E0C0230}"/>
    <cellStyle name="Note 2 6 4 2 2 2" xfId="23617" xr:uid="{D163021D-E00B-43C2-9DA5-0555B8889809}"/>
    <cellStyle name="Note 2 6 4 2 2 2 2" xfId="26317" xr:uid="{2BE37873-0FE1-4879-A1EE-A4F80B0A5815}"/>
    <cellStyle name="Note 2 6 4 2 2 2 2 2" xfId="31769" xr:uid="{0400F85A-88A3-45F1-AA72-64B71C7FAA14}"/>
    <cellStyle name="Note 2 6 4 2 2 2 2 3" xfId="37344" xr:uid="{44D6479A-1E68-4152-B726-62B237624452}"/>
    <cellStyle name="Note 2 6 4 2 2 2 3" xfId="29557" xr:uid="{4714D06D-A17C-4407-B1C5-47AA8ECBE402}"/>
    <cellStyle name="Note 2 6 4 2 2 2 4" xfId="35281" xr:uid="{665B3E8C-5B98-4A0B-8584-723725CB2FB4}"/>
    <cellStyle name="Note 2 6 4 2 2 3" xfId="25001" xr:uid="{218E8EF7-F7E2-45E8-A682-AE7BF596646F}"/>
    <cellStyle name="Note 2 6 4 2 2 3 2" xfId="27196" xr:uid="{2A36F6ED-870A-43D9-BCC9-93D10DF42999}"/>
    <cellStyle name="Note 2 6 4 2 2 3 2 2" xfId="32648" xr:uid="{044B5D7F-805A-4D9B-915B-CD2450DA0EF9}"/>
    <cellStyle name="Note 2 6 4 2 2 3 2 3" xfId="38030" xr:uid="{AD8F04E6-8CCC-49CF-864D-7E159C8B0408}"/>
    <cellStyle name="Note 2 6 4 2 2 3 3" xfId="30453" xr:uid="{F0223A95-F610-4C88-92CF-5F020678612D}"/>
    <cellStyle name="Note 2 6 4 2 2 3 4" xfId="36147" xr:uid="{2B967E17-0A53-458C-A3CD-F704F90F2839}"/>
    <cellStyle name="Note 2 6 4 2 2 4" xfId="22762" xr:uid="{BB92E370-BA37-4022-B12D-F3C005AFF060}"/>
    <cellStyle name="Note 2 6 4 2 2 4 2" xfId="28702" xr:uid="{76CAB58D-E97C-456A-AFD9-2F6F66496493}"/>
    <cellStyle name="Note 2 6 4 2 2 4 3" xfId="34429" xr:uid="{A654FAF1-31E3-47D0-8997-B96DEFCCF3DB}"/>
    <cellStyle name="Note 2 6 4 2 2 5" xfId="25462" xr:uid="{1C5CF56A-3E40-475B-A9A0-8077A2D429A1}"/>
    <cellStyle name="Note 2 6 4 2 2 5 2" xfId="30914" xr:uid="{DCFD2F4E-08E6-4AEB-8E77-1DED07C60649}"/>
    <cellStyle name="Note 2 6 4 2 2 5 3" xfId="36489" xr:uid="{440F92EA-D5D1-4F06-BF59-AEDB9D5145C0}"/>
    <cellStyle name="Note 2 6 4 2 2 6" xfId="27828" xr:uid="{ECFE8CD5-8BE4-4F97-9C5D-99E9193E78F7}"/>
    <cellStyle name="Note 2 6 4 2 2 7" xfId="33555" xr:uid="{144CE51F-96E2-4600-8AFE-0AAD2D9E26F0}"/>
    <cellStyle name="Note 2 6 4 2 3" xfId="23220" xr:uid="{44DAF622-F415-4C69-A18E-E6A0645F8E88}"/>
    <cellStyle name="Note 2 6 4 2 3 2" xfId="25920" xr:uid="{A255298F-4AF9-4184-91F5-B9B56CA24634}"/>
    <cellStyle name="Note 2 6 4 2 3 2 2" xfId="31372" xr:uid="{18AF7BBE-4B52-4C5F-8CF4-9F891C753D0C}"/>
    <cellStyle name="Note 2 6 4 2 3 2 3" xfId="36947" xr:uid="{63FF7D42-8B4F-48C4-A067-3D5E49E0AF5C}"/>
    <cellStyle name="Note 2 6 4 2 3 3" xfId="29160" xr:uid="{E59461E7-3B99-4255-B846-6EC4F6464D4F}"/>
    <cellStyle name="Note 2 6 4 2 3 4" xfId="34884" xr:uid="{695FEBCF-AAFC-4892-8A86-E806964D4EE2}"/>
    <cellStyle name="Note 2 6 4 2 4" xfId="24598" xr:uid="{24B7896D-C9D8-4E86-848A-4A28061F3AE3}"/>
    <cellStyle name="Note 2 6 4 2 4 2" xfId="26793" xr:uid="{B0BB6C34-A9A4-4083-AC6A-54B20A3E6C38}"/>
    <cellStyle name="Note 2 6 4 2 4 2 2" xfId="32245" xr:uid="{926D37BF-E3EA-4D87-832F-2DDA807F554B}"/>
    <cellStyle name="Note 2 6 4 2 4 2 3" xfId="37801" xr:uid="{96253AA6-4EEA-443B-AF7D-89A05ACCDA7A}"/>
    <cellStyle name="Note 2 6 4 2 4 3" xfId="30050" xr:uid="{BE5B5575-781F-46F2-BC6F-E0DBF6D6E9EA}"/>
    <cellStyle name="Note 2 6 4 2 4 4" xfId="35750" xr:uid="{9BCE9DEB-019A-4BDD-A37D-E7DE0F59CFB8}"/>
    <cellStyle name="Note 2 6 4 2 5" xfId="22365" xr:uid="{5D3649FA-5EBE-4A68-B1D4-FF3D68255C00}"/>
    <cellStyle name="Note 2 6 4 2 5 2" xfId="28305" xr:uid="{99420916-FA5D-48B6-809D-861E11229137}"/>
    <cellStyle name="Note 2 6 4 2 5 3" xfId="34032" xr:uid="{07A47243-20DA-4953-BF6E-3CB3AE0727C8}"/>
    <cellStyle name="Note 2 6 4 2 6" xfId="21483" xr:uid="{C2FF65D2-C175-4723-AB35-456C8186596C}"/>
    <cellStyle name="Note 2 6 4 2 7" xfId="20993" xr:uid="{FE163018-EEC0-420C-8EA4-D02B9536E9FB}"/>
    <cellStyle name="Note 2 6 4 2 8" xfId="33152" xr:uid="{C8336374-7A61-47A9-AE47-554DB44F95EE}"/>
    <cellStyle name="Note 2 6 5" xfId="20466" xr:uid="{00000000-0005-0000-0000-0000F54F0000}"/>
    <cellStyle name="Note 2 6 6" xfId="20467" xr:uid="{00000000-0005-0000-0000-0000F64F0000}"/>
    <cellStyle name="Note 2 6 7" xfId="20468" xr:uid="{00000000-0005-0000-0000-0000F74F0000}"/>
    <cellStyle name="Note 2 6 7 2" xfId="21885" xr:uid="{1E05866B-3A9F-4DE4-8583-97F7F5E140A2}"/>
    <cellStyle name="Note 2 6 7 2 2" xfId="23616" xr:uid="{F4E376E9-4741-4EDC-A000-883D809EBE5E}"/>
    <cellStyle name="Note 2 6 7 2 2 2" xfId="26316" xr:uid="{D9816F2A-70FF-4DC1-94D3-29EE9681B51C}"/>
    <cellStyle name="Note 2 6 7 2 2 2 2" xfId="31768" xr:uid="{81C56E5D-BB1B-4B1B-A8B0-94FF6A31EA63}"/>
    <cellStyle name="Note 2 6 7 2 2 2 3" xfId="37343" xr:uid="{376606AD-C299-4874-9513-CB2B9AB10493}"/>
    <cellStyle name="Note 2 6 7 2 2 3" xfId="29556" xr:uid="{74D26434-C2FB-4A6A-A474-21E6FD059D5F}"/>
    <cellStyle name="Note 2 6 7 2 2 4" xfId="35280" xr:uid="{4E1FA6BC-1EBC-4DE6-B80B-3DB6FC789F59}"/>
    <cellStyle name="Note 2 6 7 2 3" xfId="25000" xr:uid="{D751AD49-FCF7-4D42-ADD8-D0A31B90EB98}"/>
    <cellStyle name="Note 2 6 7 2 3 2" xfId="27195" xr:uid="{B06F4202-A7E5-4EE8-AC99-29F21EB86C28}"/>
    <cellStyle name="Note 2 6 7 2 3 2 2" xfId="32647" xr:uid="{E1612C62-7426-4F87-A418-7150FFE30482}"/>
    <cellStyle name="Note 2 6 7 2 3 2 3" xfId="38029" xr:uid="{C0D2E1FF-233D-4BE7-8A2F-070D9CAC5155}"/>
    <cellStyle name="Note 2 6 7 2 3 3" xfId="30452" xr:uid="{519C1CC4-37D0-4913-A48B-069707F9F455}"/>
    <cellStyle name="Note 2 6 7 2 3 4" xfId="36146" xr:uid="{E3652964-EAEF-4DE8-A109-DA4F593BDA0A}"/>
    <cellStyle name="Note 2 6 7 2 4" xfId="22761" xr:uid="{C07A90C7-D3E8-457C-88F8-A2039C827213}"/>
    <cellStyle name="Note 2 6 7 2 4 2" xfId="28701" xr:uid="{2EDF3B59-7E90-4A08-9FCD-DDC8E5D576F0}"/>
    <cellStyle name="Note 2 6 7 2 4 3" xfId="34428" xr:uid="{036C2A18-972A-437B-8E67-48C53360083F}"/>
    <cellStyle name="Note 2 6 7 2 5" xfId="25461" xr:uid="{33E07A5B-CBAE-423C-9C52-27569C50BBAE}"/>
    <cellStyle name="Note 2 6 7 2 5 2" xfId="30913" xr:uid="{FEAB3D3B-0589-4852-BC66-1152B334540E}"/>
    <cellStyle name="Note 2 6 7 2 5 3" xfId="36488" xr:uid="{FB8D141F-6436-42BB-97B3-2B1C1B0983CA}"/>
    <cellStyle name="Note 2 6 7 2 6" xfId="27827" xr:uid="{A82F9A6B-3EE7-43BA-BDB3-7B2BE54BAA04}"/>
    <cellStyle name="Note 2 6 7 2 7" xfId="33554" xr:uid="{BE2352BB-428C-40D0-B8BE-BAEAB0C1AACC}"/>
    <cellStyle name="Note 2 6 7 3" xfId="23221" xr:uid="{32A38E5B-D021-446A-9FD7-B5555E304F93}"/>
    <cellStyle name="Note 2 6 7 3 2" xfId="25921" xr:uid="{732853DB-C8C5-4FD6-8761-5EF4403F868B}"/>
    <cellStyle name="Note 2 6 7 3 2 2" xfId="31373" xr:uid="{522FC10F-92EE-433F-A073-361DF6C6A9B5}"/>
    <cellStyle name="Note 2 6 7 3 2 3" xfId="36948" xr:uid="{4FE81011-CF06-4373-A4FC-2D1CA0217D7C}"/>
    <cellStyle name="Note 2 6 7 3 3" xfId="29161" xr:uid="{A5C028FE-3B4B-4121-B469-9F63D7F6E4C0}"/>
    <cellStyle name="Note 2 6 7 3 4" xfId="34885" xr:uid="{BCF8EB5A-6898-488C-AE29-777673C18921}"/>
    <cellStyle name="Note 2 6 7 4" xfId="24599" xr:uid="{565F53A4-C471-476D-942B-1D9E88B779EB}"/>
    <cellStyle name="Note 2 6 7 4 2" xfId="26794" xr:uid="{1657E8BF-886A-4878-AADA-8DA883C11A4F}"/>
    <cellStyle name="Note 2 6 7 4 2 2" xfId="32246" xr:uid="{633523E7-783C-482E-8AA2-CE40BC1355F9}"/>
    <cellStyle name="Note 2 6 7 4 2 3" xfId="37802" xr:uid="{C53BB57F-F643-445A-80DD-98C2BF6FDEF9}"/>
    <cellStyle name="Note 2 6 7 4 3" xfId="30051" xr:uid="{456E2FCB-27CD-4B48-A4DB-E6E2749E093F}"/>
    <cellStyle name="Note 2 6 7 4 4" xfId="35751" xr:uid="{E8ED8843-2F74-4DD7-8574-60AB3DBF53C4}"/>
    <cellStyle name="Note 2 6 7 5" xfId="22366" xr:uid="{B3B6DB6D-4543-43FF-B312-506FF73C6952}"/>
    <cellStyle name="Note 2 6 7 5 2" xfId="28306" xr:uid="{2BEE77CB-BF7C-4C16-8C3A-8BDC605028E5}"/>
    <cellStyle name="Note 2 6 7 5 3" xfId="34033" xr:uid="{AFA383F4-8D08-44A2-97B2-84C6287B0CFA}"/>
    <cellStyle name="Note 2 6 7 6" xfId="21484" xr:uid="{32B52C43-F9A3-4367-8D80-7DA393169819}"/>
    <cellStyle name="Note 2 6 7 7" xfId="20992" xr:uid="{C22A9983-FC4E-4391-9A57-84847861A136}"/>
    <cellStyle name="Note 2 6 7 8" xfId="33153" xr:uid="{936E0273-A6E7-403C-B3CC-E66BFABBD90A}"/>
    <cellStyle name="Note 2 7" xfId="20469" xr:uid="{00000000-0005-0000-0000-0000F84F0000}"/>
    <cellStyle name="Note 2 7 2" xfId="20470" xr:uid="{00000000-0005-0000-0000-0000F94F0000}"/>
    <cellStyle name="Note 2 7 2 2" xfId="20471" xr:uid="{00000000-0005-0000-0000-0000FA4F0000}"/>
    <cellStyle name="Note 2 7 2 2 2" xfId="21884" xr:uid="{B63877DE-B472-489F-BCDD-2BCE65238959}"/>
    <cellStyle name="Note 2 7 2 2 2 2" xfId="23615" xr:uid="{93183E73-F356-40C7-A71A-5960D4228740}"/>
    <cellStyle name="Note 2 7 2 2 2 2 2" xfId="26315" xr:uid="{3A406957-5E17-442C-96C4-8EEDEFA36C0F}"/>
    <cellStyle name="Note 2 7 2 2 2 2 2 2" xfId="31767" xr:uid="{DC8802D6-0685-49A0-B2A8-B8D5A4536F9B}"/>
    <cellStyle name="Note 2 7 2 2 2 2 2 3" xfId="37342" xr:uid="{B9F9CC2F-AE3B-4709-9E9C-F2E965AA4EA9}"/>
    <cellStyle name="Note 2 7 2 2 2 2 3" xfId="29555" xr:uid="{6ADF064D-CEBD-4222-8593-F8A6A4DFCDAD}"/>
    <cellStyle name="Note 2 7 2 2 2 2 4" xfId="35279" xr:uid="{71036186-17EB-4EAE-BB83-9C62930645BC}"/>
    <cellStyle name="Note 2 7 2 2 2 3" xfId="24999" xr:uid="{5AA466EE-CBD9-4FE8-AFC4-495968FE8E01}"/>
    <cellStyle name="Note 2 7 2 2 2 3 2" xfId="27194" xr:uid="{D23AF9AE-F3AC-45F4-9D9E-8CCD59B80D16}"/>
    <cellStyle name="Note 2 7 2 2 2 3 2 2" xfId="32646" xr:uid="{8D0F7E91-B04E-4F1D-AC31-089947377D41}"/>
    <cellStyle name="Note 2 7 2 2 2 3 2 3" xfId="38028" xr:uid="{EB2E8D17-0046-4156-8E96-901B7966B007}"/>
    <cellStyle name="Note 2 7 2 2 2 3 3" xfId="30451" xr:uid="{2808BF4A-0C73-47C5-B3BA-40E3408F0B23}"/>
    <cellStyle name="Note 2 7 2 2 2 3 4" xfId="36145" xr:uid="{8AD05D16-2187-420E-9C41-9596E91E2478}"/>
    <cellStyle name="Note 2 7 2 2 2 4" xfId="22760" xr:uid="{9B017C51-C80F-4A98-80E1-8E782415EBF3}"/>
    <cellStyle name="Note 2 7 2 2 2 4 2" xfId="28700" xr:uid="{F13DBEFB-5869-4BF5-943F-6C54D77F18AC}"/>
    <cellStyle name="Note 2 7 2 2 2 4 3" xfId="34427" xr:uid="{0E888FCD-6468-4C7A-81E2-9550F54C4EDF}"/>
    <cellStyle name="Note 2 7 2 2 2 5" xfId="25460" xr:uid="{72AADF2D-3F27-4A69-8A6C-3094AF2BD211}"/>
    <cellStyle name="Note 2 7 2 2 2 5 2" xfId="30912" xr:uid="{372E618E-E442-414A-8138-30067C1F95FA}"/>
    <cellStyle name="Note 2 7 2 2 2 5 3" xfId="36487" xr:uid="{6805A331-2BF9-41D7-ACB9-04203B462C8E}"/>
    <cellStyle name="Note 2 7 2 2 2 6" xfId="27826" xr:uid="{1CE7C99E-1CC8-4C97-A049-B1B11C7B1BF7}"/>
    <cellStyle name="Note 2 7 2 2 2 7" xfId="33553" xr:uid="{93B7F2FE-EE6F-4357-A36B-31A95EFB1505}"/>
    <cellStyle name="Note 2 7 2 2 3" xfId="23222" xr:uid="{AC439418-FF42-4B3E-87B0-FCD491CE4CF7}"/>
    <cellStyle name="Note 2 7 2 2 3 2" xfId="25922" xr:uid="{B3D9846A-364E-433B-B6E4-353A75B7D43B}"/>
    <cellStyle name="Note 2 7 2 2 3 2 2" xfId="31374" xr:uid="{CE40F600-92EB-42CE-9596-407953AA0300}"/>
    <cellStyle name="Note 2 7 2 2 3 2 3" xfId="36949" xr:uid="{05D588A6-D82D-4B02-BDBF-D3D0C0C3FBBF}"/>
    <cellStyle name="Note 2 7 2 2 3 3" xfId="29162" xr:uid="{244E21A1-DB87-4FE4-BD4C-6280D4F24FDF}"/>
    <cellStyle name="Note 2 7 2 2 3 4" xfId="34886" xr:uid="{5B246FDD-B86E-491A-9791-EB09E88C55F6}"/>
    <cellStyle name="Note 2 7 2 2 4" xfId="24600" xr:uid="{4ABB777A-E103-4200-914E-81A258FD6E8F}"/>
    <cellStyle name="Note 2 7 2 2 4 2" xfId="26795" xr:uid="{06CCFC80-8968-4A45-B6E7-8A1C7614E9DC}"/>
    <cellStyle name="Note 2 7 2 2 4 2 2" xfId="32247" xr:uid="{410B6314-04A2-4DA9-B111-B78EE55947F6}"/>
    <cellStyle name="Note 2 7 2 2 4 2 3" xfId="37803" xr:uid="{D2F60CB9-53C6-4CB4-9B67-B2EF6EA305EA}"/>
    <cellStyle name="Note 2 7 2 2 4 3" xfId="30052" xr:uid="{D17AC5F4-F642-4D50-B4EE-2F88DE5C7BC5}"/>
    <cellStyle name="Note 2 7 2 2 4 4" xfId="35752" xr:uid="{3A770790-1CB7-421A-873A-C08D9749811C}"/>
    <cellStyle name="Note 2 7 2 2 5" xfId="22367" xr:uid="{BAAC66D5-B4F0-4147-B7AF-91B15CA8EE02}"/>
    <cellStyle name="Note 2 7 2 2 5 2" xfId="28307" xr:uid="{5C4CE67E-C8F5-435C-A551-56A1641ADD7A}"/>
    <cellStyle name="Note 2 7 2 2 5 3" xfId="34034" xr:uid="{6048299A-C769-4F08-A7D6-C39890DDAACB}"/>
    <cellStyle name="Note 2 7 2 2 6" xfId="21485" xr:uid="{328BF964-74F5-40CD-BB81-89F1CAC3FB00}"/>
    <cellStyle name="Note 2 7 2 2 7" xfId="20991" xr:uid="{ECD0DDAD-9552-41D5-90BF-24284A2906BA}"/>
    <cellStyle name="Note 2 7 2 2 8" xfId="33154" xr:uid="{64A9927C-437E-4B20-A1C3-E461A8B138C4}"/>
    <cellStyle name="Note 2 7 3" xfId="20472" xr:uid="{00000000-0005-0000-0000-0000FB4F0000}"/>
    <cellStyle name="Note 2 7 3 2" xfId="20473" xr:uid="{00000000-0005-0000-0000-0000FC4F0000}"/>
    <cellStyle name="Note 2 7 3 2 2" xfId="21883" xr:uid="{1CCBF951-519F-4680-89AC-ACB0D795A577}"/>
    <cellStyle name="Note 2 7 3 2 2 2" xfId="23614" xr:uid="{F553E6F9-9EEC-44F7-8C69-ED6CF5C592FE}"/>
    <cellStyle name="Note 2 7 3 2 2 2 2" xfId="26314" xr:uid="{64E9F102-02A6-49C2-8856-157FD5325913}"/>
    <cellStyle name="Note 2 7 3 2 2 2 2 2" xfId="31766" xr:uid="{38EE0CBA-1FDF-46F4-9650-38252E37DA64}"/>
    <cellStyle name="Note 2 7 3 2 2 2 2 3" xfId="37341" xr:uid="{C06602B7-36E8-4BCA-94F4-F77B640F840C}"/>
    <cellStyle name="Note 2 7 3 2 2 2 3" xfId="29554" xr:uid="{AAF222FC-575C-4C65-93E3-F4869A1EC2C8}"/>
    <cellStyle name="Note 2 7 3 2 2 2 4" xfId="35278" xr:uid="{DAEA979B-FDA9-4652-9ACF-43EC3BB22B04}"/>
    <cellStyle name="Note 2 7 3 2 2 3" xfId="24998" xr:uid="{ADD6FBD4-D79F-4D18-9C15-79C2C16665B3}"/>
    <cellStyle name="Note 2 7 3 2 2 3 2" xfId="27193" xr:uid="{F7CDED53-E001-496C-A8EC-C7B148A10460}"/>
    <cellStyle name="Note 2 7 3 2 2 3 2 2" xfId="32645" xr:uid="{A52607D3-8F46-4BCD-906D-159AECE4A11C}"/>
    <cellStyle name="Note 2 7 3 2 2 3 2 3" xfId="38027" xr:uid="{898A150D-83AE-47BA-BFD3-492B7BEDC823}"/>
    <cellStyle name="Note 2 7 3 2 2 3 3" xfId="30450" xr:uid="{C8CBBC19-B931-4234-A57D-F9D582C2F13C}"/>
    <cellStyle name="Note 2 7 3 2 2 3 4" xfId="36144" xr:uid="{858E712F-FAAE-402A-B145-F4F11C48285B}"/>
    <cellStyle name="Note 2 7 3 2 2 4" xfId="22759" xr:uid="{D599971C-367C-404A-9A88-7D875447674F}"/>
    <cellStyle name="Note 2 7 3 2 2 4 2" xfId="28699" xr:uid="{744CA2E0-67CF-4CF1-B92A-BAD269EA8009}"/>
    <cellStyle name="Note 2 7 3 2 2 4 3" xfId="34426" xr:uid="{29903476-8596-4E69-860F-5BD841D034BA}"/>
    <cellStyle name="Note 2 7 3 2 2 5" xfId="25459" xr:uid="{D0A154BC-87A2-4E8B-92F7-F02FF3ED2320}"/>
    <cellStyle name="Note 2 7 3 2 2 5 2" xfId="30911" xr:uid="{FA976A2D-D95A-4E1C-AD0C-6B84D3507F53}"/>
    <cellStyle name="Note 2 7 3 2 2 5 3" xfId="36486" xr:uid="{50A3ABE3-F002-4874-BE11-BD053AE4877A}"/>
    <cellStyle name="Note 2 7 3 2 2 6" xfId="27825" xr:uid="{3677EC45-67A3-4874-9195-764B0E2F1877}"/>
    <cellStyle name="Note 2 7 3 2 2 7" xfId="33552" xr:uid="{F86BB580-4855-4854-99BB-36B8202AAF47}"/>
    <cellStyle name="Note 2 7 3 2 3" xfId="23223" xr:uid="{AF3A6E10-623D-42AF-82EA-7694911F9ED3}"/>
    <cellStyle name="Note 2 7 3 2 3 2" xfId="25923" xr:uid="{5FC9F4AD-6F51-4233-B613-91E20421F2AC}"/>
    <cellStyle name="Note 2 7 3 2 3 2 2" xfId="31375" xr:uid="{E9A35AED-4FB8-4410-9F31-5A5D32108011}"/>
    <cellStyle name="Note 2 7 3 2 3 2 3" xfId="36950" xr:uid="{1147735E-B1EF-4D6A-B242-E6295E417E44}"/>
    <cellStyle name="Note 2 7 3 2 3 3" xfId="29163" xr:uid="{62A9A2BE-431E-4451-A9E6-86B98CA2FAB7}"/>
    <cellStyle name="Note 2 7 3 2 3 4" xfId="34887" xr:uid="{D1E37FEA-C009-41B4-9641-B5426A3ECD61}"/>
    <cellStyle name="Note 2 7 3 2 4" xfId="24601" xr:uid="{3EA055AB-1D4B-4BB9-9651-1255E5173834}"/>
    <cellStyle name="Note 2 7 3 2 4 2" xfId="26796" xr:uid="{4176C106-C72F-4B81-A234-1409665C42D6}"/>
    <cellStyle name="Note 2 7 3 2 4 2 2" xfId="32248" xr:uid="{C6AE54AC-5342-46DA-9B40-A0B8B61EB31F}"/>
    <cellStyle name="Note 2 7 3 2 4 2 3" xfId="37804" xr:uid="{6DF13A24-03FE-47D3-9AF6-1587F862B003}"/>
    <cellStyle name="Note 2 7 3 2 4 3" xfId="30053" xr:uid="{EF1DFDAC-46FC-4B56-A3AD-771B726239E3}"/>
    <cellStyle name="Note 2 7 3 2 4 4" xfId="35753" xr:uid="{F48ED09B-82B8-4806-A6A9-37C5FB7D3A14}"/>
    <cellStyle name="Note 2 7 3 2 5" xfId="22368" xr:uid="{F5C17310-53CA-43FB-ACDC-C4D52D3A1721}"/>
    <cellStyle name="Note 2 7 3 2 5 2" xfId="28308" xr:uid="{DC656837-32B4-431E-A54E-00A07337705A}"/>
    <cellStyle name="Note 2 7 3 2 5 3" xfId="34035" xr:uid="{234A9FBE-E788-461E-9080-24A0B97B74D1}"/>
    <cellStyle name="Note 2 7 3 2 6" xfId="21486" xr:uid="{1B541175-5754-42AB-96F6-F50217DAA6D8}"/>
    <cellStyle name="Note 2 7 3 2 7" xfId="20990" xr:uid="{4D27FF8A-A006-42BB-84B4-DB457EFA99EC}"/>
    <cellStyle name="Note 2 7 3 2 8" xfId="33155" xr:uid="{23B8D237-0847-4B79-910B-52944E83A930}"/>
    <cellStyle name="Note 2 7 4" xfId="20474" xr:uid="{00000000-0005-0000-0000-0000FD4F0000}"/>
    <cellStyle name="Note 2 7 4 2" xfId="20475" xr:uid="{00000000-0005-0000-0000-0000FE4F0000}"/>
    <cellStyle name="Note 2 7 4 2 2" xfId="21882" xr:uid="{DDDF0226-1430-451F-8EC7-C2AB99260058}"/>
    <cellStyle name="Note 2 7 4 2 2 2" xfId="23613" xr:uid="{234B5B12-376A-4816-8535-50E8A51AF825}"/>
    <cellStyle name="Note 2 7 4 2 2 2 2" xfId="26313" xr:uid="{7168BD95-F9ED-4487-B70B-C3860EBC1123}"/>
    <cellStyle name="Note 2 7 4 2 2 2 2 2" xfId="31765" xr:uid="{82B33C22-BBB8-49DC-89B3-EA1C24F606A8}"/>
    <cellStyle name="Note 2 7 4 2 2 2 2 3" xfId="37340" xr:uid="{5F11A31A-40A6-4F2F-9BF4-3C6C503468FE}"/>
    <cellStyle name="Note 2 7 4 2 2 2 3" xfId="29553" xr:uid="{5EC14EDE-FB68-4B80-A8F0-3739A9592DBE}"/>
    <cellStyle name="Note 2 7 4 2 2 2 4" xfId="35277" xr:uid="{371F57EA-CFA9-4A20-AC3E-A7CB1732279C}"/>
    <cellStyle name="Note 2 7 4 2 2 3" xfId="24997" xr:uid="{1E17331C-DD73-4508-B842-CA0278FC5E40}"/>
    <cellStyle name="Note 2 7 4 2 2 3 2" xfId="27192" xr:uid="{33D1A1A1-8271-40FD-A016-56D7BCE7907E}"/>
    <cellStyle name="Note 2 7 4 2 2 3 2 2" xfId="32644" xr:uid="{FA9CDEFB-682F-43FD-94AF-C4ADE0482479}"/>
    <cellStyle name="Note 2 7 4 2 2 3 2 3" xfId="38026" xr:uid="{5E55A279-CE66-4974-8E45-35D1C9FD6533}"/>
    <cellStyle name="Note 2 7 4 2 2 3 3" xfId="30449" xr:uid="{35AF2575-165F-4AA8-8617-F53CE76A83B8}"/>
    <cellStyle name="Note 2 7 4 2 2 3 4" xfId="36143" xr:uid="{44D7C91E-7CAB-426E-AEDE-6C011E9DC94F}"/>
    <cellStyle name="Note 2 7 4 2 2 4" xfId="22758" xr:uid="{127EFACD-5C96-4535-BE17-4F7E66FA91BA}"/>
    <cellStyle name="Note 2 7 4 2 2 4 2" xfId="28698" xr:uid="{D2F45C15-EB7A-4B34-99EB-9A73BA35E980}"/>
    <cellStyle name="Note 2 7 4 2 2 4 3" xfId="34425" xr:uid="{D67D712A-2086-4412-A42A-1CD68A823234}"/>
    <cellStyle name="Note 2 7 4 2 2 5" xfId="25458" xr:uid="{50128CB6-F5AA-46B0-B72D-B17F47F0A4AC}"/>
    <cellStyle name="Note 2 7 4 2 2 5 2" xfId="30910" xr:uid="{A6685F32-6855-495E-9EFA-B1A4D4A96DF8}"/>
    <cellStyle name="Note 2 7 4 2 2 5 3" xfId="36485" xr:uid="{29DA4F62-DA54-4616-A467-56DBD6502429}"/>
    <cellStyle name="Note 2 7 4 2 2 6" xfId="27824" xr:uid="{BA3C4D70-09D7-46A8-8877-2C564F418877}"/>
    <cellStyle name="Note 2 7 4 2 2 7" xfId="33551" xr:uid="{550EC777-A027-42ED-8050-D12919C96E09}"/>
    <cellStyle name="Note 2 7 4 2 3" xfId="23224" xr:uid="{9B195693-0F85-43AB-B3DE-3B051A0D5490}"/>
    <cellStyle name="Note 2 7 4 2 3 2" xfId="25924" xr:uid="{BABAFE83-D2B3-43EF-83B8-F02970F359B4}"/>
    <cellStyle name="Note 2 7 4 2 3 2 2" xfId="31376" xr:uid="{668F688B-3BDA-459A-80B0-D8EB1C1123DB}"/>
    <cellStyle name="Note 2 7 4 2 3 2 3" xfId="36951" xr:uid="{904C0D90-CD88-4DDA-801C-567D2F174F33}"/>
    <cellStyle name="Note 2 7 4 2 3 3" xfId="29164" xr:uid="{03B5130A-D525-426F-B2DB-304A160859AC}"/>
    <cellStyle name="Note 2 7 4 2 3 4" xfId="34888" xr:uid="{87DBDD9B-7391-4C91-AE06-E03977B012E0}"/>
    <cellStyle name="Note 2 7 4 2 4" xfId="24602" xr:uid="{638D0305-10D7-4E62-A54C-8EA735590CD9}"/>
    <cellStyle name="Note 2 7 4 2 4 2" xfId="26797" xr:uid="{2169C788-FD04-4751-9596-A818C93F99F2}"/>
    <cellStyle name="Note 2 7 4 2 4 2 2" xfId="32249" xr:uid="{97E370D9-E91B-4B2A-872A-BBD9EB003B30}"/>
    <cellStyle name="Note 2 7 4 2 4 2 3" xfId="37805" xr:uid="{951864A0-61F7-4551-8DE9-49863B5F4E51}"/>
    <cellStyle name="Note 2 7 4 2 4 3" xfId="30054" xr:uid="{B5E2C655-B6DD-4626-8E75-4F0B684CB7AD}"/>
    <cellStyle name="Note 2 7 4 2 4 4" xfId="35754" xr:uid="{FDBF2D9A-FBC9-4DF3-A34F-4FFD12AEA332}"/>
    <cellStyle name="Note 2 7 4 2 5" xfId="22369" xr:uid="{FB01BAE5-F314-4F79-9BAB-B57C11AB75F8}"/>
    <cellStyle name="Note 2 7 4 2 5 2" xfId="28309" xr:uid="{391C9F1E-1710-4715-AAD6-3D571167694B}"/>
    <cellStyle name="Note 2 7 4 2 5 3" xfId="34036" xr:uid="{0504F888-68B6-4380-87BB-A57F082FD7FC}"/>
    <cellStyle name="Note 2 7 4 2 6" xfId="21487" xr:uid="{03276E34-B4F4-4D52-AB02-7CF9DDD9F5EF}"/>
    <cellStyle name="Note 2 7 4 2 7" xfId="20989" xr:uid="{67EE1B24-57A0-45B2-90E2-89C700D35D3E}"/>
    <cellStyle name="Note 2 7 4 2 8" xfId="33156" xr:uid="{3143963D-FB16-496A-A2D2-3D447A5CBAA2}"/>
    <cellStyle name="Note 2 7 5" xfId="20476" xr:uid="{00000000-0005-0000-0000-0000FF4F0000}"/>
    <cellStyle name="Note 2 7 6" xfId="20477" xr:uid="{00000000-0005-0000-0000-000000500000}"/>
    <cellStyle name="Note 2 7 7" xfId="20478" xr:uid="{00000000-0005-0000-0000-000001500000}"/>
    <cellStyle name="Note 2 7 7 2" xfId="21881" xr:uid="{76953155-DB24-43CF-8FE2-9A22AFA40578}"/>
    <cellStyle name="Note 2 7 7 2 2" xfId="23612" xr:uid="{27CC7FDE-01F8-43E6-A621-7F25B101D106}"/>
    <cellStyle name="Note 2 7 7 2 2 2" xfId="26312" xr:uid="{E268308D-0ED0-49D5-BA06-9C180936BDA7}"/>
    <cellStyle name="Note 2 7 7 2 2 2 2" xfId="31764" xr:uid="{D90EF827-3328-491A-B73C-833FE7048651}"/>
    <cellStyle name="Note 2 7 7 2 2 2 3" xfId="37339" xr:uid="{6F27FF39-E13A-42FA-B031-954E07677DE5}"/>
    <cellStyle name="Note 2 7 7 2 2 3" xfId="29552" xr:uid="{FE3F6AA1-9301-4E4C-97A6-965282E2E17E}"/>
    <cellStyle name="Note 2 7 7 2 2 4" xfId="35276" xr:uid="{FEF569FB-A662-4264-855F-3D9305D65CB3}"/>
    <cellStyle name="Note 2 7 7 2 3" xfId="24996" xr:uid="{286AA732-0093-4C41-8BD6-6BCA426ACC65}"/>
    <cellStyle name="Note 2 7 7 2 3 2" xfId="27191" xr:uid="{4E71604A-B335-4B55-BE6D-6796AA705607}"/>
    <cellStyle name="Note 2 7 7 2 3 2 2" xfId="32643" xr:uid="{10627715-5DA7-48F0-BFE7-8A32ECD5278A}"/>
    <cellStyle name="Note 2 7 7 2 3 2 3" xfId="38025" xr:uid="{B217EEFC-0C0F-411B-83ED-B2BE20FBF284}"/>
    <cellStyle name="Note 2 7 7 2 3 3" xfId="30448" xr:uid="{464E9F11-F312-425B-864C-017969EFADAD}"/>
    <cellStyle name="Note 2 7 7 2 3 4" xfId="36142" xr:uid="{AFCE8A24-9980-4F97-9726-76F081157208}"/>
    <cellStyle name="Note 2 7 7 2 4" xfId="22757" xr:uid="{3C6AA28F-4A86-4125-B4B9-71869090B7A1}"/>
    <cellStyle name="Note 2 7 7 2 4 2" xfId="28697" xr:uid="{649F8127-2E88-40B6-A9CB-D21AC37554F8}"/>
    <cellStyle name="Note 2 7 7 2 4 3" xfId="34424" xr:uid="{155E89D5-D7DB-40C3-B418-BF56F13A2466}"/>
    <cellStyle name="Note 2 7 7 2 5" xfId="25457" xr:uid="{A86C4452-070F-400E-A6C6-76986F2CD0F7}"/>
    <cellStyle name="Note 2 7 7 2 5 2" xfId="30909" xr:uid="{00E743A1-FA9D-479E-8966-63F08832B371}"/>
    <cellStyle name="Note 2 7 7 2 5 3" xfId="36484" xr:uid="{921E205E-F613-4CA8-A203-D1FF21618528}"/>
    <cellStyle name="Note 2 7 7 2 6" xfId="27823" xr:uid="{051EA2EF-697B-4469-B96C-FC8DD097A0DC}"/>
    <cellStyle name="Note 2 7 7 2 7" xfId="33550" xr:uid="{96DD1955-1553-4EB8-82B9-8E6B8DB71741}"/>
    <cellStyle name="Note 2 7 7 3" xfId="23225" xr:uid="{D9D5D5DC-CBEA-4EB3-97B8-D6AFBCB19DF5}"/>
    <cellStyle name="Note 2 7 7 3 2" xfId="25925" xr:uid="{F3E0BE96-5ACC-4607-8959-ADD91480143E}"/>
    <cellStyle name="Note 2 7 7 3 2 2" xfId="31377" xr:uid="{7D36F30B-12B4-4490-BCB5-AA49578DA3E8}"/>
    <cellStyle name="Note 2 7 7 3 2 3" xfId="36952" xr:uid="{8CF3D15E-B438-4547-B2B3-CE1DB9D5B339}"/>
    <cellStyle name="Note 2 7 7 3 3" xfId="29165" xr:uid="{428A3C96-AD96-43CE-B3EB-1B3B42685C24}"/>
    <cellStyle name="Note 2 7 7 3 4" xfId="34889" xr:uid="{E653D7D9-4BC2-4ACA-BD82-B0B3B63E01F4}"/>
    <cellStyle name="Note 2 7 7 4" xfId="24603" xr:uid="{A9BDC8E1-3A3E-4242-9D8A-38D5DF929369}"/>
    <cellStyle name="Note 2 7 7 4 2" xfId="26798" xr:uid="{8F590FF1-26CF-4F81-ACA4-35D3C2A15599}"/>
    <cellStyle name="Note 2 7 7 4 2 2" xfId="32250" xr:uid="{26F889F8-CEE0-4A9E-AC4F-8C96D678F38F}"/>
    <cellStyle name="Note 2 7 7 4 2 3" xfId="37806" xr:uid="{242198EC-CE09-4A21-9F2D-211F60DE41F9}"/>
    <cellStyle name="Note 2 7 7 4 3" xfId="30055" xr:uid="{B62CD1BF-D00C-4075-A6A4-744085D41C0C}"/>
    <cellStyle name="Note 2 7 7 4 4" xfId="35755" xr:uid="{6FE25F91-5660-4DE8-8836-EAA0C566B03B}"/>
    <cellStyle name="Note 2 7 7 5" xfId="22370" xr:uid="{16724892-4B5D-4DD7-A8A5-FE27972E4032}"/>
    <cellStyle name="Note 2 7 7 5 2" xfId="28310" xr:uid="{09775B0E-EEB6-423D-AD80-2CB50B36B484}"/>
    <cellStyle name="Note 2 7 7 5 3" xfId="34037" xr:uid="{31D03011-9D60-47EE-82FA-8ACF5422BFC1}"/>
    <cellStyle name="Note 2 7 7 6" xfId="21488" xr:uid="{27A893E1-512D-4EF3-A72C-C54437D43517}"/>
    <cellStyle name="Note 2 7 7 7" xfId="20988" xr:uid="{7F729B6D-9D46-446C-ACCA-CAC25AB4FC92}"/>
    <cellStyle name="Note 2 7 7 8" xfId="33157" xr:uid="{36E88BB9-2227-43AD-B154-F1F7223900FB}"/>
    <cellStyle name="Note 2 8" xfId="20479" xr:uid="{00000000-0005-0000-0000-000002500000}"/>
    <cellStyle name="Note 2 8 2" xfId="20480" xr:uid="{00000000-0005-0000-0000-000003500000}"/>
    <cellStyle name="Note 2 8 2 2" xfId="21880" xr:uid="{D8B73F81-165A-4A06-B81F-F95F1EF0184B}"/>
    <cellStyle name="Note 2 8 2 2 2" xfId="23611" xr:uid="{BBBCB307-8F7B-4F2B-8896-0277AD7EE815}"/>
    <cellStyle name="Note 2 8 2 2 2 2" xfId="26311" xr:uid="{98ED04F1-4DCC-4960-9476-6D6A52829EEC}"/>
    <cellStyle name="Note 2 8 2 2 2 2 2" xfId="31763" xr:uid="{A7BDEEAF-B832-4C1A-8882-592B81E53F4B}"/>
    <cellStyle name="Note 2 8 2 2 2 2 3" xfId="37338" xr:uid="{A799B44D-8C6E-4CD1-AF78-4EA77FA36FBF}"/>
    <cellStyle name="Note 2 8 2 2 2 3" xfId="29551" xr:uid="{7E0189C2-EDDF-4CA9-B161-F1657729D55E}"/>
    <cellStyle name="Note 2 8 2 2 2 4" xfId="35275" xr:uid="{D9A378D4-0AE5-4E2B-8357-3E00AF456C57}"/>
    <cellStyle name="Note 2 8 2 2 3" xfId="24995" xr:uid="{FD0A2917-BFAF-49F2-99DB-5EEE9DC61668}"/>
    <cellStyle name="Note 2 8 2 2 3 2" xfId="27190" xr:uid="{75F72216-638E-4A85-9C73-D434F08C5806}"/>
    <cellStyle name="Note 2 8 2 2 3 2 2" xfId="32642" xr:uid="{35A4F90A-8672-4BF2-904A-302FC3D8AB47}"/>
    <cellStyle name="Note 2 8 2 2 3 2 3" xfId="38024" xr:uid="{CE8A4CCE-F3A2-41EC-90F3-A5BAA7B6BA0B}"/>
    <cellStyle name="Note 2 8 2 2 3 3" xfId="30447" xr:uid="{C54CE2FB-68F7-40ED-B0CE-153BBB6ABEBB}"/>
    <cellStyle name="Note 2 8 2 2 3 4" xfId="36141" xr:uid="{15B32B9C-2406-486F-A8B3-BBE39EEA2371}"/>
    <cellStyle name="Note 2 8 2 2 4" xfId="22756" xr:uid="{65BDAC84-448C-4508-BEDA-8124BAF02D8E}"/>
    <cellStyle name="Note 2 8 2 2 4 2" xfId="28696" xr:uid="{0A7F3663-6564-4CCC-8305-C227AC0DD30E}"/>
    <cellStyle name="Note 2 8 2 2 4 3" xfId="34423" xr:uid="{3699EA00-54E9-4801-99B6-56453D56D971}"/>
    <cellStyle name="Note 2 8 2 2 5" xfId="25456" xr:uid="{7850B666-D694-4594-967C-58E003375FDB}"/>
    <cellStyle name="Note 2 8 2 2 5 2" xfId="30908" xr:uid="{83BC9BE4-6AF3-4B73-B1A1-52F77B2F3758}"/>
    <cellStyle name="Note 2 8 2 2 5 3" xfId="36483" xr:uid="{C9C83A6D-FF59-4FD7-9A0E-33158161BBD6}"/>
    <cellStyle name="Note 2 8 2 2 6" xfId="27822" xr:uid="{C754072D-165E-4AB5-82A7-54FF5CDDAA4F}"/>
    <cellStyle name="Note 2 8 2 2 7" xfId="33549" xr:uid="{A4DC581E-3C66-41A4-BE45-94882A38C48A}"/>
    <cellStyle name="Note 2 8 2 3" xfId="23226" xr:uid="{1BC3D73C-ED5C-49E3-BE54-CF6E3FB80318}"/>
    <cellStyle name="Note 2 8 2 3 2" xfId="25926" xr:uid="{D13AB35E-17B8-48A6-8DDF-63576FB2358D}"/>
    <cellStyle name="Note 2 8 2 3 2 2" xfId="31378" xr:uid="{0098D6B2-41D6-4274-BA34-1A28F6F940CE}"/>
    <cellStyle name="Note 2 8 2 3 2 3" xfId="36953" xr:uid="{EEDD8929-4173-4CE6-94EB-0C7FA05520C7}"/>
    <cellStyle name="Note 2 8 2 3 3" xfId="29166" xr:uid="{482FE53C-1129-4408-AF3F-3A2FCCAF63F5}"/>
    <cellStyle name="Note 2 8 2 3 4" xfId="34890" xr:uid="{D8A0BFA4-BDA7-4E15-8BB1-C91845FB788E}"/>
    <cellStyle name="Note 2 8 2 4" xfId="24604" xr:uid="{18E8F3F3-A005-4702-B1BE-544DB249741D}"/>
    <cellStyle name="Note 2 8 2 4 2" xfId="26799" xr:uid="{6BF5ECA0-E63F-4C68-9C5D-0D6BD4F04E6E}"/>
    <cellStyle name="Note 2 8 2 4 2 2" xfId="32251" xr:uid="{6A4B0BC8-0515-4057-8C81-A68402A0066A}"/>
    <cellStyle name="Note 2 8 2 4 2 3" xfId="37807" xr:uid="{191201D7-9691-4138-9F91-44D66D62283E}"/>
    <cellStyle name="Note 2 8 2 4 3" xfId="30056" xr:uid="{CB74EE7A-2DA1-4EE8-A74E-5288CEE8EEB7}"/>
    <cellStyle name="Note 2 8 2 4 4" xfId="35756" xr:uid="{69B3D5F9-C2F0-465A-92DA-342A6CEC8997}"/>
    <cellStyle name="Note 2 8 2 5" xfId="22371" xr:uid="{965779ED-D84A-4058-897F-7F5EC11B8BC9}"/>
    <cellStyle name="Note 2 8 2 5 2" xfId="28311" xr:uid="{51A1EB83-113A-4354-AF04-640139388DF3}"/>
    <cellStyle name="Note 2 8 2 5 3" xfId="34038" xr:uid="{160CBB36-E4A2-4942-92D9-FFB8A9600B2B}"/>
    <cellStyle name="Note 2 8 2 6" xfId="21489" xr:uid="{7F222CAA-1D91-4551-8B56-FF096F857244}"/>
    <cellStyle name="Note 2 8 2 7" xfId="20987" xr:uid="{6D92048A-E3D8-468B-8560-531BBF8E3DA8}"/>
    <cellStyle name="Note 2 8 2 8" xfId="33158" xr:uid="{578852A8-C535-48D3-9826-341AF8ADB76B}"/>
    <cellStyle name="Note 2 8 3" xfId="20481" xr:uid="{00000000-0005-0000-0000-000004500000}"/>
    <cellStyle name="Note 2 8 3 2" xfId="21879" xr:uid="{6CEB526D-BC29-4042-B58D-37F0F1767F6D}"/>
    <cellStyle name="Note 2 8 3 2 2" xfId="23610" xr:uid="{45E16826-5089-41FB-A2F2-A219DC69A85A}"/>
    <cellStyle name="Note 2 8 3 2 2 2" xfId="26310" xr:uid="{0BDE5FE4-BA98-418D-9FCF-8C01DE2DF965}"/>
    <cellStyle name="Note 2 8 3 2 2 2 2" xfId="31762" xr:uid="{A2335523-89A6-4AC6-898A-0EF4227B4572}"/>
    <cellStyle name="Note 2 8 3 2 2 2 3" xfId="37337" xr:uid="{0055ACB3-343F-4469-BC5E-A2BFE36C5561}"/>
    <cellStyle name="Note 2 8 3 2 2 3" xfId="29550" xr:uid="{EB1EBAC9-EF88-411B-9183-921133722CF1}"/>
    <cellStyle name="Note 2 8 3 2 2 4" xfId="35274" xr:uid="{A93CCC75-D4DD-4D0C-A8ED-DF30906EEFBB}"/>
    <cellStyle name="Note 2 8 3 2 3" xfId="24994" xr:uid="{3DD557B9-BEF0-4EE3-8420-1AD17C2BD3B1}"/>
    <cellStyle name="Note 2 8 3 2 3 2" xfId="27189" xr:uid="{0437B77E-E948-4565-B345-D59FDF297147}"/>
    <cellStyle name="Note 2 8 3 2 3 2 2" xfId="32641" xr:uid="{D992B817-3F52-400D-800E-8253678FC3C3}"/>
    <cellStyle name="Note 2 8 3 2 3 2 3" xfId="38023" xr:uid="{129CDA0A-B14A-47DD-9106-43E1A880BDDC}"/>
    <cellStyle name="Note 2 8 3 2 3 3" xfId="30446" xr:uid="{858061C2-A88D-402D-BE38-57CDFD7B55F2}"/>
    <cellStyle name="Note 2 8 3 2 3 4" xfId="36140" xr:uid="{23E80BAD-CA47-462F-8ACB-21A827949A61}"/>
    <cellStyle name="Note 2 8 3 2 4" xfId="22755" xr:uid="{A592BA8F-4BCF-4AAB-ADD1-4A756D4387FD}"/>
    <cellStyle name="Note 2 8 3 2 4 2" xfId="28695" xr:uid="{206DADC4-8601-45BB-9296-A624C3CD2FB2}"/>
    <cellStyle name="Note 2 8 3 2 4 3" xfId="34422" xr:uid="{B4C9D855-C37E-459E-9C5A-53E322F9D4DB}"/>
    <cellStyle name="Note 2 8 3 2 5" xfId="25455" xr:uid="{526C0B4E-AF62-444D-B607-30B972DF3B10}"/>
    <cellStyle name="Note 2 8 3 2 5 2" xfId="30907" xr:uid="{9BCE89CA-3CCD-4F26-A227-4806525985CC}"/>
    <cellStyle name="Note 2 8 3 2 5 3" xfId="36482" xr:uid="{E7723E81-395D-4DA3-8B4D-6D052706EB1C}"/>
    <cellStyle name="Note 2 8 3 2 6" xfId="27821" xr:uid="{F793D4E9-0AEC-41DF-A6CF-E2DBBA42358E}"/>
    <cellStyle name="Note 2 8 3 2 7" xfId="33548" xr:uid="{7EAB2577-09C5-4938-92AE-3904EA28D890}"/>
    <cellStyle name="Note 2 8 3 3" xfId="23227" xr:uid="{C9782B02-C7BC-4C8D-8B73-974CF312B225}"/>
    <cellStyle name="Note 2 8 3 3 2" xfId="25927" xr:uid="{42B0B8C9-8883-4117-8121-8B5C31A0ED76}"/>
    <cellStyle name="Note 2 8 3 3 2 2" xfId="31379" xr:uid="{722CDAF6-D022-42D7-BB11-FABC39B196DF}"/>
    <cellStyle name="Note 2 8 3 3 2 3" xfId="36954" xr:uid="{94716E26-5A01-497D-BA17-F80AA8F87D08}"/>
    <cellStyle name="Note 2 8 3 3 3" xfId="29167" xr:uid="{9DA9E237-D13F-47AE-B2BD-B42C377CC6E8}"/>
    <cellStyle name="Note 2 8 3 3 4" xfId="34891" xr:uid="{4BB69623-9F32-4229-A2CE-35E3121FCD88}"/>
    <cellStyle name="Note 2 8 3 4" xfId="24605" xr:uid="{2E19DA64-91EE-474C-83C9-FF3AC123F6CF}"/>
    <cellStyle name="Note 2 8 3 4 2" xfId="26800" xr:uid="{C5FF49B9-0686-4AC2-80CD-BCB821191DA5}"/>
    <cellStyle name="Note 2 8 3 4 2 2" xfId="32252" xr:uid="{D00F10AB-8098-4D8C-AEAF-1372E6D46417}"/>
    <cellStyle name="Note 2 8 3 4 2 3" xfId="37808" xr:uid="{EB796DCB-E7CD-4593-B6E6-4461DF36E2C8}"/>
    <cellStyle name="Note 2 8 3 4 3" xfId="30057" xr:uid="{8D26E9DA-5605-49C6-B1C6-87EE9C10F3AE}"/>
    <cellStyle name="Note 2 8 3 4 4" xfId="35757" xr:uid="{EE4F748B-FB93-422F-A41C-6CA4C2B9A60B}"/>
    <cellStyle name="Note 2 8 3 5" xfId="22372" xr:uid="{3255190C-508D-4E3C-BE2C-77646C12709B}"/>
    <cellStyle name="Note 2 8 3 5 2" xfId="28312" xr:uid="{127055A6-FB96-44C2-8434-8CA1338945FE}"/>
    <cellStyle name="Note 2 8 3 5 3" xfId="34039" xr:uid="{4C463350-C245-4D20-ACC9-4D4BE1AB48D4}"/>
    <cellStyle name="Note 2 8 3 6" xfId="21490" xr:uid="{9013DE7A-415B-4EEE-8926-B6A72090F174}"/>
    <cellStyle name="Note 2 8 3 7" xfId="20986" xr:uid="{59CF38AC-0672-435F-ABA8-35EB161A1000}"/>
    <cellStyle name="Note 2 8 3 8" xfId="33159" xr:uid="{2CB0CD7C-9830-4094-AF20-A922C0AF1A1E}"/>
    <cellStyle name="Note 2 8 4" xfId="20482" xr:uid="{00000000-0005-0000-0000-000005500000}"/>
    <cellStyle name="Note 2 8 4 2" xfId="21878" xr:uid="{448B8723-0325-4EBC-9186-E06C507847E6}"/>
    <cellStyle name="Note 2 8 4 2 2" xfId="23609" xr:uid="{DE482CF4-23BF-4556-AB1B-C824C8986F44}"/>
    <cellStyle name="Note 2 8 4 2 2 2" xfId="26309" xr:uid="{7272253B-83EF-41EC-A989-FDA83FF1AE93}"/>
    <cellStyle name="Note 2 8 4 2 2 2 2" xfId="31761" xr:uid="{7B7E2867-090B-4960-94A0-4FF7644DAA10}"/>
    <cellStyle name="Note 2 8 4 2 2 2 3" xfId="37336" xr:uid="{C04CDA24-44C1-4A25-BD24-69FD22221141}"/>
    <cellStyle name="Note 2 8 4 2 2 3" xfId="29549" xr:uid="{CB81C5F2-461A-49AF-B059-3F5C70A30DE6}"/>
    <cellStyle name="Note 2 8 4 2 2 4" xfId="35273" xr:uid="{904EA531-2237-4F1B-9376-7C248A447E18}"/>
    <cellStyle name="Note 2 8 4 2 3" xfId="24993" xr:uid="{FA332C1E-5474-4DB9-9BE7-1F5655CA0B45}"/>
    <cellStyle name="Note 2 8 4 2 3 2" xfId="27188" xr:uid="{061060BA-0F5A-4DBE-9214-C51996651034}"/>
    <cellStyle name="Note 2 8 4 2 3 2 2" xfId="32640" xr:uid="{F549F65C-F8CD-4347-9E1E-4FFB3DD69D08}"/>
    <cellStyle name="Note 2 8 4 2 3 2 3" xfId="38022" xr:uid="{D71D5B1A-F14C-4812-92AF-7740F9B45C34}"/>
    <cellStyle name="Note 2 8 4 2 3 3" xfId="30445" xr:uid="{98968493-0024-43E6-9E11-06FBA44917B2}"/>
    <cellStyle name="Note 2 8 4 2 3 4" xfId="36139" xr:uid="{844DF6BB-8AE9-4E65-880A-268AEDD79B07}"/>
    <cellStyle name="Note 2 8 4 2 4" xfId="22754" xr:uid="{C80449D0-40B0-4E3C-BF00-8C45F86ACA90}"/>
    <cellStyle name="Note 2 8 4 2 4 2" xfId="28694" xr:uid="{F1128633-363B-49A1-8EC9-CBFED83BA874}"/>
    <cellStyle name="Note 2 8 4 2 4 3" xfId="34421" xr:uid="{33836A87-3BC6-4546-9FC8-291DDEB71C43}"/>
    <cellStyle name="Note 2 8 4 2 5" xfId="25454" xr:uid="{68DDD849-41CF-4146-88FA-905B2897390F}"/>
    <cellStyle name="Note 2 8 4 2 5 2" xfId="30906" xr:uid="{CBCD22B7-4E1B-49D2-B5DC-C9B969F056A2}"/>
    <cellStyle name="Note 2 8 4 2 5 3" xfId="36481" xr:uid="{E7BAE574-2B2B-4149-8A74-29255BB69FB5}"/>
    <cellStyle name="Note 2 8 4 2 6" xfId="27820" xr:uid="{F6703A03-E3D9-4A87-972B-621209D36AE2}"/>
    <cellStyle name="Note 2 8 4 2 7" xfId="33547" xr:uid="{99DDFD24-3677-49B6-A1C0-9C28911471EB}"/>
    <cellStyle name="Note 2 8 4 3" xfId="23228" xr:uid="{B1599A25-84D2-4A2C-ABD4-5C9463133C35}"/>
    <cellStyle name="Note 2 8 4 3 2" xfId="25928" xr:uid="{A720DC83-9796-4767-AC8F-B5755199FB35}"/>
    <cellStyle name="Note 2 8 4 3 2 2" xfId="31380" xr:uid="{ABF4CA7A-1CD4-4343-B980-555F9B8EEEE1}"/>
    <cellStyle name="Note 2 8 4 3 2 3" xfId="36955" xr:uid="{45B5E978-7C15-4688-909B-3135DA139C9C}"/>
    <cellStyle name="Note 2 8 4 3 3" xfId="29168" xr:uid="{AFB5766E-76B0-4DC0-85BD-62E884CEF7BF}"/>
    <cellStyle name="Note 2 8 4 3 4" xfId="34892" xr:uid="{CD1FBA08-CD5E-4E76-9682-536C41659448}"/>
    <cellStyle name="Note 2 8 4 4" xfId="24606" xr:uid="{EDE63B39-43E7-45C7-9D54-C73673EAE1F2}"/>
    <cellStyle name="Note 2 8 4 4 2" xfId="26801" xr:uid="{7B280F71-80ED-4A88-8ADF-7EACD456BF12}"/>
    <cellStyle name="Note 2 8 4 4 2 2" xfId="32253" xr:uid="{97CB1CD8-B07F-430E-93CA-9CF7294462C7}"/>
    <cellStyle name="Note 2 8 4 4 2 3" xfId="37809" xr:uid="{CC029AE3-21DF-47F7-9F51-B07DEE84C9A1}"/>
    <cellStyle name="Note 2 8 4 4 3" xfId="30058" xr:uid="{BCEFA83C-5859-4995-BEB4-8E735F6BE210}"/>
    <cellStyle name="Note 2 8 4 4 4" xfId="35758" xr:uid="{DEC6067B-85E5-4454-AACD-56DA800F6260}"/>
    <cellStyle name="Note 2 8 4 5" xfId="22373" xr:uid="{2DA46798-5EEF-48F5-9B61-21ED624B2AE6}"/>
    <cellStyle name="Note 2 8 4 5 2" xfId="28313" xr:uid="{806C9287-3969-41F7-ABCC-9FEE6E48713A}"/>
    <cellStyle name="Note 2 8 4 5 3" xfId="34040" xr:uid="{496BA2C1-4701-47CB-ADBD-BF6366A128BC}"/>
    <cellStyle name="Note 2 8 4 6" xfId="21491" xr:uid="{DCA7932A-2262-4CB0-8DA6-ED9845502B93}"/>
    <cellStyle name="Note 2 8 4 7" xfId="20985" xr:uid="{E2883B7E-764D-4814-AC2F-C8281A656646}"/>
    <cellStyle name="Note 2 8 4 8" xfId="33160" xr:uid="{7AD305E7-D7F4-4D3F-B63D-EB0C10655213}"/>
    <cellStyle name="Note 2 8 5" xfId="20483" xr:uid="{00000000-0005-0000-0000-000006500000}"/>
    <cellStyle name="Note 2 8 5 2" xfId="21877" xr:uid="{43672029-E29F-4AC5-A03C-335C1DB47C01}"/>
    <cellStyle name="Note 2 8 5 2 2" xfId="23608" xr:uid="{041B5848-00E7-4B8A-9594-6671F1B1FE72}"/>
    <cellStyle name="Note 2 8 5 2 2 2" xfId="26308" xr:uid="{48A53779-6F30-4A6F-8863-D299FD653A97}"/>
    <cellStyle name="Note 2 8 5 2 2 2 2" xfId="31760" xr:uid="{DBF8B657-33CF-483C-B0B6-4059EBB2E1E8}"/>
    <cellStyle name="Note 2 8 5 2 2 2 3" xfId="37335" xr:uid="{32596703-BCF8-4FBE-BA9C-37F4FF6A094B}"/>
    <cellStyle name="Note 2 8 5 2 2 3" xfId="29548" xr:uid="{D34418AD-03F2-4672-B1E7-5617A7792905}"/>
    <cellStyle name="Note 2 8 5 2 2 4" xfId="35272" xr:uid="{BE53446E-D201-4D05-A061-49B98A2F1080}"/>
    <cellStyle name="Note 2 8 5 2 3" xfId="24992" xr:uid="{35A2007F-F13D-4154-9F17-CF877F0F5E34}"/>
    <cellStyle name="Note 2 8 5 2 3 2" xfId="27187" xr:uid="{565690D7-F0D8-42F8-98B5-02D54ADCB47C}"/>
    <cellStyle name="Note 2 8 5 2 3 2 2" xfId="32639" xr:uid="{04370D51-11D4-4A11-8850-19FD5B87C9ED}"/>
    <cellStyle name="Note 2 8 5 2 3 2 3" xfId="38021" xr:uid="{48FD02A6-1AB1-4DAA-8A22-0C2237C545D9}"/>
    <cellStyle name="Note 2 8 5 2 3 3" xfId="30444" xr:uid="{AC5A8EA1-A9C9-491D-9B47-6E381909234B}"/>
    <cellStyle name="Note 2 8 5 2 3 4" xfId="36138" xr:uid="{A305F577-0B1D-4EA2-BF2A-F45DEFB37FB3}"/>
    <cellStyle name="Note 2 8 5 2 4" xfId="22753" xr:uid="{86E82A00-B79B-4265-9120-263CE620508F}"/>
    <cellStyle name="Note 2 8 5 2 4 2" xfId="28693" xr:uid="{E1282EB4-381E-4344-9972-E779C417DDDF}"/>
    <cellStyle name="Note 2 8 5 2 4 3" xfId="34420" xr:uid="{FE83D86B-2B7A-4798-95FD-69FEC5A33142}"/>
    <cellStyle name="Note 2 8 5 2 5" xfId="25453" xr:uid="{88252AA7-C9B2-46A4-85B1-56175BB39D36}"/>
    <cellStyle name="Note 2 8 5 2 5 2" xfId="30905" xr:uid="{E2065554-2C4A-4C98-A21D-4DD918420C9B}"/>
    <cellStyle name="Note 2 8 5 2 5 3" xfId="36480" xr:uid="{1C914DEC-EAE0-49EB-96C3-D090F5A7C4B6}"/>
    <cellStyle name="Note 2 8 5 2 6" xfId="27819" xr:uid="{E4FC5501-D4EF-4F51-A139-D8328893B65C}"/>
    <cellStyle name="Note 2 8 5 2 7" xfId="33546" xr:uid="{5EFC3636-C4C3-4BDF-B429-EC407EE48773}"/>
    <cellStyle name="Note 2 8 5 3" xfId="23229" xr:uid="{98CF1684-220E-4B72-8F67-2C7EEF260A67}"/>
    <cellStyle name="Note 2 8 5 3 2" xfId="25929" xr:uid="{9087E198-EA5F-45C9-8057-697183C5C124}"/>
    <cellStyle name="Note 2 8 5 3 2 2" xfId="31381" xr:uid="{60305B1C-1701-4366-863C-953FC96457A3}"/>
    <cellStyle name="Note 2 8 5 3 2 3" xfId="36956" xr:uid="{C10B7A90-C5EC-4F89-98D8-6DD12AD362A5}"/>
    <cellStyle name="Note 2 8 5 3 3" xfId="29169" xr:uid="{B9D3EA31-9CA8-4A15-B651-FFDCCF3B37E3}"/>
    <cellStyle name="Note 2 8 5 3 4" xfId="34893" xr:uid="{51E81911-C655-45AD-B38B-0F120D55AC37}"/>
    <cellStyle name="Note 2 8 5 4" xfId="24607" xr:uid="{4F626089-0730-4F89-9599-5243FA3B97A4}"/>
    <cellStyle name="Note 2 8 5 4 2" xfId="26802" xr:uid="{98EC7438-A7CE-4679-82F4-EFB678A73285}"/>
    <cellStyle name="Note 2 8 5 4 2 2" xfId="32254" xr:uid="{21E7C48A-A46E-4E1A-BA85-1559451C174B}"/>
    <cellStyle name="Note 2 8 5 4 2 3" xfId="37810" xr:uid="{B96BA095-8163-48D7-BFC4-A3B8E1F6C6BB}"/>
    <cellStyle name="Note 2 8 5 4 3" xfId="30059" xr:uid="{DA425205-5462-412C-B1CA-EBFD3D6FBD33}"/>
    <cellStyle name="Note 2 8 5 4 4" xfId="35759" xr:uid="{3F993948-D2A7-47F9-BDDA-92EA6ACA2AF4}"/>
    <cellStyle name="Note 2 8 5 5" xfId="22374" xr:uid="{83F6D0A7-3E63-4536-B53A-C05473EF6393}"/>
    <cellStyle name="Note 2 8 5 5 2" xfId="28314" xr:uid="{20BB1A6A-A8B0-4575-9664-CE5F9DBE8CC1}"/>
    <cellStyle name="Note 2 8 5 5 3" xfId="34041" xr:uid="{D26C9A98-7060-43C1-BC8C-0517D58684E8}"/>
    <cellStyle name="Note 2 8 5 6" xfId="21492" xr:uid="{58F5EF4F-7F7A-45EB-BA9E-167A1C0D9DAA}"/>
    <cellStyle name="Note 2 8 5 7" xfId="20984" xr:uid="{C5B99014-7A0F-4644-A4F0-E578105A1FEF}"/>
    <cellStyle name="Note 2 8 5 8" xfId="33161" xr:uid="{2840B7E6-01E2-4CDD-A6FA-D2207CAED577}"/>
    <cellStyle name="Note 2 9" xfId="20484" xr:uid="{00000000-0005-0000-0000-000007500000}"/>
    <cellStyle name="Note 2 9 2" xfId="20485" xr:uid="{00000000-0005-0000-0000-000008500000}"/>
    <cellStyle name="Note 2 9 2 2" xfId="21876" xr:uid="{12944C6E-A309-44F4-944F-7C2F0FF89158}"/>
    <cellStyle name="Note 2 9 2 2 2" xfId="23607" xr:uid="{7A8AD5F8-73B7-4886-929E-2F0D7DAA2D13}"/>
    <cellStyle name="Note 2 9 2 2 2 2" xfId="26307" xr:uid="{C0687B27-CA57-4402-8BE1-3F0FF0F171FE}"/>
    <cellStyle name="Note 2 9 2 2 2 2 2" xfId="31759" xr:uid="{0CB4D8EC-A8D5-45AE-8165-A3EE4BD5B5EB}"/>
    <cellStyle name="Note 2 9 2 2 2 2 3" xfId="37334" xr:uid="{83FCF2E4-4549-40FE-8920-289DBDD0B6FE}"/>
    <cellStyle name="Note 2 9 2 2 2 3" xfId="29547" xr:uid="{CD9029B6-EB5A-40BA-A53B-020A9209CE80}"/>
    <cellStyle name="Note 2 9 2 2 2 4" xfId="35271" xr:uid="{8AC0CF49-8513-4CF1-A0C8-FE184B8CEC7A}"/>
    <cellStyle name="Note 2 9 2 2 3" xfId="24991" xr:uid="{9A0D72F2-6DC6-4B91-96E3-A73E144F8598}"/>
    <cellStyle name="Note 2 9 2 2 3 2" xfId="27186" xr:uid="{E242A6E3-7D6C-4376-B4B8-D76DE0B678C6}"/>
    <cellStyle name="Note 2 9 2 2 3 2 2" xfId="32638" xr:uid="{AC4EF918-7894-48CC-B461-82FD520ACED5}"/>
    <cellStyle name="Note 2 9 2 2 3 2 3" xfId="38020" xr:uid="{3C779B7C-425C-4A63-8498-BB14D7DF9A33}"/>
    <cellStyle name="Note 2 9 2 2 3 3" xfId="30443" xr:uid="{B80EABBC-76B6-4433-8C9E-A71B69E84446}"/>
    <cellStyle name="Note 2 9 2 2 3 4" xfId="36137" xr:uid="{8FA0CD62-C65E-47A9-87E9-3E51070AC5A5}"/>
    <cellStyle name="Note 2 9 2 2 4" xfId="22752" xr:uid="{BC2A4EC5-90F7-4AD8-8351-D24E7E25C789}"/>
    <cellStyle name="Note 2 9 2 2 4 2" xfId="28692" xr:uid="{72129B1E-691A-4DD1-976B-5D119CEBE096}"/>
    <cellStyle name="Note 2 9 2 2 4 3" xfId="34419" xr:uid="{42F9393D-2A3F-41C9-85F6-4DC076C32465}"/>
    <cellStyle name="Note 2 9 2 2 5" xfId="25452" xr:uid="{DB018570-995A-4E5F-A78E-6D1422EC54C5}"/>
    <cellStyle name="Note 2 9 2 2 5 2" xfId="30904" xr:uid="{8F89D341-C1FF-4355-9EAC-B9AD7717EDAD}"/>
    <cellStyle name="Note 2 9 2 2 5 3" xfId="36479" xr:uid="{22817C45-5538-4A3E-94A4-3DF382640E88}"/>
    <cellStyle name="Note 2 9 2 2 6" xfId="27818" xr:uid="{02762F79-490F-4C49-9961-BB5064FFD281}"/>
    <cellStyle name="Note 2 9 2 2 7" xfId="33545" xr:uid="{BFD781CE-9C84-4F30-B524-77AB19302B2C}"/>
    <cellStyle name="Note 2 9 2 3" xfId="23230" xr:uid="{2BDD8179-74EB-4F9F-AB63-9CB0CDDBDF2F}"/>
    <cellStyle name="Note 2 9 2 3 2" xfId="25930" xr:uid="{7C8A93BC-BD79-441D-BD7D-1C61363869B7}"/>
    <cellStyle name="Note 2 9 2 3 2 2" xfId="31382" xr:uid="{32DA9114-9412-44AD-9343-39731BF8EB06}"/>
    <cellStyle name="Note 2 9 2 3 2 3" xfId="36957" xr:uid="{E97CA6A5-BBEB-4419-AB89-CCBF46056C2C}"/>
    <cellStyle name="Note 2 9 2 3 3" xfId="29170" xr:uid="{FEFBD9FC-55F4-42F9-A0AA-B0DB50E62D1E}"/>
    <cellStyle name="Note 2 9 2 3 4" xfId="34894" xr:uid="{E9BD4591-9F03-42ED-AE00-41DB7D73610E}"/>
    <cellStyle name="Note 2 9 2 4" xfId="24608" xr:uid="{9A0191F7-D36E-43AF-BA21-79537FF44B27}"/>
    <cellStyle name="Note 2 9 2 4 2" xfId="26803" xr:uid="{41BED275-3C99-4392-BA6C-E2983EB4088D}"/>
    <cellStyle name="Note 2 9 2 4 2 2" xfId="32255" xr:uid="{128ED718-FFCA-4E79-8F42-3BD3FE65C037}"/>
    <cellStyle name="Note 2 9 2 4 2 3" xfId="37811" xr:uid="{AA77C895-A382-4242-8685-B3ED2ADE27C0}"/>
    <cellStyle name="Note 2 9 2 4 3" xfId="30060" xr:uid="{4948C164-5C30-43A8-B180-ACD4299CB593}"/>
    <cellStyle name="Note 2 9 2 4 4" xfId="35760" xr:uid="{C516BF82-6F0F-4C89-ABDA-C7161FCCA90C}"/>
    <cellStyle name="Note 2 9 2 5" xfId="22375" xr:uid="{3B5406D8-3E20-4D22-BB52-6AAACA84D347}"/>
    <cellStyle name="Note 2 9 2 5 2" xfId="28315" xr:uid="{F2E05C2B-60B8-435E-9DA6-97B1F69DD8E9}"/>
    <cellStyle name="Note 2 9 2 5 3" xfId="34042" xr:uid="{4F978550-0A65-4CB6-ACA3-C8180467AFA8}"/>
    <cellStyle name="Note 2 9 2 6" xfId="21493" xr:uid="{B84B09AA-5A11-4FDC-A8A3-384CEDD23161}"/>
    <cellStyle name="Note 2 9 2 7" xfId="20983" xr:uid="{7DB4D676-0C2C-486E-A350-F85F3D2D43FC}"/>
    <cellStyle name="Note 2 9 2 8" xfId="33162" xr:uid="{64BD31C0-0048-4FC7-AA28-BFA39B73861A}"/>
    <cellStyle name="Note 2 9 3" xfId="20486" xr:uid="{00000000-0005-0000-0000-000009500000}"/>
    <cellStyle name="Note 2 9 3 2" xfId="21875" xr:uid="{23D8B40E-10B2-47E4-B11F-A98B8D3D84EF}"/>
    <cellStyle name="Note 2 9 3 2 2" xfId="23606" xr:uid="{32DD756C-363E-4837-B7FA-E158C97B472A}"/>
    <cellStyle name="Note 2 9 3 2 2 2" xfId="26306" xr:uid="{857EDEF9-5EFB-45B3-9A51-C66AFFC9DA06}"/>
    <cellStyle name="Note 2 9 3 2 2 2 2" xfId="31758" xr:uid="{FC663E29-1B14-488D-8EA5-6186F4FE137A}"/>
    <cellStyle name="Note 2 9 3 2 2 2 3" xfId="37333" xr:uid="{7ECD7E7B-EC5C-4F26-A866-687B1BD7396D}"/>
    <cellStyle name="Note 2 9 3 2 2 3" xfId="29546" xr:uid="{781836F6-5BF6-4B58-9978-0D8EAD7E37B2}"/>
    <cellStyle name="Note 2 9 3 2 2 4" xfId="35270" xr:uid="{3A090E77-30CE-4A82-9147-F83646F1D508}"/>
    <cellStyle name="Note 2 9 3 2 3" xfId="24990" xr:uid="{231EDD91-4077-4AFB-83AD-B72AF14F9169}"/>
    <cellStyle name="Note 2 9 3 2 3 2" xfId="27185" xr:uid="{7355B55E-3CF0-41E1-B2B6-A29E715469AE}"/>
    <cellStyle name="Note 2 9 3 2 3 2 2" xfId="32637" xr:uid="{4765E2FE-6135-4E2E-9FD5-B44B156D172A}"/>
    <cellStyle name="Note 2 9 3 2 3 2 3" xfId="38019" xr:uid="{0D892629-3FE5-462A-BB22-3F8D7630EB4E}"/>
    <cellStyle name="Note 2 9 3 2 3 3" xfId="30442" xr:uid="{D0F14BAF-A66D-43D0-A9E4-48420210023C}"/>
    <cellStyle name="Note 2 9 3 2 3 4" xfId="36136" xr:uid="{D1E5C720-750D-46D9-8723-A10E88D200EB}"/>
    <cellStyle name="Note 2 9 3 2 4" xfId="22751" xr:uid="{C1AD0C68-32D5-433E-8F27-34AE021708A1}"/>
    <cellStyle name="Note 2 9 3 2 4 2" xfId="28691" xr:uid="{22A20883-7B84-4D15-AC8E-B1ABA4BD6A32}"/>
    <cellStyle name="Note 2 9 3 2 4 3" xfId="34418" xr:uid="{D94766B9-E6BD-4B72-943E-FEDFCEEBBE01}"/>
    <cellStyle name="Note 2 9 3 2 5" xfId="25451" xr:uid="{00B82861-0D71-4BEF-90D7-11F24DC9A52F}"/>
    <cellStyle name="Note 2 9 3 2 5 2" xfId="30903" xr:uid="{91F328F3-732F-4CFB-9878-C9277887C31A}"/>
    <cellStyle name="Note 2 9 3 2 5 3" xfId="36478" xr:uid="{A9A7DBBB-0321-4284-AAFE-B170B233B616}"/>
    <cellStyle name="Note 2 9 3 2 6" xfId="27817" xr:uid="{A6F8A48E-927C-4B1E-A142-41F1F0B878F3}"/>
    <cellStyle name="Note 2 9 3 2 7" xfId="33544" xr:uid="{8A19000B-D94C-4BDC-BE79-23AEC14FD944}"/>
    <cellStyle name="Note 2 9 3 3" xfId="23231" xr:uid="{2412693B-2688-4E38-B032-90D48B3F23F5}"/>
    <cellStyle name="Note 2 9 3 3 2" xfId="25931" xr:uid="{ECDF1BDA-9AE8-47A4-868D-28B94694702D}"/>
    <cellStyle name="Note 2 9 3 3 2 2" xfId="31383" xr:uid="{6E45D504-98BA-46DE-88C0-A345D62E209B}"/>
    <cellStyle name="Note 2 9 3 3 2 3" xfId="36958" xr:uid="{F48A8BA1-386E-41DA-9AAD-BB80A88E30A9}"/>
    <cellStyle name="Note 2 9 3 3 3" xfId="29171" xr:uid="{01BF4A8D-1887-46FF-80EB-F2738F6364B9}"/>
    <cellStyle name="Note 2 9 3 3 4" xfId="34895" xr:uid="{C4B04416-875E-4F4A-BEED-F49BA634A5E5}"/>
    <cellStyle name="Note 2 9 3 4" xfId="24609" xr:uid="{7663B23F-89BD-4568-B0E8-2D7A5D2D1AA8}"/>
    <cellStyle name="Note 2 9 3 4 2" xfId="26804" xr:uid="{5B09DC48-3B89-47E3-846B-9CE4D3EA185C}"/>
    <cellStyle name="Note 2 9 3 4 2 2" xfId="32256" xr:uid="{EBDAF3BD-D604-4938-A5EA-B2324D476C97}"/>
    <cellStyle name="Note 2 9 3 4 2 3" xfId="37812" xr:uid="{755D53FA-2BCA-4808-AFA2-381D65A1FE4A}"/>
    <cellStyle name="Note 2 9 3 4 3" xfId="30061" xr:uid="{7B1953A5-E523-4310-9C80-4010C32BE77E}"/>
    <cellStyle name="Note 2 9 3 4 4" xfId="35761" xr:uid="{A3037053-14D6-4CB9-801D-36D8E393F91A}"/>
    <cellStyle name="Note 2 9 3 5" xfId="22376" xr:uid="{477277C7-5239-4053-9F53-55403C7D21DC}"/>
    <cellStyle name="Note 2 9 3 5 2" xfId="28316" xr:uid="{5B6CC01F-96EA-4ECE-AC75-9785EB8F8F7D}"/>
    <cellStyle name="Note 2 9 3 5 3" xfId="34043" xr:uid="{2C95D920-B919-4FA5-9213-6453583825E4}"/>
    <cellStyle name="Note 2 9 3 6" xfId="21494" xr:uid="{1CDFBAB1-1332-4290-AF66-1059C70D12B6}"/>
    <cellStyle name="Note 2 9 3 7" xfId="20982" xr:uid="{0B67D7A0-596D-4EFB-A347-DFB42BB6157B}"/>
    <cellStyle name="Note 2 9 3 8" xfId="33163" xr:uid="{656F6BCA-EF3E-42D0-BA2C-6CFFF4F2BF2F}"/>
    <cellStyle name="Note 2 9 4" xfId="20487" xr:uid="{00000000-0005-0000-0000-00000A500000}"/>
    <cellStyle name="Note 2 9 4 2" xfId="21874" xr:uid="{27625112-F6D5-4BDE-BD00-8D13B2FE795F}"/>
    <cellStyle name="Note 2 9 4 2 2" xfId="23605" xr:uid="{C19D7C49-FE51-4C88-B7A3-A8272F228DEB}"/>
    <cellStyle name="Note 2 9 4 2 2 2" xfId="26305" xr:uid="{2C7EF6A9-2B4F-43FD-89FF-95EF3D6181A8}"/>
    <cellStyle name="Note 2 9 4 2 2 2 2" xfId="31757" xr:uid="{B78ACD43-8B78-4AC4-BCDD-1F68BB47E6E9}"/>
    <cellStyle name="Note 2 9 4 2 2 2 3" xfId="37332" xr:uid="{9F4257B8-5CA5-4F8E-8822-B5767EDE85AC}"/>
    <cellStyle name="Note 2 9 4 2 2 3" xfId="29545" xr:uid="{B1460291-4864-4DC1-8B40-D7C7AC661089}"/>
    <cellStyle name="Note 2 9 4 2 2 4" xfId="35269" xr:uid="{AAE5EDEC-0FEE-4361-BFE3-17534C8C78FB}"/>
    <cellStyle name="Note 2 9 4 2 3" xfId="24989" xr:uid="{3D441C0C-58D9-4CDB-8809-4CBC285BFD25}"/>
    <cellStyle name="Note 2 9 4 2 3 2" xfId="27184" xr:uid="{E8AE19FC-98D8-4D40-BF2B-6515652BF7E9}"/>
    <cellStyle name="Note 2 9 4 2 3 2 2" xfId="32636" xr:uid="{958DF7CA-B2FE-4602-95C6-A706217626E7}"/>
    <cellStyle name="Note 2 9 4 2 3 2 3" xfId="38018" xr:uid="{C557232C-5142-40C9-A1E4-9580AA88854A}"/>
    <cellStyle name="Note 2 9 4 2 3 3" xfId="30441" xr:uid="{E8927188-F01D-466E-876D-F68A942AB28B}"/>
    <cellStyle name="Note 2 9 4 2 3 4" xfId="36135" xr:uid="{E2E122F6-6AD1-4FD3-9C7E-8CCDE1986C4D}"/>
    <cellStyle name="Note 2 9 4 2 4" xfId="22750" xr:uid="{598C1C3F-B98A-4B64-B3B4-B447B0CFC8AA}"/>
    <cellStyle name="Note 2 9 4 2 4 2" xfId="28690" xr:uid="{E511AE6D-73A9-4FA3-911D-4FE091B37678}"/>
    <cellStyle name="Note 2 9 4 2 4 3" xfId="34417" xr:uid="{A45E8B1D-1302-4751-BF8B-37F1855AF023}"/>
    <cellStyle name="Note 2 9 4 2 5" xfId="25450" xr:uid="{27462730-5286-414B-8F8D-EFE6985052C4}"/>
    <cellStyle name="Note 2 9 4 2 5 2" xfId="30902" xr:uid="{8DCD9409-69DC-43F8-BFCB-2EBAA503EF4E}"/>
    <cellStyle name="Note 2 9 4 2 5 3" xfId="36477" xr:uid="{CDE2B689-06F1-49BD-B39C-2108E683C7A2}"/>
    <cellStyle name="Note 2 9 4 2 6" xfId="27816" xr:uid="{12723A38-A886-4E02-B14B-AA231555E02B}"/>
    <cellStyle name="Note 2 9 4 2 7" xfId="33543" xr:uid="{5B26CFAF-F6A4-40FF-8274-465AA91B880A}"/>
    <cellStyle name="Note 2 9 4 3" xfId="23232" xr:uid="{3311599E-AF6F-4ACE-B9C6-1151CB1C0F8B}"/>
    <cellStyle name="Note 2 9 4 3 2" xfId="25932" xr:uid="{2CC01E35-B3E4-480E-8B29-21F56AB73B13}"/>
    <cellStyle name="Note 2 9 4 3 2 2" xfId="31384" xr:uid="{BBE8A951-96A8-416F-A672-32AF417AFBED}"/>
    <cellStyle name="Note 2 9 4 3 2 3" xfId="36959" xr:uid="{3FEA5452-7863-4C83-94E8-D55F4FD20F5D}"/>
    <cellStyle name="Note 2 9 4 3 3" xfId="29172" xr:uid="{66886AA6-FC6F-437A-8B6D-D2DF51C715D6}"/>
    <cellStyle name="Note 2 9 4 3 4" xfId="34896" xr:uid="{881C49BF-22D4-4F16-AD68-47AEED913E44}"/>
    <cellStyle name="Note 2 9 4 4" xfId="24610" xr:uid="{0E3449F5-EDD4-4360-9D74-49B424F8A295}"/>
    <cellStyle name="Note 2 9 4 4 2" xfId="26805" xr:uid="{952A2625-76A9-44C7-9311-9E339A00D816}"/>
    <cellStyle name="Note 2 9 4 4 2 2" xfId="32257" xr:uid="{F66FC550-CA56-47EA-A409-1985D4DBE39B}"/>
    <cellStyle name="Note 2 9 4 4 2 3" xfId="37813" xr:uid="{2FEBF1F6-B74F-4003-8D3D-B0C49898887E}"/>
    <cellStyle name="Note 2 9 4 4 3" xfId="30062" xr:uid="{044CE213-6C88-49E7-8D0B-145A1017161C}"/>
    <cellStyle name="Note 2 9 4 4 4" xfId="35762" xr:uid="{FBD3BFEC-9D21-41B0-BE8C-35DDFEFAFFD1}"/>
    <cellStyle name="Note 2 9 4 5" xfId="22377" xr:uid="{E52AA2A3-8A75-47C7-8100-B662D1763BB4}"/>
    <cellStyle name="Note 2 9 4 5 2" xfId="28317" xr:uid="{D167437C-8B9A-4AEA-8DA3-B297F23AB664}"/>
    <cellStyle name="Note 2 9 4 5 3" xfId="34044" xr:uid="{6840910E-D9D6-4075-867D-AB5B25739D9D}"/>
    <cellStyle name="Note 2 9 4 6" xfId="21495" xr:uid="{0AEDD4E6-397C-4390-A4A4-DEC4451B341B}"/>
    <cellStyle name="Note 2 9 4 7" xfId="20981" xr:uid="{3B39B1CC-93C8-4DD3-898E-D0474169F27E}"/>
    <cellStyle name="Note 2 9 4 8" xfId="33164" xr:uid="{977DAB18-932E-4449-8C8D-F7B658904F42}"/>
    <cellStyle name="Note 2 9 5" xfId="20488" xr:uid="{00000000-0005-0000-0000-00000B500000}"/>
    <cellStyle name="Note 2 9 5 2" xfId="21873" xr:uid="{A2DC9005-5438-4FA7-8B59-4EA0ABFC6F7B}"/>
    <cellStyle name="Note 2 9 5 2 2" xfId="23604" xr:uid="{E6EAC13F-A888-4A33-B7DF-B0F21653D5CA}"/>
    <cellStyle name="Note 2 9 5 2 2 2" xfId="26304" xr:uid="{73D89081-0A2C-42D0-91E1-A9D8A186724B}"/>
    <cellStyle name="Note 2 9 5 2 2 2 2" xfId="31756" xr:uid="{8EDCA8CB-9C1D-4C44-B10A-991BED8651A5}"/>
    <cellStyle name="Note 2 9 5 2 2 2 3" xfId="37331" xr:uid="{C2C06840-24A5-4330-B425-1B2E875C50D1}"/>
    <cellStyle name="Note 2 9 5 2 2 3" xfId="29544" xr:uid="{3CE1F4BA-09DD-41A0-A08F-9E5DEE3183BE}"/>
    <cellStyle name="Note 2 9 5 2 2 4" xfId="35268" xr:uid="{E4FA5DC0-3A41-436A-8F9F-F84906942EAF}"/>
    <cellStyle name="Note 2 9 5 2 3" xfId="24988" xr:uid="{66FDD2B2-5B8C-4CB4-B500-2419FF148769}"/>
    <cellStyle name="Note 2 9 5 2 3 2" xfId="27183" xr:uid="{C622C8F0-F55C-4A7C-AC93-1F730909A9A5}"/>
    <cellStyle name="Note 2 9 5 2 3 2 2" xfId="32635" xr:uid="{7267E261-9EB0-4F12-B743-0E41110C1F26}"/>
    <cellStyle name="Note 2 9 5 2 3 2 3" xfId="38017" xr:uid="{B576ADF0-B404-41B5-88D8-098A72200900}"/>
    <cellStyle name="Note 2 9 5 2 3 3" xfId="30440" xr:uid="{3997FCD6-FD22-423B-B113-2C6AA0BC159D}"/>
    <cellStyle name="Note 2 9 5 2 3 4" xfId="36134" xr:uid="{BB8F7B24-3917-4135-B061-F0FC906B8D18}"/>
    <cellStyle name="Note 2 9 5 2 4" xfId="22749" xr:uid="{4EC43074-BBF7-4C55-85FF-5AEF89F43363}"/>
    <cellStyle name="Note 2 9 5 2 4 2" xfId="28689" xr:uid="{9E04A6B5-A363-4AE7-A395-8EE7D4F18E16}"/>
    <cellStyle name="Note 2 9 5 2 4 3" xfId="34416" xr:uid="{D7EB1696-00C0-4CF6-90C2-83A1159278BF}"/>
    <cellStyle name="Note 2 9 5 2 5" xfId="25449" xr:uid="{96F93DAF-9267-4E42-A922-B56D79789633}"/>
    <cellStyle name="Note 2 9 5 2 5 2" xfId="30901" xr:uid="{356E34DF-8789-4DEA-B1C9-1FB444AC6DF8}"/>
    <cellStyle name="Note 2 9 5 2 5 3" xfId="36476" xr:uid="{D321D8C3-0B7E-4AE2-AACB-3BF51D00A374}"/>
    <cellStyle name="Note 2 9 5 2 6" xfId="27815" xr:uid="{75D9CD4F-5A57-43A0-B46B-24C8681669F6}"/>
    <cellStyle name="Note 2 9 5 2 7" xfId="33542" xr:uid="{EF876C85-4F57-419E-8DF5-EAA660FE4698}"/>
    <cellStyle name="Note 2 9 5 3" xfId="23233" xr:uid="{2684A6E1-F0B3-467C-957C-1E0913129E33}"/>
    <cellStyle name="Note 2 9 5 3 2" xfId="25933" xr:uid="{B06738AE-19FE-41E5-8500-0E551A91AAAD}"/>
    <cellStyle name="Note 2 9 5 3 2 2" xfId="31385" xr:uid="{7F4FBD02-3494-4196-8AE6-46D1390AD254}"/>
    <cellStyle name="Note 2 9 5 3 2 3" xfId="36960" xr:uid="{A80BA9D7-9D44-4A75-886F-5DCF4D13022C}"/>
    <cellStyle name="Note 2 9 5 3 3" xfId="29173" xr:uid="{ABFF53C8-F1BB-47DD-9EDF-4BA0A3CFD823}"/>
    <cellStyle name="Note 2 9 5 3 4" xfId="34897" xr:uid="{CF946510-75F3-47E0-AA53-0B746D5351A5}"/>
    <cellStyle name="Note 2 9 5 4" xfId="24611" xr:uid="{2110BBD6-6C15-45BA-92F7-A5DB5C0ECA99}"/>
    <cellStyle name="Note 2 9 5 4 2" xfId="26806" xr:uid="{24023C31-59EE-4377-902E-0CED7DA7D2B6}"/>
    <cellStyle name="Note 2 9 5 4 2 2" xfId="32258" xr:uid="{EC564B23-BD9E-4CEA-B5B5-71311B27300F}"/>
    <cellStyle name="Note 2 9 5 4 2 3" xfId="37814" xr:uid="{4C1A61F4-36AE-4BC8-9568-99785E9B194E}"/>
    <cellStyle name="Note 2 9 5 4 3" xfId="30063" xr:uid="{D3373082-DC7A-419E-A72B-501D1FB3506F}"/>
    <cellStyle name="Note 2 9 5 4 4" xfId="35763" xr:uid="{6019D525-D427-4491-86A8-1677B07483BC}"/>
    <cellStyle name="Note 2 9 5 5" xfId="22378" xr:uid="{19060135-C996-444C-8F42-15198D84D9C4}"/>
    <cellStyle name="Note 2 9 5 5 2" xfId="28318" xr:uid="{1C897CC9-BFE5-41CB-99C6-F308D48BA46F}"/>
    <cellStyle name="Note 2 9 5 5 3" xfId="34045" xr:uid="{8FD03A3A-B444-49DE-9013-309160999D42}"/>
    <cellStyle name="Note 2 9 5 6" xfId="21496" xr:uid="{576DDFCB-D988-4A7A-B9B6-8DD08440B982}"/>
    <cellStyle name="Note 2 9 5 7" xfId="20980" xr:uid="{D61A27E6-A910-482F-A895-D1DFEA091E45}"/>
    <cellStyle name="Note 2 9 5 8" xfId="33165" xr:uid="{6D10A4D5-8F7D-41E8-BE93-4E5974AE4E6C}"/>
    <cellStyle name="Note 3 2" xfId="20489" xr:uid="{00000000-0005-0000-0000-00000C500000}"/>
    <cellStyle name="Note 3 2 10" xfId="33166" xr:uid="{EEBE1667-DD3B-42D6-8321-330FB1D7E616}"/>
    <cellStyle name="Note 3 2 2" xfId="20490" xr:uid="{00000000-0005-0000-0000-00000D500000}"/>
    <cellStyle name="Note 3 2 2 2" xfId="21871" xr:uid="{8AE2AA18-5109-4E70-B0E3-F33372123128}"/>
    <cellStyle name="Note 3 2 2 2 2" xfId="23602" xr:uid="{0CB7E935-592E-4A34-A62B-E855DD158C09}"/>
    <cellStyle name="Note 3 2 2 2 2 2" xfId="26302" xr:uid="{4B79D58C-7688-404C-BFDC-3E7B7BC554F0}"/>
    <cellStyle name="Note 3 2 2 2 2 2 2" xfId="31754" xr:uid="{431F5465-25D4-42BC-A67B-9E745F79C5FE}"/>
    <cellStyle name="Note 3 2 2 2 2 2 3" xfId="37329" xr:uid="{8D918618-3E19-4E49-ACE1-B7C4B9E0C6C4}"/>
    <cellStyle name="Note 3 2 2 2 2 3" xfId="29542" xr:uid="{DE0252E0-FF3B-40FB-B091-1D27F76E208D}"/>
    <cellStyle name="Note 3 2 2 2 2 4" xfId="35266" xr:uid="{EDE7DB21-2876-4A1A-A6F9-E56EF1B18447}"/>
    <cellStyle name="Note 3 2 2 2 3" xfId="24986" xr:uid="{781BFE75-B028-4BC3-8587-435408DEC508}"/>
    <cellStyle name="Note 3 2 2 2 3 2" xfId="27181" xr:uid="{D9E40553-F800-4B98-9AB3-8928921D1BB5}"/>
    <cellStyle name="Note 3 2 2 2 3 2 2" xfId="32633" xr:uid="{F2F3BEDA-3EAB-45AC-839C-B7668665AA57}"/>
    <cellStyle name="Note 3 2 2 2 3 2 3" xfId="38015" xr:uid="{E443DFBF-4940-4750-9C73-5BC64B1B8D00}"/>
    <cellStyle name="Note 3 2 2 2 3 3" xfId="30438" xr:uid="{9A47F54F-2766-4F67-ABFA-F5D5770F3C47}"/>
    <cellStyle name="Note 3 2 2 2 3 4" xfId="36132" xr:uid="{1270F4DF-CECB-499D-90F7-9CB1CE259DB2}"/>
    <cellStyle name="Note 3 2 2 2 4" xfId="22747" xr:uid="{1A4D2CAF-BC23-4CD6-A92C-CDA10CC13CAE}"/>
    <cellStyle name="Note 3 2 2 2 4 2" xfId="28687" xr:uid="{F57E72E9-1A61-4E31-94D4-89FF1AD50D26}"/>
    <cellStyle name="Note 3 2 2 2 4 3" xfId="34414" xr:uid="{5CF4FE02-183F-4F3E-9F09-326BB05EFD14}"/>
    <cellStyle name="Note 3 2 2 2 5" xfId="25447" xr:uid="{E4B69404-E926-4ECE-B39B-8F7D007CAD37}"/>
    <cellStyle name="Note 3 2 2 2 5 2" xfId="30899" xr:uid="{D78A921A-81A1-4EF9-A40E-616A9001F504}"/>
    <cellStyle name="Note 3 2 2 2 5 3" xfId="36474" xr:uid="{5C9C8221-D4CC-469B-BDD3-1A6F3E3D0111}"/>
    <cellStyle name="Note 3 2 2 2 6" xfId="27813" xr:uid="{6DD21820-DAF4-40E3-8CAF-7C46B1280551}"/>
    <cellStyle name="Note 3 2 2 2 7" xfId="33540" xr:uid="{0CB45D34-63F9-4A57-ABA5-031A62A48ECE}"/>
    <cellStyle name="Note 3 2 2 3" xfId="23235" xr:uid="{354AF515-9D77-4C80-AFE4-370841FC4F98}"/>
    <cellStyle name="Note 3 2 2 3 2" xfId="25935" xr:uid="{35D34EA8-760F-48CC-BF8F-0EA79520ABA8}"/>
    <cellStyle name="Note 3 2 2 3 2 2" xfId="31387" xr:uid="{2207AA4E-CA82-4A0F-B17F-EABA39350AF3}"/>
    <cellStyle name="Note 3 2 2 3 2 3" xfId="36962" xr:uid="{8A8A1A0F-21D1-42B1-8D5D-7EDD3D9685FE}"/>
    <cellStyle name="Note 3 2 2 3 3" xfId="29175" xr:uid="{519E5088-B740-4678-9380-AF93ECA9AAD9}"/>
    <cellStyle name="Note 3 2 2 3 4" xfId="34899" xr:uid="{A928DA67-6D9A-4471-98FD-7B8537277EA7}"/>
    <cellStyle name="Note 3 2 2 4" xfId="24613" xr:uid="{7BA60DBB-4CE3-47B9-BEAB-43F3B375D34F}"/>
    <cellStyle name="Note 3 2 2 4 2" xfId="26808" xr:uid="{79FD3E35-6719-455C-9678-C05CB68EBFB3}"/>
    <cellStyle name="Note 3 2 2 4 2 2" xfId="32260" xr:uid="{1031C7D3-49B3-461F-8D72-8D461E9D1D2C}"/>
    <cellStyle name="Note 3 2 2 4 2 3" xfId="37816" xr:uid="{D9B2BD78-C88C-4258-8246-AE417991F328}"/>
    <cellStyle name="Note 3 2 2 4 3" xfId="30065" xr:uid="{083C7060-4D2E-4CEC-87FC-554B8B6088F6}"/>
    <cellStyle name="Note 3 2 2 4 4" xfId="35765" xr:uid="{81D7CF15-C873-41E3-B09D-9E762EBBED8A}"/>
    <cellStyle name="Note 3 2 2 5" xfId="22380" xr:uid="{5190E1D9-A2A6-481B-B2E8-9AB1C21C9E07}"/>
    <cellStyle name="Note 3 2 2 5 2" xfId="28320" xr:uid="{4A64A6FC-B35B-4440-8003-5723DF6F30C3}"/>
    <cellStyle name="Note 3 2 2 5 3" xfId="34047" xr:uid="{B8F4E4B9-394A-48D5-9F86-3B8500C30829}"/>
    <cellStyle name="Note 3 2 2 6" xfId="21498" xr:uid="{3F7B1BD6-74CA-4879-A683-3B3F18B28336}"/>
    <cellStyle name="Note 3 2 2 7" xfId="20978" xr:uid="{53CDDFA0-E8BA-447C-8A57-D90F88E8F6A0}"/>
    <cellStyle name="Note 3 2 2 8" xfId="33167" xr:uid="{AB2C5333-61B5-4C12-AE69-043A73001FB7}"/>
    <cellStyle name="Note 3 2 3" xfId="20491" xr:uid="{00000000-0005-0000-0000-00000E500000}"/>
    <cellStyle name="Note 3 2 4" xfId="21872" xr:uid="{559D3FDE-5E01-44FA-BEB2-EBB4C1EC2C28}"/>
    <cellStyle name="Note 3 2 4 2" xfId="23603" xr:uid="{96A4A514-D1BF-42AA-BA99-2193299ECC69}"/>
    <cellStyle name="Note 3 2 4 2 2" xfId="26303" xr:uid="{67D67B1D-2612-4458-B1EB-122D6C7ED528}"/>
    <cellStyle name="Note 3 2 4 2 2 2" xfId="31755" xr:uid="{B12A2C72-B8DF-4F94-8D9C-620A324D0D79}"/>
    <cellStyle name="Note 3 2 4 2 2 3" xfId="37330" xr:uid="{E9FA62B6-B357-41C6-B00E-56BA872E9582}"/>
    <cellStyle name="Note 3 2 4 2 3" xfId="29543" xr:uid="{D820E575-D7CB-4872-AB02-DC3A358171FC}"/>
    <cellStyle name="Note 3 2 4 2 4" xfId="35267" xr:uid="{B2067D5C-9839-4AD7-A79E-591C47613D4C}"/>
    <cellStyle name="Note 3 2 4 3" xfId="24987" xr:uid="{E89CA407-1164-42CF-9953-E81D04BDF27D}"/>
    <cellStyle name="Note 3 2 4 3 2" xfId="27182" xr:uid="{AA4DD6D7-A8C7-473D-9A1C-60BDC0FE18D3}"/>
    <cellStyle name="Note 3 2 4 3 2 2" xfId="32634" xr:uid="{64004722-20BF-433C-AF02-6B48A4928AAC}"/>
    <cellStyle name="Note 3 2 4 3 2 3" xfId="38016" xr:uid="{A30EB171-4C75-4DB2-B0B1-AFC58D016D52}"/>
    <cellStyle name="Note 3 2 4 3 3" xfId="30439" xr:uid="{2B177035-AD87-46ED-9B9C-2057A78EF246}"/>
    <cellStyle name="Note 3 2 4 3 4" xfId="36133" xr:uid="{516D57C7-4822-44F6-AEA7-24CC55631498}"/>
    <cellStyle name="Note 3 2 4 4" xfId="22748" xr:uid="{2EDD14A5-8B60-4AD4-8425-13C6CF62639E}"/>
    <cellStyle name="Note 3 2 4 4 2" xfId="28688" xr:uid="{0B334080-3F5B-4B97-8D85-9BFCE4F449FE}"/>
    <cellStyle name="Note 3 2 4 4 3" xfId="34415" xr:uid="{95D96F66-B196-4FAC-A228-D93B3C2804BD}"/>
    <cellStyle name="Note 3 2 4 5" xfId="25448" xr:uid="{1175D83D-A3DD-4716-8FD1-2D95F851A2BD}"/>
    <cellStyle name="Note 3 2 4 5 2" xfId="30900" xr:uid="{22C8C8D3-A339-4163-B6D7-FF350F416C62}"/>
    <cellStyle name="Note 3 2 4 5 3" xfId="36475" xr:uid="{E2C7F550-04B7-444B-B0B9-99F947F33409}"/>
    <cellStyle name="Note 3 2 4 6" xfId="27814" xr:uid="{8947F398-F088-4748-BB0B-594B1DC71CA9}"/>
    <cellStyle name="Note 3 2 4 7" xfId="33541" xr:uid="{CC63000E-C176-4E80-B18B-2843E339D539}"/>
    <cellStyle name="Note 3 2 5" xfId="23234" xr:uid="{C973EB35-3E74-4BC5-94F0-A0A65BE632C1}"/>
    <cellStyle name="Note 3 2 5 2" xfId="25934" xr:uid="{1F89C402-30C6-4E19-90D0-81AF18786E1A}"/>
    <cellStyle name="Note 3 2 5 2 2" xfId="31386" xr:uid="{10AD7F42-2B69-4AB1-B167-7437697684CB}"/>
    <cellStyle name="Note 3 2 5 2 3" xfId="36961" xr:uid="{464E2ED6-9B26-4DAD-8EAC-CA1ECFF2568D}"/>
    <cellStyle name="Note 3 2 5 3" xfId="29174" xr:uid="{20B4355D-E8CC-439D-80CE-48E3715B94A5}"/>
    <cellStyle name="Note 3 2 5 4" xfId="34898" xr:uid="{B7F7D04B-8675-4F93-A52D-344E81CE1841}"/>
    <cellStyle name="Note 3 2 6" xfId="24612" xr:uid="{0F8DEEA1-8E87-4EF7-9AC0-058B9C84A487}"/>
    <cellStyle name="Note 3 2 6 2" xfId="26807" xr:uid="{0F11A2FC-C68B-428C-B5DF-7B5FE4D0785F}"/>
    <cellStyle name="Note 3 2 6 2 2" xfId="32259" xr:uid="{E97E19CD-8F81-4799-A55F-FF5DA9C329B5}"/>
    <cellStyle name="Note 3 2 6 2 3" xfId="37815" xr:uid="{606C5404-7746-442D-943A-68F2CEE58D40}"/>
    <cellStyle name="Note 3 2 6 3" xfId="30064" xr:uid="{DDE83C18-7478-4159-81B1-72B2CF008EEB}"/>
    <cellStyle name="Note 3 2 6 4" xfId="35764" xr:uid="{0889DC8D-AA39-40B0-9963-91309A0E4E0F}"/>
    <cellStyle name="Note 3 2 7" xfId="22379" xr:uid="{32B67871-CE86-4461-82CA-7F6C7505FC9B}"/>
    <cellStyle name="Note 3 2 7 2" xfId="28319" xr:uid="{838D71C5-BFED-4D0D-AEF8-388FCF3AB54D}"/>
    <cellStyle name="Note 3 2 7 3" xfId="34046" xr:uid="{5169D626-F61E-4B22-BE18-86FE1D9355DC}"/>
    <cellStyle name="Note 3 2 8" xfId="21497" xr:uid="{84C415FA-2161-48BA-B31D-287BF85D408E}"/>
    <cellStyle name="Note 3 2 9" xfId="20979" xr:uid="{F4BA3429-F2A3-4873-878A-01BDECCEFB07}"/>
    <cellStyle name="Note 3 3" xfId="20492" xr:uid="{00000000-0005-0000-0000-00000F500000}"/>
    <cellStyle name="Note 3 3 2" xfId="20493" xr:uid="{00000000-0005-0000-0000-000010500000}"/>
    <cellStyle name="Note 3 3 3" xfId="21870" xr:uid="{A4D94425-6606-4290-8DC3-C96E8E983C33}"/>
    <cellStyle name="Note 3 3 3 2" xfId="23601" xr:uid="{D464814B-D277-4BC9-BF73-E317A156541F}"/>
    <cellStyle name="Note 3 3 3 2 2" xfId="26301" xr:uid="{089837FE-A3EE-440E-9E09-A9AFCE385019}"/>
    <cellStyle name="Note 3 3 3 2 2 2" xfId="31753" xr:uid="{2F6B446D-4FC3-4A44-B710-2D1C599A9D3F}"/>
    <cellStyle name="Note 3 3 3 2 2 3" xfId="37328" xr:uid="{D41FDB73-86AE-425B-A102-9E1CBAFEC6AF}"/>
    <cellStyle name="Note 3 3 3 2 3" xfId="29541" xr:uid="{191C351F-070F-422A-9E31-6F01092AFD39}"/>
    <cellStyle name="Note 3 3 3 2 4" xfId="35265" xr:uid="{5C6DF6C6-3057-4AA6-ACE2-B38EA9A60816}"/>
    <cellStyle name="Note 3 3 3 3" xfId="24985" xr:uid="{B74815D5-39DD-4925-B523-42273237E78F}"/>
    <cellStyle name="Note 3 3 3 3 2" xfId="27180" xr:uid="{8BA95FE8-0642-4A94-9BF7-52D2E98D2624}"/>
    <cellStyle name="Note 3 3 3 3 2 2" xfId="32632" xr:uid="{15A7D826-BB9F-4330-8DDE-8FFC6D4509A3}"/>
    <cellStyle name="Note 3 3 3 3 2 3" xfId="38014" xr:uid="{DF10E238-1209-42ED-9F7F-CFAEA45BDDEE}"/>
    <cellStyle name="Note 3 3 3 3 3" xfId="30437" xr:uid="{1D34AA19-D798-4A8B-838C-44714F38BE79}"/>
    <cellStyle name="Note 3 3 3 3 4" xfId="36131" xr:uid="{3BF33E36-0D06-4C61-8715-11D1CF14949E}"/>
    <cellStyle name="Note 3 3 3 4" xfId="22746" xr:uid="{FE5157BA-7284-4963-AADF-86447D4BA761}"/>
    <cellStyle name="Note 3 3 3 4 2" xfId="28686" xr:uid="{56ED2371-50E4-445F-8473-EA3B95A87357}"/>
    <cellStyle name="Note 3 3 3 4 3" xfId="34413" xr:uid="{4B94B170-652F-433F-BBB2-668EE71F4D5A}"/>
    <cellStyle name="Note 3 3 3 5" xfId="25446" xr:uid="{D02E3297-50B1-4168-8C15-1FB92875E545}"/>
    <cellStyle name="Note 3 3 3 5 2" xfId="30898" xr:uid="{0ACEEFE2-1C03-414F-B93B-46C4139A71FB}"/>
    <cellStyle name="Note 3 3 3 5 3" xfId="36473" xr:uid="{870A736B-31B3-4EE1-8F20-B4BFFBD00CA6}"/>
    <cellStyle name="Note 3 3 3 6" xfId="27812" xr:uid="{D71C515B-67FF-4445-8CE9-5E9460BA54A2}"/>
    <cellStyle name="Note 3 3 3 7" xfId="33539" xr:uid="{A27BA8E2-8DB4-4976-9DB0-928D375328F6}"/>
    <cellStyle name="Note 3 3 4" xfId="23236" xr:uid="{6FC1C292-AAB3-484E-8E71-67046531826D}"/>
    <cellStyle name="Note 3 3 4 2" xfId="25936" xr:uid="{8DD407EF-2D99-4688-88B6-AFC64ECF26DA}"/>
    <cellStyle name="Note 3 3 4 2 2" xfId="31388" xr:uid="{BDD8406D-8776-426A-BF8C-B96FCA197E21}"/>
    <cellStyle name="Note 3 3 4 2 3" xfId="36963" xr:uid="{D9D10CD1-F069-49D1-91AF-BD039C1C9F54}"/>
    <cellStyle name="Note 3 3 4 3" xfId="29176" xr:uid="{820DED73-4F1D-4838-BDEA-471BB8C068EB}"/>
    <cellStyle name="Note 3 3 4 4" xfId="34900" xr:uid="{22F44DF5-E729-42FE-9E57-878B58438E24}"/>
    <cellStyle name="Note 3 3 5" xfId="24614" xr:uid="{9F441B66-4F1A-4960-8351-68FDA4B4483A}"/>
    <cellStyle name="Note 3 3 5 2" xfId="26809" xr:uid="{B3FFB905-E231-4A63-B056-8A37DE3B100B}"/>
    <cellStyle name="Note 3 3 5 2 2" xfId="32261" xr:uid="{3F72EB19-BD73-4A5D-B49C-923A287A6FE7}"/>
    <cellStyle name="Note 3 3 5 2 3" xfId="37817" xr:uid="{FFC7FBE2-982B-4539-83A5-64896E310315}"/>
    <cellStyle name="Note 3 3 5 3" xfId="30066" xr:uid="{541ECAC9-B41B-4B71-8C55-4708038C4F60}"/>
    <cellStyle name="Note 3 3 5 4" xfId="35766" xr:uid="{969D50D1-1624-4417-8D6B-F33302EE3455}"/>
    <cellStyle name="Note 3 3 6" xfId="22381" xr:uid="{FBB5C4C4-C63A-468C-90BA-E401DB8425B7}"/>
    <cellStyle name="Note 3 3 6 2" xfId="28321" xr:uid="{815FEABE-FCC6-4871-8123-4EBC164CCC05}"/>
    <cellStyle name="Note 3 3 6 3" xfId="34048" xr:uid="{DD291F76-F164-4A86-995B-F85C5B15D05A}"/>
    <cellStyle name="Note 3 3 7" xfId="21499" xr:uid="{E0D1D12D-2AF4-407B-AA82-FFADC6E9C415}"/>
    <cellStyle name="Note 3 3 8" xfId="20977" xr:uid="{F4616FA4-4E9B-4946-ACC6-59E1EE117651}"/>
    <cellStyle name="Note 3 3 9" xfId="33168" xr:uid="{7C5DAAD0-AEE0-4102-BCEB-468130FB7080}"/>
    <cellStyle name="Note 3 4" xfId="20494" xr:uid="{00000000-0005-0000-0000-000011500000}"/>
    <cellStyle name="Note 3 4 2" xfId="21869" xr:uid="{BCEE6EBE-AD38-410B-9103-92EFBDE804E4}"/>
    <cellStyle name="Note 3 4 2 2" xfId="23600" xr:uid="{F28B6993-7C16-404B-8470-9AB72A0A2C32}"/>
    <cellStyle name="Note 3 4 2 2 2" xfId="26300" xr:uid="{4563CCEA-A288-4A67-B1E4-3A2F46AC7F6D}"/>
    <cellStyle name="Note 3 4 2 2 2 2" xfId="31752" xr:uid="{B6F404DF-5F39-47ED-A368-7EE1E954C1E6}"/>
    <cellStyle name="Note 3 4 2 2 2 3" xfId="37327" xr:uid="{86BE9A43-8A06-4B61-B778-0A1697066E0A}"/>
    <cellStyle name="Note 3 4 2 2 3" xfId="29540" xr:uid="{A209D85F-EB13-4F6B-B43F-9CA21E0D0A47}"/>
    <cellStyle name="Note 3 4 2 2 4" xfId="35264" xr:uid="{4C8020A4-54AB-4825-971E-EBC70B73A1E8}"/>
    <cellStyle name="Note 3 4 2 3" xfId="24984" xr:uid="{3910A17C-252B-4430-96A1-78BAA9FB297F}"/>
    <cellStyle name="Note 3 4 2 3 2" xfId="27179" xr:uid="{28114656-3B54-4B13-800F-679E13A1AEFA}"/>
    <cellStyle name="Note 3 4 2 3 2 2" xfId="32631" xr:uid="{3E8BA65D-9CC6-4866-A480-3173FC442F61}"/>
    <cellStyle name="Note 3 4 2 3 2 3" xfId="38013" xr:uid="{30F39550-0F9B-4EF9-8319-315CEAC480FE}"/>
    <cellStyle name="Note 3 4 2 3 3" xfId="30436" xr:uid="{D4B13CF7-C12C-4176-AAAD-A225C8AD6436}"/>
    <cellStyle name="Note 3 4 2 3 4" xfId="36130" xr:uid="{D91BB8C0-F53D-40E5-820A-2BFB7EA6ADBA}"/>
    <cellStyle name="Note 3 4 2 4" xfId="22745" xr:uid="{C172A6C4-F9BE-4BF6-AA81-A1C6A0CCAF76}"/>
    <cellStyle name="Note 3 4 2 4 2" xfId="28685" xr:uid="{50E2CDDD-A718-4541-858B-1D01A4AC8A46}"/>
    <cellStyle name="Note 3 4 2 4 3" xfId="34412" xr:uid="{59C40D87-9E35-4316-BA86-E397BF91E9CC}"/>
    <cellStyle name="Note 3 4 2 5" xfId="25445" xr:uid="{40DAD3E4-6096-46BF-9E9D-F1C666EA768C}"/>
    <cellStyle name="Note 3 4 2 5 2" xfId="30897" xr:uid="{64F73D3A-6674-4BDA-B628-D0274497E5EC}"/>
    <cellStyle name="Note 3 4 2 5 3" xfId="36472" xr:uid="{84109CFB-A86C-4F3F-8DFE-51DBACE7B9FE}"/>
    <cellStyle name="Note 3 4 2 6" xfId="27811" xr:uid="{577D9897-4AF3-46AD-B32F-9FF7BE0CDF97}"/>
    <cellStyle name="Note 3 4 2 7" xfId="33538" xr:uid="{6CBDDD46-AECC-4310-A37D-17B0C4638A94}"/>
    <cellStyle name="Note 3 4 3" xfId="23237" xr:uid="{9B468679-C5CF-46B9-836E-261AB8998C94}"/>
    <cellStyle name="Note 3 4 3 2" xfId="25937" xr:uid="{5378E75C-1821-4400-BCC0-1259B17D5E1E}"/>
    <cellStyle name="Note 3 4 3 2 2" xfId="31389" xr:uid="{E83037F9-4909-4506-AEFF-922ACB79C2C5}"/>
    <cellStyle name="Note 3 4 3 2 3" xfId="36964" xr:uid="{41DE5408-5241-47AC-A39C-9172B802AF2A}"/>
    <cellStyle name="Note 3 4 3 3" xfId="29177" xr:uid="{C95AE77F-CE0C-4FE5-87E1-9C030EE5D5AB}"/>
    <cellStyle name="Note 3 4 3 4" xfId="34901" xr:uid="{416211C3-0D30-4BD3-B3AD-873D36201B21}"/>
    <cellStyle name="Note 3 4 4" xfId="24615" xr:uid="{EB984BB9-7776-4228-B733-422A577CDE89}"/>
    <cellStyle name="Note 3 4 4 2" xfId="26810" xr:uid="{0CD073B5-0F1C-4A8B-8CFA-D0FDB4197D79}"/>
    <cellStyle name="Note 3 4 4 2 2" xfId="32262" xr:uid="{F205202B-DA6E-41E9-994A-666FB8A7BB50}"/>
    <cellStyle name="Note 3 4 4 2 3" xfId="37818" xr:uid="{F693669A-E2AD-4CC2-BFA5-9A5363CE4FA1}"/>
    <cellStyle name="Note 3 4 4 3" xfId="30067" xr:uid="{17C43C4F-8DA8-4B50-99DC-9A23D5D74F83}"/>
    <cellStyle name="Note 3 4 4 4" xfId="35767" xr:uid="{CCFF8178-9263-4566-BD73-5D9916414B98}"/>
    <cellStyle name="Note 3 4 5" xfId="22382" xr:uid="{6C143CEF-4C8D-4409-8E43-8F949100A46A}"/>
    <cellStyle name="Note 3 4 5 2" xfId="28322" xr:uid="{4762B03B-ADC4-43B3-A84C-8B5DC340C7DF}"/>
    <cellStyle name="Note 3 4 5 3" xfId="34049" xr:uid="{E13E222B-BBBB-4D83-8C11-74B643A1A65A}"/>
    <cellStyle name="Note 3 4 6" xfId="21500" xr:uid="{240DADD6-671D-4AC2-83DB-96349714C380}"/>
    <cellStyle name="Note 3 4 7" xfId="20976" xr:uid="{858001DB-47F5-4E96-9FDC-416A0DECB15D}"/>
    <cellStyle name="Note 3 4 8" xfId="33169" xr:uid="{4F84440B-570E-4AB8-9A04-BB48A904EFAE}"/>
    <cellStyle name="Note 3 5" xfId="20495" xr:uid="{00000000-0005-0000-0000-000012500000}"/>
    <cellStyle name="Note 4 2" xfId="20496" xr:uid="{00000000-0005-0000-0000-000013500000}"/>
    <cellStyle name="Note 4 2 10" xfId="33170" xr:uid="{9624549A-6586-432F-9EE9-75EDF7264B71}"/>
    <cellStyle name="Note 4 2 2" xfId="20497" xr:uid="{00000000-0005-0000-0000-000014500000}"/>
    <cellStyle name="Note 4 2 2 2" xfId="21867" xr:uid="{E241D99E-71C5-4D61-AC9A-84FEC4A67181}"/>
    <cellStyle name="Note 4 2 2 2 2" xfId="23598" xr:uid="{5F0CAFB7-4446-43DB-BFCA-41208C9E95E5}"/>
    <cellStyle name="Note 4 2 2 2 2 2" xfId="26298" xr:uid="{84E43CBA-3967-4C75-97FE-E6D03827ABDE}"/>
    <cellStyle name="Note 4 2 2 2 2 2 2" xfId="31750" xr:uid="{D35AFA1C-00E4-483D-A1F3-2BDE8E368576}"/>
    <cellStyle name="Note 4 2 2 2 2 2 3" xfId="37325" xr:uid="{FA8B24A7-A0E3-4B51-9C6F-597E38D240BD}"/>
    <cellStyle name="Note 4 2 2 2 2 3" xfId="29538" xr:uid="{72B9C6C0-98A2-42E7-9517-DC1B0D460A3E}"/>
    <cellStyle name="Note 4 2 2 2 2 4" xfId="35262" xr:uid="{CE78F273-3918-4A8A-8166-FD55A5F917BE}"/>
    <cellStyle name="Note 4 2 2 2 3" xfId="24982" xr:uid="{9063DDD6-82C3-46B2-9E05-861FCCAB5C0F}"/>
    <cellStyle name="Note 4 2 2 2 3 2" xfId="27177" xr:uid="{D6440E1C-7084-4D5B-8A05-5CAA6EB17F31}"/>
    <cellStyle name="Note 4 2 2 2 3 2 2" xfId="32629" xr:uid="{027F89A1-4B9E-41CD-B67C-E302CA78E2A4}"/>
    <cellStyle name="Note 4 2 2 2 3 2 3" xfId="38011" xr:uid="{A31FC731-EE29-4E00-883E-1AF30BE26221}"/>
    <cellStyle name="Note 4 2 2 2 3 3" xfId="30434" xr:uid="{B73F5D60-E0FA-4026-8E89-1D5F95546C61}"/>
    <cellStyle name="Note 4 2 2 2 3 4" xfId="36128" xr:uid="{B795F6EC-D6E5-4BF2-821E-B8E352DE7FE0}"/>
    <cellStyle name="Note 4 2 2 2 4" xfId="22743" xr:uid="{103E0136-EBEC-4BDC-8ED7-6C718CE45EE1}"/>
    <cellStyle name="Note 4 2 2 2 4 2" xfId="28683" xr:uid="{F9EC3D54-73D6-4C8F-9613-8269A8FD5191}"/>
    <cellStyle name="Note 4 2 2 2 4 3" xfId="34410" xr:uid="{76BAD905-F2D1-4149-9513-CE8C34C24EA7}"/>
    <cellStyle name="Note 4 2 2 2 5" xfId="25443" xr:uid="{8373C53C-4CF7-457F-A2D8-BB7983952A74}"/>
    <cellStyle name="Note 4 2 2 2 5 2" xfId="30895" xr:uid="{61A0C6EE-A3C1-4259-A9B9-8422C5F2ADCF}"/>
    <cellStyle name="Note 4 2 2 2 5 3" xfId="36470" xr:uid="{4AFAF5BC-0F6C-4307-AE80-B6595D342295}"/>
    <cellStyle name="Note 4 2 2 2 6" xfId="27809" xr:uid="{04B238E1-1EC7-462E-975E-48D1622A7926}"/>
    <cellStyle name="Note 4 2 2 2 7" xfId="33536" xr:uid="{7CA99A0D-36D6-400B-A4B9-CFC502D48D24}"/>
    <cellStyle name="Note 4 2 2 3" xfId="23239" xr:uid="{6D80375B-3819-473A-BD62-511F732BD373}"/>
    <cellStyle name="Note 4 2 2 3 2" xfId="25939" xr:uid="{8399D71E-AB51-44AC-945E-65F42BE2F437}"/>
    <cellStyle name="Note 4 2 2 3 2 2" xfId="31391" xr:uid="{542F0267-9E17-410D-87A2-1EA3C7B42498}"/>
    <cellStyle name="Note 4 2 2 3 2 3" xfId="36966" xr:uid="{DFEDFBED-C38E-42B6-82DA-42C88D657251}"/>
    <cellStyle name="Note 4 2 2 3 3" xfId="29179" xr:uid="{05861567-0374-4898-A6AD-5FF7A1871D4E}"/>
    <cellStyle name="Note 4 2 2 3 4" xfId="34903" xr:uid="{0BC5A0CC-3074-4978-BCA6-BBF2987A8C0D}"/>
    <cellStyle name="Note 4 2 2 4" xfId="24617" xr:uid="{B3F97F56-7858-4F85-9B17-8D33DA10BA9B}"/>
    <cellStyle name="Note 4 2 2 4 2" xfId="26812" xr:uid="{510C835E-F405-4EF9-AF9B-75D9E5FF628F}"/>
    <cellStyle name="Note 4 2 2 4 2 2" xfId="32264" xr:uid="{F3D1778B-5996-4304-8C68-0972B5BD4005}"/>
    <cellStyle name="Note 4 2 2 4 2 3" xfId="37820" xr:uid="{6FF191AA-71F8-4A28-ADC3-CC6F58D03C94}"/>
    <cellStyle name="Note 4 2 2 4 3" xfId="30069" xr:uid="{331ACE1D-3EF9-4640-A47F-695FFA936ED9}"/>
    <cellStyle name="Note 4 2 2 4 4" xfId="35769" xr:uid="{312B2523-E8EB-4696-BB5A-FAB36C2C601E}"/>
    <cellStyle name="Note 4 2 2 5" xfId="22384" xr:uid="{A2E6FF48-743C-447B-B108-2DD22E18915A}"/>
    <cellStyle name="Note 4 2 2 5 2" xfId="28324" xr:uid="{93C0C453-735D-4AA0-823B-B9C9696EF542}"/>
    <cellStyle name="Note 4 2 2 5 3" xfId="34051" xr:uid="{9EA3FC5E-B468-4710-9FCF-D858AF252CE2}"/>
    <cellStyle name="Note 4 2 2 6" xfId="21502" xr:uid="{55EF5C8E-458B-4DA1-BA43-491984B2BECF}"/>
    <cellStyle name="Note 4 2 2 7" xfId="20974" xr:uid="{38AB42B4-CC13-45D0-9E44-9BC59134A18A}"/>
    <cellStyle name="Note 4 2 2 8" xfId="33171" xr:uid="{5249F519-253E-4861-A1C3-1E1992602FD6}"/>
    <cellStyle name="Note 4 2 3" xfId="20498" xr:uid="{00000000-0005-0000-0000-000015500000}"/>
    <cellStyle name="Note 4 2 4" xfId="21868" xr:uid="{3DCD330E-3758-4FA3-BE0E-A499AA327AC8}"/>
    <cellStyle name="Note 4 2 4 2" xfId="23599" xr:uid="{A7AC4F37-DF2D-457D-AE8C-ECCAE3554D66}"/>
    <cellStyle name="Note 4 2 4 2 2" xfId="26299" xr:uid="{1DC135B1-68DC-4EDA-9192-E7E62AFDB763}"/>
    <cellStyle name="Note 4 2 4 2 2 2" xfId="31751" xr:uid="{EDC16EF8-1327-42C5-93F2-8C3E17E35642}"/>
    <cellStyle name="Note 4 2 4 2 2 3" xfId="37326" xr:uid="{54809D4B-D991-427F-931D-4B7505E580AD}"/>
    <cellStyle name="Note 4 2 4 2 3" xfId="29539" xr:uid="{F2E7CE24-3DC0-4E77-ACFF-FAE0F1D2D3DF}"/>
    <cellStyle name="Note 4 2 4 2 4" xfId="35263" xr:uid="{899CD824-8919-4EA0-A37C-D2229BAD33F5}"/>
    <cellStyle name="Note 4 2 4 3" xfId="24983" xr:uid="{E8AB30C0-E7DF-46A6-A48B-AA79BA540A65}"/>
    <cellStyle name="Note 4 2 4 3 2" xfId="27178" xr:uid="{1E215FC1-4334-4F91-AA89-C58277D4AB1E}"/>
    <cellStyle name="Note 4 2 4 3 2 2" xfId="32630" xr:uid="{648EF3D5-6F02-429D-B799-990155D8185E}"/>
    <cellStyle name="Note 4 2 4 3 2 3" xfId="38012" xr:uid="{5B321AB9-C358-4246-940F-31D6EBB4D813}"/>
    <cellStyle name="Note 4 2 4 3 3" xfId="30435" xr:uid="{C0B31B04-0BAA-4BBD-976E-FF3F8DD0644A}"/>
    <cellStyle name="Note 4 2 4 3 4" xfId="36129" xr:uid="{0D24DB64-3B03-4DEC-8600-ACBB1FAD4B7C}"/>
    <cellStyle name="Note 4 2 4 4" xfId="22744" xr:uid="{E59083F6-5460-428F-A235-ACF6F6F6B9A8}"/>
    <cellStyle name="Note 4 2 4 4 2" xfId="28684" xr:uid="{631DC34E-998D-4834-B0CC-4B82F3C90413}"/>
    <cellStyle name="Note 4 2 4 4 3" xfId="34411" xr:uid="{EC02F441-1C4D-4E6C-87AD-C0DD2ACAFB8A}"/>
    <cellStyle name="Note 4 2 4 5" xfId="25444" xr:uid="{5721D444-CEE9-445C-B617-8B8F114A9087}"/>
    <cellStyle name="Note 4 2 4 5 2" xfId="30896" xr:uid="{8F46C9E3-2BAF-4F3C-86BB-316B5F413FBB}"/>
    <cellStyle name="Note 4 2 4 5 3" xfId="36471" xr:uid="{195A1A4E-26C2-4B81-B0C8-A3ADDCE3CF38}"/>
    <cellStyle name="Note 4 2 4 6" xfId="27810" xr:uid="{987378F0-CB81-4056-8D2C-C78FEAFC6C07}"/>
    <cellStyle name="Note 4 2 4 7" xfId="33537" xr:uid="{D7853680-8A83-43E7-B1AD-5DF3C1F40C3C}"/>
    <cellStyle name="Note 4 2 5" xfId="23238" xr:uid="{8C25C65F-0330-4549-862C-928A63C72039}"/>
    <cellStyle name="Note 4 2 5 2" xfId="25938" xr:uid="{0FD57E23-52A5-477A-871E-C4D5C74C8E1B}"/>
    <cellStyle name="Note 4 2 5 2 2" xfId="31390" xr:uid="{498E11AA-5AAF-4E0C-AF24-58DF0C5005C2}"/>
    <cellStyle name="Note 4 2 5 2 3" xfId="36965" xr:uid="{04C70BCE-36D5-4FE2-9191-1C31473B5243}"/>
    <cellStyle name="Note 4 2 5 3" xfId="29178" xr:uid="{6480AEE2-20BC-494A-874E-D321E2AC1982}"/>
    <cellStyle name="Note 4 2 5 4" xfId="34902" xr:uid="{C2A27FF2-4AC1-4F22-BFAD-652BC2681FB1}"/>
    <cellStyle name="Note 4 2 6" xfId="24616" xr:uid="{98A7F4D9-6403-49A7-9B3C-DE8EFAFE4E16}"/>
    <cellStyle name="Note 4 2 6 2" xfId="26811" xr:uid="{8E67E27F-22D8-4271-A780-9B8377C91A51}"/>
    <cellStyle name="Note 4 2 6 2 2" xfId="32263" xr:uid="{FE369E4C-7BFB-42F0-A4C8-46C336D794C9}"/>
    <cellStyle name="Note 4 2 6 2 3" xfId="37819" xr:uid="{BF0832D2-560D-41A1-BC1B-4F851F0F8655}"/>
    <cellStyle name="Note 4 2 6 3" xfId="30068" xr:uid="{3EA0D235-A648-4B1C-911E-829F80AA71BE}"/>
    <cellStyle name="Note 4 2 6 4" xfId="35768" xr:uid="{7BFB0F94-744C-45BD-9FF0-EC5B3D82FB27}"/>
    <cellStyle name="Note 4 2 7" xfId="22383" xr:uid="{C00F3AEF-C407-4371-9245-EDEF7D250A7A}"/>
    <cellStyle name="Note 4 2 7 2" xfId="28323" xr:uid="{2A739C71-E0A8-4E92-968A-CCCE19BC5A6B}"/>
    <cellStyle name="Note 4 2 7 3" xfId="34050" xr:uid="{C5EE897F-C4A0-4949-A60B-74D9E8164CA4}"/>
    <cellStyle name="Note 4 2 8" xfId="21501" xr:uid="{75F7D2CC-E9E9-47E5-AAF1-00D0B8D94832}"/>
    <cellStyle name="Note 4 2 9" xfId="20975" xr:uid="{F71EBECB-D65F-4B30-9CF7-CB5E32EF29C3}"/>
    <cellStyle name="Note 4 3" xfId="20499" xr:uid="{00000000-0005-0000-0000-000016500000}"/>
    <cellStyle name="Note 4 4" xfId="20500" xr:uid="{00000000-0005-0000-0000-000017500000}"/>
    <cellStyle name="Note 4 4 2" xfId="21866" xr:uid="{22AF8A4B-E104-4C43-AE57-A9D29406C1AD}"/>
    <cellStyle name="Note 4 4 2 2" xfId="23597" xr:uid="{0D377497-BE02-4E5F-BD46-84958BFB5171}"/>
    <cellStyle name="Note 4 4 2 2 2" xfId="26297" xr:uid="{994F568A-7BE7-40CA-AA96-9F51EC358371}"/>
    <cellStyle name="Note 4 4 2 2 2 2" xfId="31749" xr:uid="{07294EC0-B194-45A3-BD23-9939198AA619}"/>
    <cellStyle name="Note 4 4 2 2 2 3" xfId="37324" xr:uid="{5C3A380B-FEAE-4A68-8F79-E81E74F8227D}"/>
    <cellStyle name="Note 4 4 2 2 3" xfId="29537" xr:uid="{3A489926-20AA-4280-A80E-FB3BAE551CFC}"/>
    <cellStyle name="Note 4 4 2 2 4" xfId="35261" xr:uid="{893E23E9-70BD-4517-847B-6D17F6DA6DAA}"/>
    <cellStyle name="Note 4 4 2 3" xfId="24981" xr:uid="{AE197352-8821-4F56-A9C0-41813E97885C}"/>
    <cellStyle name="Note 4 4 2 3 2" xfId="27176" xr:uid="{4ADB390D-2BBA-4D86-8B3E-5AB13C8392FE}"/>
    <cellStyle name="Note 4 4 2 3 2 2" xfId="32628" xr:uid="{E2443ECB-30D2-40BA-BA0F-0F2EB9EBEEAB}"/>
    <cellStyle name="Note 4 4 2 3 2 3" xfId="38010" xr:uid="{5D4E3D42-723E-4EEE-A0F9-DCFF9B14A923}"/>
    <cellStyle name="Note 4 4 2 3 3" xfId="30433" xr:uid="{CC3273F3-08E5-423E-974D-FA5FB9D495FF}"/>
    <cellStyle name="Note 4 4 2 3 4" xfId="36127" xr:uid="{DCFCAE44-6927-4A2E-9C1D-77C385471794}"/>
    <cellStyle name="Note 4 4 2 4" xfId="22742" xr:uid="{5CF92E38-68A1-4935-B927-BDFDA75906DA}"/>
    <cellStyle name="Note 4 4 2 4 2" xfId="28682" xr:uid="{8DD65F73-8BFF-4FD8-A5F2-959FA50CCE58}"/>
    <cellStyle name="Note 4 4 2 4 3" xfId="34409" xr:uid="{9162064B-2742-4428-AE9B-10286E8E5476}"/>
    <cellStyle name="Note 4 4 2 5" xfId="25442" xr:uid="{A242DEDD-72E9-4B24-B17A-D92557586F58}"/>
    <cellStyle name="Note 4 4 2 5 2" xfId="30894" xr:uid="{595E4C47-8D64-472B-A4F4-7576CD9F1780}"/>
    <cellStyle name="Note 4 4 2 5 3" xfId="36469" xr:uid="{FBDEE930-986A-4BA6-B2EB-70F90308F600}"/>
    <cellStyle name="Note 4 4 2 6" xfId="27808" xr:uid="{083A6876-A3B3-41E5-A609-73A6D8F9D606}"/>
    <cellStyle name="Note 4 4 2 7" xfId="33535" xr:uid="{D5D5EBF6-99A7-452C-92F0-B84572E6ADC5}"/>
    <cellStyle name="Note 4 4 3" xfId="23240" xr:uid="{34B1C869-E960-4F08-A393-724100A73F21}"/>
    <cellStyle name="Note 4 4 3 2" xfId="25940" xr:uid="{99115618-0329-424D-BA01-CD538C83E9B9}"/>
    <cellStyle name="Note 4 4 3 2 2" xfId="31392" xr:uid="{4F149FEB-87E3-4563-B38F-ADB5767B20C0}"/>
    <cellStyle name="Note 4 4 3 2 3" xfId="36967" xr:uid="{AB2B1130-3A3C-4A99-9F81-383AE6211806}"/>
    <cellStyle name="Note 4 4 3 3" xfId="29180" xr:uid="{A59A15C9-1B7F-4411-BDA7-EFE00DF05A21}"/>
    <cellStyle name="Note 4 4 3 4" xfId="34904" xr:uid="{6FAA0CEE-DC3B-44E4-9730-9B7D45C5349F}"/>
    <cellStyle name="Note 4 4 4" xfId="24618" xr:uid="{CB10BBCE-D29E-40AB-A26E-89F50E3F8328}"/>
    <cellStyle name="Note 4 4 4 2" xfId="26813" xr:uid="{E8287E0D-D519-4B01-B3EB-2C6468543001}"/>
    <cellStyle name="Note 4 4 4 2 2" xfId="32265" xr:uid="{B3832FCF-2BF1-4469-8304-79001325DCBA}"/>
    <cellStyle name="Note 4 4 4 2 3" xfId="37821" xr:uid="{AE2E97AF-489B-4BF2-80A9-A05B32FAA0E0}"/>
    <cellStyle name="Note 4 4 4 3" xfId="30070" xr:uid="{359C1C97-983F-402B-B373-82D6BBDC1103}"/>
    <cellStyle name="Note 4 4 4 4" xfId="35770" xr:uid="{3342B121-8DF4-486B-9296-ED4344A5B355}"/>
    <cellStyle name="Note 4 4 5" xfId="22385" xr:uid="{1671E00E-A373-49AC-A381-A5A97301EA49}"/>
    <cellStyle name="Note 4 4 5 2" xfId="28325" xr:uid="{7EF528CC-B3CD-4A7D-A31C-C12701E5836B}"/>
    <cellStyle name="Note 4 4 5 3" xfId="34052" xr:uid="{61CEB9ED-BDBC-4423-8A49-535B3C2A329D}"/>
    <cellStyle name="Note 4 4 6" xfId="21503" xr:uid="{48F164E5-7896-4F95-AB48-F3DF1075AB4E}"/>
    <cellStyle name="Note 4 4 7" xfId="20973" xr:uid="{BFC33221-A94F-4D1B-ADBC-7B3E4810108E}"/>
    <cellStyle name="Note 4 4 8" xfId="33172" xr:uid="{76370894-0CE9-4401-A926-275F74B33E29}"/>
    <cellStyle name="Note 4 5" xfId="20501" xr:uid="{00000000-0005-0000-0000-000018500000}"/>
    <cellStyle name="Note 5" xfId="20502" xr:uid="{00000000-0005-0000-0000-000019500000}"/>
    <cellStyle name="Note 5 10" xfId="21504" xr:uid="{E86086E0-9AA1-4A50-A5F9-7803D0FD3E6C}"/>
    <cellStyle name="Note 5 11" xfId="20972" xr:uid="{42DB595B-1B13-477B-ABD4-68247EF45600}"/>
    <cellStyle name="Note 5 12" xfId="33173" xr:uid="{9CB3094B-AAA5-4D09-B81C-EA0AE5CA806E}"/>
    <cellStyle name="Note 5 2" xfId="20503" xr:uid="{00000000-0005-0000-0000-00001A500000}"/>
    <cellStyle name="Note 5 2 2" xfId="20504" xr:uid="{00000000-0005-0000-0000-00001B500000}"/>
    <cellStyle name="Note 5 2 3" xfId="21864" xr:uid="{BBE7DCAA-FE51-4952-9D0A-15EE26372F27}"/>
    <cellStyle name="Note 5 2 3 2" xfId="23595" xr:uid="{C9CC6DEA-C23A-4DEA-9B3E-A3E2CDC32CDD}"/>
    <cellStyle name="Note 5 2 3 2 2" xfId="26295" xr:uid="{48E208CF-4FFF-49D4-BA29-2788A582A7F6}"/>
    <cellStyle name="Note 5 2 3 2 2 2" xfId="31747" xr:uid="{DF65A524-66CA-4760-A1D7-CFD39934F684}"/>
    <cellStyle name="Note 5 2 3 2 2 3" xfId="37322" xr:uid="{DFC25985-81F7-4D41-8810-4869718B6614}"/>
    <cellStyle name="Note 5 2 3 2 3" xfId="29535" xr:uid="{037ACEC1-5FBE-4A68-9724-97A1621322B2}"/>
    <cellStyle name="Note 5 2 3 2 4" xfId="35259" xr:uid="{68D49177-FAC2-4C2A-BC14-B5F2E8163DDD}"/>
    <cellStyle name="Note 5 2 3 3" xfId="24979" xr:uid="{B9EEA152-A82C-4B93-A625-1E48F949D2A3}"/>
    <cellStyle name="Note 5 2 3 3 2" xfId="27174" xr:uid="{7AD45749-6A83-4124-A328-85ABF76D3292}"/>
    <cellStyle name="Note 5 2 3 3 2 2" xfId="32626" xr:uid="{36F7653B-6C75-4B47-9B9A-0343FDFEE2C9}"/>
    <cellStyle name="Note 5 2 3 3 2 3" xfId="38008" xr:uid="{CE223256-C347-4983-A8BC-C23BC577EA62}"/>
    <cellStyle name="Note 5 2 3 3 3" xfId="30431" xr:uid="{F33F262C-4CA5-4620-9FA6-E8038225664F}"/>
    <cellStyle name="Note 5 2 3 3 4" xfId="36125" xr:uid="{29EE155D-8506-4AEC-AB2E-899A5430E1EE}"/>
    <cellStyle name="Note 5 2 3 4" xfId="22740" xr:uid="{7CB1090D-9150-4884-A349-C28157D757C9}"/>
    <cellStyle name="Note 5 2 3 4 2" xfId="28680" xr:uid="{A1F07ECC-0482-4209-A920-BFDD6C4D12E8}"/>
    <cellStyle name="Note 5 2 3 4 3" xfId="34407" xr:uid="{2D7BC0DE-733B-4A21-946C-E916B3573DAD}"/>
    <cellStyle name="Note 5 2 3 5" xfId="25440" xr:uid="{A6B5C547-37E6-49BE-BBEC-2372436F8E6F}"/>
    <cellStyle name="Note 5 2 3 5 2" xfId="30892" xr:uid="{B7602F28-C72C-405A-9E53-86030D371436}"/>
    <cellStyle name="Note 5 2 3 5 3" xfId="36467" xr:uid="{B7D4717C-D1AD-4B7D-B4A7-F7D162999FA0}"/>
    <cellStyle name="Note 5 2 3 6" xfId="27806" xr:uid="{9C4FC272-D468-4C2B-98EF-3A711DD20352}"/>
    <cellStyle name="Note 5 2 3 7" xfId="33533" xr:uid="{C58D8F21-ADE0-4164-AC7E-F5BED5353B46}"/>
    <cellStyle name="Note 5 2 4" xfId="23242" xr:uid="{726592C4-7E48-49CF-9A7A-2AC162C57291}"/>
    <cellStyle name="Note 5 2 4 2" xfId="25942" xr:uid="{CF7831F0-568A-4734-AE13-CDEA11FD49AE}"/>
    <cellStyle name="Note 5 2 4 2 2" xfId="31394" xr:uid="{A60B0C7A-18AC-496F-83C9-DF2D060D1207}"/>
    <cellStyle name="Note 5 2 4 2 3" xfId="36969" xr:uid="{30FF6BC0-457E-4626-934B-65A7C1A67A88}"/>
    <cellStyle name="Note 5 2 4 3" xfId="29182" xr:uid="{AD68F6E0-9876-4562-A884-4076929FD178}"/>
    <cellStyle name="Note 5 2 4 4" xfId="34906" xr:uid="{8A0C101D-4C3A-48F7-AA42-AC269D522F54}"/>
    <cellStyle name="Note 5 2 5" xfId="24620" xr:uid="{750B1878-C19C-49CF-A71B-A0231B4E82D0}"/>
    <cellStyle name="Note 5 2 5 2" xfId="26815" xr:uid="{6140BA91-E021-4895-AE2A-5C5AFDBBD339}"/>
    <cellStyle name="Note 5 2 5 2 2" xfId="32267" xr:uid="{8F0173DB-C7B3-4064-9728-C18A8EE1387F}"/>
    <cellStyle name="Note 5 2 5 2 3" xfId="37823" xr:uid="{30774DCC-DB1C-46A5-A171-F7844DDB98BF}"/>
    <cellStyle name="Note 5 2 5 3" xfId="30072" xr:uid="{EA595CDF-A3EF-46C7-9CA3-31E29C61B060}"/>
    <cellStyle name="Note 5 2 5 4" xfId="35772" xr:uid="{5523307F-8BC5-4267-B34D-CE72E599CBB7}"/>
    <cellStyle name="Note 5 2 6" xfId="22387" xr:uid="{2CD7DA93-0731-4DD5-91B9-1834FD0F63A2}"/>
    <cellStyle name="Note 5 2 6 2" xfId="28327" xr:uid="{71FDCB86-DE1C-49DF-B833-E6A8661B85D9}"/>
    <cellStyle name="Note 5 2 6 3" xfId="34054" xr:uid="{93F27465-E53A-43F5-A4BD-11DB6CA9D5ED}"/>
    <cellStyle name="Note 5 2 7" xfId="21505" xr:uid="{64090E59-F258-4907-BBE1-4E35C4CBFD51}"/>
    <cellStyle name="Note 5 2 8" xfId="20971" xr:uid="{36794A38-021E-4959-9787-C269F56E8B19}"/>
    <cellStyle name="Note 5 2 9" xfId="33174" xr:uid="{E80E1EC9-848F-4FFF-BD91-5B6703CA4656}"/>
    <cellStyle name="Note 5 3" xfId="20505" xr:uid="{00000000-0005-0000-0000-00001C500000}"/>
    <cellStyle name="Note 5 3 2" xfId="20506" xr:uid="{00000000-0005-0000-0000-00001D500000}"/>
    <cellStyle name="Note 5 3 3" xfId="21863" xr:uid="{CD6330D4-ECE4-4BA4-94C1-5FF31D94800C}"/>
    <cellStyle name="Note 5 3 3 2" xfId="23594" xr:uid="{94C39FA1-27CE-4DCF-8920-69BDF65AFFFA}"/>
    <cellStyle name="Note 5 3 3 2 2" xfId="26294" xr:uid="{2A8D3E7B-40CA-4A06-B742-BF71FC471451}"/>
    <cellStyle name="Note 5 3 3 2 2 2" xfId="31746" xr:uid="{31C8089E-8AFA-4121-9CD6-F43C54A027EA}"/>
    <cellStyle name="Note 5 3 3 2 2 3" xfId="37321" xr:uid="{C499F042-1D97-40AF-8E19-E955CAC08E12}"/>
    <cellStyle name="Note 5 3 3 2 3" xfId="29534" xr:uid="{AD0FB8D2-1714-43A6-AC8E-A0E6875ABF13}"/>
    <cellStyle name="Note 5 3 3 2 4" xfId="35258" xr:uid="{B51624BC-181E-4629-9111-DE71C6C8C904}"/>
    <cellStyle name="Note 5 3 3 3" xfId="24978" xr:uid="{2BCF9AB3-1C3B-4B2E-AB1D-F8536F51DFDD}"/>
    <cellStyle name="Note 5 3 3 3 2" xfId="27173" xr:uid="{430F7004-EB0A-4EB5-AF59-8497684651BE}"/>
    <cellStyle name="Note 5 3 3 3 2 2" xfId="32625" xr:uid="{09F61696-5EBC-4274-B64D-0C9A9E5F0466}"/>
    <cellStyle name="Note 5 3 3 3 2 3" xfId="38007" xr:uid="{B95E69B8-B1FD-40EC-B34B-F5FDE06E1D27}"/>
    <cellStyle name="Note 5 3 3 3 3" xfId="30430" xr:uid="{AC60C6D8-88D5-46D8-AE20-A43EDA47FD67}"/>
    <cellStyle name="Note 5 3 3 3 4" xfId="36124" xr:uid="{D82ACAF8-3F29-40DB-8F22-329C0FDB5F60}"/>
    <cellStyle name="Note 5 3 3 4" xfId="22739" xr:uid="{81B6D3D8-4AFD-497B-B172-572CB38D68F6}"/>
    <cellStyle name="Note 5 3 3 4 2" xfId="28679" xr:uid="{1990ED0C-E66D-4D02-B506-B224A7D6E627}"/>
    <cellStyle name="Note 5 3 3 4 3" xfId="34406" xr:uid="{A9ED1072-1FA1-46CE-B914-D66CD1930362}"/>
    <cellStyle name="Note 5 3 3 5" xfId="25439" xr:uid="{450F2EF9-C91D-4D73-94E3-642DC9F746A7}"/>
    <cellStyle name="Note 5 3 3 5 2" xfId="30891" xr:uid="{E7A6EBD7-B693-4BE8-B1E5-AA9E26231830}"/>
    <cellStyle name="Note 5 3 3 5 3" xfId="36466" xr:uid="{CA705C88-F6CC-4628-8155-081B1EBB60BC}"/>
    <cellStyle name="Note 5 3 3 6" xfId="27805" xr:uid="{80EC4340-48B4-4C84-A382-AFE12D30E54A}"/>
    <cellStyle name="Note 5 3 3 7" xfId="33532" xr:uid="{97B5C4B1-7D3B-4C1E-AEAC-92F0167B1493}"/>
    <cellStyle name="Note 5 3 4" xfId="23243" xr:uid="{1C9EF3A4-00FC-44CC-9A25-90F6AA954252}"/>
    <cellStyle name="Note 5 3 4 2" xfId="25943" xr:uid="{D4D429AA-F70A-45A9-8448-CD707EAD1F2E}"/>
    <cellStyle name="Note 5 3 4 2 2" xfId="31395" xr:uid="{9EF4E4D0-7125-4F9D-94BC-084830CE07B4}"/>
    <cellStyle name="Note 5 3 4 2 3" xfId="36970" xr:uid="{EDA42C60-4C7D-4821-9754-C0C97956DDA7}"/>
    <cellStyle name="Note 5 3 4 3" xfId="29183" xr:uid="{E4C20616-0A47-430C-B471-F350227C1023}"/>
    <cellStyle name="Note 5 3 4 4" xfId="34907" xr:uid="{F5635C31-95AB-45C9-A509-951B63915B69}"/>
    <cellStyle name="Note 5 3 5" xfId="24621" xr:uid="{473EA2BC-CAF4-4408-B37F-5E3E079C5D0B}"/>
    <cellStyle name="Note 5 3 5 2" xfId="26816" xr:uid="{74F1E00A-F40E-48A3-A8DB-A60A1CEF9000}"/>
    <cellStyle name="Note 5 3 5 2 2" xfId="32268" xr:uid="{641A8717-BEAF-4981-B8E7-C7E4CBBA44E4}"/>
    <cellStyle name="Note 5 3 5 2 3" xfId="37824" xr:uid="{B1D6D3D5-890E-4C45-8423-E48DC6FB99A3}"/>
    <cellStyle name="Note 5 3 5 3" xfId="30073" xr:uid="{252E0583-E39A-4CF3-92D1-19F10DA76C42}"/>
    <cellStyle name="Note 5 3 5 4" xfId="35773" xr:uid="{0EBF7103-7F55-48DC-A3EF-06C07E81182B}"/>
    <cellStyle name="Note 5 3 6" xfId="22388" xr:uid="{78DEF35D-24EF-48FE-98B7-7A057807BBBC}"/>
    <cellStyle name="Note 5 3 6 2" xfId="28328" xr:uid="{53AD01F9-B09E-45D4-9B30-6C92B14DA5CC}"/>
    <cellStyle name="Note 5 3 6 3" xfId="34055" xr:uid="{7F7F12A6-C03B-48D6-A0C9-F39EFA634EEB}"/>
    <cellStyle name="Note 5 3 7" xfId="21506" xr:uid="{0C72DD72-85D6-469A-A4C6-B2AB5441F0BD}"/>
    <cellStyle name="Note 5 3 8" xfId="20970" xr:uid="{8A096EBB-9076-42E2-B582-E5C837E97CA6}"/>
    <cellStyle name="Note 5 3 9" xfId="33175" xr:uid="{C3A6866D-5396-4021-9CE9-4724C330E2AD}"/>
    <cellStyle name="Note 5 4" xfId="20507" xr:uid="{00000000-0005-0000-0000-00001E500000}"/>
    <cellStyle name="Note 5 4 2" xfId="21862" xr:uid="{BEE9A4B4-FA7C-4692-8730-52B4162DC830}"/>
    <cellStyle name="Note 5 4 2 2" xfId="23593" xr:uid="{06592D11-95F0-4E7B-A298-411FC7128A43}"/>
    <cellStyle name="Note 5 4 2 2 2" xfId="26293" xr:uid="{395B10FC-A9B9-496C-84CD-11242FA5F16C}"/>
    <cellStyle name="Note 5 4 2 2 2 2" xfId="31745" xr:uid="{BA6D9D6D-36CF-47A0-A121-8DA971A41A9D}"/>
    <cellStyle name="Note 5 4 2 2 2 3" xfId="37320" xr:uid="{77281FE2-6D4F-4671-9591-E299EA9D264B}"/>
    <cellStyle name="Note 5 4 2 2 3" xfId="29533" xr:uid="{36E98297-ADD2-4296-AA21-4D0FC14DA1E2}"/>
    <cellStyle name="Note 5 4 2 2 4" xfId="35257" xr:uid="{1FDBB0BF-33D1-4B3A-9634-ECABB452DB07}"/>
    <cellStyle name="Note 5 4 2 3" xfId="24977" xr:uid="{CE49DC98-27BC-4532-806E-70C7AD200C78}"/>
    <cellStyle name="Note 5 4 2 3 2" xfId="27172" xr:uid="{5942B815-E48B-43A5-B9D2-43DE3D1B786C}"/>
    <cellStyle name="Note 5 4 2 3 2 2" xfId="32624" xr:uid="{F2DECF4C-BAA7-46D7-8E82-255E85448DC3}"/>
    <cellStyle name="Note 5 4 2 3 2 3" xfId="38006" xr:uid="{4D6EBF3C-AB01-4848-B0B4-65363F1BBA1D}"/>
    <cellStyle name="Note 5 4 2 3 3" xfId="30429" xr:uid="{AE94EB46-44FC-42F6-9DE4-F77077385284}"/>
    <cellStyle name="Note 5 4 2 3 4" xfId="36123" xr:uid="{0A7103EA-D53E-410A-9B45-C110E7AEFB74}"/>
    <cellStyle name="Note 5 4 2 4" xfId="22738" xr:uid="{04CAF7CD-C325-4FBE-9196-136F56EBA5E7}"/>
    <cellStyle name="Note 5 4 2 4 2" xfId="28678" xr:uid="{B41E5E1B-322A-417B-BD2E-C888B2FE81FE}"/>
    <cellStyle name="Note 5 4 2 4 3" xfId="34405" xr:uid="{F5442F37-61E0-43EA-B80D-8CEC9F7DB457}"/>
    <cellStyle name="Note 5 4 2 5" xfId="25438" xr:uid="{E4EB871C-4A9B-4DE2-AFFD-57B6E74FB854}"/>
    <cellStyle name="Note 5 4 2 5 2" xfId="30890" xr:uid="{0B1898B1-AB8C-4D35-926C-56AE4D16725C}"/>
    <cellStyle name="Note 5 4 2 5 3" xfId="36465" xr:uid="{FE5BF169-7313-40BF-BAFB-7E62BB4ABA88}"/>
    <cellStyle name="Note 5 4 2 6" xfId="27804" xr:uid="{587A4DCC-16D7-4BDD-907E-2A9777B352C5}"/>
    <cellStyle name="Note 5 4 2 7" xfId="33531" xr:uid="{88039B97-0CD1-44B1-B4D0-83E1267C1427}"/>
    <cellStyle name="Note 5 4 3" xfId="23244" xr:uid="{EC5E39AD-BE6A-4FA5-A1D7-1DB538C16CB1}"/>
    <cellStyle name="Note 5 4 3 2" xfId="25944" xr:uid="{E53EEAEE-66CA-4AA8-98E6-F20E899354B2}"/>
    <cellStyle name="Note 5 4 3 2 2" xfId="31396" xr:uid="{31DD7A6B-170C-455F-8538-5FC21F75903E}"/>
    <cellStyle name="Note 5 4 3 2 3" xfId="36971" xr:uid="{9FC2BE37-EBA1-406B-BA1C-6BC989692C76}"/>
    <cellStyle name="Note 5 4 3 3" xfId="29184" xr:uid="{77627B65-E1A2-48D6-AC7D-A78602F1A40A}"/>
    <cellStyle name="Note 5 4 3 4" xfId="34908" xr:uid="{1FB1D901-897D-43BF-8BAC-BD9FE2D641FA}"/>
    <cellStyle name="Note 5 4 4" xfId="24622" xr:uid="{44CA1184-88D9-4AC2-AD15-D42E419FBA69}"/>
    <cellStyle name="Note 5 4 4 2" xfId="26817" xr:uid="{2B890CE8-C8F7-4CA6-9AD7-04B7CA67B083}"/>
    <cellStyle name="Note 5 4 4 2 2" xfId="32269" xr:uid="{E0F33987-2BE1-4BAB-99D7-1FBB68B0D9D6}"/>
    <cellStyle name="Note 5 4 4 2 3" xfId="37825" xr:uid="{D359DC36-34C0-4442-928A-D89854FFE848}"/>
    <cellStyle name="Note 5 4 4 3" xfId="30074" xr:uid="{B6EC41D3-666D-444A-9EE4-D2269BD0038E}"/>
    <cellStyle name="Note 5 4 4 4" xfId="35774" xr:uid="{394B58C3-C015-42CB-9AE6-E95DEE33B3BD}"/>
    <cellStyle name="Note 5 4 5" xfId="22389" xr:uid="{E0E02EA9-58DC-4E01-9149-B6DD18F7C97D}"/>
    <cellStyle name="Note 5 4 5 2" xfId="28329" xr:uid="{9527E68B-D3FF-4D64-B35E-30DEF483B0F1}"/>
    <cellStyle name="Note 5 4 5 3" xfId="34056" xr:uid="{07EDE3B2-91C7-475C-943C-82DD7C266EBC}"/>
    <cellStyle name="Note 5 4 6" xfId="21507" xr:uid="{9D68F221-A29C-43CD-9743-A2F4F3DD3A33}"/>
    <cellStyle name="Note 5 4 7" xfId="20969" xr:uid="{67D47199-5AE6-4FE2-9BD3-541CD303EA3D}"/>
    <cellStyle name="Note 5 4 8" xfId="33176" xr:uid="{EAE02967-B4B7-4387-B81C-68C0834D6FD3}"/>
    <cellStyle name="Note 5 5" xfId="20508" xr:uid="{00000000-0005-0000-0000-00001F500000}"/>
    <cellStyle name="Note 5 6" xfId="21865" xr:uid="{4CEB6919-35C7-4054-9E0E-93CB0A7D1C7F}"/>
    <cellStyle name="Note 5 6 2" xfId="23596" xr:uid="{ACAB0F81-29C8-4C28-A1F2-425676B9ACE5}"/>
    <cellStyle name="Note 5 6 2 2" xfId="26296" xr:uid="{6803B430-9A05-43C0-B911-43FFC64415C8}"/>
    <cellStyle name="Note 5 6 2 2 2" xfId="31748" xr:uid="{D33D9FE5-2709-45FA-B250-988498428D8E}"/>
    <cellStyle name="Note 5 6 2 2 3" xfId="37323" xr:uid="{CCEC8DF4-8AB9-4191-82C0-A319144E194F}"/>
    <cellStyle name="Note 5 6 2 3" xfId="29536" xr:uid="{95FB5140-A31B-4179-A73B-D9E214142905}"/>
    <cellStyle name="Note 5 6 2 4" xfId="35260" xr:uid="{5C8EA71D-A0DA-4E43-9834-6575C53687EE}"/>
    <cellStyle name="Note 5 6 3" xfId="24980" xr:uid="{DC42B02B-F2FA-4C90-80E9-0EC60C7F6E8B}"/>
    <cellStyle name="Note 5 6 3 2" xfId="27175" xr:uid="{58A4935F-23B7-44B6-8748-CF78E40079B2}"/>
    <cellStyle name="Note 5 6 3 2 2" xfId="32627" xr:uid="{119C73ED-E3A3-4F9A-A8AF-83E96EE88849}"/>
    <cellStyle name="Note 5 6 3 2 3" xfId="38009" xr:uid="{160BF106-7234-4901-A7A9-FCAD948503B7}"/>
    <cellStyle name="Note 5 6 3 3" xfId="30432" xr:uid="{41D40C21-AF82-42CD-8F30-17F68F476F3C}"/>
    <cellStyle name="Note 5 6 3 4" xfId="36126" xr:uid="{F6B46AB4-DD20-40BC-BB5C-C9F22F269113}"/>
    <cellStyle name="Note 5 6 4" xfId="22741" xr:uid="{6F86594E-D277-4325-80C9-2F4C6BC062DF}"/>
    <cellStyle name="Note 5 6 4 2" xfId="28681" xr:uid="{B9AEBA09-72A2-4B68-9A09-44BA05123A65}"/>
    <cellStyle name="Note 5 6 4 3" xfId="34408" xr:uid="{605D80C5-415A-47E8-9F07-770A5BE428D8}"/>
    <cellStyle name="Note 5 6 5" xfId="25441" xr:uid="{3B2FF90E-585D-442D-83E4-84F693B53ED3}"/>
    <cellStyle name="Note 5 6 5 2" xfId="30893" xr:uid="{04E94B17-CEF7-4EE7-9A08-9AE8F9F08273}"/>
    <cellStyle name="Note 5 6 5 3" xfId="36468" xr:uid="{6A4B41E7-B1CD-4BC9-837B-E581FBEAE962}"/>
    <cellStyle name="Note 5 6 6" xfId="27807" xr:uid="{99AF597D-623C-4D12-B9E0-77E3DFD9C91B}"/>
    <cellStyle name="Note 5 6 7" xfId="33534" xr:uid="{C1D6D1BA-271B-4645-B143-FD0B91A537F6}"/>
    <cellStyle name="Note 5 7" xfId="23241" xr:uid="{E4DFDAB1-6757-40C4-9791-BAFCAED30481}"/>
    <cellStyle name="Note 5 7 2" xfId="25941" xr:uid="{0F944283-2F3D-46BD-AA9C-5F49C6FDB0E5}"/>
    <cellStyle name="Note 5 7 2 2" xfId="31393" xr:uid="{E675090E-9BE9-420F-8A12-3B363FBF84E3}"/>
    <cellStyle name="Note 5 7 2 3" xfId="36968" xr:uid="{0B3DBAF1-110E-4B67-8278-9134CB9C8F7E}"/>
    <cellStyle name="Note 5 7 3" xfId="29181" xr:uid="{52048CB4-3B58-4E47-AE5A-757ED04FE7D4}"/>
    <cellStyle name="Note 5 7 4" xfId="34905" xr:uid="{127F3268-EF60-470F-BAA3-E754144E9AC6}"/>
    <cellStyle name="Note 5 8" xfId="24619" xr:uid="{9B9A5927-65E1-45E3-B86B-B0754BC3A8EE}"/>
    <cellStyle name="Note 5 8 2" xfId="26814" xr:uid="{5A3E33F1-7A8D-4789-8A37-F86CBCA02314}"/>
    <cellStyle name="Note 5 8 2 2" xfId="32266" xr:uid="{8CDFCE5A-735D-4F48-A774-489C5859444D}"/>
    <cellStyle name="Note 5 8 2 3" xfId="37822" xr:uid="{F0FBD02B-EF2B-4F12-957B-5B775DD120AC}"/>
    <cellStyle name="Note 5 8 3" xfId="30071" xr:uid="{28E77DAB-1792-4B97-B073-C491A83B3EC6}"/>
    <cellStyle name="Note 5 8 4" xfId="35771" xr:uid="{92FBF185-D5BA-4729-8F5B-EF25910BB486}"/>
    <cellStyle name="Note 5 9" xfId="22386" xr:uid="{D14610AC-37E6-4224-9463-134FE5A5A40C}"/>
    <cellStyle name="Note 5 9 2" xfId="28326" xr:uid="{72F24C62-7021-446C-83F0-81C2ADBA253B}"/>
    <cellStyle name="Note 5 9 3" xfId="34053" xr:uid="{C7025E32-B7AE-432A-8907-2A390176CF70}"/>
    <cellStyle name="Note 6" xfId="20509" xr:uid="{00000000-0005-0000-0000-000020500000}"/>
    <cellStyle name="Note 6 10" xfId="20968" xr:uid="{75BF34A6-DBE4-42F6-B1DD-B41C78E3317A}"/>
    <cellStyle name="Note 6 11" xfId="33177" xr:uid="{BB71E506-0F6A-4AAF-A0D1-B5395A0B488C}"/>
    <cellStyle name="Note 6 2" xfId="20510" xr:uid="{00000000-0005-0000-0000-000021500000}"/>
    <cellStyle name="Note 6 2 2" xfId="20511" xr:uid="{00000000-0005-0000-0000-000022500000}"/>
    <cellStyle name="Note 6 2 3" xfId="21860" xr:uid="{A842D196-C02F-4617-9F10-FECE7DBDA9EF}"/>
    <cellStyle name="Note 6 2 3 2" xfId="23591" xr:uid="{EDE8B9FF-DEBD-4137-AEDE-84A60C5D4538}"/>
    <cellStyle name="Note 6 2 3 2 2" xfId="26291" xr:uid="{28C60AF5-CCEA-4784-BE08-34DBA5C9F112}"/>
    <cellStyle name="Note 6 2 3 2 2 2" xfId="31743" xr:uid="{FFF67F49-0926-4D6D-A046-B9BECC13E46D}"/>
    <cellStyle name="Note 6 2 3 2 2 3" xfId="37318" xr:uid="{CCC17AB9-2F02-481B-8157-8BB8405D3CC2}"/>
    <cellStyle name="Note 6 2 3 2 3" xfId="29531" xr:uid="{34610DF8-7B81-44CF-8F85-0B824769A5CD}"/>
    <cellStyle name="Note 6 2 3 2 4" xfId="35255" xr:uid="{8F8AF7DC-887F-486D-98BD-B24E88F48D2A}"/>
    <cellStyle name="Note 6 2 3 3" xfId="24975" xr:uid="{A4CF928A-32D3-409E-A4F5-A1FED19AE083}"/>
    <cellStyle name="Note 6 2 3 3 2" xfId="27170" xr:uid="{B1C811D1-D5BE-41A5-9961-3C42B676902F}"/>
    <cellStyle name="Note 6 2 3 3 2 2" xfId="32622" xr:uid="{36038479-D965-46A3-A50C-623014C7E6FF}"/>
    <cellStyle name="Note 6 2 3 3 2 3" xfId="38004" xr:uid="{A1C4DD07-331C-4208-A90E-76A58AC21E7C}"/>
    <cellStyle name="Note 6 2 3 3 3" xfId="30427" xr:uid="{8DCC3D50-5F74-42D4-A9D4-BABA38D0E5A2}"/>
    <cellStyle name="Note 6 2 3 3 4" xfId="36121" xr:uid="{13FEF43B-5C1F-4521-AC82-4EC86883892C}"/>
    <cellStyle name="Note 6 2 3 4" xfId="22736" xr:uid="{11877347-5783-4C39-82D9-942BAF68416B}"/>
    <cellStyle name="Note 6 2 3 4 2" xfId="28676" xr:uid="{EDA710FA-A2B6-4E33-AB5A-5AE640D02ED5}"/>
    <cellStyle name="Note 6 2 3 4 3" xfId="34403" xr:uid="{7A7E04FC-E9A5-4F65-B223-C7AF7BCE563E}"/>
    <cellStyle name="Note 6 2 3 5" xfId="25436" xr:uid="{3ACD11F2-54AA-4BBE-8168-CDF8D0C98935}"/>
    <cellStyle name="Note 6 2 3 5 2" xfId="30888" xr:uid="{9EAD8C85-178B-474A-9E73-E6E7B75BA22A}"/>
    <cellStyle name="Note 6 2 3 5 3" xfId="36463" xr:uid="{418FA5D9-1246-476C-AA41-3B9FDD34F622}"/>
    <cellStyle name="Note 6 2 3 6" xfId="27802" xr:uid="{744150C5-71D7-4E9A-A392-BF0E0FBF8283}"/>
    <cellStyle name="Note 6 2 3 7" xfId="33529" xr:uid="{EFD0A7F8-4681-4B10-93AE-94999061F27B}"/>
    <cellStyle name="Note 6 2 4" xfId="23246" xr:uid="{CD30589F-EE1F-4B96-89D9-3407EED4265B}"/>
    <cellStyle name="Note 6 2 4 2" xfId="25946" xr:uid="{95FBFC9C-5EEB-4A1D-8C4D-A3956BD1349A}"/>
    <cellStyle name="Note 6 2 4 2 2" xfId="31398" xr:uid="{867FDF42-AA59-4D21-83D9-5F525822F6F4}"/>
    <cellStyle name="Note 6 2 4 2 3" xfId="36973" xr:uid="{6099C10E-712F-4BC5-8E32-81D8E0FF7B57}"/>
    <cellStyle name="Note 6 2 4 3" xfId="29186" xr:uid="{D3246ECE-9799-4EE1-B0D7-7ECFF7BA3C95}"/>
    <cellStyle name="Note 6 2 4 4" xfId="34910" xr:uid="{6EF72FE9-7252-471D-89C2-B97D557EAF2E}"/>
    <cellStyle name="Note 6 2 5" xfId="24624" xr:uid="{BB2350A0-6FD3-453C-AC58-B4468D9A75DF}"/>
    <cellStyle name="Note 6 2 5 2" xfId="26819" xr:uid="{FF5A5574-193B-4612-93B4-4EA78E70C222}"/>
    <cellStyle name="Note 6 2 5 2 2" xfId="32271" xr:uid="{E45222A6-BCBC-490C-9799-5E7AAD1673B2}"/>
    <cellStyle name="Note 6 2 5 2 3" xfId="37827" xr:uid="{F82B3C4C-364A-4042-88B2-992AE8D67796}"/>
    <cellStyle name="Note 6 2 5 3" xfId="30076" xr:uid="{014B07EA-B8D3-4483-864B-B31EE9716224}"/>
    <cellStyle name="Note 6 2 5 4" xfId="35776" xr:uid="{63C3D186-32D8-4764-AAAB-DE18C89A954D}"/>
    <cellStyle name="Note 6 2 6" xfId="22391" xr:uid="{1052AFB5-FDCB-466A-8F7C-6E21B1307A4B}"/>
    <cellStyle name="Note 6 2 6 2" xfId="28331" xr:uid="{57F07834-CFCF-48CE-B3EF-196CDBDF86B6}"/>
    <cellStyle name="Note 6 2 6 3" xfId="34058" xr:uid="{7919B65E-8162-4D66-AC44-91D2B92988CE}"/>
    <cellStyle name="Note 6 2 7" xfId="21509" xr:uid="{3571034D-89DE-4249-B447-260779FF1C83}"/>
    <cellStyle name="Note 6 2 8" xfId="20967" xr:uid="{389D396F-8D67-42DA-8CB9-CE925304963B}"/>
    <cellStyle name="Note 6 2 9" xfId="33178" xr:uid="{3482DAE5-0580-4C0F-AFAC-AA7432951D4D}"/>
    <cellStyle name="Note 6 3" xfId="20512" xr:uid="{00000000-0005-0000-0000-000023500000}"/>
    <cellStyle name="Note 6 4" xfId="20513" xr:uid="{00000000-0005-0000-0000-000024500000}"/>
    <cellStyle name="Note 6 5" xfId="21861" xr:uid="{0008F5F5-F411-49A1-BAA8-2A8EFA48709F}"/>
    <cellStyle name="Note 6 5 2" xfId="23592" xr:uid="{D3985C9C-6E67-434E-9788-42B7B67EC4F0}"/>
    <cellStyle name="Note 6 5 2 2" xfId="26292" xr:uid="{D1F95AD9-3759-4466-A76C-365F183B4A29}"/>
    <cellStyle name="Note 6 5 2 2 2" xfId="31744" xr:uid="{4AC4DEA8-66CA-44BC-8AAD-4FA397D4EB0D}"/>
    <cellStyle name="Note 6 5 2 2 3" xfId="37319" xr:uid="{A297A9F4-8A69-43DC-BB25-047E6AEB802A}"/>
    <cellStyle name="Note 6 5 2 3" xfId="29532" xr:uid="{8FCBC3D0-A999-453F-A050-666FE341F309}"/>
    <cellStyle name="Note 6 5 2 4" xfId="35256" xr:uid="{F33F3437-2E2C-4E1F-905B-0C5AC1E95712}"/>
    <cellStyle name="Note 6 5 3" xfId="24976" xr:uid="{C460E248-A4FA-4EB2-A6B7-592CBE84E51C}"/>
    <cellStyle name="Note 6 5 3 2" xfId="27171" xr:uid="{A422A63A-184B-42B1-A0DA-221D65E44636}"/>
    <cellStyle name="Note 6 5 3 2 2" xfId="32623" xr:uid="{DBAA8070-2BCC-42E5-A821-4565A5208B91}"/>
    <cellStyle name="Note 6 5 3 2 3" xfId="38005" xr:uid="{951DD3ED-FEDE-4B61-9108-982233725321}"/>
    <cellStyle name="Note 6 5 3 3" xfId="30428" xr:uid="{2B9A009D-D1F2-407B-905D-B22B956B15C1}"/>
    <cellStyle name="Note 6 5 3 4" xfId="36122" xr:uid="{2EB41015-8280-4CA1-85A2-5A8C44D94516}"/>
    <cellStyle name="Note 6 5 4" xfId="22737" xr:uid="{09AE45D2-B9F1-4355-9F8D-9EA31BD570B1}"/>
    <cellStyle name="Note 6 5 4 2" xfId="28677" xr:uid="{2AFF7B38-99E4-473E-B1F6-38D0258B9EC5}"/>
    <cellStyle name="Note 6 5 4 3" xfId="34404" xr:uid="{25EF43E1-A3E3-45D3-95E9-24078D0DE7DD}"/>
    <cellStyle name="Note 6 5 5" xfId="25437" xr:uid="{EA0D45E1-EFDF-4F84-B381-0BECEBBC0652}"/>
    <cellStyle name="Note 6 5 5 2" xfId="30889" xr:uid="{EE024664-5D58-4876-B065-C0ED5F00D4F2}"/>
    <cellStyle name="Note 6 5 5 3" xfId="36464" xr:uid="{D646BD39-C8C3-451D-86B4-369E9D7B2CA2}"/>
    <cellStyle name="Note 6 5 6" xfId="27803" xr:uid="{CDF8C98A-B4F9-4158-9801-32452DD1BC26}"/>
    <cellStyle name="Note 6 5 7" xfId="33530" xr:uid="{A02384A2-81EB-4CE0-A9E6-1AF337AB03FC}"/>
    <cellStyle name="Note 6 6" xfId="23245" xr:uid="{04BA890D-C2E7-4E6C-82AC-3CADDDD451EA}"/>
    <cellStyle name="Note 6 6 2" xfId="25945" xr:uid="{F1888BC4-414A-49E7-A482-59DE9B8E3A52}"/>
    <cellStyle name="Note 6 6 2 2" xfId="31397" xr:uid="{4ACCCDAA-E26D-4F0A-9872-470AA532F144}"/>
    <cellStyle name="Note 6 6 2 3" xfId="36972" xr:uid="{EF574AA9-9543-4C6C-A65D-31485E48A42A}"/>
    <cellStyle name="Note 6 6 3" xfId="29185" xr:uid="{938E4975-DD56-4D16-B528-E5D1123F5462}"/>
    <cellStyle name="Note 6 6 4" xfId="34909" xr:uid="{BE2D1E9A-07FD-441E-9A41-B6A93C3A3BB8}"/>
    <cellStyle name="Note 6 7" xfId="24623" xr:uid="{E81F2798-5124-47FB-8C34-44F99084CFB3}"/>
    <cellStyle name="Note 6 7 2" xfId="26818" xr:uid="{F94BC85D-ED34-44AF-9D7B-80C98297BCBA}"/>
    <cellStyle name="Note 6 7 2 2" xfId="32270" xr:uid="{076DF732-BFDD-4399-9233-EC96A34C8137}"/>
    <cellStyle name="Note 6 7 2 3" xfId="37826" xr:uid="{E2021C53-15A0-4A03-8466-EDC9AA025B43}"/>
    <cellStyle name="Note 6 7 3" xfId="30075" xr:uid="{654F018F-AFB3-4A7E-A9E4-0C8065BBE8EF}"/>
    <cellStyle name="Note 6 7 4" xfId="35775" xr:uid="{4AD1F423-AD5E-4889-828C-5CD2A425D678}"/>
    <cellStyle name="Note 6 8" xfId="22390" xr:uid="{79ECAA30-DA54-4C0F-A6C7-C4248DD301DB}"/>
    <cellStyle name="Note 6 8 2" xfId="28330" xr:uid="{E0D68D69-333C-4EF7-90A7-88871B3E1A64}"/>
    <cellStyle name="Note 6 8 3" xfId="34057" xr:uid="{C164F671-21FD-4675-866D-BB7D5436A4A4}"/>
    <cellStyle name="Note 6 9" xfId="21508" xr:uid="{713D2D97-C6C2-4BFB-913D-8622B8E1DAB2}"/>
    <cellStyle name="Note 7" xfId="20514" xr:uid="{00000000-0005-0000-0000-000025500000}"/>
    <cellStyle name="Note 7 2" xfId="21859" xr:uid="{74E29800-1960-4162-9796-14BEEAE27078}"/>
    <cellStyle name="Note 7 2 2" xfId="23590" xr:uid="{492AAB33-44C3-48D3-ADC5-6CB52E0439F1}"/>
    <cellStyle name="Note 7 2 2 2" xfId="26290" xr:uid="{76E9F77A-AF1A-4FF9-BF33-40F4506D41D0}"/>
    <cellStyle name="Note 7 2 2 2 2" xfId="31742" xr:uid="{567F433A-CE88-4B3D-9FFE-6D9966BD40AC}"/>
    <cellStyle name="Note 7 2 2 2 3" xfId="37317" xr:uid="{D38FCB03-65C0-4A5C-83D3-D5E78B821F75}"/>
    <cellStyle name="Note 7 2 2 3" xfId="29530" xr:uid="{A125CD0D-8318-4956-83CE-FDCBCE50F9BE}"/>
    <cellStyle name="Note 7 2 2 4" xfId="35254" xr:uid="{6CE518DB-816C-4F3B-B249-C21775949D47}"/>
    <cellStyle name="Note 7 2 3" xfId="24974" xr:uid="{0A153EF1-E715-4FFC-9A6C-2DE9DD64B24F}"/>
    <cellStyle name="Note 7 2 3 2" xfId="27169" xr:uid="{CE9EADDB-A4C3-4DCB-88DB-B35B2CD850A8}"/>
    <cellStyle name="Note 7 2 3 2 2" xfId="32621" xr:uid="{9CF328C0-30B5-41E7-9086-7CC6D1F2915D}"/>
    <cellStyle name="Note 7 2 3 2 3" xfId="38003" xr:uid="{AE7BDF95-FD58-4BF3-83DE-7087C9D8EBEB}"/>
    <cellStyle name="Note 7 2 3 3" xfId="30426" xr:uid="{EE8134F3-3E38-4166-9031-AC79F0D0FA2F}"/>
    <cellStyle name="Note 7 2 3 4" xfId="36120" xr:uid="{97BA2652-0C49-478B-B797-A9E8F2639AAE}"/>
    <cellStyle name="Note 7 2 4" xfId="22735" xr:uid="{80C82C9C-FBDE-4282-A3B1-50BBCFD54ADB}"/>
    <cellStyle name="Note 7 2 4 2" xfId="28675" xr:uid="{F9453761-5B15-4978-827A-91A95D5037B5}"/>
    <cellStyle name="Note 7 2 4 3" xfId="34402" xr:uid="{F80042AD-84BF-4D33-B16E-F0CA276374E3}"/>
    <cellStyle name="Note 7 2 5" xfId="25435" xr:uid="{89F31DCD-1B77-4002-8FBF-5F508D92D7FD}"/>
    <cellStyle name="Note 7 2 5 2" xfId="30887" xr:uid="{6874B41D-6A55-4D08-8FBD-547357B8EF7B}"/>
    <cellStyle name="Note 7 2 5 3" xfId="36462" xr:uid="{92A36B24-02FF-4973-8E8A-F502C8B69B68}"/>
    <cellStyle name="Note 7 2 6" xfId="27801" xr:uid="{62625C90-A2EC-41E3-87A0-7D1369017163}"/>
    <cellStyle name="Note 7 2 7" xfId="33528" xr:uid="{695C6D0F-7C5A-43EB-8DED-11D42B3E2A97}"/>
    <cellStyle name="Note 7 3" xfId="23247" xr:uid="{C429A4A0-A978-4BE5-9B2D-CCB687195D7A}"/>
    <cellStyle name="Note 7 3 2" xfId="25947" xr:uid="{87B850D7-A488-4D3B-8021-903EB03974A0}"/>
    <cellStyle name="Note 7 3 2 2" xfId="31399" xr:uid="{FD21902A-8F0E-44E5-83EC-447B287553E9}"/>
    <cellStyle name="Note 7 3 2 3" xfId="36974" xr:uid="{9A47EEB9-AD3D-4D02-928A-0EDA992F3619}"/>
    <cellStyle name="Note 7 3 3" xfId="29187" xr:uid="{4757DE4A-CE27-41C9-B6AC-855DDA271FF3}"/>
    <cellStyle name="Note 7 3 4" xfId="34911" xr:uid="{D355E8D3-9825-489A-BE53-1FBAB5A4E6E9}"/>
    <cellStyle name="Note 7 4" xfId="24625" xr:uid="{3E84D869-D7F7-4404-87BE-A9E2254149B7}"/>
    <cellStyle name="Note 7 4 2" xfId="26820" xr:uid="{CBE784DE-BD8F-409A-9A20-977071F80BE6}"/>
    <cellStyle name="Note 7 4 2 2" xfId="32272" xr:uid="{E3B8734D-989A-4803-BE68-AA9F39AD9478}"/>
    <cellStyle name="Note 7 4 2 3" xfId="37828" xr:uid="{E0CEC3A0-3F7F-4405-AA52-0B5CA93D3C26}"/>
    <cellStyle name="Note 7 4 3" xfId="30077" xr:uid="{7E3ABDD1-8A86-46F6-B4A5-60677DD8617F}"/>
    <cellStyle name="Note 7 4 4" xfId="35777" xr:uid="{2098CB86-84AF-4AE9-B434-58F30CFB59A6}"/>
    <cellStyle name="Note 7 5" xfId="22392" xr:uid="{49FE696B-EBC3-4B55-B757-41FFAA08CE0B}"/>
    <cellStyle name="Note 7 5 2" xfId="28332" xr:uid="{45D76D51-39DC-42C6-B2E8-B18FBB796696}"/>
    <cellStyle name="Note 7 5 3" xfId="34059" xr:uid="{3A403EA6-B653-4F56-B7F3-52B875496F12}"/>
    <cellStyle name="Note 7 6" xfId="21510" xr:uid="{EE504081-5DC8-4ACB-B5F2-AC15F4465C69}"/>
    <cellStyle name="Note 7 7" xfId="22134" xr:uid="{671B2F24-F64E-4C7C-8E9F-576048BB9260}"/>
    <cellStyle name="Note 7 8" xfId="33179" xr:uid="{BD2516A5-AF98-49FF-95DA-1A304954D0C1}"/>
    <cellStyle name="Note 8" xfId="20515" xr:uid="{00000000-0005-0000-0000-000026500000}"/>
    <cellStyle name="Note 8 2" xfId="20516" xr:uid="{00000000-0005-0000-0000-000027500000}"/>
    <cellStyle name="Note 8 2 2" xfId="21857" xr:uid="{915F4503-20B1-4BCA-9B04-76DC933FFB58}"/>
    <cellStyle name="Note 8 2 2 2" xfId="23588" xr:uid="{36C5D6C9-24C9-4328-8CD9-CC11E72DC90E}"/>
    <cellStyle name="Note 8 2 2 2 2" xfId="26288" xr:uid="{422AB556-91E7-4145-8428-77A1F44BE952}"/>
    <cellStyle name="Note 8 2 2 2 2 2" xfId="31740" xr:uid="{D91A6457-B3A4-40FD-88E9-0873EC2A6F8F}"/>
    <cellStyle name="Note 8 2 2 2 2 3" xfId="37315" xr:uid="{A35DE514-0B67-4C03-A451-9A01ED2A4335}"/>
    <cellStyle name="Note 8 2 2 2 3" xfId="29528" xr:uid="{F25FACF7-419C-4137-B211-4E0B2A178493}"/>
    <cellStyle name="Note 8 2 2 2 4" xfId="35252" xr:uid="{893756BA-65EF-4BF9-BCFB-4E6FE01E2B8D}"/>
    <cellStyle name="Note 8 2 2 3" xfId="24972" xr:uid="{01BBFCED-4FAB-421B-80CC-6AF97C1D8BF0}"/>
    <cellStyle name="Note 8 2 2 3 2" xfId="27167" xr:uid="{33BF83BB-52C9-4478-AC06-8491E0D507A2}"/>
    <cellStyle name="Note 8 2 2 3 2 2" xfId="32619" xr:uid="{D4DF5E2F-19B5-44EF-BBC2-A4CAF7781DD7}"/>
    <cellStyle name="Note 8 2 2 3 2 3" xfId="38001" xr:uid="{59D22681-5A82-4A27-8E40-F776573CB615}"/>
    <cellStyle name="Note 8 2 2 3 3" xfId="30424" xr:uid="{19EAFE91-400B-40BD-BEAE-82D5F38F9712}"/>
    <cellStyle name="Note 8 2 2 3 4" xfId="36118" xr:uid="{63CEFEBB-6A1D-49BD-84AF-CE257FF474F9}"/>
    <cellStyle name="Note 8 2 2 4" xfId="22733" xr:uid="{510DEEDC-3184-4C61-A123-76C59376943F}"/>
    <cellStyle name="Note 8 2 2 4 2" xfId="28673" xr:uid="{16987122-6DEF-494A-8100-814009C16854}"/>
    <cellStyle name="Note 8 2 2 4 3" xfId="34400" xr:uid="{323013DD-7CF8-4168-8CF6-FF52E536104B}"/>
    <cellStyle name="Note 8 2 2 5" xfId="25433" xr:uid="{C6A5BD40-7A66-4386-96E0-6C62A34E11FF}"/>
    <cellStyle name="Note 8 2 2 5 2" xfId="30885" xr:uid="{FEFDB6D7-8DE4-471D-962C-7602EBF9CA18}"/>
    <cellStyle name="Note 8 2 2 5 3" xfId="36460" xr:uid="{2A895287-171B-49FF-826C-566BB4C83C95}"/>
    <cellStyle name="Note 8 2 2 6" xfId="27799" xr:uid="{A6D1AD49-837E-417A-B5CE-B4ADA55F6949}"/>
    <cellStyle name="Note 8 2 2 7" xfId="33526" xr:uid="{60649B77-6AE6-4159-9470-D3D12D218EA9}"/>
    <cellStyle name="Note 8 2 3" xfId="23249" xr:uid="{CC4C6EA7-16B7-4D15-BACE-C44405639677}"/>
    <cellStyle name="Note 8 2 3 2" xfId="25949" xr:uid="{61737E6F-DDF1-4150-B40F-4B72E93C37D0}"/>
    <cellStyle name="Note 8 2 3 2 2" xfId="31401" xr:uid="{B694BF02-2F12-4A8B-AE3A-C5C6DAA6083A}"/>
    <cellStyle name="Note 8 2 3 2 3" xfId="36976" xr:uid="{EB6E0F9D-2CE3-45C0-960B-E9DBB85A8DEB}"/>
    <cellStyle name="Note 8 2 3 3" xfId="29189" xr:uid="{0511DD80-F19F-405B-B3FC-02EA5221C5D4}"/>
    <cellStyle name="Note 8 2 3 4" xfId="34913" xr:uid="{4CB3FB31-598F-4CE9-A931-A8FD3808FC5A}"/>
    <cellStyle name="Note 8 2 4" xfId="24627" xr:uid="{F9F1C08D-8207-4A59-9AE1-1B01A015FB7F}"/>
    <cellStyle name="Note 8 2 4 2" xfId="26822" xr:uid="{30497641-827A-4B65-8535-A26D616B46A1}"/>
    <cellStyle name="Note 8 2 4 2 2" xfId="32274" xr:uid="{AACAA6B2-5A4D-4FF6-9832-729FAEBCD0F3}"/>
    <cellStyle name="Note 8 2 4 2 3" xfId="37830" xr:uid="{0BF023DD-2132-42D0-B5DC-4721CC2AAA7F}"/>
    <cellStyle name="Note 8 2 4 3" xfId="30079" xr:uid="{3F1DE6F2-3B0B-4EE8-8326-0023ADB45467}"/>
    <cellStyle name="Note 8 2 4 4" xfId="35779" xr:uid="{512AA1D1-3106-49E1-BA74-E7C130DA37C0}"/>
    <cellStyle name="Note 8 2 5" xfId="22394" xr:uid="{0C224A70-3B55-479C-B22E-7687987BFE00}"/>
    <cellStyle name="Note 8 2 5 2" xfId="28334" xr:uid="{2938FDA9-8D38-413A-89B5-DB0A0924B119}"/>
    <cellStyle name="Note 8 2 5 3" xfId="34061" xr:uid="{3A8FA5C7-F522-4623-8C6B-623C7597873D}"/>
    <cellStyle name="Note 8 2 6" xfId="21512" xr:uid="{85A44E03-48C4-4780-ADB9-9E28E74AE728}"/>
    <cellStyle name="Note 8 2 7" xfId="27454" xr:uid="{C8882B0C-FFE7-4F4B-87B2-2014379C1089}"/>
    <cellStyle name="Note 8 2 8" xfId="33181" xr:uid="{CF61E0A8-31E7-44B4-9760-412E78723900}"/>
    <cellStyle name="Note 8 3" xfId="21858" xr:uid="{87839AD7-010F-450C-86C9-55BD2179C833}"/>
    <cellStyle name="Note 8 3 2" xfId="23589" xr:uid="{7A9A6F2B-1C3E-4E15-941E-FCD0B00F9BAB}"/>
    <cellStyle name="Note 8 3 2 2" xfId="26289" xr:uid="{0F59A78C-649D-4619-8E48-A596EDE3035E}"/>
    <cellStyle name="Note 8 3 2 2 2" xfId="31741" xr:uid="{A0409958-9B31-4783-B9C2-C2E67DB314C1}"/>
    <cellStyle name="Note 8 3 2 2 3" xfId="37316" xr:uid="{EBE70CAB-9294-46FB-B43D-462F6AEECCDF}"/>
    <cellStyle name="Note 8 3 2 3" xfId="29529" xr:uid="{4E5032A1-07EA-4612-9F65-A38492D65D80}"/>
    <cellStyle name="Note 8 3 2 4" xfId="35253" xr:uid="{22193C3F-2E55-49F5-94FD-95C1CCA4DDFE}"/>
    <cellStyle name="Note 8 3 3" xfId="24973" xr:uid="{A3F23F9B-87AB-4DF0-82F0-ABF24CD0662C}"/>
    <cellStyle name="Note 8 3 3 2" xfId="27168" xr:uid="{32EDFFCE-DFF9-41C0-A719-31B6A1BF5BB9}"/>
    <cellStyle name="Note 8 3 3 2 2" xfId="32620" xr:uid="{80677A52-1EAE-4DA9-968F-F12FB6B71ADA}"/>
    <cellStyle name="Note 8 3 3 2 3" xfId="38002" xr:uid="{1D5A25D9-E0EA-4FD2-8BB4-25ED68E72403}"/>
    <cellStyle name="Note 8 3 3 3" xfId="30425" xr:uid="{8D34FA4B-5DDE-4535-824F-CFD5613C2AD5}"/>
    <cellStyle name="Note 8 3 3 4" xfId="36119" xr:uid="{720465D6-3B68-42A7-A659-1A2077293B75}"/>
    <cellStyle name="Note 8 3 4" xfId="22734" xr:uid="{9D356559-0390-4990-809E-8D30F844EA41}"/>
    <cellStyle name="Note 8 3 4 2" xfId="28674" xr:uid="{45A0CCE2-8D96-4295-ABE5-3151836ECEF6}"/>
    <cellStyle name="Note 8 3 4 3" xfId="34401" xr:uid="{A4F1B39F-C6C4-4987-AAD8-0CDB7DE05D34}"/>
    <cellStyle name="Note 8 3 5" xfId="25434" xr:uid="{9F665371-A2A3-49DB-9445-BAC562CE97EB}"/>
    <cellStyle name="Note 8 3 5 2" xfId="30886" xr:uid="{E708C628-DA04-4940-AB9D-ADCCC3227C42}"/>
    <cellStyle name="Note 8 3 5 3" xfId="36461" xr:uid="{7FD005B0-EB78-4240-A2AA-C432560E8B86}"/>
    <cellStyle name="Note 8 3 6" xfId="27800" xr:uid="{7E0606FD-76BD-47E8-8886-BF30089E31E8}"/>
    <cellStyle name="Note 8 3 7" xfId="33527" xr:uid="{35E36C8B-13B5-41C2-A0BC-D91918AB4C4A}"/>
    <cellStyle name="Note 8 4" xfId="23248" xr:uid="{CEB0056A-F7F7-4A94-8C23-096A0404F86F}"/>
    <cellStyle name="Note 8 4 2" xfId="25948" xr:uid="{C06353FF-3B20-4D77-B7CE-405A830E9DA1}"/>
    <cellStyle name="Note 8 4 2 2" xfId="31400" xr:uid="{EF068E72-EE1C-4301-B39B-FF1D3BDEE93E}"/>
    <cellStyle name="Note 8 4 2 3" xfId="36975" xr:uid="{0C6703F6-E6FF-4CEA-9A54-49FBB39E18BF}"/>
    <cellStyle name="Note 8 4 3" xfId="29188" xr:uid="{149CA4B4-88C4-4802-A060-FEE90C04AC57}"/>
    <cellStyle name="Note 8 4 4" xfId="34912" xr:uid="{BFD572D2-254A-4D25-860B-79000201EEA3}"/>
    <cellStyle name="Note 8 5" xfId="24626" xr:uid="{43EC47D2-969C-4715-832D-779D1F01D0B7}"/>
    <cellStyle name="Note 8 5 2" xfId="26821" xr:uid="{9E4E5868-AAFF-4DB5-9F6C-82563F8CBC1E}"/>
    <cellStyle name="Note 8 5 2 2" xfId="32273" xr:uid="{4010D0C7-A5E7-4383-81D7-57E9E7FF45B5}"/>
    <cellStyle name="Note 8 5 2 3" xfId="37829" xr:uid="{1E33E145-7167-403B-AAC5-D95A76FE0B54}"/>
    <cellStyle name="Note 8 5 3" xfId="30078" xr:uid="{D3F510E7-671C-41E7-88DD-6C2DEBE113D9}"/>
    <cellStyle name="Note 8 5 4" xfId="35778" xr:uid="{2729D263-72D8-4773-9AF3-F51D55077B39}"/>
    <cellStyle name="Note 8 6" xfId="22393" xr:uid="{E1465526-3F79-4AB5-9E95-5CA6D5AFCCA0}"/>
    <cellStyle name="Note 8 6 2" xfId="28333" xr:uid="{32F4960A-BA13-476C-9C68-22C55C237D98}"/>
    <cellStyle name="Note 8 6 3" xfId="34060" xr:uid="{B8B074E6-7B38-4E63-99DF-9E79CEFB1904}"/>
    <cellStyle name="Note 8 7" xfId="21511" xr:uid="{02DBF165-B967-45DB-9CEB-FBBF7C1FB607}"/>
    <cellStyle name="Note 8 8" xfId="20966" xr:uid="{A24A2513-C3B9-44DF-B684-610B052527C1}"/>
    <cellStyle name="Note 8 9" xfId="33180" xr:uid="{04EA56D7-AFF6-4073-858D-2000ABDD2F9E}"/>
    <cellStyle name="Note 9" xfId="20517" xr:uid="{00000000-0005-0000-0000-000028500000}"/>
    <cellStyle name="Note 9 2" xfId="21856" xr:uid="{D8C27F5B-24F6-489C-BCDD-3EBD2AA527DC}"/>
    <cellStyle name="Note 9 2 2" xfId="23587" xr:uid="{455A4EA9-725F-4297-B3F7-65670364EC13}"/>
    <cellStyle name="Note 9 2 2 2" xfId="26287" xr:uid="{541B04DB-E3DC-417E-B6BE-BDAC551AE9E7}"/>
    <cellStyle name="Note 9 2 2 2 2" xfId="31739" xr:uid="{E4DD16BC-FC7E-4196-B9B0-B03AF01C80FE}"/>
    <cellStyle name="Note 9 2 2 2 3" xfId="37314" xr:uid="{F6EB5F2D-A7F2-4D14-B7C9-C27383A6FD07}"/>
    <cellStyle name="Note 9 2 2 3" xfId="29527" xr:uid="{5151C536-D963-4674-A2B0-155A8B517BCF}"/>
    <cellStyle name="Note 9 2 2 4" xfId="35251" xr:uid="{AEE1E8BE-0111-4FE9-85D1-0DA24F8E93B5}"/>
    <cellStyle name="Note 9 2 3" xfId="24971" xr:uid="{870A4FDD-23A4-44C6-B832-86FFDDCEC503}"/>
    <cellStyle name="Note 9 2 3 2" xfId="27166" xr:uid="{2123DA7D-9067-434C-9787-3DEF2B4C5D16}"/>
    <cellStyle name="Note 9 2 3 2 2" xfId="32618" xr:uid="{FEE83C31-3BAF-4CC1-A776-287B0B8E301D}"/>
    <cellStyle name="Note 9 2 3 2 3" xfId="38000" xr:uid="{2F2721BB-EE88-4DE7-A2F2-ED2A39ACDB52}"/>
    <cellStyle name="Note 9 2 3 3" xfId="30423" xr:uid="{4E59D27D-A5F8-46FF-979D-0328B85F2590}"/>
    <cellStyle name="Note 9 2 3 4" xfId="36117" xr:uid="{0F761FD9-93B1-4079-8DAF-5FEEF3420811}"/>
    <cellStyle name="Note 9 2 4" xfId="22732" xr:uid="{C54E716E-B09E-4321-BB80-97E9CDAAA3D8}"/>
    <cellStyle name="Note 9 2 4 2" xfId="28672" xr:uid="{4A374501-B520-4F8C-9597-B847744BF1B1}"/>
    <cellStyle name="Note 9 2 4 3" xfId="34399" xr:uid="{9DCC366F-12BF-482A-AC90-64FCDBE3FA6D}"/>
    <cellStyle name="Note 9 2 5" xfId="25432" xr:uid="{D794AD0A-C5AC-4A85-B154-E95713D0F3F1}"/>
    <cellStyle name="Note 9 2 5 2" xfId="30884" xr:uid="{50EE41B2-7E7E-4A93-84B7-88CF977FB357}"/>
    <cellStyle name="Note 9 2 5 3" xfId="36459" xr:uid="{14AFDEE4-31FD-433F-8FBC-B6A9E462B359}"/>
    <cellStyle name="Note 9 2 6" xfId="27798" xr:uid="{B1FC269F-02B5-4CEF-B423-4093ED189E48}"/>
    <cellStyle name="Note 9 2 7" xfId="33525" xr:uid="{A2BEDF7A-24E0-4761-835C-682A2DEE5420}"/>
    <cellStyle name="Note 9 3" xfId="23250" xr:uid="{F4203A03-BE81-4E15-8312-9F48794788AE}"/>
    <cellStyle name="Note 9 3 2" xfId="25950" xr:uid="{63E48688-A05B-4170-AD08-E59CCB9996F6}"/>
    <cellStyle name="Note 9 3 2 2" xfId="31402" xr:uid="{BB53DC4D-D711-458C-9C04-26111C082BDD}"/>
    <cellStyle name="Note 9 3 2 3" xfId="36977" xr:uid="{23F564AE-EEE3-41A1-A637-71C65BFDA5E3}"/>
    <cellStyle name="Note 9 3 3" xfId="29190" xr:uid="{DDEBA8A2-5EBF-45A5-8993-1BEE1ED2D6F2}"/>
    <cellStyle name="Note 9 3 4" xfId="34914" xr:uid="{8EE9451B-0CFA-40CC-8258-D5012B89D0F7}"/>
    <cellStyle name="Note 9 4" xfId="24628" xr:uid="{DC28EA59-E005-4C64-9234-477DD9B6B1D5}"/>
    <cellStyle name="Note 9 4 2" xfId="26823" xr:uid="{0EA12F54-31DA-4464-8816-3E85E409422C}"/>
    <cellStyle name="Note 9 4 2 2" xfId="32275" xr:uid="{55D7314B-B87F-4D8D-AAE0-C4FC9D4812C8}"/>
    <cellStyle name="Note 9 4 2 3" xfId="37831" xr:uid="{9C4CF6F3-5A67-4489-8064-46BFACEAA76A}"/>
    <cellStyle name="Note 9 4 3" xfId="30080" xr:uid="{0E313F6D-B00D-4AD5-99D2-E018F77E0B5B}"/>
    <cellStyle name="Note 9 4 4" xfId="35780" xr:uid="{9F367ECD-4F23-44FC-B210-550D54FB9090}"/>
    <cellStyle name="Note 9 5" xfId="22395" xr:uid="{0BA79DC5-4F86-413D-90A7-E27DF9742E66}"/>
    <cellStyle name="Note 9 5 2" xfId="28335" xr:uid="{6DAD5368-8E40-49F1-B005-DC980F99016F}"/>
    <cellStyle name="Note 9 5 3" xfId="34062" xr:uid="{41958CBA-AD2A-4C0F-BFA4-B256D21E2303}"/>
    <cellStyle name="Note 9 6" xfId="21513" xr:uid="{4FBC413B-9DF9-43EB-9FD1-3AC9F04C06F8}"/>
    <cellStyle name="Note 9 7" xfId="27455" xr:uid="{B69011EE-E8BC-4AD7-B861-62AB1913B415}"/>
    <cellStyle name="Note 9 8" xfId="33182" xr:uid="{6A090BD8-8C39-4CFF-83C7-9B89F1840C3B}"/>
    <cellStyle name="Ôèíàíñîâûé [0]_Ëèñò1" xfId="20518" xr:uid="{00000000-0005-0000-0000-000029500000}"/>
    <cellStyle name="Ôèíàíñîâûé_Ëèñò1" xfId="20519" xr:uid="{00000000-0005-0000-0000-00002A500000}"/>
    <cellStyle name="Option" xfId="20520" xr:uid="{00000000-0005-0000-0000-00002B500000}"/>
    <cellStyle name="Option 2" xfId="20521" xr:uid="{00000000-0005-0000-0000-00002C500000}"/>
    <cellStyle name="Option 3" xfId="20522" xr:uid="{00000000-0005-0000-0000-00002D500000}"/>
    <cellStyle name="Option 4" xfId="20523" xr:uid="{00000000-0005-0000-0000-00002E500000}"/>
    <cellStyle name="optionalExposure" xfId="20524" xr:uid="{00000000-0005-0000-0000-00002F500000}"/>
    <cellStyle name="optionalExposure 2" xfId="21855" xr:uid="{B55C218B-28E2-4A0E-B821-EE0247EA4309}"/>
    <cellStyle name="optionalExposure 2 2" xfId="24970" xr:uid="{47BFD5CA-F8B6-4D00-B6EA-1D8FB85F4499}"/>
    <cellStyle name="optionalExposure 2 2 2" xfId="27165" xr:uid="{2CF14DA8-4F46-4C8F-8E5B-EF21BF1CE306}"/>
    <cellStyle name="optionalExposure 2 2 2 2" xfId="32617" xr:uid="{3C717C11-FF87-44EF-8DDC-249A2AE82E65}"/>
    <cellStyle name="optionalExposure 2 2 3" xfId="30422" xr:uid="{68A4DE7F-A90B-40F0-A186-B889ED70A3C9}"/>
    <cellStyle name="optionalExposure 2 3" xfId="27797" xr:uid="{B8FE0D78-C17F-40C6-840A-2566A805BBD1}"/>
    <cellStyle name="optionalExposure 2 4" xfId="33524" xr:uid="{898602ED-21EB-4282-B3B3-320D93C52190}"/>
    <cellStyle name="optionalExposure 3" xfId="23899" xr:uid="{8530B765-A80A-4D0D-BE8A-A1186F133BF0}"/>
    <cellStyle name="optionalExposure 3 2" xfId="25256" xr:uid="{5D7D62D3-DCDB-42A3-8878-03C250401C2E}"/>
    <cellStyle name="optionalExposure 3 2 2" xfId="27447" xr:uid="{532B3AD6-F901-4E26-9E42-CAA2C27E9E8B}"/>
    <cellStyle name="optionalExposure 3 2 2 2" xfId="32899" xr:uid="{DACC35BE-2F9E-4DB1-88D6-178A94DDEB56}"/>
    <cellStyle name="optionalExposure 3 2 3" xfId="30708" xr:uid="{488FE103-4AC7-4417-B6F5-A2541D35F56B}"/>
    <cellStyle name="optionalExposure 3 3" xfId="29796" xr:uid="{8E57C3AB-1797-41FB-A632-1D5158B90E7A}"/>
    <cellStyle name="optionalExposure 3 4" xfId="35516" xr:uid="{2B565650-661E-462A-A45E-B05F6FBEA2B6}"/>
    <cellStyle name="optionalExposure 4" xfId="24629" xr:uid="{2E65F4F5-5A4D-4367-B8D8-057EED53D140}"/>
    <cellStyle name="optionalExposure 4 2" xfId="26824" xr:uid="{8A0AD26D-B0B7-43D9-B53C-22982A420F09}"/>
    <cellStyle name="optionalExposure 4 2 2" xfId="32276" xr:uid="{14FC1B03-B4E3-47D1-BD7D-44EE8E920BBE}"/>
    <cellStyle name="optionalExposure 4 3" xfId="30081" xr:uid="{22AD0B8C-1354-45B0-88CA-CC454A64CD5A}"/>
    <cellStyle name="optionalExposure 5" xfId="21514" xr:uid="{C872F9CE-410E-4D1E-9CB5-88BCFD31A649}"/>
    <cellStyle name="optionalExposure 6" xfId="27456" xr:uid="{0AE7A95C-ED13-4093-A2EF-B4EF9BCC3E5C}"/>
    <cellStyle name="optionalExposure 7" xfId="33183" xr:uid="{09D8B926-668E-42D3-B6CA-2C7091615CD7}"/>
    <cellStyle name="OptionHeading" xfId="20525" xr:uid="{00000000-0005-0000-0000-000030500000}"/>
    <cellStyle name="OptionHeading 2" xfId="20526" xr:uid="{00000000-0005-0000-0000-000031500000}"/>
    <cellStyle name="OptionHeading 3" xfId="20527" xr:uid="{00000000-0005-0000-0000-000032500000}"/>
    <cellStyle name="OptionHeading 4" xfId="23900" xr:uid="{488DDDA5-C207-4C63-8869-C388F5F2B1C7}"/>
    <cellStyle name="OptionHeading 5" xfId="23942" xr:uid="{03E40E8C-4B22-408B-B77F-21DB971ACD4E}"/>
    <cellStyle name="Output 2" xfId="20528" xr:uid="{00000000-0005-0000-0000-000033500000}"/>
    <cellStyle name="Output 2 10" xfId="20529" xr:uid="{00000000-0005-0000-0000-000034500000}"/>
    <cellStyle name="Output 2 10 2" xfId="20530" xr:uid="{00000000-0005-0000-0000-000035500000}"/>
    <cellStyle name="Output 2 10 2 2" xfId="21853" xr:uid="{3894D44A-B924-46F2-AD5B-D6F4FA236F83}"/>
    <cellStyle name="Output 2 10 2 2 2" xfId="23585" xr:uid="{AC067FA2-6A6C-4A74-82BB-28FB162AE357}"/>
    <cellStyle name="Output 2 10 2 2 2 2" xfId="26285" xr:uid="{26D2F8B2-5109-4DC0-8C2A-3E1E22DE0360}"/>
    <cellStyle name="Output 2 10 2 2 2 2 2" xfId="31737" xr:uid="{A0C29214-41F7-42C9-B847-1EC4EDF49865}"/>
    <cellStyle name="Output 2 10 2 2 2 2 3" xfId="37312" xr:uid="{F154E492-13A1-413E-ABEE-8E017C3611FA}"/>
    <cellStyle name="Output 2 10 2 2 2 3" xfId="29525" xr:uid="{2DE898C8-C882-4106-924F-77288BC97456}"/>
    <cellStyle name="Output 2 10 2 2 2 4" xfId="35249" xr:uid="{A58FE4E7-7718-4FB0-B979-C32D178A09DF}"/>
    <cellStyle name="Output 2 10 2 2 3" xfId="24968" xr:uid="{67705930-D4B1-4C6F-94D2-DB6282E47AF9}"/>
    <cellStyle name="Output 2 10 2 2 3 2" xfId="27163" xr:uid="{20CC45B5-7C41-41E2-9053-37E88C6510E5}"/>
    <cellStyle name="Output 2 10 2 2 3 2 2" xfId="32615" xr:uid="{04AAE0EE-29AE-4188-989E-5FA4D021A466}"/>
    <cellStyle name="Output 2 10 2 2 3 3" xfId="30420" xr:uid="{DA44FE73-8F4D-40F3-A5B2-9D7CB7FF63E7}"/>
    <cellStyle name="Output 2 10 2 2 3 4" xfId="36115" xr:uid="{27BA7E10-2EA9-4597-990E-61470D7FF051}"/>
    <cellStyle name="Output 2 10 2 2 4" xfId="22730" xr:uid="{D7673685-EB71-4176-9BBE-D6FB534C50EC}"/>
    <cellStyle name="Output 2 10 2 2 4 2" xfId="28670" xr:uid="{DC8C5A67-C08C-4A6F-9A1F-427D6448AB86}"/>
    <cellStyle name="Output 2 10 2 2 4 3" xfId="34397" xr:uid="{EABA735C-2B52-4D6F-B66A-54DCA49DFF70}"/>
    <cellStyle name="Output 2 10 2 2 5" xfId="25430" xr:uid="{54E68F5E-2D18-4BC0-AF50-0BD483E95BE8}"/>
    <cellStyle name="Output 2 10 2 2 5 2" xfId="30882" xr:uid="{3AC6F698-ED6D-4F2F-BEF2-FA5DC0DC96FD}"/>
    <cellStyle name="Output 2 10 2 2 6" xfId="27795" xr:uid="{C852BFEE-191E-4CF1-BB74-594503CBAC68}"/>
    <cellStyle name="Output 2 10 2 2 7" xfId="33522" xr:uid="{04FF79EB-2343-4783-BBBE-709865B0AABF}"/>
    <cellStyle name="Output 2 10 2 3" xfId="23252" xr:uid="{9AB530B6-DD10-4C5C-9031-4CD472D9E685}"/>
    <cellStyle name="Output 2 10 2 3 2" xfId="25952" xr:uid="{C9BC00B6-4979-44C5-BF2E-9E04EE3F30EF}"/>
    <cellStyle name="Output 2 10 2 3 2 2" xfId="31404" xr:uid="{13F9C66F-063C-4F8E-B09B-B1BDAA77DE5B}"/>
    <cellStyle name="Output 2 10 2 3 2 3" xfId="36979" xr:uid="{62197DEC-6BDF-4196-9DDB-E83E0520588E}"/>
    <cellStyle name="Output 2 10 2 3 3" xfId="29192" xr:uid="{74FB7DD7-90EA-46D0-BBF9-0E1ED9570C30}"/>
    <cellStyle name="Output 2 10 2 3 4" xfId="34916" xr:uid="{60BB7CCF-C38B-4B9E-8FB9-623E75427A82}"/>
    <cellStyle name="Output 2 10 2 4" xfId="24631" xr:uid="{223224A9-750D-4843-863B-6953C35713A0}"/>
    <cellStyle name="Output 2 10 2 4 2" xfId="26826" xr:uid="{BCFBDA29-E347-4EC0-8EAA-A7DCAD80FD32}"/>
    <cellStyle name="Output 2 10 2 4 2 2" xfId="32278" xr:uid="{E1BC932B-8DC1-45F4-8F2B-DC603845F6E6}"/>
    <cellStyle name="Output 2 10 2 4 3" xfId="30083" xr:uid="{087D0E2E-5B9B-4A9C-937A-A4171BCB9049}"/>
    <cellStyle name="Output 2 10 2 4 4" xfId="35782" xr:uid="{E51FC503-0A5C-4C56-949B-38736519B4F2}"/>
    <cellStyle name="Output 2 10 2 5" xfId="22397" xr:uid="{0BCD28CA-52AE-4163-A99D-BDC7239A0830}"/>
    <cellStyle name="Output 2 10 2 5 2" xfId="28337" xr:uid="{CC4020BD-C1C4-4686-8C95-2CDBFBDACA50}"/>
    <cellStyle name="Output 2 10 2 5 3" xfId="34064" xr:uid="{DD4333AD-CF28-478E-9961-4AAC9501C9BF}"/>
    <cellStyle name="Output 2 10 2 6" xfId="21516" xr:uid="{B891D717-9D12-41DB-9646-15CE563CA007}"/>
    <cellStyle name="Output 2 10 2 7" xfId="27458" xr:uid="{9746ED71-3432-4B75-8664-9885F0B028B0}"/>
    <cellStyle name="Output 2 10 2 8" xfId="33185" xr:uid="{26FC66EC-CE10-4BE4-ACDD-B449E09E22DF}"/>
    <cellStyle name="Output 2 10 3" xfId="20531" xr:uid="{00000000-0005-0000-0000-000036500000}"/>
    <cellStyle name="Output 2 10 3 2" xfId="21852" xr:uid="{53EB00BA-7A6F-4B99-89F1-C55AAF7C2ECA}"/>
    <cellStyle name="Output 2 10 3 2 2" xfId="23584" xr:uid="{DD8701E3-90AC-4B19-A458-D68BD8E46C88}"/>
    <cellStyle name="Output 2 10 3 2 2 2" xfId="26284" xr:uid="{8661E17F-12FE-4C4F-8649-FC52A93B7496}"/>
    <cellStyle name="Output 2 10 3 2 2 2 2" xfId="31736" xr:uid="{5AEC8EEF-43A6-403D-9870-62A58FEA90A0}"/>
    <cellStyle name="Output 2 10 3 2 2 2 3" xfId="37311" xr:uid="{506728A4-F6C5-47C1-A524-DB5CDA4B96BB}"/>
    <cellStyle name="Output 2 10 3 2 2 3" xfId="29524" xr:uid="{31016D14-8384-4DB8-9810-6EF41B2FEB15}"/>
    <cellStyle name="Output 2 10 3 2 2 4" xfId="35248" xr:uid="{74BA3882-8CF0-4403-AD7D-086B83191713}"/>
    <cellStyle name="Output 2 10 3 2 3" xfId="24967" xr:uid="{B0E7A64B-47D9-467E-8A85-2F3F27771AB7}"/>
    <cellStyle name="Output 2 10 3 2 3 2" xfId="27162" xr:uid="{B9FB6625-5071-42A6-9032-DDEEE62D4607}"/>
    <cellStyle name="Output 2 10 3 2 3 2 2" xfId="32614" xr:uid="{28D1706E-D346-4674-A57E-BC4D2114F0F9}"/>
    <cellStyle name="Output 2 10 3 2 3 3" xfId="30419" xr:uid="{D8CA0C21-42A1-4203-AEFE-DDDF7C6187A0}"/>
    <cellStyle name="Output 2 10 3 2 3 4" xfId="36114" xr:uid="{BA7C43FD-24A5-4E9B-912C-670CDED8C664}"/>
    <cellStyle name="Output 2 10 3 2 4" xfId="22729" xr:uid="{6CED84F5-414A-4A34-9177-4799950E1B03}"/>
    <cellStyle name="Output 2 10 3 2 4 2" xfId="28669" xr:uid="{5B93A5F4-CC93-4F9A-B708-528BFB365F77}"/>
    <cellStyle name="Output 2 10 3 2 4 3" xfId="34396" xr:uid="{CCA1AE00-66D4-4AA4-B941-46820F277785}"/>
    <cellStyle name="Output 2 10 3 2 5" xfId="25429" xr:uid="{C9F79B14-4E8D-4E89-9290-CEB1033C835D}"/>
    <cellStyle name="Output 2 10 3 2 5 2" xfId="30881" xr:uid="{059F9E94-4A06-4A64-83D7-1D76E6D80AF9}"/>
    <cellStyle name="Output 2 10 3 2 6" xfId="27794" xr:uid="{4D0D58BE-48F5-49A2-912A-1FDFE76E1182}"/>
    <cellStyle name="Output 2 10 3 2 7" xfId="33521" xr:uid="{6A8D71D3-F6AE-431A-B64B-B7A6556FA902}"/>
    <cellStyle name="Output 2 10 3 3" xfId="23253" xr:uid="{5733AE7B-541F-47B4-B676-E666BCADC585}"/>
    <cellStyle name="Output 2 10 3 3 2" xfId="25953" xr:uid="{5EE9134E-A57B-4D99-B237-C859EB948ACA}"/>
    <cellStyle name="Output 2 10 3 3 2 2" xfId="31405" xr:uid="{0BD36800-068F-4261-B601-A6154B83BA28}"/>
    <cellStyle name="Output 2 10 3 3 2 3" xfId="36980" xr:uid="{AECA437C-A1F5-41F5-9EBC-D11E1884B39A}"/>
    <cellStyle name="Output 2 10 3 3 3" xfId="29193" xr:uid="{09B9F29E-E627-4F66-B4F8-3D3B55B8F1C8}"/>
    <cellStyle name="Output 2 10 3 3 4" xfId="34917" xr:uid="{65F7DBA7-5A19-43A8-AE35-D4F8EE3C6019}"/>
    <cellStyle name="Output 2 10 3 4" xfId="24632" xr:uid="{8712CFA5-0CF2-4879-AC64-1D334DFA1D05}"/>
    <cellStyle name="Output 2 10 3 4 2" xfId="26827" xr:uid="{740C55F0-91F7-47C5-BB96-5775BE712E5A}"/>
    <cellStyle name="Output 2 10 3 4 2 2" xfId="32279" xr:uid="{783B1492-718A-4D47-85C5-1E6C20AA759D}"/>
    <cellStyle name="Output 2 10 3 4 3" xfId="30084" xr:uid="{364B6929-8121-49CD-83A0-342B4508450B}"/>
    <cellStyle name="Output 2 10 3 4 4" xfId="35783" xr:uid="{30B2533A-A05E-4BD3-B580-8D84DAC23EF9}"/>
    <cellStyle name="Output 2 10 3 5" xfId="22398" xr:uid="{D080DCB9-9D60-4F63-A710-729595554656}"/>
    <cellStyle name="Output 2 10 3 5 2" xfId="28338" xr:uid="{82BC6BC1-B6C4-4B57-BB4B-408AA93CACD7}"/>
    <cellStyle name="Output 2 10 3 5 3" xfId="34065" xr:uid="{BAF237D5-0831-46EE-A8DF-ABD99AF169E6}"/>
    <cellStyle name="Output 2 10 3 6" xfId="21517" xr:uid="{35C6CB90-119B-425F-AFC2-06CA57F38BD7}"/>
    <cellStyle name="Output 2 10 3 7" xfId="27459" xr:uid="{CB2B195F-F5DE-4D7C-A7A7-15738646D4C3}"/>
    <cellStyle name="Output 2 10 3 8" xfId="33186" xr:uid="{CFDF308B-5EA7-4208-8222-16ACCE1C2D3C}"/>
    <cellStyle name="Output 2 10 4" xfId="20532" xr:uid="{00000000-0005-0000-0000-000037500000}"/>
    <cellStyle name="Output 2 10 4 2" xfId="21851" xr:uid="{24C86470-85A5-401D-BDD9-55922EAFA8A7}"/>
    <cellStyle name="Output 2 10 4 2 2" xfId="23583" xr:uid="{C034B455-C0EC-402C-A374-C30038D1C6A3}"/>
    <cellStyle name="Output 2 10 4 2 2 2" xfId="26283" xr:uid="{4AA212D2-D540-4652-8FA8-EF030E8EC439}"/>
    <cellStyle name="Output 2 10 4 2 2 2 2" xfId="31735" xr:uid="{45C502D6-DFEC-4509-A973-A7F37345533F}"/>
    <cellStyle name="Output 2 10 4 2 2 2 3" xfId="37310" xr:uid="{914254A6-5629-438D-A54A-AD51F86221A4}"/>
    <cellStyle name="Output 2 10 4 2 2 3" xfId="29523" xr:uid="{364205C1-BA38-46EF-9BB2-77A064449FCD}"/>
    <cellStyle name="Output 2 10 4 2 2 4" xfId="35247" xr:uid="{BF085C5B-18C3-4D3F-9543-E12868FCC52E}"/>
    <cellStyle name="Output 2 10 4 2 3" xfId="24966" xr:uid="{B084AA41-CE51-48DB-873C-209768D40E3E}"/>
    <cellStyle name="Output 2 10 4 2 3 2" xfId="27161" xr:uid="{2F6C1E65-552C-47AD-BBF5-9E6E9EDFEF98}"/>
    <cellStyle name="Output 2 10 4 2 3 2 2" xfId="32613" xr:uid="{115A6F62-6F31-4888-97EA-190EA768B677}"/>
    <cellStyle name="Output 2 10 4 2 3 3" xfId="30418" xr:uid="{8F3C4767-5014-4AC3-82F4-A059E00289ED}"/>
    <cellStyle name="Output 2 10 4 2 3 4" xfId="36113" xr:uid="{B0655AB6-C054-48F4-B172-1E9333B497B4}"/>
    <cellStyle name="Output 2 10 4 2 4" xfId="22728" xr:uid="{1684F170-62B3-46BC-81E5-F51216035B12}"/>
    <cellStyle name="Output 2 10 4 2 4 2" xfId="28668" xr:uid="{45B35E01-349A-4D41-AA70-D05014530D5B}"/>
    <cellStyle name="Output 2 10 4 2 4 3" xfId="34395" xr:uid="{728A19C1-C094-4755-9708-F945169A443A}"/>
    <cellStyle name="Output 2 10 4 2 5" xfId="25428" xr:uid="{C011E130-A7DB-491E-9F49-B2A0D6BC3AB6}"/>
    <cellStyle name="Output 2 10 4 2 5 2" xfId="30880" xr:uid="{2E74C8D2-BAF7-408D-8C21-BFDE009C5C16}"/>
    <cellStyle name="Output 2 10 4 2 6" xfId="27793" xr:uid="{CAE202E4-E226-4E5B-AF27-BAB8991EF340}"/>
    <cellStyle name="Output 2 10 4 2 7" xfId="33520" xr:uid="{DD5B6B11-B57A-48A4-BC42-7C60839C5AD7}"/>
    <cellStyle name="Output 2 10 4 3" xfId="23254" xr:uid="{62D51434-52CA-4352-9E15-8D812A3D139B}"/>
    <cellStyle name="Output 2 10 4 3 2" xfId="25954" xr:uid="{095436A5-1100-4B77-A1C4-355757935FF7}"/>
    <cellStyle name="Output 2 10 4 3 2 2" xfId="31406" xr:uid="{4E0BCBCF-C26F-4518-B26E-23EBAE743084}"/>
    <cellStyle name="Output 2 10 4 3 2 3" xfId="36981" xr:uid="{BE6F9018-DFA0-429B-B64D-FF8973B76AB8}"/>
    <cellStyle name="Output 2 10 4 3 3" xfId="29194" xr:uid="{D7440361-829B-471C-88AE-0F3570B231A9}"/>
    <cellStyle name="Output 2 10 4 3 4" xfId="34918" xr:uid="{75ED3A8B-214B-43D1-B1E2-1C9683DB20D0}"/>
    <cellStyle name="Output 2 10 4 4" xfId="24633" xr:uid="{D59389E7-329C-4CED-8F71-8B51B9CD0FF4}"/>
    <cellStyle name="Output 2 10 4 4 2" xfId="26828" xr:uid="{7763BBAF-50C8-4E01-8446-96D1165D9356}"/>
    <cellStyle name="Output 2 10 4 4 2 2" xfId="32280" xr:uid="{8FCC7B65-7005-4A2C-A1EE-F5CD756DB6EB}"/>
    <cellStyle name="Output 2 10 4 4 3" xfId="30085" xr:uid="{BDF86ED9-3184-471C-A224-BC6270CF7C84}"/>
    <cellStyle name="Output 2 10 4 4 4" xfId="35784" xr:uid="{E60E5A52-35D3-4A45-B943-F14D8FD8A0A7}"/>
    <cellStyle name="Output 2 10 4 5" xfId="22399" xr:uid="{CD36FB63-5237-460E-81E7-B0D31C179FEF}"/>
    <cellStyle name="Output 2 10 4 5 2" xfId="28339" xr:uid="{F381196A-E902-4D13-AB6E-B1CC5B5FCA2B}"/>
    <cellStyle name="Output 2 10 4 5 3" xfId="34066" xr:uid="{EFAF2FD9-5BC6-4FB1-AAD3-6F03852AC5D3}"/>
    <cellStyle name="Output 2 10 4 6" xfId="21518" xr:uid="{A6BB5C12-DE2B-4DA9-8A2F-85F5F8D042EA}"/>
    <cellStyle name="Output 2 10 4 7" xfId="27460" xr:uid="{A245479C-9F57-4441-9047-0EB6DFE61D51}"/>
    <cellStyle name="Output 2 10 4 8" xfId="33187" xr:uid="{2614EA1B-783F-42F3-BC96-5C3FC60DE1B0}"/>
    <cellStyle name="Output 2 10 5" xfId="20533" xr:uid="{00000000-0005-0000-0000-000038500000}"/>
    <cellStyle name="Output 2 10 5 2" xfId="21850" xr:uid="{41C92244-54AA-420E-97AD-F3A402C61AED}"/>
    <cellStyle name="Output 2 10 5 2 2" xfId="23582" xr:uid="{2AB96A8C-7A9E-44A5-8C15-6410825534A3}"/>
    <cellStyle name="Output 2 10 5 2 2 2" xfId="26282" xr:uid="{1BAC0A1F-C87A-4E9C-84BA-7B9920B6EFC0}"/>
    <cellStyle name="Output 2 10 5 2 2 2 2" xfId="31734" xr:uid="{3495A712-53D7-4A20-B7E9-C8BD9659300D}"/>
    <cellStyle name="Output 2 10 5 2 2 2 3" xfId="37309" xr:uid="{6C530DC8-DAC0-497D-AE41-2C765B26CCCD}"/>
    <cellStyle name="Output 2 10 5 2 2 3" xfId="29522" xr:uid="{8437B957-7867-4E29-A66C-E4FA98142CFF}"/>
    <cellStyle name="Output 2 10 5 2 2 4" xfId="35246" xr:uid="{0368899A-A825-4E25-B9C9-CC7D2F7BF371}"/>
    <cellStyle name="Output 2 10 5 2 3" xfId="24965" xr:uid="{7A1DB4F9-E40A-42E2-A661-598F3E1689BF}"/>
    <cellStyle name="Output 2 10 5 2 3 2" xfId="27160" xr:uid="{F257C695-2487-4221-AA11-F91593C6E1B0}"/>
    <cellStyle name="Output 2 10 5 2 3 2 2" xfId="32612" xr:uid="{3BC182EA-4560-4E69-B8D3-45C0DF09820F}"/>
    <cellStyle name="Output 2 10 5 2 3 3" xfId="30417" xr:uid="{B6F42A55-9452-4423-BEF1-A4302A8CD1D1}"/>
    <cellStyle name="Output 2 10 5 2 3 4" xfId="36112" xr:uid="{CBA2D1FA-F8A7-449C-99AA-427965DFC2B1}"/>
    <cellStyle name="Output 2 10 5 2 4" xfId="22727" xr:uid="{D9F701F9-1C6E-47C9-A4F8-73D5295E5030}"/>
    <cellStyle name="Output 2 10 5 2 4 2" xfId="28667" xr:uid="{24625732-C871-4A92-9A6F-DA11F44C29A0}"/>
    <cellStyle name="Output 2 10 5 2 4 3" xfId="34394" xr:uid="{3B284B61-2559-4F92-9168-077345F9B91E}"/>
    <cellStyle name="Output 2 10 5 2 5" xfId="25427" xr:uid="{D2C8B472-5020-42FC-BF5E-9837B45F775D}"/>
    <cellStyle name="Output 2 10 5 2 5 2" xfId="30879" xr:uid="{997EB446-26D2-4DA4-ABC7-0635858434EA}"/>
    <cellStyle name="Output 2 10 5 2 6" xfId="27792" xr:uid="{89104749-8B4C-482E-8533-DA30A90597D7}"/>
    <cellStyle name="Output 2 10 5 2 7" xfId="33519" xr:uid="{5560AABC-C2CF-46DE-813D-9567C3F68114}"/>
    <cellStyle name="Output 2 10 5 3" xfId="23255" xr:uid="{0CDB45B3-92A8-43DD-9FA4-DAB679BC64B0}"/>
    <cellStyle name="Output 2 10 5 3 2" xfId="25955" xr:uid="{B2256186-B504-4351-A0BF-B7ED487AEEA4}"/>
    <cellStyle name="Output 2 10 5 3 2 2" xfId="31407" xr:uid="{EC5FD51D-F5DE-4237-9F58-45E376A701D2}"/>
    <cellStyle name="Output 2 10 5 3 2 3" xfId="36982" xr:uid="{98CE0789-B3BF-4948-A959-2BDFBE0FC013}"/>
    <cellStyle name="Output 2 10 5 3 3" xfId="29195" xr:uid="{BF41F1A6-53D5-4A04-8E2F-8D854C2DF4AB}"/>
    <cellStyle name="Output 2 10 5 3 4" xfId="34919" xr:uid="{9B3D65DF-CD6C-4AD0-8067-0944D86FC9AB}"/>
    <cellStyle name="Output 2 10 5 4" xfId="24634" xr:uid="{7A8E9815-CAB7-434B-9640-42D125071346}"/>
    <cellStyle name="Output 2 10 5 4 2" xfId="26829" xr:uid="{B6DAD9CF-0A15-451E-84B3-E532DB18D56E}"/>
    <cellStyle name="Output 2 10 5 4 2 2" xfId="32281" xr:uid="{3FE58300-EE0B-41FE-9851-16FB802801FA}"/>
    <cellStyle name="Output 2 10 5 4 3" xfId="30086" xr:uid="{664F5A70-C3A3-497A-AE43-55B4EAD8A27D}"/>
    <cellStyle name="Output 2 10 5 4 4" xfId="35785" xr:uid="{80D99749-359B-4AB2-9F50-78F5D2B1EC5F}"/>
    <cellStyle name="Output 2 10 5 5" xfId="22400" xr:uid="{C8B696CC-7C7C-4E82-A8C8-7B1D4DAA4891}"/>
    <cellStyle name="Output 2 10 5 5 2" xfId="28340" xr:uid="{18E6418E-48AF-49D8-814A-34A488BD5827}"/>
    <cellStyle name="Output 2 10 5 5 3" xfId="34067" xr:uid="{A58C15A2-3871-47AB-BCE5-924ED4ED1C0A}"/>
    <cellStyle name="Output 2 10 5 6" xfId="21519" xr:uid="{9A9C5C3D-6CF0-469D-834D-0DB46E0088A8}"/>
    <cellStyle name="Output 2 10 5 7" xfId="27461" xr:uid="{8F61DC53-7915-4A87-ABB8-69CAF62C0B8C}"/>
    <cellStyle name="Output 2 10 5 8" xfId="33188" xr:uid="{F091E118-2A50-48EB-B043-A0FA275AD983}"/>
    <cellStyle name="Output 2 11" xfId="20534" xr:uid="{00000000-0005-0000-0000-000039500000}"/>
    <cellStyle name="Output 2 11 10" xfId="21520" xr:uid="{13B225CB-1AFF-45D2-89D4-DC232E394AAE}"/>
    <cellStyle name="Output 2 11 11" xfId="27462" xr:uid="{F8DDEE26-ACD2-443B-8474-BB096272465A}"/>
    <cellStyle name="Output 2 11 12" xfId="33189" xr:uid="{F89F9B5A-D590-4CAC-B94B-76BC8F6F7721}"/>
    <cellStyle name="Output 2 11 2" xfId="20535" xr:uid="{00000000-0005-0000-0000-00003A500000}"/>
    <cellStyle name="Output 2 11 2 2" xfId="21848" xr:uid="{3AF71E44-6487-4B06-83FB-E10F2582009E}"/>
    <cellStyle name="Output 2 11 2 2 2" xfId="23580" xr:uid="{AAB448FE-AC9F-4EAB-B62A-52A7ECC2B1B2}"/>
    <cellStyle name="Output 2 11 2 2 2 2" xfId="26280" xr:uid="{4122FEBC-6B53-49F3-A84C-13832D3DD32F}"/>
    <cellStyle name="Output 2 11 2 2 2 2 2" xfId="31732" xr:uid="{8E0ADFA9-405F-40C1-BD7C-4991A8D3E72A}"/>
    <cellStyle name="Output 2 11 2 2 2 2 3" xfId="37307" xr:uid="{2311CF42-8570-48D4-A136-8ABAD120B19A}"/>
    <cellStyle name="Output 2 11 2 2 2 3" xfId="29520" xr:uid="{0DEAC8C2-369D-42AE-B31D-16211CF06603}"/>
    <cellStyle name="Output 2 11 2 2 2 4" xfId="35244" xr:uid="{7755D922-EB31-4FE0-A5B9-139FF4F5A6B5}"/>
    <cellStyle name="Output 2 11 2 2 3" xfId="24963" xr:uid="{47740C9F-8BB1-4F42-9A1F-8C78A7AAA930}"/>
    <cellStyle name="Output 2 11 2 2 3 2" xfId="27158" xr:uid="{569AECA0-83E3-4166-8C98-B51E02304616}"/>
    <cellStyle name="Output 2 11 2 2 3 2 2" xfId="32610" xr:uid="{7A4F6158-D5A6-4554-AD46-DFD12EE3C660}"/>
    <cellStyle name="Output 2 11 2 2 3 3" xfId="30415" xr:uid="{9B54C98B-F9C1-43AA-B7BA-56F51DBA9268}"/>
    <cellStyle name="Output 2 11 2 2 3 4" xfId="36110" xr:uid="{40FD93B2-9414-44AA-B2D6-71FC946A5CB2}"/>
    <cellStyle name="Output 2 11 2 2 4" xfId="22725" xr:uid="{10CDA5FC-DC9C-47AE-B1B1-9E2F3915D8B5}"/>
    <cellStyle name="Output 2 11 2 2 4 2" xfId="28665" xr:uid="{ABEE1F7A-3178-4F4C-8886-A273C6CA3EE5}"/>
    <cellStyle name="Output 2 11 2 2 4 3" xfId="34392" xr:uid="{8E120D2B-137D-489B-A35B-265B9CA6AF77}"/>
    <cellStyle name="Output 2 11 2 2 5" xfId="25425" xr:uid="{754F4C61-30DF-40B6-B699-6BE9A2CBBFA0}"/>
    <cellStyle name="Output 2 11 2 2 5 2" xfId="30877" xr:uid="{377AA7F8-3A8E-45EA-8BF7-DC582CB3EEDC}"/>
    <cellStyle name="Output 2 11 2 2 6" xfId="27790" xr:uid="{273AB394-8146-4C8E-A4BF-1D194707768A}"/>
    <cellStyle name="Output 2 11 2 2 7" xfId="33517" xr:uid="{3920A8FE-0681-4D78-957D-79ED06133C64}"/>
    <cellStyle name="Output 2 11 2 3" xfId="23257" xr:uid="{C011832D-5E6D-4904-8B03-3B4CD9468FE7}"/>
    <cellStyle name="Output 2 11 2 3 2" xfId="25957" xr:uid="{89966E16-5AE9-41C8-9097-D749C0D0C1D9}"/>
    <cellStyle name="Output 2 11 2 3 2 2" xfId="31409" xr:uid="{0CEDF497-20CF-40BB-B21F-612490BF3751}"/>
    <cellStyle name="Output 2 11 2 3 2 3" xfId="36984" xr:uid="{6FB0B03E-DCAA-428E-A088-01193DC4FB2E}"/>
    <cellStyle name="Output 2 11 2 3 3" xfId="29197" xr:uid="{38DE14D0-9654-4079-85BD-80AEBC5AEA80}"/>
    <cellStyle name="Output 2 11 2 3 4" xfId="34921" xr:uid="{8B00F280-3083-4DAA-A1B9-84EFCACBD0E3}"/>
    <cellStyle name="Output 2 11 2 4" xfId="24636" xr:uid="{60BCA8F5-0E34-4419-8D1F-D12349FF7375}"/>
    <cellStyle name="Output 2 11 2 4 2" xfId="26831" xr:uid="{A4AB2882-70D8-4CC8-8060-8ADACFC5AC83}"/>
    <cellStyle name="Output 2 11 2 4 2 2" xfId="32283" xr:uid="{A18A57FF-BD0B-49B2-B80F-8EFDF7F9069F}"/>
    <cellStyle name="Output 2 11 2 4 3" xfId="30088" xr:uid="{59F591C1-E417-4936-A0CE-8EEECEB40FF8}"/>
    <cellStyle name="Output 2 11 2 4 4" xfId="35787" xr:uid="{21E388AE-1360-4E5C-9C3E-89A597542A07}"/>
    <cellStyle name="Output 2 11 2 5" xfId="22402" xr:uid="{D090FCB6-2A4A-4A1D-8927-1A9B4C1840BD}"/>
    <cellStyle name="Output 2 11 2 5 2" xfId="28342" xr:uid="{DF738265-CA93-4290-BC72-566F255AC29B}"/>
    <cellStyle name="Output 2 11 2 5 3" xfId="34069" xr:uid="{4C735941-74BA-477E-BB22-6119CF82731D}"/>
    <cellStyle name="Output 2 11 2 6" xfId="21521" xr:uid="{2541B7A4-5457-471E-821C-574DA8CCA0F8}"/>
    <cellStyle name="Output 2 11 2 7" xfId="27463" xr:uid="{3BB604B0-7FD3-4CB7-A70C-C6F10F0EEE49}"/>
    <cellStyle name="Output 2 11 2 8" xfId="33190" xr:uid="{C6D05A03-8081-4A26-AD30-3B7E4EE899E4}"/>
    <cellStyle name="Output 2 11 3" xfId="20536" xr:uid="{00000000-0005-0000-0000-00003B500000}"/>
    <cellStyle name="Output 2 11 3 2" xfId="21847" xr:uid="{4DA9C652-CC05-4ADF-9DE0-1040857BC0AF}"/>
    <cellStyle name="Output 2 11 3 2 2" xfId="23579" xr:uid="{A5109E37-66F4-45E0-80BB-F04621026579}"/>
    <cellStyle name="Output 2 11 3 2 2 2" xfId="26279" xr:uid="{DB9E651B-4B4C-4F35-9EB9-D2E5A19D3DCC}"/>
    <cellStyle name="Output 2 11 3 2 2 2 2" xfId="31731" xr:uid="{1F91DC4B-7485-45C8-8B80-CAFEE557D08A}"/>
    <cellStyle name="Output 2 11 3 2 2 2 3" xfId="37306" xr:uid="{6C989E54-C5AC-4BA5-A72C-89829BA1F6D8}"/>
    <cellStyle name="Output 2 11 3 2 2 3" xfId="29519" xr:uid="{50DF9490-8E1A-479D-89A8-ADD8FFB5256F}"/>
    <cellStyle name="Output 2 11 3 2 2 4" xfId="35243" xr:uid="{7C4532C3-2919-48BA-84D5-CD4F5DCCA2A2}"/>
    <cellStyle name="Output 2 11 3 2 3" xfId="24962" xr:uid="{31CAA21E-4F00-456D-8BE9-0D2B852A4DA2}"/>
    <cellStyle name="Output 2 11 3 2 3 2" xfId="27157" xr:uid="{4E5C7AAD-4A54-4B3E-8DF5-D7E395F736F1}"/>
    <cellStyle name="Output 2 11 3 2 3 2 2" xfId="32609" xr:uid="{975DAFB5-5B22-4000-BFBB-A329E1CE38EA}"/>
    <cellStyle name="Output 2 11 3 2 3 3" xfId="30414" xr:uid="{875C3ECF-F489-4B44-9E9F-BC047FAC178B}"/>
    <cellStyle name="Output 2 11 3 2 3 4" xfId="36109" xr:uid="{A29AB9FC-4E04-49BC-803C-7140BF45C22A}"/>
    <cellStyle name="Output 2 11 3 2 4" xfId="22724" xr:uid="{AB2D42F5-80EF-4BC7-95E3-D83B284FB61F}"/>
    <cellStyle name="Output 2 11 3 2 4 2" xfId="28664" xr:uid="{E4BCEA27-1491-41E1-ACCA-66A2BB1C614A}"/>
    <cellStyle name="Output 2 11 3 2 4 3" xfId="34391" xr:uid="{35FCCEF5-DB92-42F1-9813-2EBDBC2D389B}"/>
    <cellStyle name="Output 2 11 3 2 5" xfId="25424" xr:uid="{A35AA8FA-D3FD-4B14-9579-8B62B53678B3}"/>
    <cellStyle name="Output 2 11 3 2 5 2" xfId="30876" xr:uid="{FF6EDD74-D8A4-45A2-91E0-8E58BB4A1C2E}"/>
    <cellStyle name="Output 2 11 3 2 6" xfId="27789" xr:uid="{0CFA8E8C-F91A-4BD2-B194-C50B7117D28F}"/>
    <cellStyle name="Output 2 11 3 2 7" xfId="33516" xr:uid="{383EB417-3284-46D8-9410-B094D55AECB1}"/>
    <cellStyle name="Output 2 11 3 3" xfId="23258" xr:uid="{8391D720-58F0-411B-999E-A878308ECAA7}"/>
    <cellStyle name="Output 2 11 3 3 2" xfId="25958" xr:uid="{254BE836-5F8B-4F86-89F6-DA58F302AEDD}"/>
    <cellStyle name="Output 2 11 3 3 2 2" xfId="31410" xr:uid="{26E2FC50-2F00-4388-9C04-8473807F5AB5}"/>
    <cellStyle name="Output 2 11 3 3 2 3" xfId="36985" xr:uid="{F7778F7B-2950-4AE4-97E3-EB05EDE860EC}"/>
    <cellStyle name="Output 2 11 3 3 3" xfId="29198" xr:uid="{159CCD51-3BE7-423B-BC97-1D39CC06EE9D}"/>
    <cellStyle name="Output 2 11 3 3 4" xfId="34922" xr:uid="{FEDCF243-C22E-435C-8538-34C5186155D1}"/>
    <cellStyle name="Output 2 11 3 4" xfId="24637" xr:uid="{B91B8503-0548-4FD3-A797-0C055BC3C389}"/>
    <cellStyle name="Output 2 11 3 4 2" xfId="26832" xr:uid="{B1C98D16-FF2A-4B6E-8F90-63090894D013}"/>
    <cellStyle name="Output 2 11 3 4 2 2" xfId="32284" xr:uid="{4F8E848C-3537-41E6-B9A8-CAA06FA87C16}"/>
    <cellStyle name="Output 2 11 3 4 3" xfId="30089" xr:uid="{C07DB67D-1FA3-42A8-BE0E-78917F531F45}"/>
    <cellStyle name="Output 2 11 3 4 4" xfId="35788" xr:uid="{5D9F6A60-248B-4CA9-95E4-00FCC7D610DC}"/>
    <cellStyle name="Output 2 11 3 5" xfId="22403" xr:uid="{0DFC9F7A-FC39-4122-BEBF-F079A445DFB1}"/>
    <cellStyle name="Output 2 11 3 5 2" xfId="28343" xr:uid="{B75F1B5A-0231-47D2-BE0C-6C7EE9C93F0F}"/>
    <cellStyle name="Output 2 11 3 5 3" xfId="34070" xr:uid="{CF861B05-A30C-4BE4-9016-F9864D09E75F}"/>
    <cellStyle name="Output 2 11 3 6" xfId="21522" xr:uid="{704DCAE8-4F0A-4FF7-9062-1846A94C373F}"/>
    <cellStyle name="Output 2 11 3 7" xfId="27464" xr:uid="{B86805C3-9511-48ED-91E1-64495148C7BD}"/>
    <cellStyle name="Output 2 11 3 8" xfId="33191" xr:uid="{39C33E2B-9A67-41E8-932F-DC96BD875FE6}"/>
    <cellStyle name="Output 2 11 4" xfId="20537" xr:uid="{00000000-0005-0000-0000-00003C500000}"/>
    <cellStyle name="Output 2 11 4 2" xfId="21846" xr:uid="{D6883508-1FE9-4303-A5AE-29FC03740B6E}"/>
    <cellStyle name="Output 2 11 4 2 2" xfId="23578" xr:uid="{8962595C-F493-4D5D-AC3D-4F6555A72D06}"/>
    <cellStyle name="Output 2 11 4 2 2 2" xfId="26278" xr:uid="{668714F1-0887-466B-BEF4-C063C1184FD8}"/>
    <cellStyle name="Output 2 11 4 2 2 2 2" xfId="31730" xr:uid="{6A2A85FA-61D9-4B5D-8FA5-3C8664BBBC1A}"/>
    <cellStyle name="Output 2 11 4 2 2 2 3" xfId="37305" xr:uid="{59037088-2053-4518-9F0B-2E26E85332D8}"/>
    <cellStyle name="Output 2 11 4 2 2 3" xfId="29518" xr:uid="{A8EBBF04-CC27-472E-8FA6-48B872D71026}"/>
    <cellStyle name="Output 2 11 4 2 2 4" xfId="35242" xr:uid="{31DA7FBD-2907-480B-A542-1A3754B5EA74}"/>
    <cellStyle name="Output 2 11 4 2 3" xfId="24961" xr:uid="{80468306-8208-469B-8578-785FE7CA6A28}"/>
    <cellStyle name="Output 2 11 4 2 3 2" xfId="27156" xr:uid="{EC544AD6-C978-4B4A-A2D3-8A40C5FE3DA1}"/>
    <cellStyle name="Output 2 11 4 2 3 2 2" xfId="32608" xr:uid="{BEB1E83A-6AEF-4032-AAD8-08C16B2ABFC1}"/>
    <cellStyle name="Output 2 11 4 2 3 3" xfId="30413" xr:uid="{EE94B7CE-0674-4E44-828C-C5C41ED3F9A2}"/>
    <cellStyle name="Output 2 11 4 2 3 4" xfId="36108" xr:uid="{B288957D-ECE5-4287-9F06-118466AAEC0A}"/>
    <cellStyle name="Output 2 11 4 2 4" xfId="22723" xr:uid="{C1098918-E326-4364-B8ED-B1C6BD6946E0}"/>
    <cellStyle name="Output 2 11 4 2 4 2" xfId="28663" xr:uid="{13BFF49C-9717-47CC-A447-DF7CA09F34CD}"/>
    <cellStyle name="Output 2 11 4 2 4 3" xfId="34390" xr:uid="{1E06491F-CC81-4CA8-8DEA-F0C72ABE14C5}"/>
    <cellStyle name="Output 2 11 4 2 5" xfId="25423" xr:uid="{F6F73129-3B4C-42DC-9279-320086FAEDEC}"/>
    <cellStyle name="Output 2 11 4 2 5 2" xfId="30875" xr:uid="{C7F244F0-3A03-4B89-8B6B-782CCE3A1FC1}"/>
    <cellStyle name="Output 2 11 4 2 6" xfId="27788" xr:uid="{52C3C8BE-9D42-413E-8B71-FF44984722FB}"/>
    <cellStyle name="Output 2 11 4 2 7" xfId="33515" xr:uid="{9EA63068-6E39-4E6E-95DD-C12EDE2DB6C6}"/>
    <cellStyle name="Output 2 11 4 3" xfId="23259" xr:uid="{5D77EAC4-A50A-4C24-93B7-861BD220007F}"/>
    <cellStyle name="Output 2 11 4 3 2" xfId="25959" xr:uid="{E6EBD67B-404B-41AE-94D4-95E1504B34DC}"/>
    <cellStyle name="Output 2 11 4 3 2 2" xfId="31411" xr:uid="{B7D3B6AE-9D60-4C92-94BC-CBFACCA56DA9}"/>
    <cellStyle name="Output 2 11 4 3 2 3" xfId="36986" xr:uid="{313714E7-5E4E-43F6-A4D0-08248769DA28}"/>
    <cellStyle name="Output 2 11 4 3 3" xfId="29199" xr:uid="{F04DA037-F4EB-4BB3-B097-9E002EC41EF5}"/>
    <cellStyle name="Output 2 11 4 3 4" xfId="34923" xr:uid="{73561F46-D13F-419D-9432-8469C823874B}"/>
    <cellStyle name="Output 2 11 4 4" xfId="24638" xr:uid="{7DC8919A-74F8-434A-85B2-E47056A47B65}"/>
    <cellStyle name="Output 2 11 4 4 2" xfId="26833" xr:uid="{DAEF096F-B0AC-44BD-8E72-DFFEF10A4F98}"/>
    <cellStyle name="Output 2 11 4 4 2 2" xfId="32285" xr:uid="{6B854A87-5DCB-44E1-A546-18F606162194}"/>
    <cellStyle name="Output 2 11 4 4 3" xfId="30090" xr:uid="{EEC7341F-7933-46EF-9143-64859DA4DEF9}"/>
    <cellStyle name="Output 2 11 4 4 4" xfId="35789" xr:uid="{B118BFD2-79F5-47B4-BF15-2B76E66C83C3}"/>
    <cellStyle name="Output 2 11 4 5" xfId="22404" xr:uid="{F0988B13-1736-4025-943E-592CE8BA1987}"/>
    <cellStyle name="Output 2 11 4 5 2" xfId="28344" xr:uid="{80F84D94-2F86-44AC-AFAD-C80447BDD7A2}"/>
    <cellStyle name="Output 2 11 4 5 3" xfId="34071" xr:uid="{E439C9B9-ACA5-4FC0-95AD-77BF000FFF0B}"/>
    <cellStyle name="Output 2 11 4 6" xfId="21523" xr:uid="{358855A6-D423-4B75-8442-A28621E6DD9F}"/>
    <cellStyle name="Output 2 11 4 7" xfId="27465" xr:uid="{27EDA2C4-0D50-4567-A8A7-77152587888D}"/>
    <cellStyle name="Output 2 11 4 8" xfId="33192" xr:uid="{54E38D92-560F-48D9-9D1F-753E56174AA0}"/>
    <cellStyle name="Output 2 11 5" xfId="20538" xr:uid="{00000000-0005-0000-0000-00003D500000}"/>
    <cellStyle name="Output 2 11 5 2" xfId="21845" xr:uid="{5EA8101D-C114-4CFF-ACFB-2D9FAF85BBDA}"/>
    <cellStyle name="Output 2 11 5 2 2" xfId="23577" xr:uid="{7D0165B6-38AA-48DC-A435-AA8B738AA026}"/>
    <cellStyle name="Output 2 11 5 2 2 2" xfId="26277" xr:uid="{3CC6C871-1EE9-4A31-9961-EC0CFA4E6424}"/>
    <cellStyle name="Output 2 11 5 2 2 2 2" xfId="31729" xr:uid="{04DE4ACF-3086-4112-B047-00AEC934E950}"/>
    <cellStyle name="Output 2 11 5 2 2 2 3" xfId="37304" xr:uid="{1BD54700-D3C5-4BF9-BB3F-D5852B5B95D5}"/>
    <cellStyle name="Output 2 11 5 2 2 3" xfId="29517" xr:uid="{34B7B1B9-46CE-4746-B87F-01D6F1FAAB29}"/>
    <cellStyle name="Output 2 11 5 2 2 4" xfId="35241" xr:uid="{674A82E0-9C3E-46FD-A215-F5949C3A946C}"/>
    <cellStyle name="Output 2 11 5 2 3" xfId="24960" xr:uid="{3DAD9D22-4606-4A5F-B797-FFE4C66F829F}"/>
    <cellStyle name="Output 2 11 5 2 3 2" xfId="27155" xr:uid="{07649EB9-E219-41C0-BA15-090F7DBDD8F9}"/>
    <cellStyle name="Output 2 11 5 2 3 2 2" xfId="32607" xr:uid="{5A054861-B76E-4032-A249-BA19973D02A3}"/>
    <cellStyle name="Output 2 11 5 2 3 3" xfId="30412" xr:uid="{93E43661-ECB7-4A1D-8C34-1EB7C1A4C1B8}"/>
    <cellStyle name="Output 2 11 5 2 3 4" xfId="36107" xr:uid="{F6ED132C-6C82-445B-B394-10088FCD6C89}"/>
    <cellStyle name="Output 2 11 5 2 4" xfId="22722" xr:uid="{E372A003-532A-435C-AC9D-CF7CA8494B33}"/>
    <cellStyle name="Output 2 11 5 2 4 2" xfId="28662" xr:uid="{704AE144-0806-4E5B-8F34-4684D304E0A2}"/>
    <cellStyle name="Output 2 11 5 2 4 3" xfId="34389" xr:uid="{E14D2CAF-0BAD-4AE0-A43A-7601DAFDCEA7}"/>
    <cellStyle name="Output 2 11 5 2 5" xfId="25422" xr:uid="{7CF7A62F-ED04-4710-A688-05A8370EE42C}"/>
    <cellStyle name="Output 2 11 5 2 5 2" xfId="30874" xr:uid="{6063E59A-3C19-4FDD-A433-DF3DEBC0E001}"/>
    <cellStyle name="Output 2 11 5 2 6" xfId="27787" xr:uid="{A62C5A55-605F-44C0-9502-F6B6E43C5F9B}"/>
    <cellStyle name="Output 2 11 5 2 7" xfId="33514" xr:uid="{3233F02B-66B9-42EE-B645-D6E2EBA11A78}"/>
    <cellStyle name="Output 2 11 5 3" xfId="23260" xr:uid="{040D89FC-641D-4FC9-8EF2-F60A55C779AB}"/>
    <cellStyle name="Output 2 11 5 3 2" xfId="25960" xr:uid="{14BF2AA2-9464-4444-B9F3-DF1205ED798A}"/>
    <cellStyle name="Output 2 11 5 3 2 2" xfId="31412" xr:uid="{32D68F1A-C31F-482D-9322-19DC63EB772C}"/>
    <cellStyle name="Output 2 11 5 3 2 3" xfId="36987" xr:uid="{0CE3974A-348F-4C6A-802B-7222A98E5354}"/>
    <cellStyle name="Output 2 11 5 3 3" xfId="29200" xr:uid="{DB057A4A-8B5D-4382-BE88-B31580986985}"/>
    <cellStyle name="Output 2 11 5 3 4" xfId="34924" xr:uid="{A2BD2EAA-6D82-48CE-B5B8-2B09A38DCD2D}"/>
    <cellStyle name="Output 2 11 5 4" xfId="24639" xr:uid="{506649DA-FBF6-461A-A28E-BB4E7074A7D8}"/>
    <cellStyle name="Output 2 11 5 4 2" xfId="26834" xr:uid="{3F16935E-845C-4CDF-A2E8-4336BFF17CA8}"/>
    <cellStyle name="Output 2 11 5 4 2 2" xfId="32286" xr:uid="{92F266D6-4402-4994-B285-771F96D9480E}"/>
    <cellStyle name="Output 2 11 5 4 3" xfId="30091" xr:uid="{5CCE410F-287D-4C11-A8FE-39896A315666}"/>
    <cellStyle name="Output 2 11 5 4 4" xfId="35790" xr:uid="{6CB0D8AF-D4E5-45C2-B200-0FC1D20DED2B}"/>
    <cellStyle name="Output 2 11 5 5" xfId="22405" xr:uid="{CA7A8935-A8CE-4659-AA51-C86E741CAAE1}"/>
    <cellStyle name="Output 2 11 5 5 2" xfId="28345" xr:uid="{DCF2E4EA-B965-4884-9D04-6B7258898429}"/>
    <cellStyle name="Output 2 11 5 5 3" xfId="34072" xr:uid="{CA75B268-91DD-4EFF-AA8B-502F02BE5F6D}"/>
    <cellStyle name="Output 2 11 5 6" xfId="21524" xr:uid="{30D2942B-3660-456B-AEFE-C10471958CAC}"/>
    <cellStyle name="Output 2 11 5 7" xfId="27466" xr:uid="{AF346EB8-70AB-418D-9588-09D9CD6809D1}"/>
    <cellStyle name="Output 2 11 5 8" xfId="33193" xr:uid="{2B6A4D08-7341-406F-9ABA-BE8D83B18374}"/>
    <cellStyle name="Output 2 11 6" xfId="21849" xr:uid="{CA694B01-DFAD-424D-9F55-37515B118D1C}"/>
    <cellStyle name="Output 2 11 6 2" xfId="23581" xr:uid="{DCFD7256-9958-4883-A4FC-6352B4DCC31B}"/>
    <cellStyle name="Output 2 11 6 2 2" xfId="26281" xr:uid="{1C224C10-4C68-4F34-A9D7-3D923C2C17FA}"/>
    <cellStyle name="Output 2 11 6 2 2 2" xfId="31733" xr:uid="{FFCDE033-424D-4E80-A54B-5D6E07CD4172}"/>
    <cellStyle name="Output 2 11 6 2 2 3" xfId="37308" xr:uid="{0B5E06E5-5CC6-4DCA-BA52-5991E5C8A2AE}"/>
    <cellStyle name="Output 2 11 6 2 3" xfId="29521" xr:uid="{0AC0AE9E-1DB2-41F2-9F12-8B3909E9A3E4}"/>
    <cellStyle name="Output 2 11 6 2 4" xfId="35245" xr:uid="{2979C574-9573-48C5-B8AB-5A70728CBEBD}"/>
    <cellStyle name="Output 2 11 6 3" xfId="24964" xr:uid="{BADB2E8B-DD48-442F-B0C2-894EF9AA4C12}"/>
    <cellStyle name="Output 2 11 6 3 2" xfId="27159" xr:uid="{DB0A2D45-14C9-43C4-B411-22FE9A9D1A35}"/>
    <cellStyle name="Output 2 11 6 3 2 2" xfId="32611" xr:uid="{5194BAC3-6DEC-445E-9EC5-24FFDF088F0C}"/>
    <cellStyle name="Output 2 11 6 3 3" xfId="30416" xr:uid="{9153B013-DF95-4DC8-AFEA-A435529F4A4C}"/>
    <cellStyle name="Output 2 11 6 3 4" xfId="36111" xr:uid="{925B2C63-70C8-4F6C-9AD6-CA67053D7449}"/>
    <cellStyle name="Output 2 11 6 4" xfId="22726" xr:uid="{8C2436FA-E245-455D-B559-6C807BD286CD}"/>
    <cellStyle name="Output 2 11 6 4 2" xfId="28666" xr:uid="{8F2443B0-37F7-4D86-B84A-5300B617B8D3}"/>
    <cellStyle name="Output 2 11 6 4 3" xfId="34393" xr:uid="{4DF60B96-3C7A-438A-ACD7-63E7F89CA96F}"/>
    <cellStyle name="Output 2 11 6 5" xfId="25426" xr:uid="{8EEF5737-937E-4C6E-B4A3-4B5DDFBFA995}"/>
    <cellStyle name="Output 2 11 6 5 2" xfId="30878" xr:uid="{4172B488-9856-4E19-A7C9-D9A34F6C842B}"/>
    <cellStyle name="Output 2 11 6 6" xfId="27791" xr:uid="{E3D075CE-8411-4251-887A-FA45462D19DC}"/>
    <cellStyle name="Output 2 11 6 7" xfId="33518" xr:uid="{FB9D4409-28DA-4529-93D6-1177B85AE3B7}"/>
    <cellStyle name="Output 2 11 7" xfId="23256" xr:uid="{BF5D6799-368A-45A9-87AD-095432A34414}"/>
    <cellStyle name="Output 2 11 7 2" xfId="25956" xr:uid="{8878E560-20C8-4B74-8A0D-2969A48472F8}"/>
    <cellStyle name="Output 2 11 7 2 2" xfId="31408" xr:uid="{0D4E9679-7453-4DDD-858E-91FE23540391}"/>
    <cellStyle name="Output 2 11 7 2 3" xfId="36983" xr:uid="{ADCED0AD-CCA6-4A4D-A421-76A90E9B3E8C}"/>
    <cellStyle name="Output 2 11 7 3" xfId="29196" xr:uid="{A2206E71-88D3-42A5-9A88-503BD775C2AA}"/>
    <cellStyle name="Output 2 11 7 4" xfId="34920" xr:uid="{9BFBD74A-32B2-41A8-8157-AFDAC4DDFF3E}"/>
    <cellStyle name="Output 2 11 8" xfId="24635" xr:uid="{14610C61-569C-42E9-B678-A85CDAA1F025}"/>
    <cellStyle name="Output 2 11 8 2" xfId="26830" xr:uid="{EF1C5E92-3A2B-4F96-8425-C804D351E605}"/>
    <cellStyle name="Output 2 11 8 2 2" xfId="32282" xr:uid="{EF760312-2F41-4BB2-A7D6-C1D846A5052E}"/>
    <cellStyle name="Output 2 11 8 3" xfId="30087" xr:uid="{FAC8DBD1-82FE-47A0-8101-9355A0BF0C23}"/>
    <cellStyle name="Output 2 11 8 4" xfId="35786" xr:uid="{0FD91436-57D9-4BAF-BC41-58D2F6224597}"/>
    <cellStyle name="Output 2 11 9" xfId="22401" xr:uid="{D2FCA358-2394-4458-8505-FD6D032BFBB9}"/>
    <cellStyle name="Output 2 11 9 2" xfId="28341" xr:uid="{D7B75DA0-A63F-4C23-9D92-579A30A423F6}"/>
    <cellStyle name="Output 2 11 9 3" xfId="34068" xr:uid="{4170AAED-0934-4155-ACE5-D5089813C8F7}"/>
    <cellStyle name="Output 2 12" xfId="20539" xr:uid="{00000000-0005-0000-0000-00003E500000}"/>
    <cellStyle name="Output 2 12 10" xfId="21525" xr:uid="{47E27727-2A59-4FC8-89CE-AEB6BB41DBBF}"/>
    <cellStyle name="Output 2 12 11" xfId="27467" xr:uid="{163A6AE0-03B3-43EB-957C-14AF8C1808A4}"/>
    <cellStyle name="Output 2 12 12" xfId="33194" xr:uid="{A7719B10-5D9F-4587-9935-C32DF120656D}"/>
    <cellStyle name="Output 2 12 2" xfId="20540" xr:uid="{00000000-0005-0000-0000-00003F500000}"/>
    <cellStyle name="Output 2 12 2 2" xfId="21843" xr:uid="{B02D1A96-C1B8-476E-88D2-780BD659FA28}"/>
    <cellStyle name="Output 2 12 2 2 2" xfId="23575" xr:uid="{C70BC4F1-50D2-445A-AAF7-AF6B53138EA5}"/>
    <cellStyle name="Output 2 12 2 2 2 2" xfId="26275" xr:uid="{DF02E560-E24A-4DDB-AF5B-ABE73FB2FC23}"/>
    <cellStyle name="Output 2 12 2 2 2 2 2" xfId="31727" xr:uid="{04850B6F-5F7E-4FFD-8863-144B4FE07241}"/>
    <cellStyle name="Output 2 12 2 2 2 2 3" xfId="37302" xr:uid="{75AB829C-39CA-49AE-ADF8-3894203212E3}"/>
    <cellStyle name="Output 2 12 2 2 2 3" xfId="29515" xr:uid="{DFF75861-86AC-413D-B753-203A413C61E1}"/>
    <cellStyle name="Output 2 12 2 2 2 4" xfId="35239" xr:uid="{1DEE4B1D-4D74-4BF8-9667-4AB5AC52E20C}"/>
    <cellStyle name="Output 2 12 2 2 3" xfId="24958" xr:uid="{83D9BC0D-2D7B-435D-8BCD-4256AF8B4722}"/>
    <cellStyle name="Output 2 12 2 2 3 2" xfId="27153" xr:uid="{BE667CBC-6E26-4001-A801-DFEA6E49EB03}"/>
    <cellStyle name="Output 2 12 2 2 3 2 2" xfId="32605" xr:uid="{C5014805-3395-4958-9A91-8668ABEF2A0D}"/>
    <cellStyle name="Output 2 12 2 2 3 3" xfId="30410" xr:uid="{E83E80C1-3645-4583-B9C6-F43EE002A525}"/>
    <cellStyle name="Output 2 12 2 2 3 4" xfId="36105" xr:uid="{6F66163A-9E68-4165-BEA5-D5FA767EBFF1}"/>
    <cellStyle name="Output 2 12 2 2 4" xfId="22720" xr:uid="{799AA8EC-6FA3-4004-AF74-4D763E53284E}"/>
    <cellStyle name="Output 2 12 2 2 4 2" xfId="28660" xr:uid="{2DEEE575-A56D-4C33-8188-CB9CB1651E9F}"/>
    <cellStyle name="Output 2 12 2 2 4 3" xfId="34387" xr:uid="{E2283316-07C0-47CF-9AC0-3AEAAD923C98}"/>
    <cellStyle name="Output 2 12 2 2 5" xfId="25420" xr:uid="{06F1B025-392B-44BB-9DC9-D5D6125D234A}"/>
    <cellStyle name="Output 2 12 2 2 5 2" xfId="30872" xr:uid="{A0274787-F87B-4E60-B5EA-2D4634E1260A}"/>
    <cellStyle name="Output 2 12 2 2 6" xfId="27785" xr:uid="{A46F2AEA-5CD6-46FD-B97B-564C2ED737CA}"/>
    <cellStyle name="Output 2 12 2 2 7" xfId="33512" xr:uid="{EB2C2A4A-3B09-438E-BDD1-FDFDC8B083BA}"/>
    <cellStyle name="Output 2 12 2 3" xfId="23262" xr:uid="{A8D9BB62-8298-43BD-8FE3-BB47FE34A067}"/>
    <cellStyle name="Output 2 12 2 3 2" xfId="25962" xr:uid="{FBF1B476-E073-4F65-9862-C795AFDF9E19}"/>
    <cellStyle name="Output 2 12 2 3 2 2" xfId="31414" xr:uid="{5750D6D5-C07F-49D6-BA57-DC59F905FA97}"/>
    <cellStyle name="Output 2 12 2 3 2 3" xfId="36989" xr:uid="{A59425E2-C7CC-49F8-B655-30629D51F57E}"/>
    <cellStyle name="Output 2 12 2 3 3" xfId="29202" xr:uid="{6810BEB9-32E7-459D-9224-BACDF5106F7A}"/>
    <cellStyle name="Output 2 12 2 3 4" xfId="34926" xr:uid="{FCF1997C-AB26-4C31-938A-DD5EEC2D11E1}"/>
    <cellStyle name="Output 2 12 2 4" xfId="24641" xr:uid="{EDE9619C-218C-45B5-B9DC-C3D73C446129}"/>
    <cellStyle name="Output 2 12 2 4 2" xfId="26836" xr:uid="{860863FD-71E2-497A-8B39-49A311EE5E1B}"/>
    <cellStyle name="Output 2 12 2 4 2 2" xfId="32288" xr:uid="{F6C2B62A-A237-47EF-A24C-19C9C77901AE}"/>
    <cellStyle name="Output 2 12 2 4 3" xfId="30093" xr:uid="{3C640F57-4991-40A8-8A1D-527ABEB88B60}"/>
    <cellStyle name="Output 2 12 2 4 4" xfId="35792" xr:uid="{8DF01240-9128-4320-942A-5571F9CE0AAE}"/>
    <cellStyle name="Output 2 12 2 5" xfId="22407" xr:uid="{EF4F288C-349C-4897-8086-D22EF603A4DC}"/>
    <cellStyle name="Output 2 12 2 5 2" xfId="28347" xr:uid="{DBAAD096-2946-4875-8ABE-BC1E4243641F}"/>
    <cellStyle name="Output 2 12 2 5 3" xfId="34074" xr:uid="{FC567FDB-F9C7-46F3-B742-3AD157C48E9F}"/>
    <cellStyle name="Output 2 12 2 6" xfId="21526" xr:uid="{C63AC67E-21BA-4A71-A915-F84E0AED8DE2}"/>
    <cellStyle name="Output 2 12 2 7" xfId="27468" xr:uid="{A0FD650F-98A4-4FEB-8973-E0CF97595E15}"/>
    <cellStyle name="Output 2 12 2 8" xfId="33195" xr:uid="{D638C17E-F5F5-4CBC-9650-48450AFE6B5C}"/>
    <cellStyle name="Output 2 12 3" xfId="20541" xr:uid="{00000000-0005-0000-0000-000040500000}"/>
    <cellStyle name="Output 2 12 3 2" xfId="21842" xr:uid="{F4FED22A-6CBD-4024-B46F-4AF016B83E3B}"/>
    <cellStyle name="Output 2 12 3 2 2" xfId="23574" xr:uid="{70D027EF-E616-40D6-BEE9-D94059325035}"/>
    <cellStyle name="Output 2 12 3 2 2 2" xfId="26274" xr:uid="{B54C8E28-9C19-448C-9D86-064F2E23BAFE}"/>
    <cellStyle name="Output 2 12 3 2 2 2 2" xfId="31726" xr:uid="{26F2C310-DCAC-49AE-941C-BF2E590FA640}"/>
    <cellStyle name="Output 2 12 3 2 2 2 3" xfId="37301" xr:uid="{D3110CE9-B16A-4F08-B285-EAFD462D1314}"/>
    <cellStyle name="Output 2 12 3 2 2 3" xfId="29514" xr:uid="{53C536E4-4DCC-4D94-9E3F-CE1C0B9B1B5F}"/>
    <cellStyle name="Output 2 12 3 2 2 4" xfId="35238" xr:uid="{DC4FDD1E-0547-4491-9376-0E41C2C6A13E}"/>
    <cellStyle name="Output 2 12 3 2 3" xfId="24957" xr:uid="{8B4DA870-F18A-46F1-9C3A-6A3684083EEF}"/>
    <cellStyle name="Output 2 12 3 2 3 2" xfId="27152" xr:uid="{C1F13DA0-3653-4CE2-A071-394BD85F8FCD}"/>
    <cellStyle name="Output 2 12 3 2 3 2 2" xfId="32604" xr:uid="{66441FDE-625D-4032-BA45-8F6DC97DF660}"/>
    <cellStyle name="Output 2 12 3 2 3 3" xfId="30409" xr:uid="{5F88F63B-BC82-49EE-A8CF-BE219395C9F3}"/>
    <cellStyle name="Output 2 12 3 2 3 4" xfId="36104" xr:uid="{66586352-2F43-47A3-B59B-ABECCD7626CE}"/>
    <cellStyle name="Output 2 12 3 2 4" xfId="22719" xr:uid="{2A4B05DB-4496-4921-8F48-5E3E3CF19A32}"/>
    <cellStyle name="Output 2 12 3 2 4 2" xfId="28659" xr:uid="{613BC0C1-5FC0-4CE1-A272-544263B8C88D}"/>
    <cellStyle name="Output 2 12 3 2 4 3" xfId="34386" xr:uid="{E13ED191-D535-4F27-A5E8-065AE064D763}"/>
    <cellStyle name="Output 2 12 3 2 5" xfId="25419" xr:uid="{1119077F-C1ED-4241-8D35-83F110B1995E}"/>
    <cellStyle name="Output 2 12 3 2 5 2" xfId="30871" xr:uid="{2D43F415-71B3-468D-B5FF-E502D1BD87A3}"/>
    <cellStyle name="Output 2 12 3 2 6" xfId="27784" xr:uid="{9A791C10-4460-4A71-96FE-B2667C3C08E3}"/>
    <cellStyle name="Output 2 12 3 2 7" xfId="33511" xr:uid="{3DD59CC2-8ACE-4E76-B839-D2583C081065}"/>
    <cellStyle name="Output 2 12 3 3" xfId="23263" xr:uid="{6C97CF74-63FA-492C-A650-66E12B7FD168}"/>
    <cellStyle name="Output 2 12 3 3 2" xfId="25963" xr:uid="{624EF79E-DF20-43E4-A315-808748F9CAD9}"/>
    <cellStyle name="Output 2 12 3 3 2 2" xfId="31415" xr:uid="{44782D09-A533-473D-A35B-0EFEEE4AFFAB}"/>
    <cellStyle name="Output 2 12 3 3 2 3" xfId="36990" xr:uid="{22282B7C-458C-48FB-8806-D32EB87B359F}"/>
    <cellStyle name="Output 2 12 3 3 3" xfId="29203" xr:uid="{B1E8FAD9-B0D7-49DD-AECD-9C5A3FD2ECEC}"/>
    <cellStyle name="Output 2 12 3 3 4" xfId="34927" xr:uid="{26CC0BDA-EA4C-4DAE-9461-01FFA1C0EDAD}"/>
    <cellStyle name="Output 2 12 3 4" xfId="24642" xr:uid="{F6788FC4-30DE-436E-AC2D-C55268C7D51C}"/>
    <cellStyle name="Output 2 12 3 4 2" xfId="26837" xr:uid="{3FF95261-9B8B-4780-AD86-CB67D95D0DF2}"/>
    <cellStyle name="Output 2 12 3 4 2 2" xfId="32289" xr:uid="{7C262571-73B6-475D-846D-37F084A1923F}"/>
    <cellStyle name="Output 2 12 3 4 3" xfId="30094" xr:uid="{828B99B0-466B-4A6E-9AA4-8A1AC12B9942}"/>
    <cellStyle name="Output 2 12 3 4 4" xfId="35793" xr:uid="{D1EF94D9-1069-422A-B07C-1D5351519E04}"/>
    <cellStyle name="Output 2 12 3 5" xfId="22408" xr:uid="{494EB21B-E5DD-4072-B2E1-616371AED697}"/>
    <cellStyle name="Output 2 12 3 5 2" xfId="28348" xr:uid="{1C566155-59E9-4084-B13B-86897FC03F66}"/>
    <cellStyle name="Output 2 12 3 5 3" xfId="34075" xr:uid="{CA0F55D2-D510-47B3-BF5A-1823122BD653}"/>
    <cellStyle name="Output 2 12 3 6" xfId="21527" xr:uid="{E1C67B02-B39F-4DE5-B160-DE62AB7EE42D}"/>
    <cellStyle name="Output 2 12 3 7" xfId="27469" xr:uid="{7EC14E87-3DE3-4B19-9B23-DF241BA76FAC}"/>
    <cellStyle name="Output 2 12 3 8" xfId="33196" xr:uid="{8C5EB72A-467E-442D-A8D4-408E69A6B1AC}"/>
    <cellStyle name="Output 2 12 4" xfId="20542" xr:uid="{00000000-0005-0000-0000-000041500000}"/>
    <cellStyle name="Output 2 12 4 2" xfId="21841" xr:uid="{F3ADADDD-FA27-4B75-B738-E6AE63A4561E}"/>
    <cellStyle name="Output 2 12 4 2 2" xfId="23573" xr:uid="{19BE6AF0-427C-467B-AA1F-1F6EBB03C2DD}"/>
    <cellStyle name="Output 2 12 4 2 2 2" xfId="26273" xr:uid="{474442F9-5F77-4EFD-848F-09BB1E9A748F}"/>
    <cellStyle name="Output 2 12 4 2 2 2 2" xfId="31725" xr:uid="{9F4B8E81-9C6A-4206-9C21-A1E15DBC7508}"/>
    <cellStyle name="Output 2 12 4 2 2 2 3" xfId="37300" xr:uid="{415101C2-7880-4DE7-89A8-475A4B041D26}"/>
    <cellStyle name="Output 2 12 4 2 2 3" xfId="29513" xr:uid="{59230629-CDAC-4D50-AB9D-D693C68DBA40}"/>
    <cellStyle name="Output 2 12 4 2 2 4" xfId="35237" xr:uid="{DD20335B-2A5E-4D56-86BE-BA9CEB145BAF}"/>
    <cellStyle name="Output 2 12 4 2 3" xfId="24956" xr:uid="{7271859C-52BD-4403-B4D6-B7AD743834E9}"/>
    <cellStyle name="Output 2 12 4 2 3 2" xfId="27151" xr:uid="{13A2441E-4DC6-4BC9-A7F8-ADB3C5356A83}"/>
    <cellStyle name="Output 2 12 4 2 3 2 2" xfId="32603" xr:uid="{0BB12FED-A9D5-466C-B3A7-67B7DE1F0571}"/>
    <cellStyle name="Output 2 12 4 2 3 3" xfId="30408" xr:uid="{E27DFD65-7852-4635-9C94-1CC466AF8CBE}"/>
    <cellStyle name="Output 2 12 4 2 3 4" xfId="36103" xr:uid="{1E80AEFD-057A-4710-801E-949DF050DE83}"/>
    <cellStyle name="Output 2 12 4 2 4" xfId="22718" xr:uid="{9EDEB8D4-7F9E-4150-85EB-F5CD8E8701AE}"/>
    <cellStyle name="Output 2 12 4 2 4 2" xfId="28658" xr:uid="{607E03C7-281A-4908-A8FA-109C51F1E853}"/>
    <cellStyle name="Output 2 12 4 2 4 3" xfId="34385" xr:uid="{AC02CCE1-9918-4711-92EF-7E0FBD43A971}"/>
    <cellStyle name="Output 2 12 4 2 5" xfId="25418" xr:uid="{67BC1D23-769B-4C2C-9FDB-93378D64ACCC}"/>
    <cellStyle name="Output 2 12 4 2 5 2" xfId="30870" xr:uid="{32699E1C-01A1-48FB-90AF-19A4B9746381}"/>
    <cellStyle name="Output 2 12 4 2 6" xfId="27783" xr:uid="{55A7A7CD-BBAA-4A15-82BF-9CF4D0265279}"/>
    <cellStyle name="Output 2 12 4 2 7" xfId="33510" xr:uid="{F5434098-7D09-4246-A115-60931D1E8ADE}"/>
    <cellStyle name="Output 2 12 4 3" xfId="23264" xr:uid="{5CC95659-F1F6-4E8B-A9AC-1758FF255D72}"/>
    <cellStyle name="Output 2 12 4 3 2" xfId="25964" xr:uid="{A8C183FB-729F-470F-8BA5-466A42C25F9F}"/>
    <cellStyle name="Output 2 12 4 3 2 2" xfId="31416" xr:uid="{9F50578D-9B6F-4480-8DD7-E116398319D8}"/>
    <cellStyle name="Output 2 12 4 3 2 3" xfId="36991" xr:uid="{5D9677EF-742A-4B19-8CA2-8F08F5E8CC25}"/>
    <cellStyle name="Output 2 12 4 3 3" xfId="29204" xr:uid="{879056E3-4DD0-431E-990B-4C5DB5262118}"/>
    <cellStyle name="Output 2 12 4 3 4" xfId="34928" xr:uid="{22524F3F-DC02-40CE-8F4A-96105ED74B9E}"/>
    <cellStyle name="Output 2 12 4 4" xfId="24643" xr:uid="{67B2123A-8263-4F3B-A8E1-0205C4507933}"/>
    <cellStyle name="Output 2 12 4 4 2" xfId="26838" xr:uid="{95E626D8-3C35-4E7F-B91F-33B34C832DFB}"/>
    <cellStyle name="Output 2 12 4 4 2 2" xfId="32290" xr:uid="{3F331206-2063-4824-A21C-C4B4FCA82CA1}"/>
    <cellStyle name="Output 2 12 4 4 3" xfId="30095" xr:uid="{8692636F-D5EB-429F-9171-93C04CD0E321}"/>
    <cellStyle name="Output 2 12 4 4 4" xfId="35794" xr:uid="{91B84B86-00E3-4CAE-B45B-B246E0268924}"/>
    <cellStyle name="Output 2 12 4 5" xfId="22409" xr:uid="{58A336FA-560B-4F13-B244-9536384F0526}"/>
    <cellStyle name="Output 2 12 4 5 2" xfId="28349" xr:uid="{EA9803D6-45E5-4164-A9FE-F39456D76376}"/>
    <cellStyle name="Output 2 12 4 5 3" xfId="34076" xr:uid="{DCC5620C-1294-4C92-B522-14224AF9A82F}"/>
    <cellStyle name="Output 2 12 4 6" xfId="21528" xr:uid="{2D57BC3B-B412-4A9C-A4CC-DE6B11AB19E3}"/>
    <cellStyle name="Output 2 12 4 7" xfId="27470" xr:uid="{44F70A6F-BFBF-4753-994C-AD8FDCDD0200}"/>
    <cellStyle name="Output 2 12 4 8" xfId="33197" xr:uid="{38E97B5C-EE28-4746-BB4E-608465B7A343}"/>
    <cellStyle name="Output 2 12 5" xfId="20543" xr:uid="{00000000-0005-0000-0000-000042500000}"/>
    <cellStyle name="Output 2 12 5 2" xfId="21840" xr:uid="{4B6EB671-3CB1-4D02-9356-34821926BD86}"/>
    <cellStyle name="Output 2 12 5 2 2" xfId="23572" xr:uid="{A613E01C-D166-4022-B00A-66200D9B742A}"/>
    <cellStyle name="Output 2 12 5 2 2 2" xfId="26272" xr:uid="{7EF75069-329C-42D3-BE18-AA066EC00C70}"/>
    <cellStyle name="Output 2 12 5 2 2 2 2" xfId="31724" xr:uid="{F306EEB5-AB21-4E4F-89B1-62727890C790}"/>
    <cellStyle name="Output 2 12 5 2 2 2 3" xfId="37299" xr:uid="{367A292F-01AA-4543-8A87-5ECE20A28633}"/>
    <cellStyle name="Output 2 12 5 2 2 3" xfId="29512" xr:uid="{001FA4D0-E44F-4C30-97D2-D6A17DCC8E1E}"/>
    <cellStyle name="Output 2 12 5 2 2 4" xfId="35236" xr:uid="{FA4DEE0E-27F4-4D54-B81B-06419C7C43A3}"/>
    <cellStyle name="Output 2 12 5 2 3" xfId="24955" xr:uid="{D0C41BFE-4E5E-449D-BDF2-DBC1B7992ACB}"/>
    <cellStyle name="Output 2 12 5 2 3 2" xfId="27150" xr:uid="{413A419E-E403-4435-8713-CAD47D7D172F}"/>
    <cellStyle name="Output 2 12 5 2 3 2 2" xfId="32602" xr:uid="{0524DD73-AB1F-485D-AF1A-337B4A5D8362}"/>
    <cellStyle name="Output 2 12 5 2 3 3" xfId="30407" xr:uid="{11844D47-C44D-4BE1-BC95-6D56352FEEA3}"/>
    <cellStyle name="Output 2 12 5 2 3 4" xfId="36102" xr:uid="{B89C68F2-6D06-43E7-BA5C-45EECA92F3E2}"/>
    <cellStyle name="Output 2 12 5 2 4" xfId="22717" xr:uid="{86EA848B-B81A-4BBE-A7DA-B19238E5E686}"/>
    <cellStyle name="Output 2 12 5 2 4 2" xfId="28657" xr:uid="{05A169B2-DF54-4678-A984-83773DE1BD49}"/>
    <cellStyle name="Output 2 12 5 2 4 3" xfId="34384" xr:uid="{60A62C9A-FD05-4D08-9F66-37AF439BB084}"/>
    <cellStyle name="Output 2 12 5 2 5" xfId="25417" xr:uid="{041CBAC8-A379-42B0-9787-D9C4BAF7B774}"/>
    <cellStyle name="Output 2 12 5 2 5 2" xfId="30869" xr:uid="{8255FE11-B0BB-4A67-AE4D-F6D23A63A74C}"/>
    <cellStyle name="Output 2 12 5 2 6" xfId="27782" xr:uid="{272F14F1-FD6B-42FB-8BC5-35630985E7DD}"/>
    <cellStyle name="Output 2 12 5 2 7" xfId="33509" xr:uid="{5324C6FC-0AED-4A3A-AAFE-797382CA7CC9}"/>
    <cellStyle name="Output 2 12 5 3" xfId="23265" xr:uid="{A6EFDBD7-3765-4A2B-A91A-D88F1204E318}"/>
    <cellStyle name="Output 2 12 5 3 2" xfId="25965" xr:uid="{4F55CACD-409E-4536-9357-91034A71C968}"/>
    <cellStyle name="Output 2 12 5 3 2 2" xfId="31417" xr:uid="{9A7A42F5-F112-4D3B-BD60-9A62DDCF45E5}"/>
    <cellStyle name="Output 2 12 5 3 2 3" xfId="36992" xr:uid="{3F74D208-5BB6-4086-8646-4182344E7A62}"/>
    <cellStyle name="Output 2 12 5 3 3" xfId="29205" xr:uid="{2FEB4669-D3F0-413D-A887-5F04C0BD284A}"/>
    <cellStyle name="Output 2 12 5 3 4" xfId="34929" xr:uid="{3CA8FECC-423C-47F5-A492-B07C73333DD6}"/>
    <cellStyle name="Output 2 12 5 4" xfId="24644" xr:uid="{56018374-43F2-46CE-A168-50A53C3AF953}"/>
    <cellStyle name="Output 2 12 5 4 2" xfId="26839" xr:uid="{0FE6DA9A-F7B4-4F8E-B9AB-7023BA14F89E}"/>
    <cellStyle name="Output 2 12 5 4 2 2" xfId="32291" xr:uid="{D91B1BA8-F912-44F7-BF37-711AF1B053CE}"/>
    <cellStyle name="Output 2 12 5 4 3" xfId="30096" xr:uid="{7802B5F4-761A-4BB2-9DD1-2E2F594D7526}"/>
    <cellStyle name="Output 2 12 5 4 4" xfId="35795" xr:uid="{A9D1655D-0219-4CE7-B99D-5F984F7BBE5A}"/>
    <cellStyle name="Output 2 12 5 5" xfId="22410" xr:uid="{60001710-C49B-404A-9BF5-FB146DAA8F4D}"/>
    <cellStyle name="Output 2 12 5 5 2" xfId="28350" xr:uid="{34199C42-4BA3-4AFE-A6AF-31A29A9918A8}"/>
    <cellStyle name="Output 2 12 5 5 3" xfId="34077" xr:uid="{2C6DBECB-5CB2-446E-8121-12228103550C}"/>
    <cellStyle name="Output 2 12 5 6" xfId="21529" xr:uid="{1CEE3CF5-1243-40EC-A63D-12E8559C8B0C}"/>
    <cellStyle name="Output 2 12 5 7" xfId="27471" xr:uid="{1294DE57-9700-4C06-969D-697BC7E7E6CF}"/>
    <cellStyle name="Output 2 12 5 8" xfId="33198" xr:uid="{16971E54-43E6-4754-92D1-B01BBC7A988E}"/>
    <cellStyle name="Output 2 12 6" xfId="21844" xr:uid="{E76CBF52-EA3A-4C1B-89B6-47B33200A28D}"/>
    <cellStyle name="Output 2 12 6 2" xfId="23576" xr:uid="{01F5AA16-85D3-4671-A069-28491959D125}"/>
    <cellStyle name="Output 2 12 6 2 2" xfId="26276" xr:uid="{E7F4F392-8DC1-4A00-9F3C-1687E7C491B8}"/>
    <cellStyle name="Output 2 12 6 2 2 2" xfId="31728" xr:uid="{529E4C98-B75D-4D75-860B-E7ACF45F87E9}"/>
    <cellStyle name="Output 2 12 6 2 2 3" xfId="37303" xr:uid="{3B036260-0AB0-4D19-8DA5-EB415D3485F4}"/>
    <cellStyle name="Output 2 12 6 2 3" xfId="29516" xr:uid="{F429CBF5-E791-467B-92F2-36726E56587D}"/>
    <cellStyle name="Output 2 12 6 2 4" xfId="35240" xr:uid="{308391AC-1B6B-422E-8A36-CE9BCE7EABC8}"/>
    <cellStyle name="Output 2 12 6 3" xfId="24959" xr:uid="{B24B7248-89AA-4FC0-9EAC-8256A7C5D282}"/>
    <cellStyle name="Output 2 12 6 3 2" xfId="27154" xr:uid="{25B739A5-05BB-4528-ACF4-67F643596C33}"/>
    <cellStyle name="Output 2 12 6 3 2 2" xfId="32606" xr:uid="{9F824C75-6979-48A3-9C0A-1F91CD6D3002}"/>
    <cellStyle name="Output 2 12 6 3 3" xfId="30411" xr:uid="{24D9FEE4-6C52-487A-BB57-BF372479ADB1}"/>
    <cellStyle name="Output 2 12 6 3 4" xfId="36106" xr:uid="{DA0E44DE-F03B-4660-8797-7674C109D3A4}"/>
    <cellStyle name="Output 2 12 6 4" xfId="22721" xr:uid="{9D1E3C86-2E8F-46EF-A92A-CD75CBFA4B2D}"/>
    <cellStyle name="Output 2 12 6 4 2" xfId="28661" xr:uid="{278EC9AB-B8C4-439A-BC30-4AFEEFA2C98E}"/>
    <cellStyle name="Output 2 12 6 4 3" xfId="34388" xr:uid="{1910A51F-9409-41AC-B581-222B50A1A668}"/>
    <cellStyle name="Output 2 12 6 5" xfId="25421" xr:uid="{E5904E9A-0FC8-467F-9C0E-269639FBA245}"/>
    <cellStyle name="Output 2 12 6 5 2" xfId="30873" xr:uid="{0F64ECF7-3E75-4500-8344-BE10DECAC71C}"/>
    <cellStyle name="Output 2 12 6 6" xfId="27786" xr:uid="{1B0519A6-1328-4EA6-9206-574F9060990B}"/>
    <cellStyle name="Output 2 12 6 7" xfId="33513" xr:uid="{BEEA844E-EF41-49F1-A52C-CE7C1BB862E8}"/>
    <cellStyle name="Output 2 12 7" xfId="23261" xr:uid="{C363579A-D4FD-4430-A301-681484B92236}"/>
    <cellStyle name="Output 2 12 7 2" xfId="25961" xr:uid="{F82C80C4-60E1-43C9-8D17-5E5AE67ED8FA}"/>
    <cellStyle name="Output 2 12 7 2 2" xfId="31413" xr:uid="{4A359645-65E7-46A0-9B7E-E405F830B64A}"/>
    <cellStyle name="Output 2 12 7 2 3" xfId="36988" xr:uid="{8082DDBF-7441-42D7-9AB4-FC9A6F6EF641}"/>
    <cellStyle name="Output 2 12 7 3" xfId="29201" xr:uid="{B3869E4E-026E-48C4-83EA-29926724F984}"/>
    <cellStyle name="Output 2 12 7 4" xfId="34925" xr:uid="{48741F56-D487-43DA-A96F-A8ACA1E7D0E6}"/>
    <cellStyle name="Output 2 12 8" xfId="24640" xr:uid="{47020DB6-5A6B-4D35-AC02-269C85DD0DB5}"/>
    <cellStyle name="Output 2 12 8 2" xfId="26835" xr:uid="{0ED172DB-83AF-4692-9CE0-3FB1AD8B85B5}"/>
    <cellStyle name="Output 2 12 8 2 2" xfId="32287" xr:uid="{9950A1BC-8E30-434F-B82C-19B405919D07}"/>
    <cellStyle name="Output 2 12 8 3" xfId="30092" xr:uid="{9DB3381B-79C5-401E-B5CB-8E75664F0EB2}"/>
    <cellStyle name="Output 2 12 8 4" xfId="35791" xr:uid="{FB4A6BE2-4284-4B91-9874-1F32CE21C4C2}"/>
    <cellStyle name="Output 2 12 9" xfId="22406" xr:uid="{1D457768-EF8E-41AA-B492-FB9153E99CF0}"/>
    <cellStyle name="Output 2 12 9 2" xfId="28346" xr:uid="{0267591F-D1BE-4728-A9C3-7EDB795656A0}"/>
    <cellStyle name="Output 2 12 9 3" xfId="34073" xr:uid="{DF741703-52C0-4628-B670-F844076ECCEC}"/>
    <cellStyle name="Output 2 13" xfId="20544" xr:uid="{00000000-0005-0000-0000-000043500000}"/>
    <cellStyle name="Output 2 13 10" xfId="27472" xr:uid="{CA868ECB-C842-4328-A314-7C540CA26456}"/>
    <cellStyle name="Output 2 13 11" xfId="33199" xr:uid="{37C5F435-4588-4ED7-98CC-81ED39675C64}"/>
    <cellStyle name="Output 2 13 2" xfId="20545" xr:uid="{00000000-0005-0000-0000-000044500000}"/>
    <cellStyle name="Output 2 13 2 2" xfId="21838" xr:uid="{2BA5C54D-49AA-43D5-A367-7C66BC4D5A65}"/>
    <cellStyle name="Output 2 13 2 2 2" xfId="23570" xr:uid="{6C106ABA-8B8B-4C3E-9D66-495147A8365B}"/>
    <cellStyle name="Output 2 13 2 2 2 2" xfId="26270" xr:uid="{31BF6D23-E51C-42C3-B499-F9881FF7BF4E}"/>
    <cellStyle name="Output 2 13 2 2 2 2 2" xfId="31722" xr:uid="{DBF3E4C3-B579-432B-88C1-8EDA309A7752}"/>
    <cellStyle name="Output 2 13 2 2 2 2 3" xfId="37297" xr:uid="{FE6E9CD6-18B4-45A8-8E92-72D648821E1D}"/>
    <cellStyle name="Output 2 13 2 2 2 3" xfId="29510" xr:uid="{FE8CA4C8-EBCA-4F7E-A8C7-AC2126D217B0}"/>
    <cellStyle name="Output 2 13 2 2 2 4" xfId="35234" xr:uid="{43B3064B-E7AA-43E3-BF47-B7781D88CB60}"/>
    <cellStyle name="Output 2 13 2 2 3" xfId="24953" xr:uid="{7A6EDBCF-947D-4BEF-9337-D2DB72D2B6D2}"/>
    <cellStyle name="Output 2 13 2 2 3 2" xfId="27148" xr:uid="{70495F8E-D320-4D67-B94C-A5B4580CDA4C}"/>
    <cellStyle name="Output 2 13 2 2 3 2 2" xfId="32600" xr:uid="{35EBCFDE-D05D-4989-ABC9-01337A7204D5}"/>
    <cellStyle name="Output 2 13 2 2 3 3" xfId="30405" xr:uid="{90DA8AF8-8D04-41F0-B203-EC9000E17D14}"/>
    <cellStyle name="Output 2 13 2 2 3 4" xfId="36100" xr:uid="{3039402B-AD43-4809-81A1-745DA0200521}"/>
    <cellStyle name="Output 2 13 2 2 4" xfId="22715" xr:uid="{41AAA4BC-ADD6-4E79-B1C0-D416B6048286}"/>
    <cellStyle name="Output 2 13 2 2 4 2" xfId="28655" xr:uid="{6E654B95-231E-49F6-8805-B5199437AEE0}"/>
    <cellStyle name="Output 2 13 2 2 4 3" xfId="34382" xr:uid="{950F9D20-2227-4AEA-87A3-E752705966DD}"/>
    <cellStyle name="Output 2 13 2 2 5" xfId="25415" xr:uid="{00FFDB5C-6651-4C03-AD65-634E3AA5008B}"/>
    <cellStyle name="Output 2 13 2 2 5 2" xfId="30867" xr:uid="{EAD25E71-57D4-4926-AE62-AD32F7716E50}"/>
    <cellStyle name="Output 2 13 2 2 6" xfId="27780" xr:uid="{540D33D5-4340-4CB0-A48A-82763C0B2A8A}"/>
    <cellStyle name="Output 2 13 2 2 7" xfId="33507" xr:uid="{0587D41A-B064-406A-B846-A9B9677DA5FC}"/>
    <cellStyle name="Output 2 13 2 3" xfId="23267" xr:uid="{7786E39C-8101-45C7-993B-F32F540E6679}"/>
    <cellStyle name="Output 2 13 2 3 2" xfId="25967" xr:uid="{77F8D4D4-F999-451E-A9EA-00607DF5665B}"/>
    <cellStyle name="Output 2 13 2 3 2 2" xfId="31419" xr:uid="{973C2E48-C5C8-4438-AC2E-22E5F4599E7E}"/>
    <cellStyle name="Output 2 13 2 3 2 3" xfId="36994" xr:uid="{C3EB95B8-B669-4231-9E66-43F55342E70A}"/>
    <cellStyle name="Output 2 13 2 3 3" xfId="29207" xr:uid="{FA059B7D-A1D9-4FBB-8695-71FBB2DC844E}"/>
    <cellStyle name="Output 2 13 2 3 4" xfId="34931" xr:uid="{780D4541-9A35-4507-9F07-0E807FEEFB5D}"/>
    <cellStyle name="Output 2 13 2 4" xfId="24646" xr:uid="{0865BD0F-59F0-4A44-8F8F-C0CAD757A25A}"/>
    <cellStyle name="Output 2 13 2 4 2" xfId="26841" xr:uid="{3F05F5B3-E3ED-4681-8BB4-F5C2D9C67D4A}"/>
    <cellStyle name="Output 2 13 2 4 2 2" xfId="32293" xr:uid="{A699110E-7CA9-45F9-8F2E-259FB3155F04}"/>
    <cellStyle name="Output 2 13 2 4 3" xfId="30098" xr:uid="{1BA37833-3C09-44D9-BC67-E66F3B1487A7}"/>
    <cellStyle name="Output 2 13 2 4 4" xfId="35797" xr:uid="{5C03EEE5-626B-4300-8677-71743F058E2B}"/>
    <cellStyle name="Output 2 13 2 5" xfId="22412" xr:uid="{DFBA65A0-722E-4AD8-9F07-57AD2DB74EE4}"/>
    <cellStyle name="Output 2 13 2 5 2" xfId="28352" xr:uid="{0B83A614-7CA6-4B74-BC37-C47C67AA53F1}"/>
    <cellStyle name="Output 2 13 2 5 3" xfId="34079" xr:uid="{7180BE89-3F02-4261-BB1C-1CCAE1F7113E}"/>
    <cellStyle name="Output 2 13 2 6" xfId="21531" xr:uid="{5DB3B8DA-B9CD-406D-8E46-E77FD7BC4C08}"/>
    <cellStyle name="Output 2 13 2 7" xfId="27473" xr:uid="{3E5B621A-B474-4B1F-804D-3D8F295C8F2A}"/>
    <cellStyle name="Output 2 13 2 8" xfId="33200" xr:uid="{771CFA77-4B07-456F-96ED-EDD9F42F05F5}"/>
    <cellStyle name="Output 2 13 3" xfId="20546" xr:uid="{00000000-0005-0000-0000-000045500000}"/>
    <cellStyle name="Output 2 13 3 2" xfId="21837" xr:uid="{650E9748-711A-4AE0-92FB-3568FE18625C}"/>
    <cellStyle name="Output 2 13 3 2 2" xfId="23569" xr:uid="{91061E9B-9011-4FDA-83AD-7CBC3869B691}"/>
    <cellStyle name="Output 2 13 3 2 2 2" xfId="26269" xr:uid="{0318126B-8E71-4E1D-8D0F-87B0EBC8AEDC}"/>
    <cellStyle name="Output 2 13 3 2 2 2 2" xfId="31721" xr:uid="{1FFA28DF-392A-4C9B-BDB3-6CFC9E5C5EEC}"/>
    <cellStyle name="Output 2 13 3 2 2 2 3" xfId="37296" xr:uid="{8177BEB8-8B88-4DC8-B8E3-F08064A70093}"/>
    <cellStyle name="Output 2 13 3 2 2 3" xfId="29509" xr:uid="{F18C69C8-B83E-4423-84B1-872CC92AE0B1}"/>
    <cellStyle name="Output 2 13 3 2 2 4" xfId="35233" xr:uid="{1002AC26-95DD-4FEC-9691-96A256E9B2AE}"/>
    <cellStyle name="Output 2 13 3 2 3" xfId="24952" xr:uid="{6D30064F-E55D-4117-9869-F8D550936732}"/>
    <cellStyle name="Output 2 13 3 2 3 2" xfId="27147" xr:uid="{A1740D94-DE48-41A8-A9A8-703BDD5677D5}"/>
    <cellStyle name="Output 2 13 3 2 3 2 2" xfId="32599" xr:uid="{47A1836E-9494-4FA0-968B-CF79C9B43CFD}"/>
    <cellStyle name="Output 2 13 3 2 3 3" xfId="30404" xr:uid="{CCEE3C3E-A288-4808-8EAE-7C6D16A081BB}"/>
    <cellStyle name="Output 2 13 3 2 3 4" xfId="36099" xr:uid="{CF795CEB-E83F-4280-94E1-BB1CC7B843D7}"/>
    <cellStyle name="Output 2 13 3 2 4" xfId="22714" xr:uid="{FA2030B0-BD96-469A-BCC4-BFA993312389}"/>
    <cellStyle name="Output 2 13 3 2 4 2" xfId="28654" xr:uid="{C3877F1B-EC76-478D-8A38-E72C1F2086BE}"/>
    <cellStyle name="Output 2 13 3 2 4 3" xfId="34381" xr:uid="{198B19DB-673A-4705-B978-36261036B824}"/>
    <cellStyle name="Output 2 13 3 2 5" xfId="25414" xr:uid="{25E507AC-11C9-4C5F-B176-295A758EA790}"/>
    <cellStyle name="Output 2 13 3 2 5 2" xfId="30866" xr:uid="{95C8CA55-C0B1-4A94-AB4E-B5F0CF05441C}"/>
    <cellStyle name="Output 2 13 3 2 6" xfId="27779" xr:uid="{DE1F632D-F3C7-4796-B395-A5D626EAE0F1}"/>
    <cellStyle name="Output 2 13 3 2 7" xfId="33506" xr:uid="{AC07C341-1C73-46AF-9A58-400F72826D7C}"/>
    <cellStyle name="Output 2 13 3 3" xfId="23268" xr:uid="{7F90FF30-7D6E-4167-BA6A-714D3B90B8E5}"/>
    <cellStyle name="Output 2 13 3 3 2" xfId="25968" xr:uid="{834E25C1-B038-4752-A562-36AE5D1947F7}"/>
    <cellStyle name="Output 2 13 3 3 2 2" xfId="31420" xr:uid="{A7993B25-D05B-4B1D-9C85-F0C2C378857C}"/>
    <cellStyle name="Output 2 13 3 3 2 3" xfId="36995" xr:uid="{D8CAE1B9-F044-49B1-B4B6-B64AFFED8358}"/>
    <cellStyle name="Output 2 13 3 3 3" xfId="29208" xr:uid="{B13F11ED-047C-423C-A55A-F6E403906BF8}"/>
    <cellStyle name="Output 2 13 3 3 4" xfId="34932" xr:uid="{3A4EFDEB-2696-4E43-A33C-8FF2083E4076}"/>
    <cellStyle name="Output 2 13 3 4" xfId="24647" xr:uid="{A2B7650B-7656-49BF-B02C-D746CBFEC564}"/>
    <cellStyle name="Output 2 13 3 4 2" xfId="26842" xr:uid="{06F17A32-BDC8-4B4E-BAF9-6F50615E05BB}"/>
    <cellStyle name="Output 2 13 3 4 2 2" xfId="32294" xr:uid="{1A928B81-22A4-4715-8EC2-2FE3178C2F63}"/>
    <cellStyle name="Output 2 13 3 4 3" xfId="30099" xr:uid="{A001F162-B170-4229-9B5A-205F615C99B8}"/>
    <cellStyle name="Output 2 13 3 4 4" xfId="35798" xr:uid="{B8FBCC49-563E-4088-8328-432C91F6416F}"/>
    <cellStyle name="Output 2 13 3 5" xfId="22413" xr:uid="{CEDE0FF4-1159-4193-8D0B-74EB351216E8}"/>
    <cellStyle name="Output 2 13 3 5 2" xfId="28353" xr:uid="{0A5CB605-AE36-4979-A75B-25304C3515FE}"/>
    <cellStyle name="Output 2 13 3 5 3" xfId="34080" xr:uid="{60D9A2D8-A9D5-49A3-B540-9F567F5ECD07}"/>
    <cellStyle name="Output 2 13 3 6" xfId="21532" xr:uid="{E1EEDDB5-5DF6-49A3-AF65-A490E03B16B8}"/>
    <cellStyle name="Output 2 13 3 7" xfId="27474" xr:uid="{74141832-39FF-4472-AFA1-99402155EA9B}"/>
    <cellStyle name="Output 2 13 3 8" xfId="33201" xr:uid="{D39EB1CE-D59E-4135-9F10-F9303F14BA5C}"/>
    <cellStyle name="Output 2 13 4" xfId="20547" xr:uid="{00000000-0005-0000-0000-000046500000}"/>
    <cellStyle name="Output 2 13 4 2" xfId="21836" xr:uid="{9E10BA75-B5E8-4599-B5C8-CA2EC334F904}"/>
    <cellStyle name="Output 2 13 4 2 2" xfId="23568" xr:uid="{9E9082CE-32E9-43FB-B404-CA11271B512C}"/>
    <cellStyle name="Output 2 13 4 2 2 2" xfId="26268" xr:uid="{2615E34D-B856-46FA-87AB-8D985E2DDF9D}"/>
    <cellStyle name="Output 2 13 4 2 2 2 2" xfId="31720" xr:uid="{02BCAF31-98A6-4E5A-A6E6-A03B7BA2D883}"/>
    <cellStyle name="Output 2 13 4 2 2 2 3" xfId="37295" xr:uid="{2759DC7F-7E24-49EB-B8BF-8C4F333D447D}"/>
    <cellStyle name="Output 2 13 4 2 2 3" xfId="29508" xr:uid="{180C3FBE-7D69-48B6-B3C3-185950C78B16}"/>
    <cellStyle name="Output 2 13 4 2 2 4" xfId="35232" xr:uid="{0A0B8E10-CCE6-4ABE-B60C-46CDE947CFEC}"/>
    <cellStyle name="Output 2 13 4 2 3" xfId="24951" xr:uid="{7F0519B6-6E37-4B47-AB72-D00C358B8B86}"/>
    <cellStyle name="Output 2 13 4 2 3 2" xfId="27146" xr:uid="{062E408B-9D19-443C-BCEF-99CB9F2F2AD8}"/>
    <cellStyle name="Output 2 13 4 2 3 2 2" xfId="32598" xr:uid="{8FF64400-233E-4E9F-A51F-A925B02A428B}"/>
    <cellStyle name="Output 2 13 4 2 3 3" xfId="30403" xr:uid="{8483F62C-0A76-4A04-9CBA-73901BB13016}"/>
    <cellStyle name="Output 2 13 4 2 3 4" xfId="36098" xr:uid="{027E31F4-CEF1-433B-9AAD-C7913C149ED7}"/>
    <cellStyle name="Output 2 13 4 2 4" xfId="22713" xr:uid="{D23C322F-B9AF-489E-8C77-BDE53B967728}"/>
    <cellStyle name="Output 2 13 4 2 4 2" xfId="28653" xr:uid="{96FAFCF9-CC21-4935-91A7-69A832CFDA34}"/>
    <cellStyle name="Output 2 13 4 2 4 3" xfId="34380" xr:uid="{45AF258A-0E31-416E-8BBD-E4349444AAA0}"/>
    <cellStyle name="Output 2 13 4 2 5" xfId="25413" xr:uid="{F3B9F168-C1B0-4896-85A7-0DF3C2B9374C}"/>
    <cellStyle name="Output 2 13 4 2 5 2" xfId="30865" xr:uid="{493A6B23-DA42-4C41-B88A-96BE097D92AD}"/>
    <cellStyle name="Output 2 13 4 2 6" xfId="27778" xr:uid="{A496A7B4-EFB0-4CE1-8E87-C04F24DC3AFF}"/>
    <cellStyle name="Output 2 13 4 2 7" xfId="33505" xr:uid="{62DFC19D-71FC-4D0B-9E14-0BDF0585AB4C}"/>
    <cellStyle name="Output 2 13 4 3" xfId="23269" xr:uid="{B0933B1A-2D76-4E49-BD4F-EA67AD3BA278}"/>
    <cellStyle name="Output 2 13 4 3 2" xfId="25969" xr:uid="{3A8F0609-7788-4D90-88A8-5D36232E9F35}"/>
    <cellStyle name="Output 2 13 4 3 2 2" xfId="31421" xr:uid="{03FB6746-CCEA-4741-850B-E7D97C03F9A5}"/>
    <cellStyle name="Output 2 13 4 3 2 3" xfId="36996" xr:uid="{9021D3A8-32FE-4B4D-B2D5-4526591C4BE0}"/>
    <cellStyle name="Output 2 13 4 3 3" xfId="29209" xr:uid="{8C79B8AA-DD67-484D-A719-6722069F5657}"/>
    <cellStyle name="Output 2 13 4 3 4" xfId="34933" xr:uid="{1BDC9BEE-1F11-4FCF-B179-CBEFD1F17435}"/>
    <cellStyle name="Output 2 13 4 4" xfId="24648" xr:uid="{7962DF12-0F1A-4040-BAFB-0E8BE85BE2B1}"/>
    <cellStyle name="Output 2 13 4 4 2" xfId="26843" xr:uid="{E829B4C9-642C-462E-B1FF-030698AEDF77}"/>
    <cellStyle name="Output 2 13 4 4 2 2" xfId="32295" xr:uid="{2D8A399E-D73E-4E1B-8EF1-5C47638703C7}"/>
    <cellStyle name="Output 2 13 4 4 3" xfId="30100" xr:uid="{4F6CB8F6-F928-4790-8062-ECFE4DA6B2FF}"/>
    <cellStyle name="Output 2 13 4 4 4" xfId="35799" xr:uid="{B3897012-4D45-4F08-AF04-19E312A09FC9}"/>
    <cellStyle name="Output 2 13 4 5" xfId="22414" xr:uid="{DAC7ECC8-4C96-4A1E-A915-6E7116214C71}"/>
    <cellStyle name="Output 2 13 4 5 2" xfId="28354" xr:uid="{AA225AD7-DDCB-4B3F-8B0D-A14C5E551323}"/>
    <cellStyle name="Output 2 13 4 5 3" xfId="34081" xr:uid="{AAE3C259-2C44-4214-B37F-9F9F5719C476}"/>
    <cellStyle name="Output 2 13 4 6" xfId="21533" xr:uid="{DDD1308E-887E-4454-A3AD-7A77D046981A}"/>
    <cellStyle name="Output 2 13 4 7" xfId="27475" xr:uid="{7DD6BCFE-9290-481E-915A-9C9102928334}"/>
    <cellStyle name="Output 2 13 4 8" xfId="33202" xr:uid="{018B9245-2FD4-46BC-80E3-0FA91BECF199}"/>
    <cellStyle name="Output 2 13 5" xfId="21839" xr:uid="{DBFC86FA-3E0A-4509-B593-01C66A01267C}"/>
    <cellStyle name="Output 2 13 5 2" xfId="23571" xr:uid="{A26F86D4-D35F-40AE-8D75-91B9E0E63AD0}"/>
    <cellStyle name="Output 2 13 5 2 2" xfId="26271" xr:uid="{9BC517F4-D1F9-47CB-807B-67AD67F5543D}"/>
    <cellStyle name="Output 2 13 5 2 2 2" xfId="31723" xr:uid="{4EB999E7-FC6E-49CF-9D5C-4B2980C5A980}"/>
    <cellStyle name="Output 2 13 5 2 2 3" xfId="37298" xr:uid="{5FE7D8FB-9BC5-4D60-A8ED-E69C51E111E9}"/>
    <cellStyle name="Output 2 13 5 2 3" xfId="29511" xr:uid="{14DE418E-2323-4708-9DC1-87E7B2C1C70F}"/>
    <cellStyle name="Output 2 13 5 2 4" xfId="35235" xr:uid="{707E69C7-5A97-464B-BB85-B6C12410C863}"/>
    <cellStyle name="Output 2 13 5 3" xfId="24954" xr:uid="{046378BD-F95C-450F-99C4-B46CF84F288D}"/>
    <cellStyle name="Output 2 13 5 3 2" xfId="27149" xr:uid="{161F9AAA-26DA-4C42-B82A-655675C1EDD6}"/>
    <cellStyle name="Output 2 13 5 3 2 2" xfId="32601" xr:uid="{2CE847E9-33C4-4E21-A67F-30C2D703472C}"/>
    <cellStyle name="Output 2 13 5 3 3" xfId="30406" xr:uid="{E2957096-41AA-468B-BF25-B7922780EAFA}"/>
    <cellStyle name="Output 2 13 5 3 4" xfId="36101" xr:uid="{486645B8-3418-45DE-823C-8CBB54F95727}"/>
    <cellStyle name="Output 2 13 5 4" xfId="22716" xr:uid="{DE30ACCA-3AFA-4752-B6A2-10AC3506957A}"/>
    <cellStyle name="Output 2 13 5 4 2" xfId="28656" xr:uid="{151A030E-CBF4-4D45-B838-2891352E898C}"/>
    <cellStyle name="Output 2 13 5 4 3" xfId="34383" xr:uid="{B620F19A-BAB1-4804-8FF9-F2022DC84E40}"/>
    <cellStyle name="Output 2 13 5 5" xfId="25416" xr:uid="{18906C7D-80B4-426E-8800-0FEDAD0F8BF9}"/>
    <cellStyle name="Output 2 13 5 5 2" xfId="30868" xr:uid="{E5AFE6D4-6988-4EEE-BB39-C046B8D7F8ED}"/>
    <cellStyle name="Output 2 13 5 6" xfId="27781" xr:uid="{8CF8F044-C022-441A-BCB8-65F039C4963F}"/>
    <cellStyle name="Output 2 13 5 7" xfId="33508" xr:uid="{D2C4A596-3297-4E76-958E-D0E5D13C4756}"/>
    <cellStyle name="Output 2 13 6" xfId="23266" xr:uid="{355F3FF7-494C-4717-897D-F59528B49568}"/>
    <cellStyle name="Output 2 13 6 2" xfId="25966" xr:uid="{8BC80619-98AA-43EC-873F-C02FC6F6D116}"/>
    <cellStyle name="Output 2 13 6 2 2" xfId="31418" xr:uid="{863DA7A9-539C-4E0E-9DD4-BCC738EE8308}"/>
    <cellStyle name="Output 2 13 6 2 3" xfId="36993" xr:uid="{DBDEC67A-95F5-4212-94F7-432777D4DA11}"/>
    <cellStyle name="Output 2 13 6 3" xfId="29206" xr:uid="{C2310B94-D3A3-4039-BF71-65C5FA35C63F}"/>
    <cellStyle name="Output 2 13 6 4" xfId="34930" xr:uid="{C15F5B48-E71F-47F8-A478-CC72DBE3F382}"/>
    <cellStyle name="Output 2 13 7" xfId="24645" xr:uid="{6077147E-C24C-4019-9F14-FE952887F486}"/>
    <cellStyle name="Output 2 13 7 2" xfId="26840" xr:uid="{F35173C5-4CDE-4257-B347-8E684EAC1C5E}"/>
    <cellStyle name="Output 2 13 7 2 2" xfId="32292" xr:uid="{E6F58B89-B215-4306-9485-D05CCC62C26B}"/>
    <cellStyle name="Output 2 13 7 3" xfId="30097" xr:uid="{C186B6A4-4060-4BC7-B7F9-644F0054B56B}"/>
    <cellStyle name="Output 2 13 7 4" xfId="35796" xr:uid="{F174E19D-D77B-41A7-A00B-618387FA47BE}"/>
    <cellStyle name="Output 2 13 8" xfId="22411" xr:uid="{DF44820F-3B6E-4B0A-B2D9-92846F2B98EE}"/>
    <cellStyle name="Output 2 13 8 2" xfId="28351" xr:uid="{538E4053-60AE-4968-8DB7-85F27ACB325A}"/>
    <cellStyle name="Output 2 13 8 3" xfId="34078" xr:uid="{EA4D7742-4076-494F-9CCB-9C3A39CF629D}"/>
    <cellStyle name="Output 2 13 9" xfId="21530" xr:uid="{E74D1B70-7E2A-4C9F-A29A-926CEEDEE295}"/>
    <cellStyle name="Output 2 14" xfId="20548" xr:uid="{00000000-0005-0000-0000-000047500000}"/>
    <cellStyle name="Output 2 14 2" xfId="21835" xr:uid="{905B7CD0-CAAC-474B-BE7E-F9E3DF9C38A0}"/>
    <cellStyle name="Output 2 14 2 2" xfId="23567" xr:uid="{B256BA52-F59A-4064-9A9E-06B0F4741AA8}"/>
    <cellStyle name="Output 2 14 2 2 2" xfId="26267" xr:uid="{EAC25C59-4B06-4FD4-A5DE-9FB3BF1A3262}"/>
    <cellStyle name="Output 2 14 2 2 2 2" xfId="31719" xr:uid="{26B0D4B4-8E80-4AC5-9C7A-77F109B20A82}"/>
    <cellStyle name="Output 2 14 2 2 2 3" xfId="37294" xr:uid="{F13D4D22-BC5E-40E2-A949-6B11FACF87D1}"/>
    <cellStyle name="Output 2 14 2 2 3" xfId="29507" xr:uid="{1BB0677E-F90E-4557-8B4A-59BE8A5B6A50}"/>
    <cellStyle name="Output 2 14 2 2 4" xfId="35231" xr:uid="{A9FEA5BF-F4D7-4631-9423-A2FDB267FBD9}"/>
    <cellStyle name="Output 2 14 2 3" xfId="24950" xr:uid="{08579BB2-964A-4545-A9B1-2B16BB17725C}"/>
    <cellStyle name="Output 2 14 2 3 2" xfId="27145" xr:uid="{43AD6DEE-B935-4C94-8E85-462FFA546C29}"/>
    <cellStyle name="Output 2 14 2 3 2 2" xfId="32597" xr:uid="{5760EB45-0D10-40ED-BC2C-0820FB9584C4}"/>
    <cellStyle name="Output 2 14 2 3 3" xfId="30402" xr:uid="{C92A5839-0D7D-42FE-9493-A62B2B0EF14D}"/>
    <cellStyle name="Output 2 14 2 3 4" xfId="36097" xr:uid="{72D30684-8F48-484C-A948-91CE255D6735}"/>
    <cellStyle name="Output 2 14 2 4" xfId="22712" xr:uid="{B97A580B-25F6-418B-8C9A-FA48F4C2B298}"/>
    <cellStyle name="Output 2 14 2 4 2" xfId="28652" xr:uid="{912CF047-887A-4F4A-99B1-578E32B74D6C}"/>
    <cellStyle name="Output 2 14 2 4 3" xfId="34379" xr:uid="{F6A4B148-01EB-4836-AA7A-4AA2F7FDA2E0}"/>
    <cellStyle name="Output 2 14 2 5" xfId="25412" xr:uid="{B6F0356B-187F-4A0D-8AE2-99B4EA07EEA6}"/>
    <cellStyle name="Output 2 14 2 5 2" xfId="30864" xr:uid="{4A6D76A6-B488-4F44-85D3-39F2F3AB2BDB}"/>
    <cellStyle name="Output 2 14 2 6" xfId="27777" xr:uid="{C13252CE-EEFE-4B8D-8BD5-4563F29C9456}"/>
    <cellStyle name="Output 2 14 2 7" xfId="33504" xr:uid="{D5771712-0536-45C4-B9AC-B9577003EE43}"/>
    <cellStyle name="Output 2 14 3" xfId="23270" xr:uid="{9EF44355-4FE6-499B-84DA-43B9B6A29358}"/>
    <cellStyle name="Output 2 14 3 2" xfId="25970" xr:uid="{0EA6ACA4-03EE-4E9F-8526-768AF074BE15}"/>
    <cellStyle name="Output 2 14 3 2 2" xfId="31422" xr:uid="{106CF862-052C-43C0-9A82-A62174A596C3}"/>
    <cellStyle name="Output 2 14 3 2 3" xfId="36997" xr:uid="{9A79E6DE-ACF9-4BFC-8ED7-58F8C248255B}"/>
    <cellStyle name="Output 2 14 3 3" xfId="29210" xr:uid="{315299B6-65C8-4A13-A137-48FE9639AC59}"/>
    <cellStyle name="Output 2 14 3 4" xfId="34934" xr:uid="{5C2BA9B6-0453-405F-A789-FBD55C1143E0}"/>
    <cellStyle name="Output 2 14 4" xfId="24649" xr:uid="{C203EC48-F88B-4432-8AC0-69325D0245FE}"/>
    <cellStyle name="Output 2 14 4 2" xfId="26844" xr:uid="{EAA22069-04F5-4A82-A45E-546AD8CC2FF6}"/>
    <cellStyle name="Output 2 14 4 2 2" xfId="32296" xr:uid="{AC813A76-AD16-447B-AF46-8BA32C0AD925}"/>
    <cellStyle name="Output 2 14 4 3" xfId="30101" xr:uid="{D797C7DC-8BA1-4617-804E-C2390F13FB70}"/>
    <cellStyle name="Output 2 14 4 4" xfId="35800" xr:uid="{9C870938-1BD6-460F-A7BF-39CAB85FF53F}"/>
    <cellStyle name="Output 2 14 5" xfId="22415" xr:uid="{D7B8C3C1-F872-4E27-8014-C3750378F14F}"/>
    <cellStyle name="Output 2 14 5 2" xfId="28355" xr:uid="{E3DE2B4E-0746-449C-BE5E-C5D8BADD55F7}"/>
    <cellStyle name="Output 2 14 5 3" xfId="34082" xr:uid="{3D054278-D5B7-4000-9161-F008D8788788}"/>
    <cellStyle name="Output 2 14 6" xfId="21534" xr:uid="{38C0CE9D-EB3D-46FB-BD18-B962D12AE121}"/>
    <cellStyle name="Output 2 14 7" xfId="27476" xr:uid="{454357FD-48C8-4B44-86A0-CB63CE73D165}"/>
    <cellStyle name="Output 2 14 8" xfId="33203" xr:uid="{0A600E4B-B48A-4055-BFB9-4D1F80EF9612}"/>
    <cellStyle name="Output 2 15" xfId="20549" xr:uid="{00000000-0005-0000-0000-000048500000}"/>
    <cellStyle name="Output 2 15 2" xfId="21834" xr:uid="{98C2D28B-A1D1-4447-B0B9-EFA2D49CCF33}"/>
    <cellStyle name="Output 2 15 2 2" xfId="23566" xr:uid="{47D0F211-58A4-42F2-AE84-E9BC42E74CF0}"/>
    <cellStyle name="Output 2 15 2 2 2" xfId="26266" xr:uid="{76A38B63-4086-4D76-A236-5415631DFF58}"/>
    <cellStyle name="Output 2 15 2 2 2 2" xfId="31718" xr:uid="{8E96C1D3-E32D-456A-8690-114741752788}"/>
    <cellStyle name="Output 2 15 2 2 2 3" xfId="37293" xr:uid="{87C535FA-8C4F-4817-96F1-52240434B8CA}"/>
    <cellStyle name="Output 2 15 2 2 3" xfId="29506" xr:uid="{08C74101-E88E-4470-954A-FA0FE14DB9B6}"/>
    <cellStyle name="Output 2 15 2 2 4" xfId="35230" xr:uid="{B2FB543F-0092-4489-90EE-5FD529B4F3E8}"/>
    <cellStyle name="Output 2 15 2 3" xfId="24949" xr:uid="{15E790CD-D6B8-4FBC-B6DD-104AD8D9C380}"/>
    <cellStyle name="Output 2 15 2 3 2" xfId="27144" xr:uid="{91A9316A-C65E-4B25-AE5F-88D0D05D0BAD}"/>
    <cellStyle name="Output 2 15 2 3 2 2" xfId="32596" xr:uid="{FA0133A2-C187-4D2B-B10F-39854928C747}"/>
    <cellStyle name="Output 2 15 2 3 3" xfId="30401" xr:uid="{26868A99-391D-4DA1-8B77-B15ABD89AE9D}"/>
    <cellStyle name="Output 2 15 2 3 4" xfId="36096" xr:uid="{66A54893-F65D-4D6E-BF41-BB9AD18FF6E0}"/>
    <cellStyle name="Output 2 15 2 4" xfId="22711" xr:uid="{95463F00-3D74-4062-9C07-79EC44C45916}"/>
    <cellStyle name="Output 2 15 2 4 2" xfId="28651" xr:uid="{A4C72D39-B1F0-48F0-861B-262EA47E3DC8}"/>
    <cellStyle name="Output 2 15 2 4 3" xfId="34378" xr:uid="{7FFC0D01-9F1C-4E13-8DE3-D83CFA04F033}"/>
    <cellStyle name="Output 2 15 2 5" xfId="25411" xr:uid="{E41536B7-A55A-4D22-8572-283D5F0F309F}"/>
    <cellStyle name="Output 2 15 2 5 2" xfId="30863" xr:uid="{FA6FA932-DAD5-477D-BAC6-5A419F6C619A}"/>
    <cellStyle name="Output 2 15 2 6" xfId="27776" xr:uid="{9B5DE0D7-4002-4107-9229-6FA874B7D02B}"/>
    <cellStyle name="Output 2 15 2 7" xfId="33503" xr:uid="{DA837A91-AFA0-4065-AF7F-709C706B8F1C}"/>
    <cellStyle name="Output 2 15 3" xfId="23271" xr:uid="{200251FB-1FCD-4C39-BD2E-AFC4DD128EF3}"/>
    <cellStyle name="Output 2 15 3 2" xfId="25971" xr:uid="{13ED6AF5-92E4-44C6-BC0C-96C7F44319E5}"/>
    <cellStyle name="Output 2 15 3 2 2" xfId="31423" xr:uid="{DAA1FAF2-453D-42C5-B5FD-E4BE50E2C8B0}"/>
    <cellStyle name="Output 2 15 3 2 3" xfId="36998" xr:uid="{BEB8E4E7-5C76-41EC-BE7C-5D0BE4BC4587}"/>
    <cellStyle name="Output 2 15 3 3" xfId="29211" xr:uid="{34693415-FBBD-45BB-8BDB-D2BD7E5E5E1F}"/>
    <cellStyle name="Output 2 15 3 4" xfId="34935" xr:uid="{DBF90332-C149-4F67-8C38-E67A27EFD650}"/>
    <cellStyle name="Output 2 15 4" xfId="24650" xr:uid="{E7D1BE52-495F-4383-99DB-A772129590A2}"/>
    <cellStyle name="Output 2 15 4 2" xfId="26845" xr:uid="{FCA34F6D-D693-4F14-9401-DC79159F69C3}"/>
    <cellStyle name="Output 2 15 4 2 2" xfId="32297" xr:uid="{D0A78356-D243-46AC-979C-D88BE10FAC9B}"/>
    <cellStyle name="Output 2 15 4 3" xfId="30102" xr:uid="{0FDD5AD6-180A-4714-B252-E24D0AF20ADE}"/>
    <cellStyle name="Output 2 15 4 4" xfId="35801" xr:uid="{A28126E6-754B-4625-BBDA-7F90540C5219}"/>
    <cellStyle name="Output 2 15 5" xfId="22416" xr:uid="{D6584858-22E6-49F1-9D6E-CCDEE52C78CD}"/>
    <cellStyle name="Output 2 15 5 2" xfId="28356" xr:uid="{C13ECF07-1DAE-44D8-A114-6938BA923AC1}"/>
    <cellStyle name="Output 2 15 5 3" xfId="34083" xr:uid="{6DB4D36F-6F98-4D8D-AFAC-73A14219D5FB}"/>
    <cellStyle name="Output 2 15 6" xfId="21535" xr:uid="{186CC598-A646-4603-A37E-9615114DFCB7}"/>
    <cellStyle name="Output 2 15 7" xfId="27477" xr:uid="{D6940054-4C13-4942-BBCA-1579A076C2E9}"/>
    <cellStyle name="Output 2 15 8" xfId="33204" xr:uid="{F6CDAB13-226A-43CA-85F5-A00B8192C345}"/>
    <cellStyle name="Output 2 16" xfId="20550" xr:uid="{00000000-0005-0000-0000-000049500000}"/>
    <cellStyle name="Output 2 16 2" xfId="21833" xr:uid="{8D1FAC70-622A-4286-9ADB-B0D5B7920DD2}"/>
    <cellStyle name="Output 2 16 2 2" xfId="23565" xr:uid="{BFADFB12-C1B7-4685-B380-C4EB00D126B4}"/>
    <cellStyle name="Output 2 16 2 2 2" xfId="26265" xr:uid="{D5CE60AE-7FA3-48C5-82F5-79BFEA059C27}"/>
    <cellStyle name="Output 2 16 2 2 2 2" xfId="31717" xr:uid="{79064264-F05E-47D1-A8ED-5055E5709980}"/>
    <cellStyle name="Output 2 16 2 2 2 3" xfId="37292" xr:uid="{51272D53-5544-48D4-B891-46111D42F468}"/>
    <cellStyle name="Output 2 16 2 2 3" xfId="29505" xr:uid="{64B8A29C-3734-47A6-9169-580BC75065AB}"/>
    <cellStyle name="Output 2 16 2 2 4" xfId="35229" xr:uid="{9FA222E7-485F-4B98-80DC-14829B6011D2}"/>
    <cellStyle name="Output 2 16 2 3" xfId="24948" xr:uid="{882396C7-AA74-4B33-82C4-42017BA543C2}"/>
    <cellStyle name="Output 2 16 2 3 2" xfId="27143" xr:uid="{FAE5B738-F96D-4868-90D9-8B71F64FF238}"/>
    <cellStyle name="Output 2 16 2 3 2 2" xfId="32595" xr:uid="{D8DE21A6-652B-4D37-B250-7442CAE40E08}"/>
    <cellStyle name="Output 2 16 2 3 3" xfId="30400" xr:uid="{4F437F7C-3827-4696-B30A-98CECCEB0011}"/>
    <cellStyle name="Output 2 16 2 3 4" xfId="36095" xr:uid="{9F571E9C-B9F7-433F-8298-E10A45F9DC0E}"/>
    <cellStyle name="Output 2 16 2 4" xfId="22710" xr:uid="{FADD3B1C-B3D5-4A90-BCC2-937739B1477D}"/>
    <cellStyle name="Output 2 16 2 4 2" xfId="28650" xr:uid="{358C9306-EAA3-4899-8AD3-959B916800E9}"/>
    <cellStyle name="Output 2 16 2 4 3" xfId="34377" xr:uid="{45756C7A-EBD4-45A7-8E81-56BCFF285943}"/>
    <cellStyle name="Output 2 16 2 5" xfId="25410" xr:uid="{9E44BD21-7148-4F7E-B493-44357F9C70AC}"/>
    <cellStyle name="Output 2 16 2 5 2" xfId="30862" xr:uid="{9031A1E3-116A-4E98-BBB1-9A8FA2C1B8A9}"/>
    <cellStyle name="Output 2 16 2 6" xfId="27775" xr:uid="{CEEB67C6-1681-4DB3-842D-0E217DAB5DA9}"/>
    <cellStyle name="Output 2 16 2 7" xfId="33502" xr:uid="{99B77AEA-B282-424E-9E10-F7280656FCF2}"/>
    <cellStyle name="Output 2 16 3" xfId="23272" xr:uid="{33841332-AD42-44D0-9E0F-5538B191372F}"/>
    <cellStyle name="Output 2 16 3 2" xfId="25972" xr:uid="{0F1FDFC2-8096-442A-99B4-C973B615B130}"/>
    <cellStyle name="Output 2 16 3 2 2" xfId="31424" xr:uid="{1FDB9A35-135F-4FF6-8D2A-73FE94B77C95}"/>
    <cellStyle name="Output 2 16 3 2 3" xfId="36999" xr:uid="{2AD04670-FA94-4069-B830-3A46C9E87048}"/>
    <cellStyle name="Output 2 16 3 3" xfId="29212" xr:uid="{09544A00-AC66-459D-ABC3-FEFF4B4B7156}"/>
    <cellStyle name="Output 2 16 3 4" xfId="34936" xr:uid="{716CCA4B-229C-40EF-B68E-2726CB6FCF13}"/>
    <cellStyle name="Output 2 16 4" xfId="24651" xr:uid="{5D6E7165-B3AD-4893-9EF1-5DA70F6F6AB2}"/>
    <cellStyle name="Output 2 16 4 2" xfId="26846" xr:uid="{5D6E8C89-E00F-4ABE-9FC3-45F50569071F}"/>
    <cellStyle name="Output 2 16 4 2 2" xfId="32298" xr:uid="{B2A3CF5F-5BDF-4E8E-9ADE-C670E23EA8E6}"/>
    <cellStyle name="Output 2 16 4 3" xfId="30103" xr:uid="{42908F1E-92A6-4546-A1CD-0C483ACC67C6}"/>
    <cellStyle name="Output 2 16 4 4" xfId="35802" xr:uid="{7FD27B80-FCA0-4F2B-8853-B7118B957521}"/>
    <cellStyle name="Output 2 16 5" xfId="22417" xr:uid="{FF374716-1FE3-40C1-A98C-EE00394C7E92}"/>
    <cellStyle name="Output 2 16 5 2" xfId="28357" xr:uid="{C28100A9-D8CE-440C-A47B-6CFC875E45D7}"/>
    <cellStyle name="Output 2 16 5 3" xfId="34084" xr:uid="{EF9F5688-0680-4EE5-9B9D-9EC3B39884BA}"/>
    <cellStyle name="Output 2 16 6" xfId="21536" xr:uid="{64462D01-8CE5-4CEB-9C41-527DB5349E9E}"/>
    <cellStyle name="Output 2 16 7" xfId="27478" xr:uid="{B44572D5-F5FB-48ED-8A73-2DD475C60F76}"/>
    <cellStyle name="Output 2 16 8" xfId="33205" xr:uid="{BC9BFAA8-670F-4CC5-900B-C1B242670D61}"/>
    <cellStyle name="Output 2 17" xfId="21854" xr:uid="{0CFC8CA8-46FC-4BBC-B089-6A9AACF94360}"/>
    <cellStyle name="Output 2 17 2" xfId="23586" xr:uid="{6267DE6B-EA34-4ECD-B014-E1F96F04B129}"/>
    <cellStyle name="Output 2 17 2 2" xfId="26286" xr:uid="{8574D1CA-12C0-4AE5-BBAD-09D52B835BCE}"/>
    <cellStyle name="Output 2 17 2 2 2" xfId="31738" xr:uid="{B3A2AC6C-89AB-4B85-A607-B319E5255D38}"/>
    <cellStyle name="Output 2 17 2 2 3" xfId="37313" xr:uid="{F8CF09F8-7E32-42B3-AE11-521DD08CB761}"/>
    <cellStyle name="Output 2 17 2 3" xfId="29526" xr:uid="{124952F5-78CB-4913-BFDE-801DB983AB12}"/>
    <cellStyle name="Output 2 17 2 4" xfId="35250" xr:uid="{3A684D1B-E759-438F-8D32-7211538A6669}"/>
    <cellStyle name="Output 2 17 3" xfId="24969" xr:uid="{262CDBBD-8CC9-450A-9225-27550E3CE3EB}"/>
    <cellStyle name="Output 2 17 3 2" xfId="27164" xr:uid="{B53B72EC-12E2-414F-AB08-F8FFAC197AD0}"/>
    <cellStyle name="Output 2 17 3 2 2" xfId="32616" xr:uid="{8468A6CB-27B5-4333-B2E9-8DCF4403FFA2}"/>
    <cellStyle name="Output 2 17 3 3" xfId="30421" xr:uid="{D3ADDB39-6571-4165-8C48-60960DC261C9}"/>
    <cellStyle name="Output 2 17 3 4" xfId="36116" xr:uid="{A103D8FE-3700-47C7-AA4D-FCE2278B1D90}"/>
    <cellStyle name="Output 2 17 4" xfId="22731" xr:uid="{2EFCC339-8AA2-43CC-8BA4-850C167D7903}"/>
    <cellStyle name="Output 2 17 4 2" xfId="28671" xr:uid="{75F2F179-2C50-44F2-84E1-6481108E4D35}"/>
    <cellStyle name="Output 2 17 4 3" xfId="34398" xr:uid="{DFD6EDD3-8D9B-489A-BB26-36158EB6646E}"/>
    <cellStyle name="Output 2 17 5" xfId="25431" xr:uid="{F3DB383D-CD3A-4977-9A4E-132B9B53C69E}"/>
    <cellStyle name="Output 2 17 5 2" xfId="30883" xr:uid="{12A5F9AE-330A-4C77-BB27-79123D1C74D0}"/>
    <cellStyle name="Output 2 17 6" xfId="27796" xr:uid="{E93D4B1D-3492-4039-A37B-51AACB68EC11}"/>
    <cellStyle name="Output 2 17 7" xfId="33523" xr:uid="{72EC7B15-904A-43F1-AF47-15336DC70805}"/>
    <cellStyle name="Output 2 18" xfId="23251" xr:uid="{E1211479-E6E8-4D2D-A8BE-68FEE8712152}"/>
    <cellStyle name="Output 2 18 2" xfId="25951" xr:uid="{30C50EC2-E6F3-43EA-B7DF-D17B8A79EA58}"/>
    <cellStyle name="Output 2 18 2 2" xfId="31403" xr:uid="{BC380942-3F80-4FCD-BD46-BA169198860A}"/>
    <cellStyle name="Output 2 18 2 3" xfId="36978" xr:uid="{FB47CE5C-D11F-4EEA-B65A-0E0B37FECCB5}"/>
    <cellStyle name="Output 2 18 3" xfId="29191" xr:uid="{DD3DC766-77F9-4569-88C0-4CA3C6378766}"/>
    <cellStyle name="Output 2 18 4" xfId="34915" xr:uid="{450476FB-2FF1-4B2B-8C88-D702533546A3}"/>
    <cellStyle name="Output 2 19" xfId="24630" xr:uid="{41352394-1580-4C92-850D-47ACC04EBCB8}"/>
    <cellStyle name="Output 2 19 2" xfId="26825" xr:uid="{ED513889-269B-4DB9-A808-E6782F27AFC1}"/>
    <cellStyle name="Output 2 19 2 2" xfId="32277" xr:uid="{5CDFB366-23A2-416F-8A05-0F5D07259C73}"/>
    <cellStyle name="Output 2 19 3" xfId="30082" xr:uid="{A447FF35-8CE2-4765-9EF0-7A262C5B2F88}"/>
    <cellStyle name="Output 2 19 4" xfId="35781" xr:uid="{AD9AA0CE-187A-4C67-9D88-7FCC74BF0E71}"/>
    <cellStyle name="Output 2 2" xfId="20551" xr:uid="{00000000-0005-0000-0000-00004A500000}"/>
    <cellStyle name="Output 2 2 10" xfId="21832" xr:uid="{C4890BE5-FD5D-4FE5-9570-0DECC6F48310}"/>
    <cellStyle name="Output 2 2 10 2" xfId="23564" xr:uid="{C79F8087-43DB-4C42-96E2-8679C291ED0C}"/>
    <cellStyle name="Output 2 2 10 2 2" xfId="26264" xr:uid="{774861EA-66C4-46B9-AD50-F89B1F3F027D}"/>
    <cellStyle name="Output 2 2 10 2 2 2" xfId="31716" xr:uid="{0CE3E3ED-38D6-4A73-AAA1-534C148B6522}"/>
    <cellStyle name="Output 2 2 10 2 2 3" xfId="37291" xr:uid="{78630E5C-4DF5-43BD-8A50-8CD42CCC337E}"/>
    <cellStyle name="Output 2 2 10 2 3" xfId="29504" xr:uid="{A4A443A6-5E16-41F6-82AC-B3249CC9AC65}"/>
    <cellStyle name="Output 2 2 10 2 4" xfId="35228" xr:uid="{A8AE3B3E-2AE0-4483-8963-97F586AA0245}"/>
    <cellStyle name="Output 2 2 10 3" xfId="24947" xr:uid="{4E7950FA-4680-4B98-8575-01AD51ED473A}"/>
    <cellStyle name="Output 2 2 10 3 2" xfId="27142" xr:uid="{88929C98-9B36-434B-8AB8-37FE68612080}"/>
    <cellStyle name="Output 2 2 10 3 2 2" xfId="32594" xr:uid="{CA7CC9C5-6468-4DEA-B399-35920B14EC43}"/>
    <cellStyle name="Output 2 2 10 3 3" xfId="30399" xr:uid="{A22BD8B3-A498-44A0-8664-4D844FE16F8C}"/>
    <cellStyle name="Output 2 2 10 3 4" xfId="36094" xr:uid="{BCCFB723-EAF6-41BF-A308-3091247B75F4}"/>
    <cellStyle name="Output 2 2 10 4" xfId="22709" xr:uid="{3DE6AAE5-A09A-46D0-A95E-DFAA18DFBBD1}"/>
    <cellStyle name="Output 2 2 10 4 2" xfId="28649" xr:uid="{753F7B96-FB52-4769-8B28-C02584FB7A36}"/>
    <cellStyle name="Output 2 2 10 4 3" xfId="34376" xr:uid="{F985E3D9-DE3B-461B-AE26-7E2901DF6ABE}"/>
    <cellStyle name="Output 2 2 10 5" xfId="25409" xr:uid="{2E59BD3C-2E80-4605-B0F4-8B18ECE9229E}"/>
    <cellStyle name="Output 2 2 10 5 2" xfId="30861" xr:uid="{AEEDE78B-77BC-4DE7-B8E0-1D35C04A473F}"/>
    <cellStyle name="Output 2 2 10 6" xfId="27774" xr:uid="{A04B6895-19C4-435E-A1F0-B30827EE666A}"/>
    <cellStyle name="Output 2 2 10 7" xfId="33501" xr:uid="{A8C6F5AE-47C1-45FA-9E66-16CBD50E1233}"/>
    <cellStyle name="Output 2 2 11" xfId="23273" xr:uid="{59338EB0-DF6F-4BFF-97F0-0A787BA40CA6}"/>
    <cellStyle name="Output 2 2 11 2" xfId="25973" xr:uid="{8EEBE17C-797E-4EEB-B9EC-17105615C9A8}"/>
    <cellStyle name="Output 2 2 11 2 2" xfId="31425" xr:uid="{199200A1-65C3-4AD7-9B3F-AC704A719F91}"/>
    <cellStyle name="Output 2 2 11 2 3" xfId="37000" xr:uid="{B803F3BD-471C-46F5-A7DD-E4AB49436DB6}"/>
    <cellStyle name="Output 2 2 11 3" xfId="29213" xr:uid="{83EF38B2-DEB5-4049-8AE3-0EBABCFD83BB}"/>
    <cellStyle name="Output 2 2 11 4" xfId="34937" xr:uid="{39EC3555-57A6-417C-B527-CC6231E63CAF}"/>
    <cellStyle name="Output 2 2 12" xfId="24652" xr:uid="{FEC8957E-A74B-4FEC-B43A-EC45B5529665}"/>
    <cellStyle name="Output 2 2 12 2" xfId="26847" xr:uid="{73666A81-DCC4-4368-9AEA-C30DF3F65012}"/>
    <cellStyle name="Output 2 2 12 2 2" xfId="32299" xr:uid="{D0CB9E31-E7E7-42A3-ABB0-DE3365D59429}"/>
    <cellStyle name="Output 2 2 12 3" xfId="30104" xr:uid="{13E27845-63F7-4908-B57A-B7CF2B14DD94}"/>
    <cellStyle name="Output 2 2 12 4" xfId="35803" xr:uid="{92402642-31A7-41C6-A946-D32B7C4EABCC}"/>
    <cellStyle name="Output 2 2 13" xfId="22418" xr:uid="{A9331F5D-EACA-4C7D-86ED-ED6D3E29B7EA}"/>
    <cellStyle name="Output 2 2 13 2" xfId="28358" xr:uid="{4086062D-E489-4B16-B2EB-57AD26216CB1}"/>
    <cellStyle name="Output 2 2 13 3" xfId="34085" xr:uid="{DD70C67C-6B66-4C58-ACA9-686831F08C63}"/>
    <cellStyle name="Output 2 2 14" xfId="21537" xr:uid="{0A1DC1B7-BA8F-4703-B8DD-08D052684D22}"/>
    <cellStyle name="Output 2 2 15" xfId="27479" xr:uid="{4EDAD967-F35A-447C-85A4-A8500C4ED269}"/>
    <cellStyle name="Output 2 2 16" xfId="33206" xr:uid="{58C7425A-83F2-47FF-98B7-69C102F91DF0}"/>
    <cellStyle name="Output 2 2 2" xfId="20552" xr:uid="{00000000-0005-0000-0000-00004B500000}"/>
    <cellStyle name="Output 2 2 2 10" xfId="27480" xr:uid="{7C06E066-C162-444F-AA8A-AA0B4B370EA6}"/>
    <cellStyle name="Output 2 2 2 11" xfId="33207" xr:uid="{86436EE3-F154-44F4-8446-76C012B19628}"/>
    <cellStyle name="Output 2 2 2 2" xfId="20553" xr:uid="{00000000-0005-0000-0000-00004C500000}"/>
    <cellStyle name="Output 2 2 2 2 2" xfId="21830" xr:uid="{116B2BD9-36A8-4716-A74E-80C6B0AF884D}"/>
    <cellStyle name="Output 2 2 2 2 2 2" xfId="23562" xr:uid="{AF300759-5F65-478D-87A5-48B99CF037E5}"/>
    <cellStyle name="Output 2 2 2 2 2 2 2" xfId="26262" xr:uid="{22F6338D-123F-4231-9A00-84EC5D8AF911}"/>
    <cellStyle name="Output 2 2 2 2 2 2 2 2" xfId="31714" xr:uid="{E435FC56-4027-467C-9AD3-F44D81C36557}"/>
    <cellStyle name="Output 2 2 2 2 2 2 2 3" xfId="37289" xr:uid="{1FFC0532-98CE-4556-8A46-E200A9E600E7}"/>
    <cellStyle name="Output 2 2 2 2 2 2 3" xfId="29502" xr:uid="{D63DE37C-C6AD-4847-A631-90827F66D0F1}"/>
    <cellStyle name="Output 2 2 2 2 2 2 4" xfId="35226" xr:uid="{0F3D3729-682E-42A8-B223-857343733AD7}"/>
    <cellStyle name="Output 2 2 2 2 2 3" xfId="24945" xr:uid="{65ABA44E-E54A-4E70-8B0B-DE790EAA4413}"/>
    <cellStyle name="Output 2 2 2 2 2 3 2" xfId="27140" xr:uid="{7D305AA2-190A-45FE-AC84-11542D5E1080}"/>
    <cellStyle name="Output 2 2 2 2 2 3 2 2" xfId="32592" xr:uid="{56E6B285-B80D-43EA-9827-3C1AE7999423}"/>
    <cellStyle name="Output 2 2 2 2 2 3 3" xfId="30397" xr:uid="{EC4EEA59-7FBE-4CAF-B43E-27709A721994}"/>
    <cellStyle name="Output 2 2 2 2 2 3 4" xfId="36092" xr:uid="{3EE13447-2B88-401D-B8CB-72EB0D416419}"/>
    <cellStyle name="Output 2 2 2 2 2 4" xfId="22707" xr:uid="{0E74D5DE-AC03-44BE-AB05-70DA06561168}"/>
    <cellStyle name="Output 2 2 2 2 2 4 2" xfId="28647" xr:uid="{03C79734-CA57-4DC2-9F2C-5CB7FB020489}"/>
    <cellStyle name="Output 2 2 2 2 2 4 3" xfId="34374" xr:uid="{4F818241-BA33-40DD-9575-A9CA5BE9CAF4}"/>
    <cellStyle name="Output 2 2 2 2 2 5" xfId="25407" xr:uid="{2AEDD9CA-40E6-4278-8A0B-EAA4ADDE3500}"/>
    <cellStyle name="Output 2 2 2 2 2 5 2" xfId="30859" xr:uid="{CD087D6B-FEB2-49F6-883E-395F3EDF5E4D}"/>
    <cellStyle name="Output 2 2 2 2 2 6" xfId="27772" xr:uid="{B6FC9A3A-5AD0-4581-B353-9EA2F671AC68}"/>
    <cellStyle name="Output 2 2 2 2 2 7" xfId="33499" xr:uid="{A9B43E5A-4616-4D8A-B64F-F558531D97DF}"/>
    <cellStyle name="Output 2 2 2 2 3" xfId="23275" xr:uid="{B352AB99-BC6B-4304-BFA9-05C6D1BC0C8F}"/>
    <cellStyle name="Output 2 2 2 2 3 2" xfId="25975" xr:uid="{C5CCE67E-8695-4233-BEDB-477FD7E1E8EB}"/>
    <cellStyle name="Output 2 2 2 2 3 2 2" xfId="31427" xr:uid="{07F00C14-5C55-4BFC-83F2-512635FE736C}"/>
    <cellStyle name="Output 2 2 2 2 3 2 3" xfId="37002" xr:uid="{31296059-C1A9-483E-9B16-57C315FABBCC}"/>
    <cellStyle name="Output 2 2 2 2 3 3" xfId="29215" xr:uid="{68132364-3341-4327-81B4-EDA83BE0C925}"/>
    <cellStyle name="Output 2 2 2 2 3 4" xfId="34939" xr:uid="{77ED1108-801E-438A-87DD-D81621E130F3}"/>
    <cellStyle name="Output 2 2 2 2 4" xfId="24654" xr:uid="{51FCE950-A51B-4DC1-AC19-629BC2DDCEE8}"/>
    <cellStyle name="Output 2 2 2 2 4 2" xfId="26849" xr:uid="{094C6C75-C6C7-4576-8109-83770E7E6D8D}"/>
    <cellStyle name="Output 2 2 2 2 4 2 2" xfId="32301" xr:uid="{7FC4E5FA-70AD-45F7-924E-124085F341DF}"/>
    <cellStyle name="Output 2 2 2 2 4 3" xfId="30106" xr:uid="{71D03632-2464-4770-A488-094FBB0E332A}"/>
    <cellStyle name="Output 2 2 2 2 4 4" xfId="35805" xr:uid="{738583F7-C8C3-4837-AF00-BAC63CADC933}"/>
    <cellStyle name="Output 2 2 2 2 5" xfId="22420" xr:uid="{519B4DBD-FB3B-4AE6-92FB-E704873B25A3}"/>
    <cellStyle name="Output 2 2 2 2 5 2" xfId="28360" xr:uid="{E6DFA383-1BA9-443F-8CD2-3E1C591538BC}"/>
    <cellStyle name="Output 2 2 2 2 5 3" xfId="34087" xr:uid="{E61B365B-68D4-4CE2-8D92-65488D97AAD0}"/>
    <cellStyle name="Output 2 2 2 2 6" xfId="21539" xr:uid="{CCFC5D85-F43E-4A4B-962C-5110B322B742}"/>
    <cellStyle name="Output 2 2 2 2 7" xfId="27481" xr:uid="{F7DB979A-E0E3-4CA3-A43D-1A4F2D957E82}"/>
    <cellStyle name="Output 2 2 2 2 8" xfId="33208" xr:uid="{EBB7431F-418D-4417-886E-4A3882E1F07B}"/>
    <cellStyle name="Output 2 2 2 3" xfId="20554" xr:uid="{00000000-0005-0000-0000-00004D500000}"/>
    <cellStyle name="Output 2 2 2 3 2" xfId="21829" xr:uid="{FA0306F1-AB79-40D5-9D75-808793A300DC}"/>
    <cellStyle name="Output 2 2 2 3 2 2" xfId="23561" xr:uid="{FEBAC6FB-9E8C-4673-8777-2F0B32AB4E84}"/>
    <cellStyle name="Output 2 2 2 3 2 2 2" xfId="26261" xr:uid="{58A73542-60D3-47D4-AFD3-DA03489059F7}"/>
    <cellStyle name="Output 2 2 2 3 2 2 2 2" xfId="31713" xr:uid="{8D739450-B1D7-45EE-8E02-C76919845DF8}"/>
    <cellStyle name="Output 2 2 2 3 2 2 2 3" xfId="37288" xr:uid="{AD33D60F-B3E8-424A-A65E-7DB3001D8645}"/>
    <cellStyle name="Output 2 2 2 3 2 2 3" xfId="29501" xr:uid="{B462796C-FC9D-4ED0-A81D-695C93A65EB6}"/>
    <cellStyle name="Output 2 2 2 3 2 2 4" xfId="35225" xr:uid="{6C9EE974-7699-4E45-92C0-D4D9956B7819}"/>
    <cellStyle name="Output 2 2 2 3 2 3" xfId="24944" xr:uid="{6E2BD0F1-B563-4043-A2A6-4184CCC128F4}"/>
    <cellStyle name="Output 2 2 2 3 2 3 2" xfId="27139" xr:uid="{94DD9AF5-86BD-4D7D-B541-1E56E42E2601}"/>
    <cellStyle name="Output 2 2 2 3 2 3 2 2" xfId="32591" xr:uid="{26C7D34E-2A80-4863-A023-E19307D6218F}"/>
    <cellStyle name="Output 2 2 2 3 2 3 3" xfId="30396" xr:uid="{C24FE73E-63D9-4414-88E7-A7B7741CE2D0}"/>
    <cellStyle name="Output 2 2 2 3 2 3 4" xfId="36091" xr:uid="{A60AE55D-F07B-4388-BBCA-ACC849E1683F}"/>
    <cellStyle name="Output 2 2 2 3 2 4" xfId="22706" xr:uid="{9243F5A5-0783-4CAB-BF58-87D522C2073F}"/>
    <cellStyle name="Output 2 2 2 3 2 4 2" xfId="28646" xr:uid="{F638CA3C-3C16-40A1-900D-1FD50EC620EE}"/>
    <cellStyle name="Output 2 2 2 3 2 4 3" xfId="34373" xr:uid="{168DF424-598D-47CE-AF7B-B852D55A08DB}"/>
    <cellStyle name="Output 2 2 2 3 2 5" xfId="25406" xr:uid="{6A37F282-50B4-4356-A823-AD7C62643B0F}"/>
    <cellStyle name="Output 2 2 2 3 2 5 2" xfId="30858" xr:uid="{1EFEAA72-6BC8-4338-9A21-C8A867B7A837}"/>
    <cellStyle name="Output 2 2 2 3 2 6" xfId="27771" xr:uid="{AF5771DF-9EC6-4CAF-9FF1-B4282F0920DC}"/>
    <cellStyle name="Output 2 2 2 3 2 7" xfId="33498" xr:uid="{7494F060-02DB-4F10-900A-33A25A8F7C62}"/>
    <cellStyle name="Output 2 2 2 3 3" xfId="23276" xr:uid="{437C95A6-F6AA-41F4-B8DC-C78A62B34EB6}"/>
    <cellStyle name="Output 2 2 2 3 3 2" xfId="25976" xr:uid="{97AABC99-12EC-4E9B-B1D6-A92BD9EE378B}"/>
    <cellStyle name="Output 2 2 2 3 3 2 2" xfId="31428" xr:uid="{9193D4C4-B6CB-4874-B4EE-0932EF400A3B}"/>
    <cellStyle name="Output 2 2 2 3 3 2 3" xfId="37003" xr:uid="{E23D78EC-E4EB-42E5-80F2-740A27694FB3}"/>
    <cellStyle name="Output 2 2 2 3 3 3" xfId="29216" xr:uid="{8E01CD9A-3970-442D-AEDE-1F873F945464}"/>
    <cellStyle name="Output 2 2 2 3 3 4" xfId="34940" xr:uid="{D171518C-17E1-4397-B61C-FA7A0B72BDA3}"/>
    <cellStyle name="Output 2 2 2 3 4" xfId="24655" xr:uid="{A0AD99E2-B25C-45CA-8404-BF0891F4C7E5}"/>
    <cellStyle name="Output 2 2 2 3 4 2" xfId="26850" xr:uid="{0EE4CE65-E468-4168-9DD5-C6DC128154C2}"/>
    <cellStyle name="Output 2 2 2 3 4 2 2" xfId="32302" xr:uid="{9BB71242-AF01-410B-A702-EAB1DFDDE488}"/>
    <cellStyle name="Output 2 2 2 3 4 3" xfId="30107" xr:uid="{2B5C66D0-0170-411D-90AF-FD39641DEEB2}"/>
    <cellStyle name="Output 2 2 2 3 4 4" xfId="35806" xr:uid="{92563477-B6EE-43DE-8A67-FB18F7F6B054}"/>
    <cellStyle name="Output 2 2 2 3 5" xfId="22421" xr:uid="{9C36456C-289B-4367-B0D0-62E8292C0380}"/>
    <cellStyle name="Output 2 2 2 3 5 2" xfId="28361" xr:uid="{456AD037-5A97-4C59-BF73-5CABB4B6CBA6}"/>
    <cellStyle name="Output 2 2 2 3 5 3" xfId="34088" xr:uid="{ED1F6DF2-ED03-4C10-9ABF-F553107A4DC9}"/>
    <cellStyle name="Output 2 2 2 3 6" xfId="21540" xr:uid="{57011907-FC62-46CF-B57E-8DF6B12BEB3B}"/>
    <cellStyle name="Output 2 2 2 3 7" xfId="27482" xr:uid="{841365DE-4622-4932-A8E3-22F4E8880A83}"/>
    <cellStyle name="Output 2 2 2 3 8" xfId="33209" xr:uid="{679E1961-0062-4991-BF40-452817E6C333}"/>
    <cellStyle name="Output 2 2 2 4" xfId="20555" xr:uid="{00000000-0005-0000-0000-00004E500000}"/>
    <cellStyle name="Output 2 2 2 4 2" xfId="21828" xr:uid="{062CC732-43C7-447C-B4E8-2DA34A7DD82D}"/>
    <cellStyle name="Output 2 2 2 4 2 2" xfId="23560" xr:uid="{372BFA08-FD7F-4AB3-BB36-2B910C5669AE}"/>
    <cellStyle name="Output 2 2 2 4 2 2 2" xfId="26260" xr:uid="{FC71E4F3-A125-440A-B3D7-C6CAFFF3B051}"/>
    <cellStyle name="Output 2 2 2 4 2 2 2 2" xfId="31712" xr:uid="{A8E5BCD1-C40A-4CC7-9819-D2826DE5BF14}"/>
    <cellStyle name="Output 2 2 2 4 2 2 2 3" xfId="37287" xr:uid="{851A25D2-270A-410A-82A1-85B1C4FEA3A6}"/>
    <cellStyle name="Output 2 2 2 4 2 2 3" xfId="29500" xr:uid="{B19AC1F8-9BAD-492E-95BD-D3000B8BED79}"/>
    <cellStyle name="Output 2 2 2 4 2 2 4" xfId="35224" xr:uid="{D8CC6A0C-C443-47D7-AD01-A08243596D1A}"/>
    <cellStyle name="Output 2 2 2 4 2 3" xfId="24943" xr:uid="{9FE8742C-6B0B-4204-ADF3-7F3FB8250FC2}"/>
    <cellStyle name="Output 2 2 2 4 2 3 2" xfId="27138" xr:uid="{B78985D2-9C9B-49C6-9937-F17E0C3756B3}"/>
    <cellStyle name="Output 2 2 2 4 2 3 2 2" xfId="32590" xr:uid="{C6EA33F7-14E2-4413-9DE6-12B54443C9D5}"/>
    <cellStyle name="Output 2 2 2 4 2 3 3" xfId="30395" xr:uid="{B9108CE5-4F5C-41CB-A211-610507D05879}"/>
    <cellStyle name="Output 2 2 2 4 2 3 4" xfId="36090" xr:uid="{A0EBF95C-A5CB-46FC-96A3-EFE01695D52D}"/>
    <cellStyle name="Output 2 2 2 4 2 4" xfId="22705" xr:uid="{E1DE0911-8410-4C43-AE39-69AA416B53C4}"/>
    <cellStyle name="Output 2 2 2 4 2 4 2" xfId="28645" xr:uid="{6A703411-2A11-4C14-9DA8-218D89F819A1}"/>
    <cellStyle name="Output 2 2 2 4 2 4 3" xfId="34372" xr:uid="{EB72ED91-4BFF-49A6-B116-6EF1F5E481C0}"/>
    <cellStyle name="Output 2 2 2 4 2 5" xfId="25405" xr:uid="{CA73FB4F-8DA9-4820-BB73-563D9ADC0BCE}"/>
    <cellStyle name="Output 2 2 2 4 2 5 2" xfId="30857" xr:uid="{016DCE33-0957-481A-B0B0-89093DC31958}"/>
    <cellStyle name="Output 2 2 2 4 2 6" xfId="27770" xr:uid="{157812AD-43A2-4209-BDFB-747922B5D544}"/>
    <cellStyle name="Output 2 2 2 4 2 7" xfId="33497" xr:uid="{8664943D-EFA8-478A-81C1-429B58B36A06}"/>
    <cellStyle name="Output 2 2 2 4 3" xfId="23277" xr:uid="{FD7120F0-80AF-4D76-86C6-F0DBBF95E09E}"/>
    <cellStyle name="Output 2 2 2 4 3 2" xfId="25977" xr:uid="{82495762-0299-491C-AD18-75BA041DEDD4}"/>
    <cellStyle name="Output 2 2 2 4 3 2 2" xfId="31429" xr:uid="{D7BDA078-4636-4C5D-B6AD-141FF67CD260}"/>
    <cellStyle name="Output 2 2 2 4 3 2 3" xfId="37004" xr:uid="{58066244-143C-4F9D-B051-8BC72E8EB649}"/>
    <cellStyle name="Output 2 2 2 4 3 3" xfId="29217" xr:uid="{C27915DB-AD29-42BB-9593-AD780DF1A9C7}"/>
    <cellStyle name="Output 2 2 2 4 3 4" xfId="34941" xr:uid="{4C78936E-CA03-4AA0-B05D-56DABA33F7BC}"/>
    <cellStyle name="Output 2 2 2 4 4" xfId="24656" xr:uid="{4E6D4B1B-1110-41D9-9374-59694A43FEEA}"/>
    <cellStyle name="Output 2 2 2 4 4 2" xfId="26851" xr:uid="{C380DF0B-5FDE-475C-970E-E4C89E2C740B}"/>
    <cellStyle name="Output 2 2 2 4 4 2 2" xfId="32303" xr:uid="{37974FB9-4E0B-4734-AA3E-45BF4F9B6E13}"/>
    <cellStyle name="Output 2 2 2 4 4 3" xfId="30108" xr:uid="{03EB7790-76E4-42D7-AF6D-BB22834085FB}"/>
    <cellStyle name="Output 2 2 2 4 4 4" xfId="35807" xr:uid="{0E778D71-446E-4719-8D1C-C0F650A41A0E}"/>
    <cellStyle name="Output 2 2 2 4 5" xfId="22422" xr:uid="{B9AE6D1E-E332-42AF-B47F-E6722730852D}"/>
    <cellStyle name="Output 2 2 2 4 5 2" xfId="28362" xr:uid="{52408382-4A8E-4AC9-9B09-35F240492856}"/>
    <cellStyle name="Output 2 2 2 4 5 3" xfId="34089" xr:uid="{26BE6FED-F056-498D-BEE7-D97E3B866EDD}"/>
    <cellStyle name="Output 2 2 2 4 6" xfId="21541" xr:uid="{029CF8BF-E251-4A32-BB29-76B9D2823EDF}"/>
    <cellStyle name="Output 2 2 2 4 7" xfId="27483" xr:uid="{5587F662-DE83-41A6-A1E7-4016E402B3EC}"/>
    <cellStyle name="Output 2 2 2 4 8" xfId="33210" xr:uid="{A47AD0CE-C881-4BD9-AAB2-81EC40040CAF}"/>
    <cellStyle name="Output 2 2 2 5" xfId="21831" xr:uid="{03137BE5-9E7F-4A19-B388-A677752D1BE9}"/>
    <cellStyle name="Output 2 2 2 5 2" xfId="23563" xr:uid="{F2A1F2DE-9888-4E99-9A59-46A242876103}"/>
    <cellStyle name="Output 2 2 2 5 2 2" xfId="26263" xr:uid="{91567A6D-FF99-4730-BC5A-95E8A7A6815F}"/>
    <cellStyle name="Output 2 2 2 5 2 2 2" xfId="31715" xr:uid="{0FA449C8-CF42-4BB8-9D30-E678367A6DC7}"/>
    <cellStyle name="Output 2 2 2 5 2 2 3" xfId="37290" xr:uid="{933156BC-7A8D-4333-B8B8-3319B33A92F0}"/>
    <cellStyle name="Output 2 2 2 5 2 3" xfId="29503" xr:uid="{33AE773D-F081-43EF-8D53-FB347560D934}"/>
    <cellStyle name="Output 2 2 2 5 2 4" xfId="35227" xr:uid="{D719F32A-1018-4CDB-9A15-19D568EF27E7}"/>
    <cellStyle name="Output 2 2 2 5 3" xfId="24946" xr:uid="{BED974B3-8F2F-41F1-9A2E-C75E9E5B5567}"/>
    <cellStyle name="Output 2 2 2 5 3 2" xfId="27141" xr:uid="{5A2D0FB6-3E3B-4D34-9B50-0F9501F9A979}"/>
    <cellStyle name="Output 2 2 2 5 3 2 2" xfId="32593" xr:uid="{FE32F8C7-EF62-4765-9FAC-16E33A18342D}"/>
    <cellStyle name="Output 2 2 2 5 3 3" xfId="30398" xr:uid="{39E2189B-B638-4A42-A649-D7442E702E1A}"/>
    <cellStyle name="Output 2 2 2 5 3 4" xfId="36093" xr:uid="{E6EBE222-EAF0-4DB4-B5D3-81C921BAEA65}"/>
    <cellStyle name="Output 2 2 2 5 4" xfId="22708" xr:uid="{414A2071-DFFF-4330-9B51-F94733400A53}"/>
    <cellStyle name="Output 2 2 2 5 4 2" xfId="28648" xr:uid="{58D7F4E7-4F77-45F6-BD04-4F00929C9CAA}"/>
    <cellStyle name="Output 2 2 2 5 4 3" xfId="34375" xr:uid="{74E8BE46-01E2-4578-8A96-F6A5667798AF}"/>
    <cellStyle name="Output 2 2 2 5 5" xfId="25408" xr:uid="{72561514-C778-4D2C-A1B1-7FBC43AE1AE0}"/>
    <cellStyle name="Output 2 2 2 5 5 2" xfId="30860" xr:uid="{A0DE671F-A342-4FE7-A616-E7463FB30436}"/>
    <cellStyle name="Output 2 2 2 5 6" xfId="27773" xr:uid="{34B7D994-35C0-48E5-BEDE-4EAD2EE2AC22}"/>
    <cellStyle name="Output 2 2 2 5 7" xfId="33500" xr:uid="{A17B1F86-4A92-40C5-877F-8980D97B9ED2}"/>
    <cellStyle name="Output 2 2 2 6" xfId="23274" xr:uid="{C2D015DD-C0B6-4D65-9AD7-322611D3E14B}"/>
    <cellStyle name="Output 2 2 2 6 2" xfId="25974" xr:uid="{A08493E7-4615-4891-97B9-6460CDA95D11}"/>
    <cellStyle name="Output 2 2 2 6 2 2" xfId="31426" xr:uid="{00851D3B-E2AD-4AFE-91C9-219953217B2D}"/>
    <cellStyle name="Output 2 2 2 6 2 3" xfId="37001" xr:uid="{EB8AE069-0E40-436E-BB82-389510CF2D12}"/>
    <cellStyle name="Output 2 2 2 6 3" xfId="29214" xr:uid="{40BC39AA-B610-4FE3-BADC-EC4338CEB9B3}"/>
    <cellStyle name="Output 2 2 2 6 4" xfId="34938" xr:uid="{A9AA4F36-3F70-4982-8EE8-84323D079770}"/>
    <cellStyle name="Output 2 2 2 7" xfId="24653" xr:uid="{D7F44ADF-2B79-42D5-A8E5-8F2D5359E6D1}"/>
    <cellStyle name="Output 2 2 2 7 2" xfId="26848" xr:uid="{94FF9851-55C1-4FAC-BD1F-AF0085B60640}"/>
    <cellStyle name="Output 2 2 2 7 2 2" xfId="32300" xr:uid="{DCDC529D-2526-4F05-8FE4-3F7AEF365C3B}"/>
    <cellStyle name="Output 2 2 2 7 3" xfId="30105" xr:uid="{5A3BFF9F-E00B-405E-8FEB-F3937B3BCF94}"/>
    <cellStyle name="Output 2 2 2 7 4" xfId="35804" xr:uid="{D0F64D9B-B6A4-4DF2-988F-031C3A9EC554}"/>
    <cellStyle name="Output 2 2 2 8" xfId="22419" xr:uid="{47554E1B-18A1-4FCC-8A42-5B7CFE37D27D}"/>
    <cellStyle name="Output 2 2 2 8 2" xfId="28359" xr:uid="{66C9DC2D-7E45-4710-A096-3943A7971802}"/>
    <cellStyle name="Output 2 2 2 8 3" xfId="34086" xr:uid="{4B2E608C-001F-425B-BD51-6E1C76C19185}"/>
    <cellStyle name="Output 2 2 2 9" xfId="21538" xr:uid="{15CCD864-45AF-446A-9CA6-2AD4A7F8E8EC}"/>
    <cellStyle name="Output 2 2 3" xfId="20556" xr:uid="{00000000-0005-0000-0000-00004F500000}"/>
    <cellStyle name="Output 2 2 3 10" xfId="27484" xr:uid="{3B0C2F40-4922-41D6-A371-DD3508195DC5}"/>
    <cellStyle name="Output 2 2 3 11" xfId="33211" xr:uid="{B0EFA333-21A2-4274-99C3-42810609F1C3}"/>
    <cellStyle name="Output 2 2 3 2" xfId="20557" xr:uid="{00000000-0005-0000-0000-000050500000}"/>
    <cellStyle name="Output 2 2 3 2 2" xfId="21826" xr:uid="{CC742D3F-1A99-4775-9EFB-8FCC0D1F65DC}"/>
    <cellStyle name="Output 2 2 3 2 2 2" xfId="23558" xr:uid="{B1925275-CAEE-435A-97C2-D46D3406E3F8}"/>
    <cellStyle name="Output 2 2 3 2 2 2 2" xfId="26258" xr:uid="{667F2F3B-6660-4EE2-A6C2-0E7CB4F07A87}"/>
    <cellStyle name="Output 2 2 3 2 2 2 2 2" xfId="31710" xr:uid="{C3E0B3C4-3A4C-4777-9713-99C492B42268}"/>
    <cellStyle name="Output 2 2 3 2 2 2 2 3" xfId="37285" xr:uid="{6A8BE062-C8DE-42E6-85DF-612D21205F1E}"/>
    <cellStyle name="Output 2 2 3 2 2 2 3" xfId="29498" xr:uid="{5AEA18B2-B560-4E80-86D3-8DF848DF8AD3}"/>
    <cellStyle name="Output 2 2 3 2 2 2 4" xfId="35222" xr:uid="{0CC7D5D5-4525-422D-922B-ECDB0DAE0F3E}"/>
    <cellStyle name="Output 2 2 3 2 2 3" xfId="24941" xr:uid="{078D38BD-3217-4AA5-84E0-988CA677BD46}"/>
    <cellStyle name="Output 2 2 3 2 2 3 2" xfId="27136" xr:uid="{BDE67712-78DA-4804-8B78-2D4C278D35A8}"/>
    <cellStyle name="Output 2 2 3 2 2 3 2 2" xfId="32588" xr:uid="{4F864FB7-2067-4F2A-84B4-DA6A9B044EF6}"/>
    <cellStyle name="Output 2 2 3 2 2 3 3" xfId="30393" xr:uid="{BA0521B8-A966-4184-8511-2610EAA4270D}"/>
    <cellStyle name="Output 2 2 3 2 2 3 4" xfId="36088" xr:uid="{480F06E2-AA03-4A92-881B-27841C3E5371}"/>
    <cellStyle name="Output 2 2 3 2 2 4" xfId="22703" xr:uid="{3E3B3B38-8DC4-48A6-B686-9A4122DEB4E5}"/>
    <cellStyle name="Output 2 2 3 2 2 4 2" xfId="28643" xr:uid="{6A21860D-D3F4-48FA-8937-B8E87D07BF4C}"/>
    <cellStyle name="Output 2 2 3 2 2 4 3" xfId="34370" xr:uid="{57AACCB4-F61C-4815-853C-024B94C13310}"/>
    <cellStyle name="Output 2 2 3 2 2 5" xfId="25403" xr:uid="{A772AD6D-7F43-4556-9C4E-61B6181027BC}"/>
    <cellStyle name="Output 2 2 3 2 2 5 2" xfId="30855" xr:uid="{B2DD838E-CF07-4D59-A60B-E5D01747769A}"/>
    <cellStyle name="Output 2 2 3 2 2 6" xfId="27768" xr:uid="{72237373-3EC1-423C-9B47-9A4B08B1A654}"/>
    <cellStyle name="Output 2 2 3 2 2 7" xfId="33495" xr:uid="{79688634-5140-46A2-BF25-233E6B818F88}"/>
    <cellStyle name="Output 2 2 3 2 3" xfId="23279" xr:uid="{1B846718-2EC3-461F-B8AC-1B50773122EF}"/>
    <cellStyle name="Output 2 2 3 2 3 2" xfId="25979" xr:uid="{F0C510D0-4713-4EBF-93E1-0E5F21DE6F4D}"/>
    <cellStyle name="Output 2 2 3 2 3 2 2" xfId="31431" xr:uid="{412C5769-0240-4891-954A-74C0BF6A53A5}"/>
    <cellStyle name="Output 2 2 3 2 3 2 3" xfId="37006" xr:uid="{197A4354-21F0-4DA6-BC0F-34C7CF9FD3FE}"/>
    <cellStyle name="Output 2 2 3 2 3 3" xfId="29219" xr:uid="{DF9ED1D2-9799-4058-8BF2-AD2F1631AD9F}"/>
    <cellStyle name="Output 2 2 3 2 3 4" xfId="34943" xr:uid="{23CC0CBF-BE71-45FC-B866-CD9C3A89F5D4}"/>
    <cellStyle name="Output 2 2 3 2 4" xfId="24658" xr:uid="{6AC79888-7E2A-437A-964C-D1B06B1DE397}"/>
    <cellStyle name="Output 2 2 3 2 4 2" xfId="26853" xr:uid="{B4BA9A61-3069-42E9-B6E7-C3C1BE01A902}"/>
    <cellStyle name="Output 2 2 3 2 4 2 2" xfId="32305" xr:uid="{26270C44-DC5E-45DB-82C9-095CFFEA27F2}"/>
    <cellStyle name="Output 2 2 3 2 4 3" xfId="30110" xr:uid="{E32851DC-A280-494F-B00D-DE0194E5D206}"/>
    <cellStyle name="Output 2 2 3 2 4 4" xfId="35809" xr:uid="{3153A947-B0F5-4CC7-BD65-3F013D4FA30A}"/>
    <cellStyle name="Output 2 2 3 2 5" xfId="22424" xr:uid="{D0D3871B-F1BE-4E38-BDB8-194F705483B7}"/>
    <cellStyle name="Output 2 2 3 2 5 2" xfId="28364" xr:uid="{F634827E-98EA-4C15-9838-EC77EFCAC7FC}"/>
    <cellStyle name="Output 2 2 3 2 5 3" xfId="34091" xr:uid="{4DB02B0E-64B4-423E-AB71-56312A0FDA98}"/>
    <cellStyle name="Output 2 2 3 2 6" xfId="21543" xr:uid="{8CDAE4CA-16ED-4240-9F6D-8E1A827BAF30}"/>
    <cellStyle name="Output 2 2 3 2 7" xfId="27485" xr:uid="{DBED5033-1644-447A-9BEB-9BFCE57318D3}"/>
    <cellStyle name="Output 2 2 3 2 8" xfId="33212" xr:uid="{BA5C63AF-9EF7-476A-86F3-28E3C4B7A3E4}"/>
    <cellStyle name="Output 2 2 3 3" xfId="20558" xr:uid="{00000000-0005-0000-0000-000051500000}"/>
    <cellStyle name="Output 2 2 3 3 2" xfId="21825" xr:uid="{339B5AC4-9763-4402-80CA-D0218770E46D}"/>
    <cellStyle name="Output 2 2 3 3 2 2" xfId="23557" xr:uid="{1EDAD522-8127-4517-81CA-7423DB23028F}"/>
    <cellStyle name="Output 2 2 3 3 2 2 2" xfId="26257" xr:uid="{EAAFD81E-DDAD-4DC9-948D-5961DEC68B7C}"/>
    <cellStyle name="Output 2 2 3 3 2 2 2 2" xfId="31709" xr:uid="{E042BB31-2A38-4EDF-B230-DD7E9CC92908}"/>
    <cellStyle name="Output 2 2 3 3 2 2 2 3" xfId="37284" xr:uid="{E7CEB063-4959-4A74-99F1-21D5E34CCE3A}"/>
    <cellStyle name="Output 2 2 3 3 2 2 3" xfId="29497" xr:uid="{DDA54B86-F071-4089-8CB6-6F0661FB8490}"/>
    <cellStyle name="Output 2 2 3 3 2 2 4" xfId="35221" xr:uid="{74575DE0-B6F6-46EE-BD6B-A4FE1E3C1C99}"/>
    <cellStyle name="Output 2 2 3 3 2 3" xfId="24940" xr:uid="{A1596F9D-9CF3-4EC0-9ACC-FE6FBE29F669}"/>
    <cellStyle name="Output 2 2 3 3 2 3 2" xfId="27135" xr:uid="{A9AC5862-3754-4BD6-851B-AD6EFDE9B1F1}"/>
    <cellStyle name="Output 2 2 3 3 2 3 2 2" xfId="32587" xr:uid="{0AD210E9-2154-4E47-ABD9-ECC7A926D080}"/>
    <cellStyle name="Output 2 2 3 3 2 3 3" xfId="30392" xr:uid="{CA659B45-ABD5-4397-9925-944B6130CB1D}"/>
    <cellStyle name="Output 2 2 3 3 2 3 4" xfId="36087" xr:uid="{264CD1E9-0A9C-4CC5-A2D6-F8C169CAD98D}"/>
    <cellStyle name="Output 2 2 3 3 2 4" xfId="22702" xr:uid="{2E45A788-188E-4DA9-9FB9-4A1013E3F5BD}"/>
    <cellStyle name="Output 2 2 3 3 2 4 2" xfId="28642" xr:uid="{9CB6A56A-84B0-4360-84A7-DE9AA6E094A8}"/>
    <cellStyle name="Output 2 2 3 3 2 4 3" xfId="34369" xr:uid="{FC27EF19-8B36-4FA6-AD63-FF3C712B8CAB}"/>
    <cellStyle name="Output 2 2 3 3 2 5" xfId="25402" xr:uid="{5781E8EF-E38D-4FE8-A640-E253B21F6778}"/>
    <cellStyle name="Output 2 2 3 3 2 5 2" xfId="30854" xr:uid="{9E660D87-3058-4FDF-8EBF-5B339276FEDD}"/>
    <cellStyle name="Output 2 2 3 3 2 6" xfId="27767" xr:uid="{A34F0419-D5EA-4712-8D56-FF9493C112CA}"/>
    <cellStyle name="Output 2 2 3 3 2 7" xfId="33494" xr:uid="{01F57E6F-C5AB-4F96-96C0-A75D44229BA4}"/>
    <cellStyle name="Output 2 2 3 3 3" xfId="23280" xr:uid="{C5A0B513-84C5-4257-AC90-885EE565EE3A}"/>
    <cellStyle name="Output 2 2 3 3 3 2" xfId="25980" xr:uid="{C366A9A1-0365-4E7B-A8DD-F2B0C0888CC0}"/>
    <cellStyle name="Output 2 2 3 3 3 2 2" xfId="31432" xr:uid="{00DDD3DA-3458-4A0E-A106-1E13416B23F3}"/>
    <cellStyle name="Output 2 2 3 3 3 2 3" xfId="37007" xr:uid="{627A68C7-586A-45A1-85C0-7A9D33CCE5F8}"/>
    <cellStyle name="Output 2 2 3 3 3 3" xfId="29220" xr:uid="{B4A729D8-A30D-4815-AEE4-0714D6D20D27}"/>
    <cellStyle name="Output 2 2 3 3 3 4" xfId="34944" xr:uid="{8A7E3FB7-0F66-47AD-B227-F4DBC282A7A3}"/>
    <cellStyle name="Output 2 2 3 3 4" xfId="24659" xr:uid="{0F7268C0-F44D-4938-8D42-6784F9E7582C}"/>
    <cellStyle name="Output 2 2 3 3 4 2" xfId="26854" xr:uid="{425A28C1-5BBB-4D60-86B4-898A1916CEF7}"/>
    <cellStyle name="Output 2 2 3 3 4 2 2" xfId="32306" xr:uid="{A294DF02-FC85-41F3-9AB5-31F41C621AED}"/>
    <cellStyle name="Output 2 2 3 3 4 3" xfId="30111" xr:uid="{0527C329-2031-4325-877D-2209E097B3FD}"/>
    <cellStyle name="Output 2 2 3 3 4 4" xfId="35810" xr:uid="{61C3EDCF-EAE0-4249-9A9B-A558F85FFB0C}"/>
    <cellStyle name="Output 2 2 3 3 5" xfId="22425" xr:uid="{E5F1BDB7-3110-4660-A1A8-D7D1F3FFB48B}"/>
    <cellStyle name="Output 2 2 3 3 5 2" xfId="28365" xr:uid="{58CFE468-67D0-488E-8F54-778B06A96C71}"/>
    <cellStyle name="Output 2 2 3 3 5 3" xfId="34092" xr:uid="{EF16D865-CB1A-4DAD-877B-4CE5A8231C7A}"/>
    <cellStyle name="Output 2 2 3 3 6" xfId="21544" xr:uid="{65B1DAC7-4019-4CEE-88DE-C3F201D56111}"/>
    <cellStyle name="Output 2 2 3 3 7" xfId="27486" xr:uid="{4D7CB597-5A2D-43CD-B2AD-2AE228BBD2F0}"/>
    <cellStyle name="Output 2 2 3 3 8" xfId="33213" xr:uid="{1A606E8C-3916-4BDA-B4E8-BB4CBB140C41}"/>
    <cellStyle name="Output 2 2 3 4" xfId="20559" xr:uid="{00000000-0005-0000-0000-000052500000}"/>
    <cellStyle name="Output 2 2 3 4 2" xfId="21824" xr:uid="{3D1EB215-FBDE-4168-B0AA-C57A54042558}"/>
    <cellStyle name="Output 2 2 3 4 2 2" xfId="23556" xr:uid="{60F962FC-C3B4-4467-9080-636F9EA2DE3D}"/>
    <cellStyle name="Output 2 2 3 4 2 2 2" xfId="26256" xr:uid="{311C035D-7649-4615-88B0-CC9D3D5EDED3}"/>
    <cellStyle name="Output 2 2 3 4 2 2 2 2" xfId="31708" xr:uid="{DFE6AD61-3145-4020-8213-ACB53FB416BA}"/>
    <cellStyle name="Output 2 2 3 4 2 2 2 3" xfId="37283" xr:uid="{56575E72-9411-45F5-B046-44936D3BC497}"/>
    <cellStyle name="Output 2 2 3 4 2 2 3" xfId="29496" xr:uid="{A118F6B5-997D-4828-A348-A6B4828C4786}"/>
    <cellStyle name="Output 2 2 3 4 2 2 4" xfId="35220" xr:uid="{72F799DA-B082-4188-9477-DAA82D2C865E}"/>
    <cellStyle name="Output 2 2 3 4 2 3" xfId="24939" xr:uid="{449F9C6C-C0FC-4ECE-8872-D686F5883196}"/>
    <cellStyle name="Output 2 2 3 4 2 3 2" xfId="27134" xr:uid="{B5BC6DD1-320A-47AA-9AB3-C62A5F2E2513}"/>
    <cellStyle name="Output 2 2 3 4 2 3 2 2" xfId="32586" xr:uid="{5829C249-A8AF-4DD5-8384-E7A6D7062574}"/>
    <cellStyle name="Output 2 2 3 4 2 3 3" xfId="30391" xr:uid="{C5986037-AAD6-4BBA-AD74-2B9B2F71489A}"/>
    <cellStyle name="Output 2 2 3 4 2 3 4" xfId="36086" xr:uid="{0727B0B9-72CE-460A-9402-0E608EA5380F}"/>
    <cellStyle name="Output 2 2 3 4 2 4" xfId="22701" xr:uid="{1D0107BD-B6C5-4A1E-B073-7B3080DB4B77}"/>
    <cellStyle name="Output 2 2 3 4 2 4 2" xfId="28641" xr:uid="{3B96F574-2824-4A6A-9137-C2BAD1EB08FC}"/>
    <cellStyle name="Output 2 2 3 4 2 4 3" xfId="34368" xr:uid="{9D057B9A-9CB4-4AB0-96D3-47D2C1DC537F}"/>
    <cellStyle name="Output 2 2 3 4 2 5" xfId="25401" xr:uid="{BB11AB56-44E2-4310-93E7-E4C995DE1428}"/>
    <cellStyle name="Output 2 2 3 4 2 5 2" xfId="30853" xr:uid="{AC57E9E6-A3F7-415A-B3B3-1FB1B76147AE}"/>
    <cellStyle name="Output 2 2 3 4 2 6" xfId="27766" xr:uid="{ADF9B3BE-26DA-4317-9915-D685FF73FA29}"/>
    <cellStyle name="Output 2 2 3 4 2 7" xfId="33493" xr:uid="{40A9935E-BDFE-4AA2-A3B0-A8DEFDD9B9A5}"/>
    <cellStyle name="Output 2 2 3 4 3" xfId="23281" xr:uid="{24EF1557-2871-410A-9149-54005D7E10EC}"/>
    <cellStyle name="Output 2 2 3 4 3 2" xfId="25981" xr:uid="{0D332A7A-42C1-46F6-B8B2-88D10E926916}"/>
    <cellStyle name="Output 2 2 3 4 3 2 2" xfId="31433" xr:uid="{0CF71494-2D00-4445-9498-262BCB876677}"/>
    <cellStyle name="Output 2 2 3 4 3 2 3" xfId="37008" xr:uid="{62D0EA2B-7670-4167-9EE3-E0403D4FAA4C}"/>
    <cellStyle name="Output 2 2 3 4 3 3" xfId="29221" xr:uid="{4D7C01D1-F544-4F2F-8FAC-FC7FC59B9E67}"/>
    <cellStyle name="Output 2 2 3 4 3 4" xfId="34945" xr:uid="{DADB7563-CB3B-4DAC-9E62-8F7BB62FD0A0}"/>
    <cellStyle name="Output 2 2 3 4 4" xfId="24660" xr:uid="{48AB0146-D648-47EB-BC43-E7FD59973E43}"/>
    <cellStyle name="Output 2 2 3 4 4 2" xfId="26855" xr:uid="{3D1B0567-6D08-47D2-8BCF-80E5F602F1B1}"/>
    <cellStyle name="Output 2 2 3 4 4 2 2" xfId="32307" xr:uid="{9A7C88F8-CA80-4F5D-A54F-2782020E8A7E}"/>
    <cellStyle name="Output 2 2 3 4 4 3" xfId="30112" xr:uid="{0404DD09-24B3-4900-98B2-4A117A0BAC10}"/>
    <cellStyle name="Output 2 2 3 4 4 4" xfId="35811" xr:uid="{5A793AAF-068E-42D8-A0EA-98C2635EBEA1}"/>
    <cellStyle name="Output 2 2 3 4 5" xfId="22426" xr:uid="{A2619F14-8956-4266-B7FF-DEFBB0742E66}"/>
    <cellStyle name="Output 2 2 3 4 5 2" xfId="28366" xr:uid="{71BB83FB-9063-4140-B575-831FEB5401FB}"/>
    <cellStyle name="Output 2 2 3 4 5 3" xfId="34093" xr:uid="{8A1A9FBD-A461-48C6-A6E1-7EADCF6BDC30}"/>
    <cellStyle name="Output 2 2 3 4 6" xfId="21545" xr:uid="{83E4E9AE-792F-4142-8CF3-E6DFC51A23C4}"/>
    <cellStyle name="Output 2 2 3 4 7" xfId="27487" xr:uid="{A1E01254-9929-4130-8AAE-23A0C05CA9CA}"/>
    <cellStyle name="Output 2 2 3 4 8" xfId="33214" xr:uid="{838FB4EA-8F23-4EC4-AC86-FD3407EC7DC0}"/>
    <cellStyle name="Output 2 2 3 5" xfId="21827" xr:uid="{62DCDE55-BBCB-413D-80CB-597547FF7473}"/>
    <cellStyle name="Output 2 2 3 5 2" xfId="23559" xr:uid="{5A01F615-F8E5-4D8E-9303-BE7074738B5F}"/>
    <cellStyle name="Output 2 2 3 5 2 2" xfId="26259" xr:uid="{9C4C01DD-DED7-487F-ABA8-09057DE30BD5}"/>
    <cellStyle name="Output 2 2 3 5 2 2 2" xfId="31711" xr:uid="{AC63FCA9-AFA5-4F06-BAD5-6BBBE112A57E}"/>
    <cellStyle name="Output 2 2 3 5 2 2 3" xfId="37286" xr:uid="{50CE1E32-DAF5-4885-ACFB-E21664F6FB72}"/>
    <cellStyle name="Output 2 2 3 5 2 3" xfId="29499" xr:uid="{3DB595CB-9E09-44A2-AB2A-1FCC5A8A37D1}"/>
    <cellStyle name="Output 2 2 3 5 2 4" xfId="35223" xr:uid="{5151DECB-814B-418A-86B2-9AD9BF7B3DCE}"/>
    <cellStyle name="Output 2 2 3 5 3" xfId="24942" xr:uid="{C87FBBEF-2B70-4810-BE59-EC72D232F782}"/>
    <cellStyle name="Output 2 2 3 5 3 2" xfId="27137" xr:uid="{540C5DF1-1F10-4ADF-B5FB-1C4B0E61A677}"/>
    <cellStyle name="Output 2 2 3 5 3 2 2" xfId="32589" xr:uid="{1D26FF80-A24F-4EC7-9416-7ED65515D82F}"/>
    <cellStyle name="Output 2 2 3 5 3 3" xfId="30394" xr:uid="{C04C2215-2612-4344-87BC-4253BBFEC005}"/>
    <cellStyle name="Output 2 2 3 5 3 4" xfId="36089" xr:uid="{F9CA332A-3E39-42E8-BA0A-D91EEB7705A0}"/>
    <cellStyle name="Output 2 2 3 5 4" xfId="22704" xr:uid="{F2BED53F-EE83-433C-B1B9-0DED5AD57A0B}"/>
    <cellStyle name="Output 2 2 3 5 4 2" xfId="28644" xr:uid="{8104316F-A4D3-478B-AFA7-E3BDEE0097A4}"/>
    <cellStyle name="Output 2 2 3 5 4 3" xfId="34371" xr:uid="{F4641091-C1ED-41DB-BF20-46098C8903E2}"/>
    <cellStyle name="Output 2 2 3 5 5" xfId="25404" xr:uid="{D9691F7D-F00D-4472-8929-2062656CDB43}"/>
    <cellStyle name="Output 2 2 3 5 5 2" xfId="30856" xr:uid="{4D6161D0-39C8-4155-9381-FA7404DF150B}"/>
    <cellStyle name="Output 2 2 3 5 6" xfId="27769" xr:uid="{E8854AFA-07DE-4C66-B682-3B3271AF9AFC}"/>
    <cellStyle name="Output 2 2 3 5 7" xfId="33496" xr:uid="{6D52E24C-D85B-4DA2-98EB-BD26750FEBFD}"/>
    <cellStyle name="Output 2 2 3 6" xfId="23278" xr:uid="{5AF8C4DC-C19A-4149-A5E7-8902A1B1A962}"/>
    <cellStyle name="Output 2 2 3 6 2" xfId="25978" xr:uid="{C67F60CD-0C76-491C-AEDD-6B9EAED50AF1}"/>
    <cellStyle name="Output 2 2 3 6 2 2" xfId="31430" xr:uid="{D878D605-0F5A-44F7-A0E1-35B497B0D163}"/>
    <cellStyle name="Output 2 2 3 6 2 3" xfId="37005" xr:uid="{5D7B2606-EC0C-4A68-90BC-5254E26711F6}"/>
    <cellStyle name="Output 2 2 3 6 3" xfId="29218" xr:uid="{2DAC839B-FE66-4AB6-BFEC-D9CA07BD979F}"/>
    <cellStyle name="Output 2 2 3 6 4" xfId="34942" xr:uid="{D2DE429A-EF76-426F-9105-204686AF16AD}"/>
    <cellStyle name="Output 2 2 3 7" xfId="24657" xr:uid="{9F6F3027-7173-47FF-A468-BAB2A87FAC07}"/>
    <cellStyle name="Output 2 2 3 7 2" xfId="26852" xr:uid="{495A3CDA-3FA0-4E07-9B18-718FE463FDBE}"/>
    <cellStyle name="Output 2 2 3 7 2 2" xfId="32304" xr:uid="{2B5B974A-592A-44D3-B180-D2725F2D67CC}"/>
    <cellStyle name="Output 2 2 3 7 3" xfId="30109" xr:uid="{304C9B1B-D8BA-4C6D-834B-99461183CDDF}"/>
    <cellStyle name="Output 2 2 3 7 4" xfId="35808" xr:uid="{4EEDABA7-DF29-4330-BA32-F7A11B1E741F}"/>
    <cellStyle name="Output 2 2 3 8" xfId="22423" xr:uid="{ADE694BE-4C2B-4B26-BE8C-11001AB1BA73}"/>
    <cellStyle name="Output 2 2 3 8 2" xfId="28363" xr:uid="{38D40FA6-D66C-4B84-95E7-88167AB60C77}"/>
    <cellStyle name="Output 2 2 3 8 3" xfId="34090" xr:uid="{F942C608-7624-47B2-87B5-EBB65478FFE9}"/>
    <cellStyle name="Output 2 2 3 9" xfId="21542" xr:uid="{9DD2F598-1C1D-4978-80CA-4AD8E3E8A9B0}"/>
    <cellStyle name="Output 2 2 4" xfId="20560" xr:uid="{00000000-0005-0000-0000-000053500000}"/>
    <cellStyle name="Output 2 2 4 10" xfId="27488" xr:uid="{636C1D7D-F463-4256-8DCB-BBA376177DE0}"/>
    <cellStyle name="Output 2 2 4 11" xfId="33215" xr:uid="{506E8295-2823-4E34-B106-71FEE2828BCA}"/>
    <cellStyle name="Output 2 2 4 2" xfId="20561" xr:uid="{00000000-0005-0000-0000-000054500000}"/>
    <cellStyle name="Output 2 2 4 2 2" xfId="21822" xr:uid="{ACF88EA9-1415-428F-A382-0B302D0A0442}"/>
    <cellStyle name="Output 2 2 4 2 2 2" xfId="23554" xr:uid="{3BF1EE64-A2F3-4037-8A1C-4CDF20C4DE6D}"/>
    <cellStyle name="Output 2 2 4 2 2 2 2" xfId="26254" xr:uid="{D2CFF6FA-E60F-4834-81D6-C5084DD538B4}"/>
    <cellStyle name="Output 2 2 4 2 2 2 2 2" xfId="31706" xr:uid="{1700F0DA-3F90-41B5-A408-574523C35D78}"/>
    <cellStyle name="Output 2 2 4 2 2 2 2 3" xfId="37281" xr:uid="{135BAF13-B898-4F5E-B0DB-2D15ADA90F6B}"/>
    <cellStyle name="Output 2 2 4 2 2 2 3" xfId="29494" xr:uid="{1A1F81AB-C030-4BCF-A700-9CE6D01B7E0F}"/>
    <cellStyle name="Output 2 2 4 2 2 2 4" xfId="35218" xr:uid="{CC06D87D-DF48-4717-8102-67DA5963305E}"/>
    <cellStyle name="Output 2 2 4 2 2 3" xfId="24937" xr:uid="{7E2BDCC6-0100-4BA2-B493-BBAF067C2F76}"/>
    <cellStyle name="Output 2 2 4 2 2 3 2" xfId="27132" xr:uid="{4DDAFB4E-2F55-4DB2-908F-D78670041A60}"/>
    <cellStyle name="Output 2 2 4 2 2 3 2 2" xfId="32584" xr:uid="{139CD097-03F5-4E05-9324-820C1CDDCAF9}"/>
    <cellStyle name="Output 2 2 4 2 2 3 3" xfId="30389" xr:uid="{AA41F7B2-C42B-42C2-84FC-587BCED681DB}"/>
    <cellStyle name="Output 2 2 4 2 2 3 4" xfId="36084" xr:uid="{153DE92E-22FB-4096-A280-9FC18BEECD01}"/>
    <cellStyle name="Output 2 2 4 2 2 4" xfId="22699" xr:uid="{58CB9523-B2B9-4685-8F43-6E94C220083D}"/>
    <cellStyle name="Output 2 2 4 2 2 4 2" xfId="28639" xr:uid="{A335F278-46D0-412B-B89D-19FF9EDD18AA}"/>
    <cellStyle name="Output 2 2 4 2 2 4 3" xfId="34366" xr:uid="{5787177A-D4B0-4E7C-B1C2-650954C860D2}"/>
    <cellStyle name="Output 2 2 4 2 2 5" xfId="25399" xr:uid="{4E03851E-94EB-4B3D-AF46-09A05BFA3D4D}"/>
    <cellStyle name="Output 2 2 4 2 2 5 2" xfId="30851" xr:uid="{EF793FEC-F4C4-40C7-B443-A33BE48F4EE6}"/>
    <cellStyle name="Output 2 2 4 2 2 6" xfId="27764" xr:uid="{A3FAD346-C48E-4F7C-9BCF-3F82BE75095F}"/>
    <cellStyle name="Output 2 2 4 2 2 7" xfId="33491" xr:uid="{5F33C87A-1E20-4D06-B427-713BF4251C33}"/>
    <cellStyle name="Output 2 2 4 2 3" xfId="23283" xr:uid="{E5C0A387-D0D6-4854-B7B7-36933AE53D8B}"/>
    <cellStyle name="Output 2 2 4 2 3 2" xfId="25983" xr:uid="{E8163BA1-DDA1-4977-A8C8-FFD937335200}"/>
    <cellStyle name="Output 2 2 4 2 3 2 2" xfId="31435" xr:uid="{86706A83-0EE3-4BAD-A220-DED914856693}"/>
    <cellStyle name="Output 2 2 4 2 3 2 3" xfId="37010" xr:uid="{444662BB-FB16-436B-9C71-9CCF527A92DD}"/>
    <cellStyle name="Output 2 2 4 2 3 3" xfId="29223" xr:uid="{27C2F4C4-A9D6-4DCA-9420-2CA12614DBBD}"/>
    <cellStyle name="Output 2 2 4 2 3 4" xfId="34947" xr:uid="{3B838A3C-DCB4-4123-8FF0-F76C788EDC26}"/>
    <cellStyle name="Output 2 2 4 2 4" xfId="24662" xr:uid="{F14E6BA3-2C8C-4812-8B80-F62A385D36C0}"/>
    <cellStyle name="Output 2 2 4 2 4 2" xfId="26857" xr:uid="{54EFC747-5DF5-4EE8-9DC7-5EAD770A45EF}"/>
    <cellStyle name="Output 2 2 4 2 4 2 2" xfId="32309" xr:uid="{6CB49963-7219-48F9-9F89-E1EBB695F7DA}"/>
    <cellStyle name="Output 2 2 4 2 4 3" xfId="30114" xr:uid="{AF8C431B-F099-431F-B8A2-4462AF32EC4E}"/>
    <cellStyle name="Output 2 2 4 2 4 4" xfId="35813" xr:uid="{18F8B4BA-BFF9-47F5-9D11-722707BAF5FD}"/>
    <cellStyle name="Output 2 2 4 2 5" xfId="22428" xr:uid="{B04AA7BA-DA6E-49DB-84D1-4534968E996D}"/>
    <cellStyle name="Output 2 2 4 2 5 2" xfId="28368" xr:uid="{D69D254A-DA83-4FFC-AF41-1C896155AA5E}"/>
    <cellStyle name="Output 2 2 4 2 5 3" xfId="34095" xr:uid="{D0A9A827-E2A1-4AD7-8EC8-44256AE75ED3}"/>
    <cellStyle name="Output 2 2 4 2 6" xfId="21547" xr:uid="{B98B4816-C909-4787-89A2-218B44199404}"/>
    <cellStyle name="Output 2 2 4 2 7" xfId="27489" xr:uid="{B306F450-5FD5-47FA-AA86-E59BF12D0CFD}"/>
    <cellStyle name="Output 2 2 4 2 8" xfId="33216" xr:uid="{1522E733-12AA-4E33-B249-2324302DF028}"/>
    <cellStyle name="Output 2 2 4 3" xfId="20562" xr:uid="{00000000-0005-0000-0000-000055500000}"/>
    <cellStyle name="Output 2 2 4 3 2" xfId="21821" xr:uid="{10A9CCBC-05EA-434E-8A46-841AA2968C68}"/>
    <cellStyle name="Output 2 2 4 3 2 2" xfId="23553" xr:uid="{9B1A26A0-05AE-448D-A39F-BD75AD265D6F}"/>
    <cellStyle name="Output 2 2 4 3 2 2 2" xfId="26253" xr:uid="{8E393B7A-4A28-4921-8A70-724FE52ABE15}"/>
    <cellStyle name="Output 2 2 4 3 2 2 2 2" xfId="31705" xr:uid="{53BBF6EE-8BD4-45E4-A985-0CE73A0A54B2}"/>
    <cellStyle name="Output 2 2 4 3 2 2 2 3" xfId="37280" xr:uid="{CAD32C06-986F-488D-81B6-E6836A62512B}"/>
    <cellStyle name="Output 2 2 4 3 2 2 3" xfId="29493" xr:uid="{3D325127-EEB1-48F5-9E9E-544EE6C0B837}"/>
    <cellStyle name="Output 2 2 4 3 2 2 4" xfId="35217" xr:uid="{EAF5A490-3364-47A6-AB48-A8B4733C84AE}"/>
    <cellStyle name="Output 2 2 4 3 2 3" xfId="24936" xr:uid="{E04BC6C6-F610-4F75-905D-A2D706CEBFC6}"/>
    <cellStyle name="Output 2 2 4 3 2 3 2" xfId="27131" xr:uid="{D6CB160F-EE94-4B86-BB65-1C86B3478B72}"/>
    <cellStyle name="Output 2 2 4 3 2 3 2 2" xfId="32583" xr:uid="{CC84EFEF-8F98-4C62-A5A1-A7E38DBA69E0}"/>
    <cellStyle name="Output 2 2 4 3 2 3 3" xfId="30388" xr:uid="{F015D3C5-21E3-43D6-8834-7230B9FDE655}"/>
    <cellStyle name="Output 2 2 4 3 2 3 4" xfId="36083" xr:uid="{4D2104C2-9122-42A6-A44A-B2B22B8B1E89}"/>
    <cellStyle name="Output 2 2 4 3 2 4" xfId="22698" xr:uid="{AA9A64C7-F03F-47F4-9098-44B4035AA5DA}"/>
    <cellStyle name="Output 2 2 4 3 2 4 2" xfId="28638" xr:uid="{B775F0D8-6090-420F-A32A-3AD14668B039}"/>
    <cellStyle name="Output 2 2 4 3 2 4 3" xfId="34365" xr:uid="{6553E1C9-4B71-4700-9414-EA2BDBD389D7}"/>
    <cellStyle name="Output 2 2 4 3 2 5" xfId="25398" xr:uid="{34657AD0-7395-4F1E-BFBE-FFFD76DA5061}"/>
    <cellStyle name="Output 2 2 4 3 2 5 2" xfId="30850" xr:uid="{F1675AB0-6CF8-4113-877A-4FD165A44E95}"/>
    <cellStyle name="Output 2 2 4 3 2 6" xfId="27763" xr:uid="{1E536CFA-550E-439F-AAB8-56044ED5CF8D}"/>
    <cellStyle name="Output 2 2 4 3 2 7" xfId="33490" xr:uid="{9CA105CA-93EA-45BE-99A8-0A40EAEFF108}"/>
    <cellStyle name="Output 2 2 4 3 3" xfId="23284" xr:uid="{65FF6D20-CA90-4C58-9BD7-7852C8FBDA84}"/>
    <cellStyle name="Output 2 2 4 3 3 2" xfId="25984" xr:uid="{973253C0-85DB-4036-AE80-0D5ACD9E60F6}"/>
    <cellStyle name="Output 2 2 4 3 3 2 2" xfId="31436" xr:uid="{0C1D3FB4-DF4E-4F12-84BD-B9207B4F393D}"/>
    <cellStyle name="Output 2 2 4 3 3 2 3" xfId="37011" xr:uid="{9BEA5D96-068D-4A0A-AC1E-2104AC161ECD}"/>
    <cellStyle name="Output 2 2 4 3 3 3" xfId="29224" xr:uid="{F8084B56-7C98-4C8A-A49A-632581EC8B25}"/>
    <cellStyle name="Output 2 2 4 3 3 4" xfId="34948" xr:uid="{497A8563-2F18-4A42-A353-0D6429F996E8}"/>
    <cellStyle name="Output 2 2 4 3 4" xfId="24663" xr:uid="{F650898D-EDA8-4614-BC68-A439CCA329F5}"/>
    <cellStyle name="Output 2 2 4 3 4 2" xfId="26858" xr:uid="{CA4EE1BE-CAB6-4929-A595-C1AB2F838679}"/>
    <cellStyle name="Output 2 2 4 3 4 2 2" xfId="32310" xr:uid="{611C53A9-AEB2-4FB1-9FE2-3D0520F6B487}"/>
    <cellStyle name="Output 2 2 4 3 4 3" xfId="30115" xr:uid="{0A46448F-9551-4209-BF34-511443994F8A}"/>
    <cellStyle name="Output 2 2 4 3 4 4" xfId="35814" xr:uid="{B97DED9D-D495-483B-9094-D02FC9D8AA14}"/>
    <cellStyle name="Output 2 2 4 3 5" xfId="22429" xr:uid="{EB9E69AC-8CAB-4852-9D7C-3813ECC3F4B9}"/>
    <cellStyle name="Output 2 2 4 3 5 2" xfId="28369" xr:uid="{6970FD5C-9E2F-476A-88C4-347DB8498FDE}"/>
    <cellStyle name="Output 2 2 4 3 5 3" xfId="34096" xr:uid="{FF668F61-46EF-4841-B341-AD7CEB2C16D9}"/>
    <cellStyle name="Output 2 2 4 3 6" xfId="21548" xr:uid="{00DD3BCA-4C6F-40F4-986D-E656FAAEF77B}"/>
    <cellStyle name="Output 2 2 4 3 7" xfId="27490" xr:uid="{4803D7E8-3BDA-493B-AE00-67B35BD21945}"/>
    <cellStyle name="Output 2 2 4 3 8" xfId="33217" xr:uid="{D8B058A3-5CE2-4D04-A2BE-668E8F9E8803}"/>
    <cellStyle name="Output 2 2 4 4" xfId="20563" xr:uid="{00000000-0005-0000-0000-000056500000}"/>
    <cellStyle name="Output 2 2 4 4 2" xfId="21820" xr:uid="{2F739F50-E5DF-4334-B506-D14A16A20A4E}"/>
    <cellStyle name="Output 2 2 4 4 2 2" xfId="23552" xr:uid="{D85A6759-3CF5-43FC-A11F-A7518B01F215}"/>
    <cellStyle name="Output 2 2 4 4 2 2 2" xfId="26252" xr:uid="{139012C2-33C2-46AF-881B-721019A06204}"/>
    <cellStyle name="Output 2 2 4 4 2 2 2 2" xfId="31704" xr:uid="{BE5DD9DC-87F2-453A-8A85-3EC2E24C261C}"/>
    <cellStyle name="Output 2 2 4 4 2 2 2 3" xfId="37279" xr:uid="{6E38E1BC-C4DB-443A-8240-6C07D2B990D0}"/>
    <cellStyle name="Output 2 2 4 4 2 2 3" xfId="29492" xr:uid="{3E146011-AEE9-4566-81C5-DC4BFEF5F39B}"/>
    <cellStyle name="Output 2 2 4 4 2 2 4" xfId="35216" xr:uid="{990236F4-A655-4FB6-9F60-AF4A5C87C5B4}"/>
    <cellStyle name="Output 2 2 4 4 2 3" xfId="24935" xr:uid="{457CE5AF-A428-4326-BB0C-5A8D19684F50}"/>
    <cellStyle name="Output 2 2 4 4 2 3 2" xfId="27130" xr:uid="{8CB089E9-2D87-46C0-96A8-F45FBD62A8B0}"/>
    <cellStyle name="Output 2 2 4 4 2 3 2 2" xfId="32582" xr:uid="{5738DC20-71BE-4F9F-8BB5-AA3C6478EAFF}"/>
    <cellStyle name="Output 2 2 4 4 2 3 3" xfId="30387" xr:uid="{781D66A5-FF5B-4CAF-B13F-070E0F0A88D5}"/>
    <cellStyle name="Output 2 2 4 4 2 3 4" xfId="36082" xr:uid="{6FCB6138-5C8C-43B6-95AA-AAC35477A33A}"/>
    <cellStyle name="Output 2 2 4 4 2 4" xfId="22697" xr:uid="{C1E194ED-0648-47C1-93CB-D1E41DAE7955}"/>
    <cellStyle name="Output 2 2 4 4 2 4 2" xfId="28637" xr:uid="{97F7B92D-6F8A-4F4C-9A29-4038FA728C8F}"/>
    <cellStyle name="Output 2 2 4 4 2 4 3" xfId="34364" xr:uid="{FA9818B6-45AF-4C00-A34E-6724435DEF42}"/>
    <cellStyle name="Output 2 2 4 4 2 5" xfId="25397" xr:uid="{D32BDF00-1A87-489F-B030-6D3FA487EDED}"/>
    <cellStyle name="Output 2 2 4 4 2 5 2" xfId="30849" xr:uid="{A507FB76-291C-4D96-B046-EB5E1C2812D4}"/>
    <cellStyle name="Output 2 2 4 4 2 6" xfId="27762" xr:uid="{DE7DFCDF-D844-40FB-8882-F3D774288B61}"/>
    <cellStyle name="Output 2 2 4 4 2 7" xfId="33489" xr:uid="{752763E7-FE5D-49A9-AFC3-F1E1F76278AD}"/>
    <cellStyle name="Output 2 2 4 4 3" xfId="23285" xr:uid="{AB5A8C8D-88FF-4462-93B4-A65411CF5FB2}"/>
    <cellStyle name="Output 2 2 4 4 3 2" xfId="25985" xr:uid="{203B513E-333E-4ABF-B910-50FE01584621}"/>
    <cellStyle name="Output 2 2 4 4 3 2 2" xfId="31437" xr:uid="{CC7BF1DF-49DB-4561-A2AA-1F1693771814}"/>
    <cellStyle name="Output 2 2 4 4 3 2 3" xfId="37012" xr:uid="{7F3476ED-C702-49BB-946E-F81A6D78391C}"/>
    <cellStyle name="Output 2 2 4 4 3 3" xfId="29225" xr:uid="{EC486493-1B21-4FB3-BD3F-2CDB78C2B828}"/>
    <cellStyle name="Output 2 2 4 4 3 4" xfId="34949" xr:uid="{C2115B51-7A79-418A-A2B6-F23FAD36DF41}"/>
    <cellStyle name="Output 2 2 4 4 4" xfId="24664" xr:uid="{26AB0BD3-B5E3-4A45-B7FB-2BFFC6A97E13}"/>
    <cellStyle name="Output 2 2 4 4 4 2" xfId="26859" xr:uid="{5CE29199-326F-4092-92A1-9F7AA978284D}"/>
    <cellStyle name="Output 2 2 4 4 4 2 2" xfId="32311" xr:uid="{1EB99300-AB13-4F60-B85E-6CAD2192F739}"/>
    <cellStyle name="Output 2 2 4 4 4 3" xfId="30116" xr:uid="{4D8D1714-C271-4942-B246-4D59ED651CAD}"/>
    <cellStyle name="Output 2 2 4 4 4 4" xfId="35815" xr:uid="{66F2B283-9E28-42EC-AA9F-7E0672ECF081}"/>
    <cellStyle name="Output 2 2 4 4 5" xfId="22430" xr:uid="{25EF3601-DD6B-430B-8CFC-332E61954EC2}"/>
    <cellStyle name="Output 2 2 4 4 5 2" xfId="28370" xr:uid="{6E1EAA68-C94A-4506-BFB8-B5B6B093B9AB}"/>
    <cellStyle name="Output 2 2 4 4 5 3" xfId="34097" xr:uid="{C3BB6310-3F1C-4156-AAA9-A28C45268CFF}"/>
    <cellStyle name="Output 2 2 4 4 6" xfId="21549" xr:uid="{274B2A78-8268-4B6E-A79B-8B89E8A6C890}"/>
    <cellStyle name="Output 2 2 4 4 7" xfId="27491" xr:uid="{FF745DE8-F4FE-4489-81AE-F3FAE9ADF386}"/>
    <cellStyle name="Output 2 2 4 4 8" xfId="33218" xr:uid="{B432872F-4A60-4010-9047-77C91D3D1910}"/>
    <cellStyle name="Output 2 2 4 5" xfId="21823" xr:uid="{FE490DAC-3B5B-4B32-8102-604A36345B2E}"/>
    <cellStyle name="Output 2 2 4 5 2" xfId="23555" xr:uid="{1A7076A9-3AF1-429C-889A-5FA404F5796B}"/>
    <cellStyle name="Output 2 2 4 5 2 2" xfId="26255" xr:uid="{D8D751B8-5755-4C6B-B151-EBECD0CC5138}"/>
    <cellStyle name="Output 2 2 4 5 2 2 2" xfId="31707" xr:uid="{733A5875-79A6-48FF-93C9-3EB77E8BEE34}"/>
    <cellStyle name="Output 2 2 4 5 2 2 3" xfId="37282" xr:uid="{B3DA859A-0892-4C16-B449-DF6874C7AF9B}"/>
    <cellStyle name="Output 2 2 4 5 2 3" xfId="29495" xr:uid="{4B669DEE-E3D4-47BB-81A5-FB08344CC959}"/>
    <cellStyle name="Output 2 2 4 5 2 4" xfId="35219" xr:uid="{7F377DCB-ABC9-422C-AC02-A451312A384B}"/>
    <cellStyle name="Output 2 2 4 5 3" xfId="24938" xr:uid="{8BDCF2A9-F94D-4AFD-AB5C-64A8849132F2}"/>
    <cellStyle name="Output 2 2 4 5 3 2" xfId="27133" xr:uid="{C578D879-08E3-4C1E-81D3-8B093B5BB046}"/>
    <cellStyle name="Output 2 2 4 5 3 2 2" xfId="32585" xr:uid="{6F6616DF-DCBA-44DE-A6DE-92900779C961}"/>
    <cellStyle name="Output 2 2 4 5 3 3" xfId="30390" xr:uid="{E9AC3625-949D-4675-B0B6-4C71740D2783}"/>
    <cellStyle name="Output 2 2 4 5 3 4" xfId="36085" xr:uid="{FE1D9DA1-2194-4DB8-BD3C-6A67FB994826}"/>
    <cellStyle name="Output 2 2 4 5 4" xfId="22700" xr:uid="{8D5E208F-D723-4DE1-9974-C60FB0AEE5B8}"/>
    <cellStyle name="Output 2 2 4 5 4 2" xfId="28640" xr:uid="{A8330A55-47B5-4D48-A8AF-94BFE4D0FB91}"/>
    <cellStyle name="Output 2 2 4 5 4 3" xfId="34367" xr:uid="{D00683CD-5722-4C87-9BD9-4C12A8B4B3E6}"/>
    <cellStyle name="Output 2 2 4 5 5" xfId="25400" xr:uid="{9E481613-C88E-49B1-84CA-1A61B6DF318A}"/>
    <cellStyle name="Output 2 2 4 5 5 2" xfId="30852" xr:uid="{8EBCFE18-4A88-4135-89C9-280F8A6CABFB}"/>
    <cellStyle name="Output 2 2 4 5 6" xfId="27765" xr:uid="{7FB188C5-8CBA-4069-82EE-76CA9AA5EB72}"/>
    <cellStyle name="Output 2 2 4 5 7" xfId="33492" xr:uid="{5C21C61C-D714-495D-B9A3-0886F383BA15}"/>
    <cellStyle name="Output 2 2 4 6" xfId="23282" xr:uid="{E5F2490C-CE54-4B24-A4E8-F1144DCAE002}"/>
    <cellStyle name="Output 2 2 4 6 2" xfId="25982" xr:uid="{AAD1D185-3365-4652-B919-EAD6F6BCB7BD}"/>
    <cellStyle name="Output 2 2 4 6 2 2" xfId="31434" xr:uid="{06DB6C5A-EDCC-4F16-81C4-30DA95465D4A}"/>
    <cellStyle name="Output 2 2 4 6 2 3" xfId="37009" xr:uid="{E33ED3F7-9DE3-401A-8B81-CDF46C5C392D}"/>
    <cellStyle name="Output 2 2 4 6 3" xfId="29222" xr:uid="{051BBFAD-21ED-474C-BA2C-BA14E64472FA}"/>
    <cellStyle name="Output 2 2 4 6 4" xfId="34946" xr:uid="{6DA70976-5F78-4B5C-88E4-D2C7E8FF771F}"/>
    <cellStyle name="Output 2 2 4 7" xfId="24661" xr:uid="{75D84864-24B4-486F-BA2B-A6EDAE53E284}"/>
    <cellStyle name="Output 2 2 4 7 2" xfId="26856" xr:uid="{D1B101A2-E1BC-4E28-99B7-8BEDD76FBAA9}"/>
    <cellStyle name="Output 2 2 4 7 2 2" xfId="32308" xr:uid="{1173D1EC-FE22-4595-ABDA-285D6B05D898}"/>
    <cellStyle name="Output 2 2 4 7 3" xfId="30113" xr:uid="{3E3C33A3-06CE-449E-9559-A6EA042F70AA}"/>
    <cellStyle name="Output 2 2 4 7 4" xfId="35812" xr:uid="{3887C02F-9ADD-4322-A5F8-D8A49214C518}"/>
    <cellStyle name="Output 2 2 4 8" xfId="22427" xr:uid="{41302586-A786-49D3-A29F-F93203C0702B}"/>
    <cellStyle name="Output 2 2 4 8 2" xfId="28367" xr:uid="{64A5E348-6C03-4CD1-93F3-E8077E3F2F58}"/>
    <cellStyle name="Output 2 2 4 8 3" xfId="34094" xr:uid="{425C2944-8A1B-4845-9EE1-70D85C9DDF0F}"/>
    <cellStyle name="Output 2 2 4 9" xfId="21546" xr:uid="{426E8CB8-FF1E-494E-AA3F-106D7EA63DE5}"/>
    <cellStyle name="Output 2 2 5" xfId="20564" xr:uid="{00000000-0005-0000-0000-000057500000}"/>
    <cellStyle name="Output 2 2 5 10" xfId="27492" xr:uid="{AFC2EAB3-217F-4844-95FA-5628B6F8BDBA}"/>
    <cellStyle name="Output 2 2 5 11" xfId="33219" xr:uid="{64F14BA7-C776-4BB3-AE7D-70A6F4E99FF5}"/>
    <cellStyle name="Output 2 2 5 2" xfId="20565" xr:uid="{00000000-0005-0000-0000-000058500000}"/>
    <cellStyle name="Output 2 2 5 2 2" xfId="21818" xr:uid="{E0B2E604-1A08-42AC-AE16-E49A822AD8EE}"/>
    <cellStyle name="Output 2 2 5 2 2 2" xfId="23550" xr:uid="{93B38D97-4E14-47D8-ADB2-D04119DE367E}"/>
    <cellStyle name="Output 2 2 5 2 2 2 2" xfId="26250" xr:uid="{97255513-FD8D-4928-B7AC-28E7E02ECF85}"/>
    <cellStyle name="Output 2 2 5 2 2 2 2 2" xfId="31702" xr:uid="{4CD5217F-0277-4432-A685-B62442612381}"/>
    <cellStyle name="Output 2 2 5 2 2 2 2 3" xfId="37277" xr:uid="{4C21DE0C-E5B6-4205-B3B9-8A86F00F47A8}"/>
    <cellStyle name="Output 2 2 5 2 2 2 3" xfId="29490" xr:uid="{E688532A-2324-4254-99D9-0972760FAEBF}"/>
    <cellStyle name="Output 2 2 5 2 2 2 4" xfId="35214" xr:uid="{60ADBABC-9BC0-4FD6-B299-B988AB15FAB8}"/>
    <cellStyle name="Output 2 2 5 2 2 3" xfId="24933" xr:uid="{AF7D230E-E0AE-43EE-81C2-8DEEAB574106}"/>
    <cellStyle name="Output 2 2 5 2 2 3 2" xfId="27128" xr:uid="{F2B1246D-96A1-48CA-B6AF-0FEC28663331}"/>
    <cellStyle name="Output 2 2 5 2 2 3 2 2" xfId="32580" xr:uid="{FCE10AE3-D862-4724-88E4-629378EF9FEC}"/>
    <cellStyle name="Output 2 2 5 2 2 3 3" xfId="30385" xr:uid="{83023277-211B-479B-BCA6-2AC644555037}"/>
    <cellStyle name="Output 2 2 5 2 2 3 4" xfId="36080" xr:uid="{2FABEBE0-2887-4CB5-A028-90AEEC8B534B}"/>
    <cellStyle name="Output 2 2 5 2 2 4" xfId="22695" xr:uid="{79FE587D-DA3E-4C34-BF14-623CDAC4C31D}"/>
    <cellStyle name="Output 2 2 5 2 2 4 2" xfId="28635" xr:uid="{1D8C6130-5838-4AD7-B682-BBE846971E82}"/>
    <cellStyle name="Output 2 2 5 2 2 4 3" xfId="34362" xr:uid="{702FEA3E-DF09-429A-BE65-94A4B94F354B}"/>
    <cellStyle name="Output 2 2 5 2 2 5" xfId="25395" xr:uid="{26AC2568-A065-453C-8D64-8B2FB0A336A8}"/>
    <cellStyle name="Output 2 2 5 2 2 5 2" xfId="30847" xr:uid="{8A21C93D-504A-41DF-A3D7-C39C8117B472}"/>
    <cellStyle name="Output 2 2 5 2 2 6" xfId="27760" xr:uid="{0F8D75DB-E729-4D98-9069-581416E99308}"/>
    <cellStyle name="Output 2 2 5 2 2 7" xfId="33487" xr:uid="{4FE733BA-90E8-4917-AD0D-80B698762753}"/>
    <cellStyle name="Output 2 2 5 2 3" xfId="23287" xr:uid="{BFBF7CEA-C620-427B-A0B3-81714A87D84B}"/>
    <cellStyle name="Output 2 2 5 2 3 2" xfId="25987" xr:uid="{5292CA5D-D769-4B69-9030-0884387ACC70}"/>
    <cellStyle name="Output 2 2 5 2 3 2 2" xfId="31439" xr:uid="{CCA71ECB-6ACB-4B9C-B54B-EF263E0B244C}"/>
    <cellStyle name="Output 2 2 5 2 3 2 3" xfId="37014" xr:uid="{2305A629-A1BB-43C2-828C-B3E7721CE300}"/>
    <cellStyle name="Output 2 2 5 2 3 3" xfId="29227" xr:uid="{BC195C59-4F88-4C99-B89F-5E22BFCDF2E7}"/>
    <cellStyle name="Output 2 2 5 2 3 4" xfId="34951" xr:uid="{0548BD58-A99C-4C98-A95E-105A8C9D738D}"/>
    <cellStyle name="Output 2 2 5 2 4" xfId="24666" xr:uid="{543A6F09-AD4B-4DFD-8798-3292F213DE7A}"/>
    <cellStyle name="Output 2 2 5 2 4 2" xfId="26861" xr:uid="{D0C05A1A-A99E-48E6-B0E6-2EBC6A809A0F}"/>
    <cellStyle name="Output 2 2 5 2 4 2 2" xfId="32313" xr:uid="{ACB93AD2-974E-46AF-9B8B-3A2BBD74A8F4}"/>
    <cellStyle name="Output 2 2 5 2 4 3" xfId="30118" xr:uid="{82FF1B4A-C6BE-49FF-AB74-F9DC29EE3A06}"/>
    <cellStyle name="Output 2 2 5 2 4 4" xfId="35817" xr:uid="{910A9749-4ACB-4FBA-9A50-8EF93A5F8FA1}"/>
    <cellStyle name="Output 2 2 5 2 5" xfId="22432" xr:uid="{C2785D90-BC4B-4291-B074-AC16E7A2DAD0}"/>
    <cellStyle name="Output 2 2 5 2 5 2" xfId="28372" xr:uid="{8431E052-4668-41A2-BAEC-AE7DBFC065AA}"/>
    <cellStyle name="Output 2 2 5 2 5 3" xfId="34099" xr:uid="{AB5C24C7-8CAC-48D1-B73E-981C3513E82B}"/>
    <cellStyle name="Output 2 2 5 2 6" xfId="21551" xr:uid="{A7BF8159-4911-4FC0-ACB4-E5FBC2991C8F}"/>
    <cellStyle name="Output 2 2 5 2 7" xfId="27493" xr:uid="{0ABC5F61-846E-4C36-8147-F0B9556005F0}"/>
    <cellStyle name="Output 2 2 5 2 8" xfId="33220" xr:uid="{70B9211A-1C57-482E-8C1B-A422C8B5363A}"/>
    <cellStyle name="Output 2 2 5 3" xfId="20566" xr:uid="{00000000-0005-0000-0000-000059500000}"/>
    <cellStyle name="Output 2 2 5 3 2" xfId="21817" xr:uid="{C74AA60F-6EE1-4A5E-A00E-388DC76F6B4C}"/>
    <cellStyle name="Output 2 2 5 3 2 2" xfId="23549" xr:uid="{8ACB792C-5989-4410-964D-A319525B519E}"/>
    <cellStyle name="Output 2 2 5 3 2 2 2" xfId="26249" xr:uid="{0ACB0FA0-9196-44D5-9E67-4D5FFA01FDE0}"/>
    <cellStyle name="Output 2 2 5 3 2 2 2 2" xfId="31701" xr:uid="{9491DFD3-F76D-429E-BDFC-D20DDDF1C9EE}"/>
    <cellStyle name="Output 2 2 5 3 2 2 2 3" xfId="37276" xr:uid="{B5120C2F-853B-4577-AE90-1608C1F8CA98}"/>
    <cellStyle name="Output 2 2 5 3 2 2 3" xfId="29489" xr:uid="{C5BDE1CF-A39C-420C-9DA0-DCD7739B6952}"/>
    <cellStyle name="Output 2 2 5 3 2 2 4" xfId="35213" xr:uid="{C133B7CB-F491-4356-B12E-47AD092DF2DA}"/>
    <cellStyle name="Output 2 2 5 3 2 3" xfId="24932" xr:uid="{633F1A8E-5437-48B5-99BD-AD7160AFCCCA}"/>
    <cellStyle name="Output 2 2 5 3 2 3 2" xfId="27127" xr:uid="{92C4CB46-4414-4962-84BA-06917F863FA7}"/>
    <cellStyle name="Output 2 2 5 3 2 3 2 2" xfId="32579" xr:uid="{61B2C2C8-094F-4E8F-8850-F302EF1DD538}"/>
    <cellStyle name="Output 2 2 5 3 2 3 3" xfId="30384" xr:uid="{E292D51D-4439-4907-8A14-3379F85CDE96}"/>
    <cellStyle name="Output 2 2 5 3 2 3 4" xfId="36079" xr:uid="{BE661DC7-ADE1-435E-B239-C0C4243E5105}"/>
    <cellStyle name="Output 2 2 5 3 2 4" xfId="22694" xr:uid="{33CBA2EF-0C91-4F20-B40F-FBD5147F6E33}"/>
    <cellStyle name="Output 2 2 5 3 2 4 2" xfId="28634" xr:uid="{8C22E3CA-4667-4B75-8061-F917616E710B}"/>
    <cellStyle name="Output 2 2 5 3 2 4 3" xfId="34361" xr:uid="{04A8CCA6-5CBD-4311-902F-C508378F8ED0}"/>
    <cellStyle name="Output 2 2 5 3 2 5" xfId="25394" xr:uid="{B1085C3C-8343-4D74-AD32-A6CAE87D6CB5}"/>
    <cellStyle name="Output 2 2 5 3 2 5 2" xfId="30846" xr:uid="{39CED1E6-3419-47BA-9F75-CA3BCCBD3EEA}"/>
    <cellStyle name="Output 2 2 5 3 2 6" xfId="27759" xr:uid="{F7FF9668-43FD-4B72-BAA0-BEB4ECAF38AD}"/>
    <cellStyle name="Output 2 2 5 3 2 7" xfId="33486" xr:uid="{C087BB43-D53A-486E-87F2-D0A5AAD6C20E}"/>
    <cellStyle name="Output 2 2 5 3 3" xfId="23288" xr:uid="{03C0BEC7-9A45-4E4D-8213-77442538163E}"/>
    <cellStyle name="Output 2 2 5 3 3 2" xfId="25988" xr:uid="{68D4F83B-8929-4A40-A311-DD6ADBD965EE}"/>
    <cellStyle name="Output 2 2 5 3 3 2 2" xfId="31440" xr:uid="{6126983D-BBAD-4FD7-AA3F-51DE031B6084}"/>
    <cellStyle name="Output 2 2 5 3 3 2 3" xfId="37015" xr:uid="{121A9CF3-BC2B-465E-83EC-0B893A9D2F7E}"/>
    <cellStyle name="Output 2 2 5 3 3 3" xfId="29228" xr:uid="{86669597-E751-4762-8130-E4CC76009C48}"/>
    <cellStyle name="Output 2 2 5 3 3 4" xfId="34952" xr:uid="{943D0277-901F-4709-9324-542608F5D8CB}"/>
    <cellStyle name="Output 2 2 5 3 4" xfId="24667" xr:uid="{78296FC1-9191-458E-BD90-9169CBB45DD8}"/>
    <cellStyle name="Output 2 2 5 3 4 2" xfId="26862" xr:uid="{AFF78CE7-52F6-4350-B00C-D69B86B8EC6C}"/>
    <cellStyle name="Output 2 2 5 3 4 2 2" xfId="32314" xr:uid="{CE94F858-7482-4A0B-BD4C-05A8D4682CB8}"/>
    <cellStyle name="Output 2 2 5 3 4 3" xfId="30119" xr:uid="{98DDCC91-27CD-4887-AD56-18A65E5C8FBA}"/>
    <cellStyle name="Output 2 2 5 3 4 4" xfId="35818" xr:uid="{F7BDCE4D-20CD-44DC-A32B-CDD915DCFB63}"/>
    <cellStyle name="Output 2 2 5 3 5" xfId="22433" xr:uid="{4DA24297-E011-42E2-97D5-313DEBC1A4F7}"/>
    <cellStyle name="Output 2 2 5 3 5 2" xfId="28373" xr:uid="{AB988A7D-665C-4A3E-AD00-4046D62A5C0E}"/>
    <cellStyle name="Output 2 2 5 3 5 3" xfId="34100" xr:uid="{469E6B03-35CE-4802-AC76-25AF810AE3B4}"/>
    <cellStyle name="Output 2 2 5 3 6" xfId="21552" xr:uid="{841A9A32-2B38-43A5-B7EA-B624CD9DA5D9}"/>
    <cellStyle name="Output 2 2 5 3 7" xfId="27494" xr:uid="{0A955650-F223-452E-A2A6-78CCD9BE1E4F}"/>
    <cellStyle name="Output 2 2 5 3 8" xfId="33221" xr:uid="{8B0CA8D1-B091-44BE-BF3B-1453F214F0D4}"/>
    <cellStyle name="Output 2 2 5 4" xfId="20567" xr:uid="{00000000-0005-0000-0000-00005A500000}"/>
    <cellStyle name="Output 2 2 5 4 2" xfId="21816" xr:uid="{E6FCA3B2-0F37-4119-9ECA-85686BFEBDEF}"/>
    <cellStyle name="Output 2 2 5 4 2 2" xfId="23548" xr:uid="{E63B60B1-B917-4A7E-A8C9-227AC4A8ABE5}"/>
    <cellStyle name="Output 2 2 5 4 2 2 2" xfId="26248" xr:uid="{2F018B66-D995-4D81-80BC-D6E168859A3C}"/>
    <cellStyle name="Output 2 2 5 4 2 2 2 2" xfId="31700" xr:uid="{E454DD55-D473-49F9-9341-25339AF4A6C5}"/>
    <cellStyle name="Output 2 2 5 4 2 2 2 3" xfId="37275" xr:uid="{E9BA0970-0EB6-4D40-992C-6F194DC535D5}"/>
    <cellStyle name="Output 2 2 5 4 2 2 3" xfId="29488" xr:uid="{4D25D86D-3844-483D-80AE-4C386C206819}"/>
    <cellStyle name="Output 2 2 5 4 2 2 4" xfId="35212" xr:uid="{42F142AB-A302-47E8-B3BB-0AF5529A039E}"/>
    <cellStyle name="Output 2 2 5 4 2 3" xfId="24931" xr:uid="{DC81A07F-3FB0-40A5-8486-98AD1E0DECA1}"/>
    <cellStyle name="Output 2 2 5 4 2 3 2" xfId="27126" xr:uid="{3A628712-46C0-4A44-9587-32110AD48B99}"/>
    <cellStyle name="Output 2 2 5 4 2 3 2 2" xfId="32578" xr:uid="{2FC82CDF-3B06-4B86-8641-350CFB8D0D50}"/>
    <cellStyle name="Output 2 2 5 4 2 3 3" xfId="30383" xr:uid="{CF957335-A686-4793-A353-BEF3CAB20725}"/>
    <cellStyle name="Output 2 2 5 4 2 3 4" xfId="36078" xr:uid="{4B2785DF-C57E-4EEE-A2A3-56B478954672}"/>
    <cellStyle name="Output 2 2 5 4 2 4" xfId="22693" xr:uid="{2206160D-1490-4DED-B013-06B28CC05226}"/>
    <cellStyle name="Output 2 2 5 4 2 4 2" xfId="28633" xr:uid="{CF9A6EA3-570A-4960-A99C-EFEDA70A2707}"/>
    <cellStyle name="Output 2 2 5 4 2 4 3" xfId="34360" xr:uid="{116445BD-6498-4089-ADAE-16BCB00490AF}"/>
    <cellStyle name="Output 2 2 5 4 2 5" xfId="25393" xr:uid="{DCC2139C-ECBD-4557-8452-C0C7433FF1F7}"/>
    <cellStyle name="Output 2 2 5 4 2 5 2" xfId="30845" xr:uid="{5DE9E056-C2CC-4CFF-9E42-B07057123B7E}"/>
    <cellStyle name="Output 2 2 5 4 2 6" xfId="27758" xr:uid="{C111AE18-928C-483A-A8CF-40FE897F29F3}"/>
    <cellStyle name="Output 2 2 5 4 2 7" xfId="33485" xr:uid="{41DE608B-7907-4C31-B390-47EC70EF5354}"/>
    <cellStyle name="Output 2 2 5 4 3" xfId="23289" xr:uid="{844E7594-14E6-4D24-95D3-1F28CE10A062}"/>
    <cellStyle name="Output 2 2 5 4 3 2" xfId="25989" xr:uid="{8A46EFF9-0BCA-4C76-861C-B713AE987556}"/>
    <cellStyle name="Output 2 2 5 4 3 2 2" xfId="31441" xr:uid="{5FB427FF-2E80-4410-894B-15B5C6E5F242}"/>
    <cellStyle name="Output 2 2 5 4 3 2 3" xfId="37016" xr:uid="{5CC35EAF-FB51-49A5-9E60-7FCAB3F9C06E}"/>
    <cellStyle name="Output 2 2 5 4 3 3" xfId="29229" xr:uid="{7911A863-7EF7-4EF0-B709-815B9B7B595C}"/>
    <cellStyle name="Output 2 2 5 4 3 4" xfId="34953" xr:uid="{FBBFDFA3-ECD0-4AD6-AC64-6587759AAF8A}"/>
    <cellStyle name="Output 2 2 5 4 4" xfId="24668" xr:uid="{8FFBAB56-8A3A-4E09-8355-05EA4E82F67B}"/>
    <cellStyle name="Output 2 2 5 4 4 2" xfId="26863" xr:uid="{472EA919-87B1-4316-ADA8-96C999335C9A}"/>
    <cellStyle name="Output 2 2 5 4 4 2 2" xfId="32315" xr:uid="{BCAF3D49-D179-42FD-91BF-1260D65BEBD6}"/>
    <cellStyle name="Output 2 2 5 4 4 3" xfId="30120" xr:uid="{E79BE521-F13C-4D3D-AC95-FF6CF059CF08}"/>
    <cellStyle name="Output 2 2 5 4 4 4" xfId="35819" xr:uid="{50B5B952-84D3-49A4-8794-BEB42266BEEF}"/>
    <cellStyle name="Output 2 2 5 4 5" xfId="22434" xr:uid="{C5848DA1-C56D-4DB6-9897-5FA6D116FE9F}"/>
    <cellStyle name="Output 2 2 5 4 5 2" xfId="28374" xr:uid="{0F62A1EF-95EA-4CA4-B2FB-AF023A8E38D1}"/>
    <cellStyle name="Output 2 2 5 4 5 3" xfId="34101" xr:uid="{3234206A-01FE-4A2F-89D4-29E19B45D73C}"/>
    <cellStyle name="Output 2 2 5 4 6" xfId="21553" xr:uid="{77D78224-32FD-4862-B094-D0E4B8F0A55C}"/>
    <cellStyle name="Output 2 2 5 4 7" xfId="27495" xr:uid="{6D39C6A0-E512-44F6-BD99-11BEC395327E}"/>
    <cellStyle name="Output 2 2 5 4 8" xfId="33222" xr:uid="{989EDBFA-A56C-4E57-950E-3E3B92332EE0}"/>
    <cellStyle name="Output 2 2 5 5" xfId="21819" xr:uid="{F572889B-2B9B-4B7C-B5C0-D61E8994A09A}"/>
    <cellStyle name="Output 2 2 5 5 2" xfId="23551" xr:uid="{DB08AD0D-BDDA-4358-950F-CC69B548C6C0}"/>
    <cellStyle name="Output 2 2 5 5 2 2" xfId="26251" xr:uid="{004AFAAA-1D1D-4127-998B-9ED838C3B827}"/>
    <cellStyle name="Output 2 2 5 5 2 2 2" xfId="31703" xr:uid="{9DFE22CD-E9AE-4209-8467-0F674A7F4D54}"/>
    <cellStyle name="Output 2 2 5 5 2 2 3" xfId="37278" xr:uid="{6CD3FAFB-3DF4-4990-83D5-DACCFB251322}"/>
    <cellStyle name="Output 2 2 5 5 2 3" xfId="29491" xr:uid="{7B23A6BA-7324-4AFF-9D89-182FFBDA22A9}"/>
    <cellStyle name="Output 2 2 5 5 2 4" xfId="35215" xr:uid="{5BE8E4C0-17E3-4C0B-9831-9D88022C69F3}"/>
    <cellStyle name="Output 2 2 5 5 3" xfId="24934" xr:uid="{AA79AC33-3B6B-41E9-8051-D5B0371E9E5D}"/>
    <cellStyle name="Output 2 2 5 5 3 2" xfId="27129" xr:uid="{AAEAE87E-4537-402F-8B8A-4E2951317B50}"/>
    <cellStyle name="Output 2 2 5 5 3 2 2" xfId="32581" xr:uid="{D88FC186-DB5C-40CE-9240-C70B63EC016A}"/>
    <cellStyle name="Output 2 2 5 5 3 3" xfId="30386" xr:uid="{51BD5189-8215-4C93-836C-61E7A15841F8}"/>
    <cellStyle name="Output 2 2 5 5 3 4" xfId="36081" xr:uid="{CF9D660E-BD09-411B-A10B-16B6B210361D}"/>
    <cellStyle name="Output 2 2 5 5 4" xfId="22696" xr:uid="{ECA26FD4-9444-477A-9433-DD4453E21425}"/>
    <cellStyle name="Output 2 2 5 5 4 2" xfId="28636" xr:uid="{FAEA84AD-D32F-48CB-9E3E-64ABF5C5ECBA}"/>
    <cellStyle name="Output 2 2 5 5 4 3" xfId="34363" xr:uid="{EB59F47B-FB4F-4480-8F37-A39454CA1B9D}"/>
    <cellStyle name="Output 2 2 5 5 5" xfId="25396" xr:uid="{3AFB8E15-FC87-4CAC-90C3-4E4CEEBF0C93}"/>
    <cellStyle name="Output 2 2 5 5 5 2" xfId="30848" xr:uid="{19242F50-F0A8-4818-B612-E3622D392464}"/>
    <cellStyle name="Output 2 2 5 5 6" xfId="27761" xr:uid="{8D396F33-EE78-4628-9FF1-E1077B345A67}"/>
    <cellStyle name="Output 2 2 5 5 7" xfId="33488" xr:uid="{79CB43D0-55D3-4428-9419-26BEF66B8BAF}"/>
    <cellStyle name="Output 2 2 5 6" xfId="23286" xr:uid="{8F602272-CF2E-482C-8CFB-4E900DFE5B95}"/>
    <cellStyle name="Output 2 2 5 6 2" xfId="25986" xr:uid="{F2A4F8EF-19CA-4562-8D21-39F18F262434}"/>
    <cellStyle name="Output 2 2 5 6 2 2" xfId="31438" xr:uid="{1829A34F-BC0E-4EFF-B771-49A56174A88C}"/>
    <cellStyle name="Output 2 2 5 6 2 3" xfId="37013" xr:uid="{DAF78B5D-2B2E-40C8-A488-5EDBBB79A902}"/>
    <cellStyle name="Output 2 2 5 6 3" xfId="29226" xr:uid="{6603B14D-CF4E-459A-A5A3-FBC12DC4C5F1}"/>
    <cellStyle name="Output 2 2 5 6 4" xfId="34950" xr:uid="{A85505CC-B36D-49E3-8A84-D19BF3D5503B}"/>
    <cellStyle name="Output 2 2 5 7" xfId="24665" xr:uid="{BDA28FC5-2280-46C0-925C-565A0C09C0AD}"/>
    <cellStyle name="Output 2 2 5 7 2" xfId="26860" xr:uid="{5D4D52CA-7ACC-4671-A3B9-AFC47C98DF7B}"/>
    <cellStyle name="Output 2 2 5 7 2 2" xfId="32312" xr:uid="{C9760DEA-4BFE-4DF8-B329-EA2C90C82D0D}"/>
    <cellStyle name="Output 2 2 5 7 3" xfId="30117" xr:uid="{142EC28C-5C78-4F43-9B90-CA2147886C98}"/>
    <cellStyle name="Output 2 2 5 7 4" xfId="35816" xr:uid="{6ED524AC-A393-4B92-B464-92B148EF4D87}"/>
    <cellStyle name="Output 2 2 5 8" xfId="22431" xr:uid="{1E38562D-D31A-48D2-87F7-D531F46F7578}"/>
    <cellStyle name="Output 2 2 5 8 2" xfId="28371" xr:uid="{9BBD8501-5600-4A68-A9B6-AF06A4B42184}"/>
    <cellStyle name="Output 2 2 5 8 3" xfId="34098" xr:uid="{ED03B803-2C17-47F1-9527-9B55FD9DE1DA}"/>
    <cellStyle name="Output 2 2 5 9" xfId="21550" xr:uid="{B24966DD-7172-4F14-A8EE-E98626765763}"/>
    <cellStyle name="Output 2 2 6" xfId="20568" xr:uid="{00000000-0005-0000-0000-00005B500000}"/>
    <cellStyle name="Output 2 2 6 2" xfId="21815" xr:uid="{BCC8AF8E-7318-4AB3-8556-902979A4818A}"/>
    <cellStyle name="Output 2 2 6 2 2" xfId="23547" xr:uid="{9E276A6F-737C-43D4-A841-788DC91B1B56}"/>
    <cellStyle name="Output 2 2 6 2 2 2" xfId="26247" xr:uid="{78F052FB-DFC9-4D83-86CA-9B3A6CED33FD}"/>
    <cellStyle name="Output 2 2 6 2 2 2 2" xfId="31699" xr:uid="{F9C22A44-F36D-44C1-ADDB-A0CD971A9EA7}"/>
    <cellStyle name="Output 2 2 6 2 2 2 3" xfId="37274" xr:uid="{FAF24425-CD2A-4655-B74C-9D08EDE9B5C8}"/>
    <cellStyle name="Output 2 2 6 2 2 3" xfId="29487" xr:uid="{EDF9B9B7-D7CA-48F3-8CDF-A1C58189ED0F}"/>
    <cellStyle name="Output 2 2 6 2 2 4" xfId="35211" xr:uid="{862BF5DC-F0A0-4657-81B5-1B5EACC4EECD}"/>
    <cellStyle name="Output 2 2 6 2 3" xfId="24930" xr:uid="{7722A835-A5C3-4B50-BDB2-295423A137D8}"/>
    <cellStyle name="Output 2 2 6 2 3 2" xfId="27125" xr:uid="{CA234ACE-EFED-4583-A8B5-E1F42AB4E9C0}"/>
    <cellStyle name="Output 2 2 6 2 3 2 2" xfId="32577" xr:uid="{3E455015-34BF-42D4-9B72-4480512B6770}"/>
    <cellStyle name="Output 2 2 6 2 3 3" xfId="30382" xr:uid="{A4A766B8-376E-4E77-A3A3-D4BC549826C4}"/>
    <cellStyle name="Output 2 2 6 2 3 4" xfId="36077" xr:uid="{771EF5DF-B23D-4323-8F66-E568D74BF025}"/>
    <cellStyle name="Output 2 2 6 2 4" xfId="22692" xr:uid="{FBE5C9A6-BAE4-45D4-B062-AC0D1170B9C1}"/>
    <cellStyle name="Output 2 2 6 2 4 2" xfId="28632" xr:uid="{977F6B6F-AB34-4BC1-BBE2-171894DAECB4}"/>
    <cellStyle name="Output 2 2 6 2 4 3" xfId="34359" xr:uid="{071C0863-3DFF-4026-9334-C090963EA670}"/>
    <cellStyle name="Output 2 2 6 2 5" xfId="25392" xr:uid="{977512A7-C8CB-42EA-8B9B-D34FF7B28356}"/>
    <cellStyle name="Output 2 2 6 2 5 2" xfId="30844" xr:uid="{CFC73E41-AE2D-40C5-B952-C6B67D37DE71}"/>
    <cellStyle name="Output 2 2 6 2 6" xfId="27757" xr:uid="{35130C10-63F5-4DEC-9D91-312CFB80CC50}"/>
    <cellStyle name="Output 2 2 6 2 7" xfId="33484" xr:uid="{D65534CE-EACC-498F-B199-3C094D84FA07}"/>
    <cellStyle name="Output 2 2 6 3" xfId="23290" xr:uid="{A9EFD468-445F-493D-9D6E-677908A4352B}"/>
    <cellStyle name="Output 2 2 6 3 2" xfId="25990" xr:uid="{1D0DC76E-D8E6-4E67-8305-82587CBACDD4}"/>
    <cellStyle name="Output 2 2 6 3 2 2" xfId="31442" xr:uid="{F5EC8A56-D439-4F42-B943-5C79D14CF1F8}"/>
    <cellStyle name="Output 2 2 6 3 2 3" xfId="37017" xr:uid="{224B251C-4742-41E8-8F83-F11FF325D716}"/>
    <cellStyle name="Output 2 2 6 3 3" xfId="29230" xr:uid="{2AD5E92F-A773-42BB-90BF-DCE45D19CBC8}"/>
    <cellStyle name="Output 2 2 6 3 4" xfId="34954" xr:uid="{15EB29C6-B4BB-4195-A884-C655F9366F3D}"/>
    <cellStyle name="Output 2 2 6 4" xfId="24669" xr:uid="{95FF660B-33B9-4D55-9399-100424F4EB49}"/>
    <cellStyle name="Output 2 2 6 4 2" xfId="26864" xr:uid="{E2B92D04-C71D-49F3-B12D-3BF1B60A85D7}"/>
    <cellStyle name="Output 2 2 6 4 2 2" xfId="32316" xr:uid="{0AB70402-D4B0-479A-82CD-AD238F0E38AF}"/>
    <cellStyle name="Output 2 2 6 4 3" xfId="30121" xr:uid="{FE46D8F3-696A-4A0B-9279-6185084CCE5A}"/>
    <cellStyle name="Output 2 2 6 4 4" xfId="35820" xr:uid="{22D859BF-0FC0-4359-A206-4E417C9ED8E0}"/>
    <cellStyle name="Output 2 2 6 5" xfId="22435" xr:uid="{3DF53B75-DC0F-4F31-AA2C-B43B71A94182}"/>
    <cellStyle name="Output 2 2 6 5 2" xfId="28375" xr:uid="{B67C6A24-5F11-4669-BC00-C12FD1F5E091}"/>
    <cellStyle name="Output 2 2 6 5 3" xfId="34102" xr:uid="{07692996-66AC-4AC1-9ACD-B380D811A97B}"/>
    <cellStyle name="Output 2 2 6 6" xfId="21554" xr:uid="{2DD228A5-EF49-4481-AD97-40B5D64D459E}"/>
    <cellStyle name="Output 2 2 6 7" xfId="27496" xr:uid="{C4156DE0-9FFA-4379-BFDC-9E39B5CFDAE8}"/>
    <cellStyle name="Output 2 2 6 8" xfId="33223" xr:uid="{E39D676E-79D7-41B5-A5CF-519972DB2681}"/>
    <cellStyle name="Output 2 2 7" xfId="20569" xr:uid="{00000000-0005-0000-0000-00005C500000}"/>
    <cellStyle name="Output 2 2 7 2" xfId="21814" xr:uid="{470E329E-6EE5-4146-8595-01CB2068DFDC}"/>
    <cellStyle name="Output 2 2 7 2 2" xfId="23546" xr:uid="{F3CD22C0-A206-40E2-8A93-EBA319B153D0}"/>
    <cellStyle name="Output 2 2 7 2 2 2" xfId="26246" xr:uid="{A8CF3A33-D414-4689-9D58-61F340B5A9A1}"/>
    <cellStyle name="Output 2 2 7 2 2 2 2" xfId="31698" xr:uid="{C072B980-223F-462D-9E27-04C8AEC9C110}"/>
    <cellStyle name="Output 2 2 7 2 2 2 3" xfId="37273" xr:uid="{4562E791-0BEF-4550-96AD-64C71AF746BA}"/>
    <cellStyle name="Output 2 2 7 2 2 3" xfId="29486" xr:uid="{6F5F33C3-C401-4266-9411-BE4BB926315A}"/>
    <cellStyle name="Output 2 2 7 2 2 4" xfId="35210" xr:uid="{AF47CE52-9CEF-4099-BCA8-5326FE28EF61}"/>
    <cellStyle name="Output 2 2 7 2 3" xfId="24929" xr:uid="{2A765272-B089-4D2E-A3EF-B970F4F58EBE}"/>
    <cellStyle name="Output 2 2 7 2 3 2" xfId="27124" xr:uid="{BC1F97E2-E85A-427A-89AD-CE9F3701128A}"/>
    <cellStyle name="Output 2 2 7 2 3 2 2" xfId="32576" xr:uid="{14307ED0-7381-4785-9C8A-2598014F7097}"/>
    <cellStyle name="Output 2 2 7 2 3 3" xfId="30381" xr:uid="{619CC291-B0C0-4FAA-B205-0164D264EAE6}"/>
    <cellStyle name="Output 2 2 7 2 3 4" xfId="36076" xr:uid="{00C59EC7-C673-43AB-8167-6E5CAF089152}"/>
    <cellStyle name="Output 2 2 7 2 4" xfId="22691" xr:uid="{FDEF1E7A-E58C-4F68-A585-DB25F6F0BFE8}"/>
    <cellStyle name="Output 2 2 7 2 4 2" xfId="28631" xr:uid="{834E2546-D375-4DFC-A45F-5203E892BE89}"/>
    <cellStyle name="Output 2 2 7 2 4 3" xfId="34358" xr:uid="{AC16E3F7-2DB4-496F-8065-A0B8B1540636}"/>
    <cellStyle name="Output 2 2 7 2 5" xfId="25391" xr:uid="{E788A34E-FC55-4E94-A808-D4A6881B4F01}"/>
    <cellStyle name="Output 2 2 7 2 5 2" xfId="30843" xr:uid="{AFD05881-5670-4C55-AF26-9E4A9CB9754A}"/>
    <cellStyle name="Output 2 2 7 2 6" xfId="27756" xr:uid="{4AC8AF79-CE5B-452B-9219-6FD1ECD71C0F}"/>
    <cellStyle name="Output 2 2 7 2 7" xfId="33483" xr:uid="{9DD195BF-BCC9-469F-93A0-3C58FCD1D424}"/>
    <cellStyle name="Output 2 2 7 3" xfId="23291" xr:uid="{836C8C8A-DA61-44D8-8B17-38BB132F7DCB}"/>
    <cellStyle name="Output 2 2 7 3 2" xfId="25991" xr:uid="{9AB27046-E2C7-4D52-9DB6-B8DC1521EC1B}"/>
    <cellStyle name="Output 2 2 7 3 2 2" xfId="31443" xr:uid="{F7781D13-6983-4620-8A12-1FE0D6E4DC67}"/>
    <cellStyle name="Output 2 2 7 3 2 3" xfId="37018" xr:uid="{489864D5-4D34-4AFA-A382-7474F655CF9C}"/>
    <cellStyle name="Output 2 2 7 3 3" xfId="29231" xr:uid="{F974CC8F-EFA2-4667-BA9E-C53E962DD68C}"/>
    <cellStyle name="Output 2 2 7 3 4" xfId="34955" xr:uid="{30726C63-239D-44B4-A186-40536D3AA8C8}"/>
    <cellStyle name="Output 2 2 7 4" xfId="24670" xr:uid="{4A352206-6068-41C9-A58B-FD107CEE2675}"/>
    <cellStyle name="Output 2 2 7 4 2" xfId="26865" xr:uid="{381FEA1A-CA82-4636-8D40-7FD331F96AAD}"/>
    <cellStyle name="Output 2 2 7 4 2 2" xfId="32317" xr:uid="{9F03646D-905C-45CF-8CB7-D7C91DB69839}"/>
    <cellStyle name="Output 2 2 7 4 3" xfId="30122" xr:uid="{88F6BE08-BB81-4DD5-94E3-A1B7382F940B}"/>
    <cellStyle name="Output 2 2 7 4 4" xfId="35821" xr:uid="{ABD7966A-4B6A-42C2-B013-B4692083E817}"/>
    <cellStyle name="Output 2 2 7 5" xfId="22436" xr:uid="{5561BF64-E422-4489-84A0-9860528D8349}"/>
    <cellStyle name="Output 2 2 7 5 2" xfId="28376" xr:uid="{A5917CC6-946D-43EC-89CA-2E635B31BFE0}"/>
    <cellStyle name="Output 2 2 7 5 3" xfId="34103" xr:uid="{2643EC97-799C-416F-95A8-4A2D3BCA22FA}"/>
    <cellStyle name="Output 2 2 7 6" xfId="21555" xr:uid="{846F75FF-9CF7-4FF1-8C35-68AE5A39B4DE}"/>
    <cellStyle name="Output 2 2 7 7" xfId="27497" xr:uid="{F67FD666-CCDA-4A9D-8D9C-DE901370B2DE}"/>
    <cellStyle name="Output 2 2 7 8" xfId="33224" xr:uid="{EF2D6185-49B3-474E-AE11-F7AC0F0FBDE5}"/>
    <cellStyle name="Output 2 2 8" xfId="20570" xr:uid="{00000000-0005-0000-0000-00005D500000}"/>
    <cellStyle name="Output 2 2 8 2" xfId="21813" xr:uid="{E9914621-7011-4956-AA82-5A7974CF875C}"/>
    <cellStyle name="Output 2 2 8 2 2" xfId="23545" xr:uid="{990070FD-9A13-4FD7-95A6-27E6479DE23A}"/>
    <cellStyle name="Output 2 2 8 2 2 2" xfId="26245" xr:uid="{D3E6BF34-06FF-4700-B647-805E8C600724}"/>
    <cellStyle name="Output 2 2 8 2 2 2 2" xfId="31697" xr:uid="{B8427D44-AA8F-47A9-8B84-4660EFB42622}"/>
    <cellStyle name="Output 2 2 8 2 2 2 3" xfId="37272" xr:uid="{72793F63-D2EE-4B12-8DC5-A6EF93FEB6ED}"/>
    <cellStyle name="Output 2 2 8 2 2 3" xfId="29485" xr:uid="{5A4993B4-4418-483B-9326-6A2942881004}"/>
    <cellStyle name="Output 2 2 8 2 2 4" xfId="35209" xr:uid="{A5466F3C-26B8-4616-9492-5B110FF67D18}"/>
    <cellStyle name="Output 2 2 8 2 3" xfId="24928" xr:uid="{325B195C-42F2-45E5-BB2F-2DC3403A26A8}"/>
    <cellStyle name="Output 2 2 8 2 3 2" xfId="27123" xr:uid="{F61186E6-0EA2-43C2-9541-252A069AE43A}"/>
    <cellStyle name="Output 2 2 8 2 3 2 2" xfId="32575" xr:uid="{827A2696-0AE4-42CB-BFEB-D74BB36FEEE6}"/>
    <cellStyle name="Output 2 2 8 2 3 3" xfId="30380" xr:uid="{81585CBB-C46F-4938-8F0E-9D441A6E67B4}"/>
    <cellStyle name="Output 2 2 8 2 3 4" xfId="36075" xr:uid="{9163C00C-F802-48CC-9C92-358787AE2075}"/>
    <cellStyle name="Output 2 2 8 2 4" xfId="22690" xr:uid="{AAC81B65-101A-437A-8560-B99461010B9C}"/>
    <cellStyle name="Output 2 2 8 2 4 2" xfId="28630" xr:uid="{91321447-EC6C-4BE8-9798-336EAE84E29C}"/>
    <cellStyle name="Output 2 2 8 2 4 3" xfId="34357" xr:uid="{27FA170C-5F34-4F68-8E58-F086CE7F6FDE}"/>
    <cellStyle name="Output 2 2 8 2 5" xfId="25390" xr:uid="{35ACB9F7-501A-4C5C-852C-8A0A18692E4A}"/>
    <cellStyle name="Output 2 2 8 2 5 2" xfId="30842" xr:uid="{6FABF3FF-85C2-4732-AF05-FD22CA297CBD}"/>
    <cellStyle name="Output 2 2 8 2 6" xfId="27755" xr:uid="{391DE5A1-0886-44C6-8BA1-E73C71FDA5C9}"/>
    <cellStyle name="Output 2 2 8 2 7" xfId="33482" xr:uid="{EE5947E5-11E7-4CF1-B73B-BF3242B9D60F}"/>
    <cellStyle name="Output 2 2 8 3" xfId="23292" xr:uid="{DFB019DC-65DC-4BEB-AF58-7915088D916D}"/>
    <cellStyle name="Output 2 2 8 3 2" xfId="25992" xr:uid="{CAD52E68-0D60-49A4-97F7-9A983AEEBD92}"/>
    <cellStyle name="Output 2 2 8 3 2 2" xfId="31444" xr:uid="{878F75C6-3576-486D-877F-1BD6777A031A}"/>
    <cellStyle name="Output 2 2 8 3 2 3" xfId="37019" xr:uid="{86F36A07-7111-46F0-B2BA-E54B980BB706}"/>
    <cellStyle name="Output 2 2 8 3 3" xfId="29232" xr:uid="{5F54EDE2-D85D-406C-AFCA-A734E673D1B7}"/>
    <cellStyle name="Output 2 2 8 3 4" xfId="34956" xr:uid="{C8E60AE8-157C-4D21-A9E7-FD771B85B14B}"/>
    <cellStyle name="Output 2 2 8 4" xfId="24671" xr:uid="{28AAB4DA-D289-450B-9661-F5809706060F}"/>
    <cellStyle name="Output 2 2 8 4 2" xfId="26866" xr:uid="{B1A025D9-A9A5-4B7A-B044-B3344C5B978F}"/>
    <cellStyle name="Output 2 2 8 4 2 2" xfId="32318" xr:uid="{8F550567-E13C-4F82-A19A-36BCE51B9E98}"/>
    <cellStyle name="Output 2 2 8 4 3" xfId="30123" xr:uid="{865CA2BB-A531-43AB-8917-6E72B7B3B07B}"/>
    <cellStyle name="Output 2 2 8 4 4" xfId="35822" xr:uid="{99E6A2F1-1EA8-4F2D-BB1B-AFA933B2EF12}"/>
    <cellStyle name="Output 2 2 8 5" xfId="22437" xr:uid="{327969D5-90F3-43CE-86D0-7A8FDBAD558A}"/>
    <cellStyle name="Output 2 2 8 5 2" xfId="28377" xr:uid="{79CCDD3B-2183-447B-A6EA-307DD329056F}"/>
    <cellStyle name="Output 2 2 8 5 3" xfId="34104" xr:uid="{B90BA046-5845-443D-825F-7DC7C7020562}"/>
    <cellStyle name="Output 2 2 8 6" xfId="21556" xr:uid="{DD4030AF-5678-4091-B474-9317504809B1}"/>
    <cellStyle name="Output 2 2 8 7" xfId="27498" xr:uid="{5648408E-68E7-4FFC-AD45-D2275B87F332}"/>
    <cellStyle name="Output 2 2 8 8" xfId="33225" xr:uid="{6D24C031-BA59-412F-91E0-97FF0AE096A8}"/>
    <cellStyle name="Output 2 2 9" xfId="20571" xr:uid="{00000000-0005-0000-0000-00005E500000}"/>
    <cellStyle name="Output 2 2 9 2" xfId="21812" xr:uid="{A50CBAD7-FFA9-4C3B-87B3-C72B0802014E}"/>
    <cellStyle name="Output 2 2 9 2 2" xfId="23544" xr:uid="{560B3B8A-24D4-433D-97CB-EC5D2CA5A4BF}"/>
    <cellStyle name="Output 2 2 9 2 2 2" xfId="26244" xr:uid="{B7287F96-77C7-4616-9F78-7C99B6684631}"/>
    <cellStyle name="Output 2 2 9 2 2 2 2" xfId="31696" xr:uid="{23B92AC6-B180-4323-B1F4-C5F64F1B44C8}"/>
    <cellStyle name="Output 2 2 9 2 2 2 3" xfId="37271" xr:uid="{1FB75CDD-8C47-4D20-A891-114480589192}"/>
    <cellStyle name="Output 2 2 9 2 2 3" xfId="29484" xr:uid="{FBE4254C-F4FF-4750-920F-C5155CAACB91}"/>
    <cellStyle name="Output 2 2 9 2 2 4" xfId="35208" xr:uid="{3ED156BE-2FC9-447C-A152-150B4C553C98}"/>
    <cellStyle name="Output 2 2 9 2 3" xfId="24927" xr:uid="{5328C1E4-5862-4E44-9A77-FBAB08CAA736}"/>
    <cellStyle name="Output 2 2 9 2 3 2" xfId="27122" xr:uid="{66C3AEC3-52FB-470D-94E9-C437D834E03A}"/>
    <cellStyle name="Output 2 2 9 2 3 2 2" xfId="32574" xr:uid="{9C48B6AE-B3AF-4994-9475-86C530405534}"/>
    <cellStyle name="Output 2 2 9 2 3 3" xfId="30379" xr:uid="{4117FE61-617B-4AD9-8326-46A46A8FCCB1}"/>
    <cellStyle name="Output 2 2 9 2 3 4" xfId="36074" xr:uid="{888D4B3F-36DD-4EEE-854B-581A3B690256}"/>
    <cellStyle name="Output 2 2 9 2 4" xfId="22689" xr:uid="{1E076E11-2CDE-4CED-8138-6F2D201129AC}"/>
    <cellStyle name="Output 2 2 9 2 4 2" xfId="28629" xr:uid="{E7731F6C-200A-492F-BA3A-BA1C4C9AE2D2}"/>
    <cellStyle name="Output 2 2 9 2 4 3" xfId="34356" xr:uid="{FC0FAEFC-E3A3-4E78-AD20-3E5A4EC90BA8}"/>
    <cellStyle name="Output 2 2 9 2 5" xfId="25389" xr:uid="{8A79E6F5-44AB-4BC2-91D4-C267183786B0}"/>
    <cellStyle name="Output 2 2 9 2 5 2" xfId="30841" xr:uid="{AEC7AE95-0F5F-4B8E-B856-38754189477D}"/>
    <cellStyle name="Output 2 2 9 2 6" xfId="27754" xr:uid="{607CA333-F322-48BA-9F7B-1C80603BD3CB}"/>
    <cellStyle name="Output 2 2 9 2 7" xfId="33481" xr:uid="{E05707AE-7180-4A37-8249-9B6A2B967F79}"/>
    <cellStyle name="Output 2 2 9 3" xfId="23293" xr:uid="{25E8503B-DFE2-4F4D-828E-0711704CDF86}"/>
    <cellStyle name="Output 2 2 9 3 2" xfId="25993" xr:uid="{56BA79E2-94CB-40D2-BA62-DD314F6DADAD}"/>
    <cellStyle name="Output 2 2 9 3 2 2" xfId="31445" xr:uid="{81A60607-1A0A-43F7-A9E9-915A2A789BAA}"/>
    <cellStyle name="Output 2 2 9 3 2 3" xfId="37020" xr:uid="{B2D51430-C50A-4DAC-9938-52A5320C5172}"/>
    <cellStyle name="Output 2 2 9 3 3" xfId="29233" xr:uid="{24D8E60E-8D87-4E34-BED2-4436AB9BCD87}"/>
    <cellStyle name="Output 2 2 9 3 4" xfId="34957" xr:uid="{5FAD922B-8ED6-453F-9A58-4F6F5ED2CAE8}"/>
    <cellStyle name="Output 2 2 9 4" xfId="24672" xr:uid="{DA145FD4-3B2F-4D12-860A-80D972CCBAE0}"/>
    <cellStyle name="Output 2 2 9 4 2" xfId="26867" xr:uid="{5E231DE2-EF97-48AB-858C-EDAB79B5D857}"/>
    <cellStyle name="Output 2 2 9 4 2 2" xfId="32319" xr:uid="{E1DF4866-9607-430A-9984-FAEAA8D5F5CB}"/>
    <cellStyle name="Output 2 2 9 4 3" xfId="30124" xr:uid="{7C582E30-EC05-45D2-8500-2BB41F0B4C91}"/>
    <cellStyle name="Output 2 2 9 4 4" xfId="35823" xr:uid="{6684662D-48D6-4C55-A38D-445B82A81979}"/>
    <cellStyle name="Output 2 2 9 5" xfId="22438" xr:uid="{9BA8236A-99BC-480D-86CD-24E15A2A9448}"/>
    <cellStyle name="Output 2 2 9 5 2" xfId="28378" xr:uid="{F69B67D2-874C-4317-8346-6676D5637FF8}"/>
    <cellStyle name="Output 2 2 9 5 3" xfId="34105" xr:uid="{93F1FD91-6EFD-415E-B896-065ACAF0CF71}"/>
    <cellStyle name="Output 2 2 9 6" xfId="21557" xr:uid="{7A84D4A3-6CC6-467B-91EA-28A9B4378165}"/>
    <cellStyle name="Output 2 2 9 7" xfId="27499" xr:uid="{25746E66-54BF-4636-B277-F8497E017B63}"/>
    <cellStyle name="Output 2 2 9 8" xfId="33226" xr:uid="{0433ECE1-5203-4605-B358-205EBCA79169}"/>
    <cellStyle name="Output 2 20" xfId="22396" xr:uid="{B12468E0-1579-4A37-9F7B-338ED1E9A35A}"/>
    <cellStyle name="Output 2 20 2" xfId="28336" xr:uid="{A03D30A3-12DD-4E30-920B-6BD336C79EDB}"/>
    <cellStyle name="Output 2 20 3" xfId="34063" xr:uid="{A6E798E4-C22D-4A44-874F-D5BED2C8D40A}"/>
    <cellStyle name="Output 2 21" xfId="21515" xr:uid="{CF09E47B-1650-4157-9FBF-BCCBA2E2CE99}"/>
    <cellStyle name="Output 2 22" xfId="27457" xr:uid="{F7E9512E-45F5-4571-98D1-4E84BD1FBE0F}"/>
    <cellStyle name="Output 2 23" xfId="33184" xr:uid="{40F1F5BE-945C-43EE-855A-713A84087527}"/>
    <cellStyle name="Output 2 3" xfId="20572" xr:uid="{00000000-0005-0000-0000-00005F500000}"/>
    <cellStyle name="Output 2 3 2" xfId="20573" xr:uid="{00000000-0005-0000-0000-000060500000}"/>
    <cellStyle name="Output 2 3 2 2" xfId="21811" xr:uid="{1A2BC409-AC50-454D-AE03-DC560D3B2914}"/>
    <cellStyle name="Output 2 3 2 2 2" xfId="23543" xr:uid="{55E0EF32-0771-4BEB-BDCA-1271376539E7}"/>
    <cellStyle name="Output 2 3 2 2 2 2" xfId="26243" xr:uid="{D3C15426-B6AE-4CDD-A67F-FF6A655032B0}"/>
    <cellStyle name="Output 2 3 2 2 2 2 2" xfId="31695" xr:uid="{FB804755-5AEC-4899-B838-2A5CF0C7850C}"/>
    <cellStyle name="Output 2 3 2 2 2 2 3" xfId="37270" xr:uid="{096FC96B-DEA7-47DA-B2A0-A1CCBCBFB2B1}"/>
    <cellStyle name="Output 2 3 2 2 2 3" xfId="29483" xr:uid="{E7718575-032A-4DEB-B241-06C497FAB9DE}"/>
    <cellStyle name="Output 2 3 2 2 2 4" xfId="35207" xr:uid="{FBAA242B-C13A-49CC-A81D-E84007A74E93}"/>
    <cellStyle name="Output 2 3 2 2 3" xfId="24926" xr:uid="{A1B92C8F-3BC7-4956-914E-686E6C31A4E0}"/>
    <cellStyle name="Output 2 3 2 2 3 2" xfId="27121" xr:uid="{2E336B94-7404-4BF8-A1C0-FC74496A7723}"/>
    <cellStyle name="Output 2 3 2 2 3 2 2" xfId="32573" xr:uid="{415EC2C1-47E4-4C4B-AB52-E3B885CC4D36}"/>
    <cellStyle name="Output 2 3 2 2 3 3" xfId="30378" xr:uid="{65C3D12F-F7C7-48CB-965E-A6294B37F05F}"/>
    <cellStyle name="Output 2 3 2 2 3 4" xfId="36073" xr:uid="{D517447D-5199-4C42-9191-C76064935FC6}"/>
    <cellStyle name="Output 2 3 2 2 4" xfId="22688" xr:uid="{C1A22D1F-AE12-4BC7-A72C-4C1A5A0BCECC}"/>
    <cellStyle name="Output 2 3 2 2 4 2" xfId="28628" xr:uid="{2D711A8F-A36A-419E-92DD-ED36F8456CA0}"/>
    <cellStyle name="Output 2 3 2 2 4 3" xfId="34355" xr:uid="{8B262083-6020-4005-9315-F39D92307E32}"/>
    <cellStyle name="Output 2 3 2 2 5" xfId="25388" xr:uid="{BAD062EB-6485-4DED-80CB-54B0B9DBCEFD}"/>
    <cellStyle name="Output 2 3 2 2 5 2" xfId="30840" xr:uid="{8231DD48-3469-4C18-9C95-81DA560ED03C}"/>
    <cellStyle name="Output 2 3 2 2 6" xfId="27753" xr:uid="{4B1F0C4E-9876-4DD7-8CB5-39AC843D4F7F}"/>
    <cellStyle name="Output 2 3 2 2 7" xfId="33480" xr:uid="{80AFA2FD-932E-4BE7-96F4-45DF1E897B89}"/>
    <cellStyle name="Output 2 3 2 3" xfId="23294" xr:uid="{AA9C57AD-08DA-4AAD-800A-00201591C218}"/>
    <cellStyle name="Output 2 3 2 3 2" xfId="25994" xr:uid="{7F084EAF-A26D-430B-9A08-59465B80CC0A}"/>
    <cellStyle name="Output 2 3 2 3 2 2" xfId="31446" xr:uid="{AE5A8CA3-D9DD-4409-9F97-8C3B583E508E}"/>
    <cellStyle name="Output 2 3 2 3 2 3" xfId="37021" xr:uid="{BCDEB0D3-B282-4456-B3E2-CE18FDCC2AEA}"/>
    <cellStyle name="Output 2 3 2 3 3" xfId="29234" xr:uid="{EA63AB4E-88DB-451C-B3BA-40D085F59C01}"/>
    <cellStyle name="Output 2 3 2 3 4" xfId="34958" xr:uid="{F0848BCD-282B-4575-B39E-DC6CB7B7C295}"/>
    <cellStyle name="Output 2 3 2 4" xfId="24673" xr:uid="{CC496CF2-39FB-4C9C-8A9E-CA3A3EA6A560}"/>
    <cellStyle name="Output 2 3 2 4 2" xfId="26868" xr:uid="{BBAAC908-D2C3-49C4-8B91-D57DE4F0E18B}"/>
    <cellStyle name="Output 2 3 2 4 2 2" xfId="32320" xr:uid="{AB7FC460-C351-4EA6-B0E4-027555558D30}"/>
    <cellStyle name="Output 2 3 2 4 3" xfId="30125" xr:uid="{267191CF-DA8C-4747-B9B8-0560425889AD}"/>
    <cellStyle name="Output 2 3 2 4 4" xfId="35824" xr:uid="{BE7C641A-CC98-40CA-AB5E-14A4DA64A713}"/>
    <cellStyle name="Output 2 3 2 5" xfId="22439" xr:uid="{AD119233-5A03-4BAA-9ED9-55BD06F10A62}"/>
    <cellStyle name="Output 2 3 2 5 2" xfId="28379" xr:uid="{6E487C1A-EFF3-4CDD-9CD3-AC271EA87946}"/>
    <cellStyle name="Output 2 3 2 5 3" xfId="34106" xr:uid="{A24931A7-71D0-4BF3-9D09-F047315481F4}"/>
    <cellStyle name="Output 2 3 2 6" xfId="21558" xr:uid="{19208CF7-B834-4847-A4C0-D2D7B776B016}"/>
    <cellStyle name="Output 2 3 2 7" xfId="27500" xr:uid="{1CDA0919-41BA-4E8A-AC04-6851DC615159}"/>
    <cellStyle name="Output 2 3 2 8" xfId="33227" xr:uid="{163F79A6-154C-4DD9-B569-12E36C61EE8A}"/>
    <cellStyle name="Output 2 3 3" xfId="20574" xr:uid="{00000000-0005-0000-0000-000061500000}"/>
    <cellStyle name="Output 2 3 3 2" xfId="21810" xr:uid="{21DAA8AC-9CA8-449E-B821-C1399A823A56}"/>
    <cellStyle name="Output 2 3 3 2 2" xfId="23542" xr:uid="{C2A7925B-4CA2-43D2-9CA6-879B941D7B42}"/>
    <cellStyle name="Output 2 3 3 2 2 2" xfId="26242" xr:uid="{CFCFF7D2-B041-400B-A04F-0152774AF218}"/>
    <cellStyle name="Output 2 3 3 2 2 2 2" xfId="31694" xr:uid="{DC95E292-7706-4C2F-A838-3142B31D561E}"/>
    <cellStyle name="Output 2 3 3 2 2 2 3" xfId="37269" xr:uid="{B05C0B9F-272A-4B99-9847-6C8E00EF9B1D}"/>
    <cellStyle name="Output 2 3 3 2 2 3" xfId="29482" xr:uid="{FCAD2D6A-B44B-4231-9F0C-B45DDAF16D27}"/>
    <cellStyle name="Output 2 3 3 2 2 4" xfId="35206" xr:uid="{7DEE488A-386A-4E08-BA3B-0420106CA062}"/>
    <cellStyle name="Output 2 3 3 2 3" xfId="24925" xr:uid="{FE18DC2B-AE11-4CEA-BE83-EEB205D3D62E}"/>
    <cellStyle name="Output 2 3 3 2 3 2" xfId="27120" xr:uid="{A8727CBD-6B88-45E6-BF32-77432195D89E}"/>
    <cellStyle name="Output 2 3 3 2 3 2 2" xfId="32572" xr:uid="{77ED9EBB-A80C-495D-AFE9-A0F3EB2987BB}"/>
    <cellStyle name="Output 2 3 3 2 3 3" xfId="30377" xr:uid="{BBA0344B-759D-467D-AC79-119E71CABA4C}"/>
    <cellStyle name="Output 2 3 3 2 3 4" xfId="36072" xr:uid="{21C3B011-3A38-4C95-9FB6-AF93848E1BF4}"/>
    <cellStyle name="Output 2 3 3 2 4" xfId="22687" xr:uid="{6D896356-33D1-45EE-82D6-311C9134FBFA}"/>
    <cellStyle name="Output 2 3 3 2 4 2" xfId="28627" xr:uid="{B51CAE98-9A55-4EE5-BB40-0A064146E8AB}"/>
    <cellStyle name="Output 2 3 3 2 4 3" xfId="34354" xr:uid="{82163DA5-5264-44F9-B1B5-F56033E88046}"/>
    <cellStyle name="Output 2 3 3 2 5" xfId="25387" xr:uid="{F8EEECA2-C67B-48A1-9E13-87F75966DA88}"/>
    <cellStyle name="Output 2 3 3 2 5 2" xfId="30839" xr:uid="{D0CFD649-0882-4E20-962A-608A14B17982}"/>
    <cellStyle name="Output 2 3 3 2 6" xfId="27752" xr:uid="{B2C39536-803D-4E5A-90D5-F3117EF3216E}"/>
    <cellStyle name="Output 2 3 3 2 7" xfId="33479" xr:uid="{EF554D4A-CCAA-43CC-AFD6-15BE709C0E89}"/>
    <cellStyle name="Output 2 3 3 3" xfId="23295" xr:uid="{F50EFAC0-AF76-4658-92C8-9E1D43A31810}"/>
    <cellStyle name="Output 2 3 3 3 2" xfId="25995" xr:uid="{4B2C8E29-A6EC-468F-AD1A-A72A978C593E}"/>
    <cellStyle name="Output 2 3 3 3 2 2" xfId="31447" xr:uid="{DFAC65E5-3E4F-4D21-93DB-72FF3D9BB118}"/>
    <cellStyle name="Output 2 3 3 3 2 3" xfId="37022" xr:uid="{CE9922C1-3278-4113-8CC2-5A8D08ACEC2F}"/>
    <cellStyle name="Output 2 3 3 3 3" xfId="29235" xr:uid="{FF8A178A-E7D6-4BF9-9710-90E05806ED20}"/>
    <cellStyle name="Output 2 3 3 3 4" xfId="34959" xr:uid="{3C7D5F86-ED69-445C-AFFD-B1131E108A26}"/>
    <cellStyle name="Output 2 3 3 4" xfId="24674" xr:uid="{CCD31E3D-B2CE-44FF-BBF0-9CEAABCAB684}"/>
    <cellStyle name="Output 2 3 3 4 2" xfId="26869" xr:uid="{E8FD56DC-4462-45E1-B816-5BDDC79B5F5E}"/>
    <cellStyle name="Output 2 3 3 4 2 2" xfId="32321" xr:uid="{3B5C32D2-C417-4617-84F9-9451FDF2D6A3}"/>
    <cellStyle name="Output 2 3 3 4 3" xfId="30126" xr:uid="{4E6B67DF-8487-41FB-885C-E414EF2121E9}"/>
    <cellStyle name="Output 2 3 3 4 4" xfId="35825" xr:uid="{A7018379-55CA-432A-87EB-9868D38088BD}"/>
    <cellStyle name="Output 2 3 3 5" xfId="22440" xr:uid="{DEE73759-E961-4DEC-9211-C82BC5887128}"/>
    <cellStyle name="Output 2 3 3 5 2" xfId="28380" xr:uid="{9D92D16F-B7CC-419D-B7AE-1902E55F2300}"/>
    <cellStyle name="Output 2 3 3 5 3" xfId="34107" xr:uid="{C90DE2F5-882C-4309-9901-C3E53BD9BA61}"/>
    <cellStyle name="Output 2 3 3 6" xfId="21559" xr:uid="{96BB5BEB-073A-4464-8477-E6E8840FD0D6}"/>
    <cellStyle name="Output 2 3 3 7" xfId="27501" xr:uid="{5DFE21FE-ED05-4639-9268-B5775C409F82}"/>
    <cellStyle name="Output 2 3 3 8" xfId="33228" xr:uid="{41268A3D-9C83-41C2-8DEB-D336799CA61C}"/>
    <cellStyle name="Output 2 3 4" xfId="20575" xr:uid="{00000000-0005-0000-0000-000062500000}"/>
    <cellStyle name="Output 2 3 4 2" xfId="21809" xr:uid="{825C8681-6769-45E8-9CA6-11E9FC81A2FD}"/>
    <cellStyle name="Output 2 3 4 2 2" xfId="23541" xr:uid="{C206305A-3BF8-4A96-8FAD-8A3F9E3F2A78}"/>
    <cellStyle name="Output 2 3 4 2 2 2" xfId="26241" xr:uid="{B8C3649F-04F0-4B99-A676-F5C50A4FECE1}"/>
    <cellStyle name="Output 2 3 4 2 2 2 2" xfId="31693" xr:uid="{ECF815DD-35FC-4CE7-A26E-A93CAA6B6D8E}"/>
    <cellStyle name="Output 2 3 4 2 2 2 3" xfId="37268" xr:uid="{A1C7905A-4256-4FDC-85F5-71661D49B217}"/>
    <cellStyle name="Output 2 3 4 2 2 3" xfId="29481" xr:uid="{428A3025-058D-4A9E-B3C2-90AA53380864}"/>
    <cellStyle name="Output 2 3 4 2 2 4" xfId="35205" xr:uid="{01A4DA3A-BD13-4C59-AB37-94A606AFCBB3}"/>
    <cellStyle name="Output 2 3 4 2 3" xfId="24924" xr:uid="{905AEE84-A27E-4DB8-AE3A-2FD2A5A988BA}"/>
    <cellStyle name="Output 2 3 4 2 3 2" xfId="27119" xr:uid="{4F43C4A4-31FB-4A28-8B42-FC33558765B7}"/>
    <cellStyle name="Output 2 3 4 2 3 2 2" xfId="32571" xr:uid="{1CCD3C77-93D4-471B-B82E-69B84C056F91}"/>
    <cellStyle name="Output 2 3 4 2 3 3" xfId="30376" xr:uid="{84F4D8D9-FA7E-4AA1-834D-69C49F65DD09}"/>
    <cellStyle name="Output 2 3 4 2 3 4" xfId="36071" xr:uid="{39EF3605-0FA4-4829-95FA-4DE71D02ABD1}"/>
    <cellStyle name="Output 2 3 4 2 4" xfId="22686" xr:uid="{A76B10AD-96EF-4D9C-B9DA-13E7C341386D}"/>
    <cellStyle name="Output 2 3 4 2 4 2" xfId="28626" xr:uid="{551E841F-EF02-4542-B3C3-643E4DC1B838}"/>
    <cellStyle name="Output 2 3 4 2 4 3" xfId="34353" xr:uid="{F6EEFC2A-6AAD-4BA5-A48D-C9D99CA90BAE}"/>
    <cellStyle name="Output 2 3 4 2 5" xfId="25386" xr:uid="{2C3D506C-3CAB-4B1C-B44E-8DA8DED6B241}"/>
    <cellStyle name="Output 2 3 4 2 5 2" xfId="30838" xr:uid="{52BD02AD-4F24-42C0-87E3-12D0FE8815E1}"/>
    <cellStyle name="Output 2 3 4 2 6" xfId="27751" xr:uid="{3E885F0F-1E77-4700-BEC7-47E134292ADF}"/>
    <cellStyle name="Output 2 3 4 2 7" xfId="33478" xr:uid="{A116A8DD-3663-4066-9636-5C131F3BA3D3}"/>
    <cellStyle name="Output 2 3 4 3" xfId="23296" xr:uid="{C2DD5998-27E2-42BD-A0DE-E7B34C59DB1D}"/>
    <cellStyle name="Output 2 3 4 3 2" xfId="25996" xr:uid="{7DE825B3-5C09-4845-9359-736F0D55C9EA}"/>
    <cellStyle name="Output 2 3 4 3 2 2" xfId="31448" xr:uid="{CDD04730-B976-4801-BE07-785549C3B380}"/>
    <cellStyle name="Output 2 3 4 3 2 3" xfId="37023" xr:uid="{AE3BC5A4-7C92-40B2-8DEC-FB0AF2FDEC1B}"/>
    <cellStyle name="Output 2 3 4 3 3" xfId="29236" xr:uid="{A8ADF3D3-5DC8-4504-A446-175D4196B6B4}"/>
    <cellStyle name="Output 2 3 4 3 4" xfId="34960" xr:uid="{D42B6D53-261E-4118-A4DB-4A66CA9B8C57}"/>
    <cellStyle name="Output 2 3 4 4" xfId="24675" xr:uid="{224097B7-0C51-4A72-A5E7-819E25D518A2}"/>
    <cellStyle name="Output 2 3 4 4 2" xfId="26870" xr:uid="{D98C6C9C-1D13-4548-A411-AB7D0F0BF441}"/>
    <cellStyle name="Output 2 3 4 4 2 2" xfId="32322" xr:uid="{13A37902-CF9F-4AFA-9B3A-D19D3D9196F8}"/>
    <cellStyle name="Output 2 3 4 4 3" xfId="30127" xr:uid="{0C37EFEE-BF3A-493F-BBCF-AB13C2ADCC27}"/>
    <cellStyle name="Output 2 3 4 4 4" xfId="35826" xr:uid="{68DDCDF0-A969-4032-AE71-686AD79D8C4F}"/>
    <cellStyle name="Output 2 3 4 5" xfId="22441" xr:uid="{3A591450-429A-40EA-BE4D-2B141026B474}"/>
    <cellStyle name="Output 2 3 4 5 2" xfId="28381" xr:uid="{5A745C5D-E565-4D1B-8A00-11118C5F70C6}"/>
    <cellStyle name="Output 2 3 4 5 3" xfId="34108" xr:uid="{5D08D501-ED13-4BD7-BEAF-829867192CF8}"/>
    <cellStyle name="Output 2 3 4 6" xfId="21560" xr:uid="{49F43659-06DF-4E0E-A642-7333C22FD647}"/>
    <cellStyle name="Output 2 3 4 7" xfId="27502" xr:uid="{32FF78E6-C921-42C7-B053-9E5D0EFBCCE3}"/>
    <cellStyle name="Output 2 3 4 8" xfId="33229" xr:uid="{C996A276-E591-4B1E-9CC3-60D39CB81135}"/>
    <cellStyle name="Output 2 3 5" xfId="20576" xr:uid="{00000000-0005-0000-0000-000063500000}"/>
    <cellStyle name="Output 2 3 5 2" xfId="21808" xr:uid="{2D5CCFA9-605C-4DF2-BFD6-E98441B16F4A}"/>
    <cellStyle name="Output 2 3 5 2 2" xfId="23540" xr:uid="{CABD9650-A62E-4178-A2F3-0C0A45AA612D}"/>
    <cellStyle name="Output 2 3 5 2 2 2" xfId="26240" xr:uid="{189AFBF0-1698-45F1-BB85-5EA567BF47E0}"/>
    <cellStyle name="Output 2 3 5 2 2 2 2" xfId="31692" xr:uid="{9058160D-8F98-46ED-BAEB-7FA6F098B234}"/>
    <cellStyle name="Output 2 3 5 2 2 2 3" xfId="37267" xr:uid="{1886D5E5-2567-4340-AA4C-54BDBB638074}"/>
    <cellStyle name="Output 2 3 5 2 2 3" xfId="29480" xr:uid="{64E4C415-DAE7-42A7-B4B1-8F50C2566E84}"/>
    <cellStyle name="Output 2 3 5 2 2 4" xfId="35204" xr:uid="{539A4DA1-B7A5-459F-9639-F1092D6711BC}"/>
    <cellStyle name="Output 2 3 5 2 3" xfId="24923" xr:uid="{127ACD43-ED1B-48DA-8EDC-2FE958F2890B}"/>
    <cellStyle name="Output 2 3 5 2 3 2" xfId="27118" xr:uid="{6380F656-034B-46B1-A584-95E314CA2D2D}"/>
    <cellStyle name="Output 2 3 5 2 3 2 2" xfId="32570" xr:uid="{833AC039-9CEB-41C1-AC46-B43219244716}"/>
    <cellStyle name="Output 2 3 5 2 3 3" xfId="30375" xr:uid="{5E87BFA8-C635-4EE7-82F0-32871C18043A}"/>
    <cellStyle name="Output 2 3 5 2 3 4" xfId="36070" xr:uid="{901D2717-6C49-45E5-9613-CC0DEC76060E}"/>
    <cellStyle name="Output 2 3 5 2 4" xfId="22685" xr:uid="{87E64C67-71FF-44E9-88EE-B30A1EA4EC21}"/>
    <cellStyle name="Output 2 3 5 2 4 2" xfId="28625" xr:uid="{64045192-D14D-4BB9-814E-2BB5AADD606F}"/>
    <cellStyle name="Output 2 3 5 2 4 3" xfId="34352" xr:uid="{FE686867-1FCB-49FD-A834-FA8B9A04794A}"/>
    <cellStyle name="Output 2 3 5 2 5" xfId="25385" xr:uid="{F0D2C2B6-EA50-4822-B9A5-A87E3DCA47CC}"/>
    <cellStyle name="Output 2 3 5 2 5 2" xfId="30837" xr:uid="{E02EB55D-2E4A-423F-B90F-7940CFB226D7}"/>
    <cellStyle name="Output 2 3 5 2 6" xfId="27750" xr:uid="{3F92D80B-66A5-46FC-9845-43929C9BC00D}"/>
    <cellStyle name="Output 2 3 5 2 7" xfId="33477" xr:uid="{3A2745B9-1B90-4E53-BDC9-9B171022A7DD}"/>
    <cellStyle name="Output 2 3 5 3" xfId="23297" xr:uid="{1ED9951A-35A6-4A1D-A82D-5698BC2E135B}"/>
    <cellStyle name="Output 2 3 5 3 2" xfId="25997" xr:uid="{4412D450-D6AB-41E0-ADA7-18515C522C04}"/>
    <cellStyle name="Output 2 3 5 3 2 2" xfId="31449" xr:uid="{A5A1BD38-5507-4E29-AA0F-27A8B8A8A617}"/>
    <cellStyle name="Output 2 3 5 3 2 3" xfId="37024" xr:uid="{C01A8592-8F89-4D03-A5D5-8E0C16EE21D1}"/>
    <cellStyle name="Output 2 3 5 3 3" xfId="29237" xr:uid="{A86ED66F-2729-496A-9E3A-387287695D82}"/>
    <cellStyle name="Output 2 3 5 3 4" xfId="34961" xr:uid="{2456141A-B6E1-40F1-B991-9E3E4821FA51}"/>
    <cellStyle name="Output 2 3 5 4" xfId="24676" xr:uid="{0BB55863-2198-4E53-82B5-AF34A98F732A}"/>
    <cellStyle name="Output 2 3 5 4 2" xfId="26871" xr:uid="{6BF17628-9E3F-4CA8-B86E-ED322336BECC}"/>
    <cellStyle name="Output 2 3 5 4 2 2" xfId="32323" xr:uid="{C9D61744-774B-49C7-9A62-5E441CEC86A4}"/>
    <cellStyle name="Output 2 3 5 4 3" xfId="30128" xr:uid="{54C418A6-2514-4077-9581-411AE21BDF92}"/>
    <cellStyle name="Output 2 3 5 4 4" xfId="35827" xr:uid="{DB1EA655-0A3D-4C3F-A133-2C8656E44DEF}"/>
    <cellStyle name="Output 2 3 5 5" xfId="22442" xr:uid="{2B192AE6-56D5-4088-8D38-291F600C3EA7}"/>
    <cellStyle name="Output 2 3 5 5 2" xfId="28382" xr:uid="{BBF59900-D489-449E-90AB-852234EDD803}"/>
    <cellStyle name="Output 2 3 5 5 3" xfId="34109" xr:uid="{12448AD4-A295-4FE1-B0EC-28D8420954A4}"/>
    <cellStyle name="Output 2 3 5 6" xfId="21561" xr:uid="{C7D1D3D7-4DBA-434D-992C-9C0639FE7178}"/>
    <cellStyle name="Output 2 3 5 7" xfId="27503" xr:uid="{4E3AE0A5-FFE9-4B7A-A41E-8478AEF99909}"/>
    <cellStyle name="Output 2 3 5 8" xfId="33230" xr:uid="{B6C4E037-674E-45CB-AC04-38F61A4C0B17}"/>
    <cellStyle name="Output 2 4" xfId="20577" xr:uid="{00000000-0005-0000-0000-000064500000}"/>
    <cellStyle name="Output 2 4 2" xfId="20578" xr:uid="{00000000-0005-0000-0000-000065500000}"/>
    <cellStyle name="Output 2 4 2 2" xfId="21807" xr:uid="{FE757695-F394-4573-88B0-3B7B542DD5F8}"/>
    <cellStyle name="Output 2 4 2 2 2" xfId="23539" xr:uid="{D1851E82-AEBE-45D1-A268-15C41732F7A4}"/>
    <cellStyle name="Output 2 4 2 2 2 2" xfId="26239" xr:uid="{CF3D3F7A-A35C-4BE1-ACB9-2B8C877A7823}"/>
    <cellStyle name="Output 2 4 2 2 2 2 2" xfId="31691" xr:uid="{BF789B5C-3940-4D25-BC59-A66A4ED83E31}"/>
    <cellStyle name="Output 2 4 2 2 2 2 3" xfId="37266" xr:uid="{8CD33DC5-EF64-48DB-9155-0966DA6F5F7C}"/>
    <cellStyle name="Output 2 4 2 2 2 3" xfId="29479" xr:uid="{16F2D2D4-540D-403C-81E3-E69E0075B452}"/>
    <cellStyle name="Output 2 4 2 2 2 4" xfId="35203" xr:uid="{21FE4EF2-5845-4C83-B0D7-14481BBFFBB0}"/>
    <cellStyle name="Output 2 4 2 2 3" xfId="24922" xr:uid="{C446BE1A-C5E3-4203-9A49-DEA197BA21C1}"/>
    <cellStyle name="Output 2 4 2 2 3 2" xfId="27117" xr:uid="{6E76605A-A318-43B3-A3D6-3D2F573412D9}"/>
    <cellStyle name="Output 2 4 2 2 3 2 2" xfId="32569" xr:uid="{8E975D45-FAD8-48A0-976E-7AE99B75B88C}"/>
    <cellStyle name="Output 2 4 2 2 3 3" xfId="30374" xr:uid="{83F9E2CA-4999-411B-BFA1-CBFE393BB627}"/>
    <cellStyle name="Output 2 4 2 2 3 4" xfId="36069" xr:uid="{CBC616A7-2ACF-4E2B-A208-EFC5E65C6AE4}"/>
    <cellStyle name="Output 2 4 2 2 4" xfId="22684" xr:uid="{E27F438E-31D4-42F8-A9CF-A8FE6157545D}"/>
    <cellStyle name="Output 2 4 2 2 4 2" xfId="28624" xr:uid="{946FE998-494A-457F-AA5D-D08781FBAA3F}"/>
    <cellStyle name="Output 2 4 2 2 4 3" xfId="34351" xr:uid="{4AAD3026-60EA-48F9-94F4-E8E9548ACE40}"/>
    <cellStyle name="Output 2 4 2 2 5" xfId="25384" xr:uid="{0035CBA5-E87F-4545-961F-3DEEDF215652}"/>
    <cellStyle name="Output 2 4 2 2 5 2" xfId="30836" xr:uid="{169ED96D-2924-46EC-97E8-2F6E4E274197}"/>
    <cellStyle name="Output 2 4 2 2 6" xfId="27749" xr:uid="{E89BFB2A-3B55-438B-BA06-B5EA5DA55FB3}"/>
    <cellStyle name="Output 2 4 2 2 7" xfId="33476" xr:uid="{DB8FB0A5-4662-4E80-B430-688F2D7EF8F1}"/>
    <cellStyle name="Output 2 4 2 3" xfId="23298" xr:uid="{B73F9CA0-885F-4651-95F6-D4A6FBC4A1F1}"/>
    <cellStyle name="Output 2 4 2 3 2" xfId="25998" xr:uid="{7282981B-7FCB-4A2D-ADE2-2905E6092B91}"/>
    <cellStyle name="Output 2 4 2 3 2 2" xfId="31450" xr:uid="{37E87C83-DB14-43EA-B50A-5A8E6AD045F1}"/>
    <cellStyle name="Output 2 4 2 3 2 3" xfId="37025" xr:uid="{29F94CC8-EB1C-4105-BD15-1B07408A5577}"/>
    <cellStyle name="Output 2 4 2 3 3" xfId="29238" xr:uid="{DB93F626-F525-4D0A-A05D-FA1D0247A51C}"/>
    <cellStyle name="Output 2 4 2 3 4" xfId="34962" xr:uid="{93B2A2B6-CF89-4A1C-A7D1-C5E3265467D1}"/>
    <cellStyle name="Output 2 4 2 4" xfId="24677" xr:uid="{0E6B36BC-10C8-497A-B7F7-8CC9DE6199E9}"/>
    <cellStyle name="Output 2 4 2 4 2" xfId="26872" xr:uid="{AFD3A4AA-4EBF-4BA3-8AFE-BD00DC2B5742}"/>
    <cellStyle name="Output 2 4 2 4 2 2" xfId="32324" xr:uid="{872B8244-1A3E-4EFA-A0FF-41CA7C499D9E}"/>
    <cellStyle name="Output 2 4 2 4 3" xfId="30129" xr:uid="{3843C2E4-91FC-49CE-8915-A29158BB1959}"/>
    <cellStyle name="Output 2 4 2 4 4" xfId="35828" xr:uid="{6969DBA4-B548-475D-AD97-C79EE006CC84}"/>
    <cellStyle name="Output 2 4 2 5" xfId="22443" xr:uid="{22A32555-C770-4A7E-9D81-10B8A96B72A7}"/>
    <cellStyle name="Output 2 4 2 5 2" xfId="28383" xr:uid="{7FB74E79-1026-4245-99E8-D953AC23EDB9}"/>
    <cellStyle name="Output 2 4 2 5 3" xfId="34110" xr:uid="{B3A29723-0502-4C3E-89FA-8B8AE03940E0}"/>
    <cellStyle name="Output 2 4 2 6" xfId="21562" xr:uid="{C8E58039-4FFF-40DB-8B8B-46369A25BA0C}"/>
    <cellStyle name="Output 2 4 2 7" xfId="27504" xr:uid="{2260E4C1-D8CB-4438-807F-472DF4FEE17E}"/>
    <cellStyle name="Output 2 4 2 8" xfId="33231" xr:uid="{D5751076-37B4-40D8-877C-B081C3F6E65B}"/>
    <cellStyle name="Output 2 4 3" xfId="20579" xr:uid="{00000000-0005-0000-0000-000066500000}"/>
    <cellStyle name="Output 2 4 3 2" xfId="21806" xr:uid="{4589CAC8-BCDD-4815-AD06-A30FC6603179}"/>
    <cellStyle name="Output 2 4 3 2 2" xfId="23538" xr:uid="{FE233545-6891-45F4-925F-369CDBA099C0}"/>
    <cellStyle name="Output 2 4 3 2 2 2" xfId="26238" xr:uid="{DC4150F6-48F3-4FE6-9C3D-1AD24977F761}"/>
    <cellStyle name="Output 2 4 3 2 2 2 2" xfId="31690" xr:uid="{CA297DAF-65B1-4C79-916A-155A836E27B9}"/>
    <cellStyle name="Output 2 4 3 2 2 2 3" xfId="37265" xr:uid="{BC649898-7D23-4C89-BE30-0A65BCE14989}"/>
    <cellStyle name="Output 2 4 3 2 2 3" xfId="29478" xr:uid="{1DA88FAC-5F6D-442B-8DC8-95216E64FE77}"/>
    <cellStyle name="Output 2 4 3 2 2 4" xfId="35202" xr:uid="{7E7E3054-7205-4676-B36D-8E4209BFA99D}"/>
    <cellStyle name="Output 2 4 3 2 3" xfId="24921" xr:uid="{63C34A9E-5F10-4D30-99CF-91EA34382B14}"/>
    <cellStyle name="Output 2 4 3 2 3 2" xfId="27116" xr:uid="{A8F11BF5-4995-4DC4-B42F-1905206E6314}"/>
    <cellStyle name="Output 2 4 3 2 3 2 2" xfId="32568" xr:uid="{3886F457-5FDD-4897-98C1-EA7D4D23881B}"/>
    <cellStyle name="Output 2 4 3 2 3 3" xfId="30373" xr:uid="{EA188F59-897D-410D-8C10-773957DA3DC7}"/>
    <cellStyle name="Output 2 4 3 2 3 4" xfId="36068" xr:uid="{4FBEAFFA-F518-469B-9470-9736B39A6832}"/>
    <cellStyle name="Output 2 4 3 2 4" xfId="22683" xr:uid="{64FE7FA3-7D74-473D-87D9-E92E900FF352}"/>
    <cellStyle name="Output 2 4 3 2 4 2" xfId="28623" xr:uid="{02B29EB0-23EE-478A-B6D1-12C8ED4BABDC}"/>
    <cellStyle name="Output 2 4 3 2 4 3" xfId="34350" xr:uid="{B9D240B4-1B90-4317-9DFE-7BD717B738F5}"/>
    <cellStyle name="Output 2 4 3 2 5" xfId="25383" xr:uid="{F32634E8-51A2-4996-8F83-4E4E9ABF488F}"/>
    <cellStyle name="Output 2 4 3 2 5 2" xfId="30835" xr:uid="{3FC14867-E4DF-4970-A76E-AFAF008A196C}"/>
    <cellStyle name="Output 2 4 3 2 6" xfId="27748" xr:uid="{A10818B5-4BE7-49AD-9E0F-027334F5D569}"/>
    <cellStyle name="Output 2 4 3 2 7" xfId="33475" xr:uid="{47B8F4A3-00C9-4037-BFDF-9573160098A2}"/>
    <cellStyle name="Output 2 4 3 3" xfId="23299" xr:uid="{1DC165FE-B595-48BB-B380-C2B0F5F5190A}"/>
    <cellStyle name="Output 2 4 3 3 2" xfId="25999" xr:uid="{B65B6E39-0BFD-44EF-9965-00AA34F8A6C9}"/>
    <cellStyle name="Output 2 4 3 3 2 2" xfId="31451" xr:uid="{F75F19A6-E768-4C23-A8AD-3389A7992BC1}"/>
    <cellStyle name="Output 2 4 3 3 2 3" xfId="37026" xr:uid="{9EBFEE25-52A7-4C32-B153-3A79BAA0CF14}"/>
    <cellStyle name="Output 2 4 3 3 3" xfId="29239" xr:uid="{8F4834F2-F6C7-4338-9131-B22D8A4649AC}"/>
    <cellStyle name="Output 2 4 3 3 4" xfId="34963" xr:uid="{941AF9B0-F6C3-4535-A641-B88A13CB6D7D}"/>
    <cellStyle name="Output 2 4 3 4" xfId="24678" xr:uid="{43E0929B-1B0C-4C65-A64E-1BE5B90DDEF0}"/>
    <cellStyle name="Output 2 4 3 4 2" xfId="26873" xr:uid="{0B6DAF0D-F7F5-4058-A6FC-3E502FE5228C}"/>
    <cellStyle name="Output 2 4 3 4 2 2" xfId="32325" xr:uid="{B653DD4C-D124-41E5-B71D-934D4F6C8D20}"/>
    <cellStyle name="Output 2 4 3 4 3" xfId="30130" xr:uid="{F1F398C4-E034-4F6E-83C2-19CBD8F61A8D}"/>
    <cellStyle name="Output 2 4 3 4 4" xfId="35829" xr:uid="{2255C587-21C6-4CD0-818D-20DAA5FB5C4C}"/>
    <cellStyle name="Output 2 4 3 5" xfId="22444" xr:uid="{3237C25D-32A1-47B3-9FEF-C6DE92DD9CF6}"/>
    <cellStyle name="Output 2 4 3 5 2" xfId="28384" xr:uid="{7F77BCFB-70E8-4FD9-BE85-D1F7590F6062}"/>
    <cellStyle name="Output 2 4 3 5 3" xfId="34111" xr:uid="{B2669E97-70EE-4065-ABDD-024EE448479D}"/>
    <cellStyle name="Output 2 4 3 6" xfId="21563" xr:uid="{18E357C6-CD59-4504-BAF0-79D04FF5E217}"/>
    <cellStyle name="Output 2 4 3 7" xfId="27505" xr:uid="{2374577A-EF20-4AC5-B0BB-2B8B5EADA933}"/>
    <cellStyle name="Output 2 4 3 8" xfId="33232" xr:uid="{BE969855-E9C5-42AC-8E50-E8E56E06E4AE}"/>
    <cellStyle name="Output 2 4 4" xfId="20580" xr:uid="{00000000-0005-0000-0000-000067500000}"/>
    <cellStyle name="Output 2 4 4 2" xfId="21805" xr:uid="{213EADC1-AF4C-4804-91BD-037E83A2852F}"/>
    <cellStyle name="Output 2 4 4 2 2" xfId="23537" xr:uid="{F4534CC6-03CB-44DF-9108-FE943814C2B5}"/>
    <cellStyle name="Output 2 4 4 2 2 2" xfId="26237" xr:uid="{260D2B71-4386-4348-B6AF-9205D10458D9}"/>
    <cellStyle name="Output 2 4 4 2 2 2 2" xfId="31689" xr:uid="{8CAFB65B-9115-487D-8904-45A7D64A087B}"/>
    <cellStyle name="Output 2 4 4 2 2 2 3" xfId="37264" xr:uid="{68483BD0-201A-400D-BBD8-059EA2F45892}"/>
    <cellStyle name="Output 2 4 4 2 2 3" xfId="29477" xr:uid="{34C88E44-0A1B-4089-854F-4BF03D8DB6DC}"/>
    <cellStyle name="Output 2 4 4 2 2 4" xfId="35201" xr:uid="{4090364F-FF96-4A7E-B7B7-0B2C6C64C357}"/>
    <cellStyle name="Output 2 4 4 2 3" xfId="24920" xr:uid="{77F5CDB2-F20E-402A-8A46-A155DCE4556F}"/>
    <cellStyle name="Output 2 4 4 2 3 2" xfId="27115" xr:uid="{3B2B7EDA-4EF4-4F93-A431-2C64BBE80F40}"/>
    <cellStyle name="Output 2 4 4 2 3 2 2" xfId="32567" xr:uid="{84EB5C2C-E8BD-4B2F-8B49-FC293898C4E7}"/>
    <cellStyle name="Output 2 4 4 2 3 3" xfId="30372" xr:uid="{3A722431-4C1D-41DE-8759-1F23135676B7}"/>
    <cellStyle name="Output 2 4 4 2 3 4" xfId="36067" xr:uid="{263AD909-6609-4B57-8CA9-D7E1E03240C3}"/>
    <cellStyle name="Output 2 4 4 2 4" xfId="22682" xr:uid="{04638CB2-DC8B-4E58-A204-22BC2D19134E}"/>
    <cellStyle name="Output 2 4 4 2 4 2" xfId="28622" xr:uid="{0F449E4F-EAA2-4A1E-BCF9-77A540674B3A}"/>
    <cellStyle name="Output 2 4 4 2 4 3" xfId="34349" xr:uid="{5B70076F-F674-4DFA-B990-25A9C89FDB1C}"/>
    <cellStyle name="Output 2 4 4 2 5" xfId="25382" xr:uid="{E20616DA-C709-40B1-8A9A-61C1B2E0445B}"/>
    <cellStyle name="Output 2 4 4 2 5 2" xfId="30834" xr:uid="{39DBB188-6CEC-4978-A0E8-1C968EE96BDB}"/>
    <cellStyle name="Output 2 4 4 2 6" xfId="27747" xr:uid="{A0553DB5-BD44-4CD0-AFCC-639DFCFA1ED7}"/>
    <cellStyle name="Output 2 4 4 2 7" xfId="33474" xr:uid="{256F5C83-6BE4-42B6-BACE-8AA21A3CD4E5}"/>
    <cellStyle name="Output 2 4 4 3" xfId="23300" xr:uid="{6E31A9E2-B396-4F2F-B2D6-0F89F2D3537D}"/>
    <cellStyle name="Output 2 4 4 3 2" xfId="26000" xr:uid="{7C0961F2-B6EB-49E9-BC7D-D1C830E8AF1F}"/>
    <cellStyle name="Output 2 4 4 3 2 2" xfId="31452" xr:uid="{4BDC209F-B153-4ABB-900E-2FC63F78173A}"/>
    <cellStyle name="Output 2 4 4 3 2 3" xfId="37027" xr:uid="{1F5FEB9A-F2FE-4092-9521-CC8A2FEA99FC}"/>
    <cellStyle name="Output 2 4 4 3 3" xfId="29240" xr:uid="{E06A6CC1-A3F0-4572-A93B-8901D51FA9E7}"/>
    <cellStyle name="Output 2 4 4 3 4" xfId="34964" xr:uid="{8CD3B4A6-28EB-43E2-84A5-C8B2B4F42D9E}"/>
    <cellStyle name="Output 2 4 4 4" xfId="24679" xr:uid="{82B89882-8904-4A66-A218-9CE0DA3FD384}"/>
    <cellStyle name="Output 2 4 4 4 2" xfId="26874" xr:uid="{C72C7EAB-4BB7-4619-94D0-1763A86BA364}"/>
    <cellStyle name="Output 2 4 4 4 2 2" xfId="32326" xr:uid="{28FD6228-E146-4BF2-B144-DAE04533B740}"/>
    <cellStyle name="Output 2 4 4 4 3" xfId="30131" xr:uid="{36CC6D78-BF80-403F-A576-086E4EA5DE7E}"/>
    <cellStyle name="Output 2 4 4 4 4" xfId="35830" xr:uid="{EDF71026-060C-4D02-AFEC-B06143079D34}"/>
    <cellStyle name="Output 2 4 4 5" xfId="22445" xr:uid="{15EEE58C-5908-446C-8165-1047026B2657}"/>
    <cellStyle name="Output 2 4 4 5 2" xfId="28385" xr:uid="{ABB34323-4BB6-4959-BB16-EC513C84F301}"/>
    <cellStyle name="Output 2 4 4 5 3" xfId="34112" xr:uid="{4CFB2533-0EC4-4ABB-8446-37D2B77EE4D7}"/>
    <cellStyle name="Output 2 4 4 6" xfId="21564" xr:uid="{0B01D882-9B4F-4A4E-9FFF-E6F85D708E86}"/>
    <cellStyle name="Output 2 4 4 7" xfId="27506" xr:uid="{AD523E94-A124-4217-B845-6A820A3D69A9}"/>
    <cellStyle name="Output 2 4 4 8" xfId="33233" xr:uid="{1D9AED80-647A-40A3-A5E1-0C57116B6A17}"/>
    <cellStyle name="Output 2 4 5" xfId="20581" xr:uid="{00000000-0005-0000-0000-000068500000}"/>
    <cellStyle name="Output 2 4 5 2" xfId="21804" xr:uid="{25B1E7AA-20AC-43DF-8321-FE3A968D0206}"/>
    <cellStyle name="Output 2 4 5 2 2" xfId="23536" xr:uid="{1AE056E2-5DE5-4415-9F42-2923704239AC}"/>
    <cellStyle name="Output 2 4 5 2 2 2" xfId="26236" xr:uid="{2CF9AE6F-2E6F-480D-B5F9-050F3BDC90BF}"/>
    <cellStyle name="Output 2 4 5 2 2 2 2" xfId="31688" xr:uid="{C3C0B700-7459-441C-93F5-4BF9387C4E83}"/>
    <cellStyle name="Output 2 4 5 2 2 2 3" xfId="37263" xr:uid="{791ECDB7-81F1-4130-AA27-07FF1F0F6CB2}"/>
    <cellStyle name="Output 2 4 5 2 2 3" xfId="29476" xr:uid="{EDDE2C6D-477E-4010-864B-AD5561419E1E}"/>
    <cellStyle name="Output 2 4 5 2 2 4" xfId="35200" xr:uid="{33FFA818-16B7-40B3-9A70-5332F607109A}"/>
    <cellStyle name="Output 2 4 5 2 3" xfId="24919" xr:uid="{96E99CEE-8CC7-449A-8521-1B3205B3EF71}"/>
    <cellStyle name="Output 2 4 5 2 3 2" xfId="27114" xr:uid="{B376085E-7BDF-426F-8492-8BC360F15DD7}"/>
    <cellStyle name="Output 2 4 5 2 3 2 2" xfId="32566" xr:uid="{08C3D7A6-CA59-4251-8673-9F81229006A9}"/>
    <cellStyle name="Output 2 4 5 2 3 3" xfId="30371" xr:uid="{0644375D-25F5-4D8A-B4DD-007262C336EE}"/>
    <cellStyle name="Output 2 4 5 2 3 4" xfId="36066" xr:uid="{B0668BD0-5AB6-41F2-B752-3800C779B88D}"/>
    <cellStyle name="Output 2 4 5 2 4" xfId="22681" xr:uid="{7EEBCBCD-7BC4-43E6-9FF1-42E9BBE7C41F}"/>
    <cellStyle name="Output 2 4 5 2 4 2" xfId="28621" xr:uid="{E2791C8E-F1A9-4838-8E73-359D7E585048}"/>
    <cellStyle name="Output 2 4 5 2 4 3" xfId="34348" xr:uid="{CA8128D5-A973-40A5-8EC6-A138C83B475E}"/>
    <cellStyle name="Output 2 4 5 2 5" xfId="25381" xr:uid="{55014D69-D363-451E-8B7A-94D397DD5B24}"/>
    <cellStyle name="Output 2 4 5 2 5 2" xfId="30833" xr:uid="{D2860A70-66B0-4391-B2E7-B75517887EB7}"/>
    <cellStyle name="Output 2 4 5 2 6" xfId="27746" xr:uid="{77B05167-8A76-44A4-B40F-CC46F7CD9AFF}"/>
    <cellStyle name="Output 2 4 5 2 7" xfId="33473" xr:uid="{90EF93A5-720F-401F-8765-CD28327592B2}"/>
    <cellStyle name="Output 2 4 5 3" xfId="23301" xr:uid="{B3DBAA0E-F976-463E-94CE-609D92E41115}"/>
    <cellStyle name="Output 2 4 5 3 2" xfId="26001" xr:uid="{788403E8-D2F6-4BAD-8116-EE4B5B961747}"/>
    <cellStyle name="Output 2 4 5 3 2 2" xfId="31453" xr:uid="{33533ABC-D49F-41BC-86FE-D04C6F22D8F1}"/>
    <cellStyle name="Output 2 4 5 3 2 3" xfId="37028" xr:uid="{C8F06D75-EA26-4B35-BF2B-2034CDD97AC9}"/>
    <cellStyle name="Output 2 4 5 3 3" xfId="29241" xr:uid="{40C614AA-F0A2-4CAE-B406-C95E58B422F6}"/>
    <cellStyle name="Output 2 4 5 3 4" xfId="34965" xr:uid="{D0C9981D-7737-46D5-9997-23FE724106B2}"/>
    <cellStyle name="Output 2 4 5 4" xfId="24680" xr:uid="{63F12836-18F6-472B-852E-50C9AF8D3012}"/>
    <cellStyle name="Output 2 4 5 4 2" xfId="26875" xr:uid="{FF93A24A-9ED4-4604-8B4C-35591E63FD23}"/>
    <cellStyle name="Output 2 4 5 4 2 2" xfId="32327" xr:uid="{5B82EABA-4146-4A38-8E11-BE1122F556DD}"/>
    <cellStyle name="Output 2 4 5 4 3" xfId="30132" xr:uid="{D31A3B32-927F-4FBC-AA3D-894F10324249}"/>
    <cellStyle name="Output 2 4 5 4 4" xfId="35831" xr:uid="{36F97D6D-B67C-4036-A3BD-8261B80308A7}"/>
    <cellStyle name="Output 2 4 5 5" xfId="22446" xr:uid="{F008AADE-6ACE-4B17-81FC-2F6ADC03B93C}"/>
    <cellStyle name="Output 2 4 5 5 2" xfId="28386" xr:uid="{E10D838C-CB6C-4020-8A0E-82FC7ABE663C}"/>
    <cellStyle name="Output 2 4 5 5 3" xfId="34113" xr:uid="{45CCD155-AA27-4BDC-A1D5-A537F770C038}"/>
    <cellStyle name="Output 2 4 5 6" xfId="21565" xr:uid="{D07272D8-41AD-4A4B-A187-2B27FD43ADFE}"/>
    <cellStyle name="Output 2 4 5 7" xfId="27507" xr:uid="{A8BAA1E8-DD4C-41F2-8208-5E941E1CD246}"/>
    <cellStyle name="Output 2 4 5 8" xfId="33234" xr:uid="{F79461CE-C7DA-4DB9-B42F-BE46A01BADCA}"/>
    <cellStyle name="Output 2 5" xfId="20582" xr:uid="{00000000-0005-0000-0000-000069500000}"/>
    <cellStyle name="Output 2 5 2" xfId="20583" xr:uid="{00000000-0005-0000-0000-00006A500000}"/>
    <cellStyle name="Output 2 5 2 2" xfId="21803" xr:uid="{1245C67E-BBE4-42C2-B459-772312329526}"/>
    <cellStyle name="Output 2 5 2 2 2" xfId="23535" xr:uid="{CF650C15-52B0-4F27-9A2B-356E3A1A1257}"/>
    <cellStyle name="Output 2 5 2 2 2 2" xfId="26235" xr:uid="{ADF8791A-7243-4BF2-BF18-89D1054858B8}"/>
    <cellStyle name="Output 2 5 2 2 2 2 2" xfId="31687" xr:uid="{54C31C90-BF87-4D94-8810-364EA7B8CA70}"/>
    <cellStyle name="Output 2 5 2 2 2 2 3" xfId="37262" xr:uid="{09FFB24A-927E-4F18-853C-D2D3B969F515}"/>
    <cellStyle name="Output 2 5 2 2 2 3" xfId="29475" xr:uid="{D29DC81C-67D1-4BDE-B97E-D52B200E233F}"/>
    <cellStyle name="Output 2 5 2 2 2 4" xfId="35199" xr:uid="{993D80C4-1EA8-4A65-9C07-A41005B0D2E6}"/>
    <cellStyle name="Output 2 5 2 2 3" xfId="24918" xr:uid="{B332885F-F04E-4366-9BEE-6D53F80DE959}"/>
    <cellStyle name="Output 2 5 2 2 3 2" xfId="27113" xr:uid="{68FCDF67-FC08-4B1F-A57E-33BD6A995635}"/>
    <cellStyle name="Output 2 5 2 2 3 2 2" xfId="32565" xr:uid="{988E15B5-E46C-4B12-8070-8EB9B9CE8494}"/>
    <cellStyle name="Output 2 5 2 2 3 3" xfId="30370" xr:uid="{17CBD817-A727-418A-97A8-0CB5FE259878}"/>
    <cellStyle name="Output 2 5 2 2 3 4" xfId="36065" xr:uid="{0319A16C-C149-4955-B3FD-0C6803491226}"/>
    <cellStyle name="Output 2 5 2 2 4" xfId="22680" xr:uid="{60680E08-3098-45F4-8686-53132659A5DB}"/>
    <cellStyle name="Output 2 5 2 2 4 2" xfId="28620" xr:uid="{7F75F92C-8D77-47CE-8A37-F940F2FA5189}"/>
    <cellStyle name="Output 2 5 2 2 4 3" xfId="34347" xr:uid="{6A5C9163-B18D-4F4A-80D2-ED48B47433B5}"/>
    <cellStyle name="Output 2 5 2 2 5" xfId="25380" xr:uid="{BE6DA545-566F-4F4F-8546-659BE326D754}"/>
    <cellStyle name="Output 2 5 2 2 5 2" xfId="30832" xr:uid="{4A4733EB-FC94-4B74-828A-E208DC9D53D6}"/>
    <cellStyle name="Output 2 5 2 2 6" xfId="27745" xr:uid="{ABAAC6A7-70AC-407D-816E-6843442A55E1}"/>
    <cellStyle name="Output 2 5 2 2 7" xfId="33472" xr:uid="{3F1B9912-99E7-4D51-9DB7-5BAE956F5963}"/>
    <cellStyle name="Output 2 5 2 3" xfId="23302" xr:uid="{5041805A-07C8-4B08-A2DA-81548857DA80}"/>
    <cellStyle name="Output 2 5 2 3 2" xfId="26002" xr:uid="{3123DD4D-5DFE-4CA3-9B66-CA5B4FA048AB}"/>
    <cellStyle name="Output 2 5 2 3 2 2" xfId="31454" xr:uid="{2045349A-0F6F-4E10-A22E-039BE01F3F5E}"/>
    <cellStyle name="Output 2 5 2 3 2 3" xfId="37029" xr:uid="{1C8995CD-F20F-489B-8CF2-5D4DBCEC5765}"/>
    <cellStyle name="Output 2 5 2 3 3" xfId="29242" xr:uid="{2AEBC9A0-7316-48F4-B837-7176ABF3E386}"/>
    <cellStyle name="Output 2 5 2 3 4" xfId="34966" xr:uid="{4853CD61-6C8F-4A77-B5DF-A64FBA9CF39A}"/>
    <cellStyle name="Output 2 5 2 4" xfId="24681" xr:uid="{34531D07-BC8A-45A3-9079-0D3565343162}"/>
    <cellStyle name="Output 2 5 2 4 2" xfId="26876" xr:uid="{308F3B59-6F44-45AE-9C24-DF1B8F57EAE4}"/>
    <cellStyle name="Output 2 5 2 4 2 2" xfId="32328" xr:uid="{10142906-9369-4D5B-9B8A-CA7B6975CBCC}"/>
    <cellStyle name="Output 2 5 2 4 3" xfId="30133" xr:uid="{A7B992B8-217A-461F-B956-22A7C3C81ED6}"/>
    <cellStyle name="Output 2 5 2 4 4" xfId="35832" xr:uid="{A209F714-6D3A-4128-A56D-7598640C259C}"/>
    <cellStyle name="Output 2 5 2 5" xfId="22447" xr:uid="{C9A534E7-965C-42AC-8764-B93545BB28A7}"/>
    <cellStyle name="Output 2 5 2 5 2" xfId="28387" xr:uid="{F3D90012-B811-459F-8834-70EBC22C0062}"/>
    <cellStyle name="Output 2 5 2 5 3" xfId="34114" xr:uid="{38FB64FD-1F82-4754-8DDE-784C6810A9F6}"/>
    <cellStyle name="Output 2 5 2 6" xfId="21566" xr:uid="{F6E21755-0946-4C5F-9E34-53249C9DE097}"/>
    <cellStyle name="Output 2 5 2 7" xfId="27508" xr:uid="{B483365D-5261-410D-887A-8B2CC15D585D}"/>
    <cellStyle name="Output 2 5 2 8" xfId="33235" xr:uid="{4CA7AB71-8AD9-4608-A7C2-C7267FC6C787}"/>
    <cellStyle name="Output 2 5 3" xfId="20584" xr:uid="{00000000-0005-0000-0000-00006B500000}"/>
    <cellStyle name="Output 2 5 3 2" xfId="21802" xr:uid="{045ED9AA-65CA-4176-BA0F-B6AB62AC5293}"/>
    <cellStyle name="Output 2 5 3 2 2" xfId="23534" xr:uid="{DD4C3058-B7DE-409A-A57E-ABE70E27D1CC}"/>
    <cellStyle name="Output 2 5 3 2 2 2" xfId="26234" xr:uid="{A721C98F-5513-4D28-B771-C5535867A46B}"/>
    <cellStyle name="Output 2 5 3 2 2 2 2" xfId="31686" xr:uid="{9B20FE5C-B75F-48C8-8464-16692C75072D}"/>
    <cellStyle name="Output 2 5 3 2 2 2 3" xfId="37261" xr:uid="{A7988399-9B1D-40DB-A96D-24A17B4FF924}"/>
    <cellStyle name="Output 2 5 3 2 2 3" xfId="29474" xr:uid="{6C74ACBB-DC08-4017-BD6E-6B3CBB71A0EB}"/>
    <cellStyle name="Output 2 5 3 2 2 4" xfId="35198" xr:uid="{D45FB4FE-791E-4FF1-B0D5-2457FF81F787}"/>
    <cellStyle name="Output 2 5 3 2 3" xfId="24917" xr:uid="{C7AD643B-1B0E-45D4-8328-3E77056E74A0}"/>
    <cellStyle name="Output 2 5 3 2 3 2" xfId="27112" xr:uid="{B9C6948F-DC7C-4A17-8F0B-38987F0B693D}"/>
    <cellStyle name="Output 2 5 3 2 3 2 2" xfId="32564" xr:uid="{3076ED23-03B5-4D96-B87C-BBCFA8F313C8}"/>
    <cellStyle name="Output 2 5 3 2 3 3" xfId="30369" xr:uid="{A1BC9E32-6103-4A44-BFF2-907D461D5A7F}"/>
    <cellStyle name="Output 2 5 3 2 3 4" xfId="36064" xr:uid="{15F4CC29-85ED-4969-B9F6-2F511ED764A6}"/>
    <cellStyle name="Output 2 5 3 2 4" xfId="22679" xr:uid="{08140E9A-D6F1-444F-99DB-C0F787DEE503}"/>
    <cellStyle name="Output 2 5 3 2 4 2" xfId="28619" xr:uid="{377CE26D-3BE1-4684-9EFC-07E230FED48C}"/>
    <cellStyle name="Output 2 5 3 2 4 3" xfId="34346" xr:uid="{D26774AF-A610-40DA-A4F1-C856B6C1A6A0}"/>
    <cellStyle name="Output 2 5 3 2 5" xfId="25379" xr:uid="{2DB01E9D-A837-404D-B53C-3FF61D3C4343}"/>
    <cellStyle name="Output 2 5 3 2 5 2" xfId="30831" xr:uid="{B8768A05-2DAC-437F-8106-A028D9B2F3AA}"/>
    <cellStyle name="Output 2 5 3 2 6" xfId="27744" xr:uid="{74717A49-BC2A-47C7-BDB7-A074B354EA43}"/>
    <cellStyle name="Output 2 5 3 2 7" xfId="33471" xr:uid="{88784166-D999-46B0-B437-3DB54B3EE47F}"/>
    <cellStyle name="Output 2 5 3 3" xfId="23303" xr:uid="{7EDD0C73-8844-488A-A6EF-512318CDD2A4}"/>
    <cellStyle name="Output 2 5 3 3 2" xfId="26003" xr:uid="{BABD37A5-A229-45BB-A2F1-58898EA21E6F}"/>
    <cellStyle name="Output 2 5 3 3 2 2" xfId="31455" xr:uid="{20E49A0B-A0B6-42E5-AB6E-2E8EFE1DE3C8}"/>
    <cellStyle name="Output 2 5 3 3 2 3" xfId="37030" xr:uid="{F69567E9-B5C0-47DD-BDB3-4255F2F3699D}"/>
    <cellStyle name="Output 2 5 3 3 3" xfId="29243" xr:uid="{581F8474-C145-44B0-89B1-4D4B1F2A4AF5}"/>
    <cellStyle name="Output 2 5 3 3 4" xfId="34967" xr:uid="{1CA45440-B5D3-4604-8BA1-D68DCFC7A60C}"/>
    <cellStyle name="Output 2 5 3 4" xfId="24682" xr:uid="{9097B7DE-7643-41DB-8384-028FE8C12EC5}"/>
    <cellStyle name="Output 2 5 3 4 2" xfId="26877" xr:uid="{C377B5CD-321C-42EE-92C9-E72D213144E7}"/>
    <cellStyle name="Output 2 5 3 4 2 2" xfId="32329" xr:uid="{5DF78B22-B8AB-4639-818E-914536560796}"/>
    <cellStyle name="Output 2 5 3 4 3" xfId="30134" xr:uid="{8C699C6B-279A-4F77-9A80-3271E17ECDD4}"/>
    <cellStyle name="Output 2 5 3 4 4" xfId="35833" xr:uid="{27E0E2AE-0F28-43EE-BA55-038EE38B8ED5}"/>
    <cellStyle name="Output 2 5 3 5" xfId="22448" xr:uid="{9DECC66D-389A-41B7-BD99-7DE4871AE6D9}"/>
    <cellStyle name="Output 2 5 3 5 2" xfId="28388" xr:uid="{8F87C45C-4022-42AA-8EF1-1009FB18A599}"/>
    <cellStyle name="Output 2 5 3 5 3" xfId="34115" xr:uid="{68600C34-A42A-4193-93FB-CB38255BDD23}"/>
    <cellStyle name="Output 2 5 3 6" xfId="21567" xr:uid="{566810B0-4027-415A-9854-E626F7900472}"/>
    <cellStyle name="Output 2 5 3 7" xfId="27509" xr:uid="{4CFE46BF-1EA2-4758-A1B7-49CA396A7382}"/>
    <cellStyle name="Output 2 5 3 8" xfId="33236" xr:uid="{A190FDFE-92CB-4CB6-8032-9631F2AC4593}"/>
    <cellStyle name="Output 2 5 4" xfId="20585" xr:uid="{00000000-0005-0000-0000-00006C500000}"/>
    <cellStyle name="Output 2 5 4 2" xfId="21801" xr:uid="{14714095-D1F4-4770-8565-F13C927BC804}"/>
    <cellStyle name="Output 2 5 4 2 2" xfId="23533" xr:uid="{0B38D35A-CA42-41D6-B66B-521915273E11}"/>
    <cellStyle name="Output 2 5 4 2 2 2" xfId="26233" xr:uid="{A210DF74-FF5D-486B-BB86-A844ED7A8789}"/>
    <cellStyle name="Output 2 5 4 2 2 2 2" xfId="31685" xr:uid="{D4F99B30-388F-4551-B655-5CA084E46765}"/>
    <cellStyle name="Output 2 5 4 2 2 2 3" xfId="37260" xr:uid="{51A22F81-7C2C-4A31-8700-2CDB2428679A}"/>
    <cellStyle name="Output 2 5 4 2 2 3" xfId="29473" xr:uid="{BE96345D-200F-431F-B212-18ABB18C6B2E}"/>
    <cellStyle name="Output 2 5 4 2 2 4" xfId="35197" xr:uid="{057DF5B6-6A86-4A69-BC40-FB86EA0F2D25}"/>
    <cellStyle name="Output 2 5 4 2 3" xfId="24916" xr:uid="{CE688E71-F58E-467B-B27A-26EDDA07E083}"/>
    <cellStyle name="Output 2 5 4 2 3 2" xfId="27111" xr:uid="{2A6A7705-61C5-4707-A17E-374D2FF37511}"/>
    <cellStyle name="Output 2 5 4 2 3 2 2" xfId="32563" xr:uid="{E586856D-08BE-4A0C-BC63-67D27D5357B0}"/>
    <cellStyle name="Output 2 5 4 2 3 3" xfId="30368" xr:uid="{658645FF-39C6-42CE-B46B-7838E37B1A9C}"/>
    <cellStyle name="Output 2 5 4 2 3 4" xfId="36063" xr:uid="{E1E9BB0D-6E62-41B4-AB02-FC0A036A50B6}"/>
    <cellStyle name="Output 2 5 4 2 4" xfId="22678" xr:uid="{AB8724B4-4678-4C73-8737-8E163E9481BE}"/>
    <cellStyle name="Output 2 5 4 2 4 2" xfId="28618" xr:uid="{A2E573DD-B582-4C39-BC2E-80FC0C1F6595}"/>
    <cellStyle name="Output 2 5 4 2 4 3" xfId="34345" xr:uid="{D070C892-744F-40F7-A360-51826775FC0D}"/>
    <cellStyle name="Output 2 5 4 2 5" xfId="25378" xr:uid="{BE1F2352-A5BB-49EA-B588-BBC85BB4AE6E}"/>
    <cellStyle name="Output 2 5 4 2 5 2" xfId="30830" xr:uid="{54518A4C-48D7-4AC6-A2BE-A33C93D4DE18}"/>
    <cellStyle name="Output 2 5 4 2 6" xfId="27743" xr:uid="{F89683AC-7114-4847-9FD6-21022170AE93}"/>
    <cellStyle name="Output 2 5 4 2 7" xfId="33470" xr:uid="{B3F9DA2B-EC21-4185-AF47-916570A9AD71}"/>
    <cellStyle name="Output 2 5 4 3" xfId="23304" xr:uid="{61F9400D-DA26-4319-A9E1-0A34BFF8FA42}"/>
    <cellStyle name="Output 2 5 4 3 2" xfId="26004" xr:uid="{29BBFEA3-B095-4026-8F97-4B726C6C84AB}"/>
    <cellStyle name="Output 2 5 4 3 2 2" xfId="31456" xr:uid="{B149F3D2-CD84-4469-95B0-C71FD7250053}"/>
    <cellStyle name="Output 2 5 4 3 2 3" xfId="37031" xr:uid="{E404F667-10FE-4437-B9CA-676EB90EC782}"/>
    <cellStyle name="Output 2 5 4 3 3" xfId="29244" xr:uid="{9FA9DDC6-9378-4068-9E15-BD0B69E1D5F4}"/>
    <cellStyle name="Output 2 5 4 3 4" xfId="34968" xr:uid="{6CADF1EC-09A4-429F-A901-D861046DD871}"/>
    <cellStyle name="Output 2 5 4 4" xfId="24683" xr:uid="{DD1E0A35-DE07-4C6A-AFC4-3B6406B33E64}"/>
    <cellStyle name="Output 2 5 4 4 2" xfId="26878" xr:uid="{91A488E1-0728-4128-8437-49C40816C869}"/>
    <cellStyle name="Output 2 5 4 4 2 2" xfId="32330" xr:uid="{B7B630B6-BD20-4925-BD54-1ECF5278C244}"/>
    <cellStyle name="Output 2 5 4 4 3" xfId="30135" xr:uid="{1E0FDE91-8BB8-4B16-8DD3-CDED3A2226F2}"/>
    <cellStyle name="Output 2 5 4 4 4" xfId="35834" xr:uid="{6E9096E0-F804-43C0-8DC8-5B17EAB42CDC}"/>
    <cellStyle name="Output 2 5 4 5" xfId="22449" xr:uid="{2F63AC79-77B9-451C-94E4-30919724B338}"/>
    <cellStyle name="Output 2 5 4 5 2" xfId="28389" xr:uid="{EBBA42AC-3751-4673-A5F3-EAC7E92F272A}"/>
    <cellStyle name="Output 2 5 4 5 3" xfId="34116" xr:uid="{C72A66E2-B9AA-443A-A642-D687EA951090}"/>
    <cellStyle name="Output 2 5 4 6" xfId="21568" xr:uid="{BF08C891-7054-499E-B52B-8BDD191B1444}"/>
    <cellStyle name="Output 2 5 4 7" xfId="27510" xr:uid="{15061D35-B501-4AB5-BBB0-C1826BE6A230}"/>
    <cellStyle name="Output 2 5 4 8" xfId="33237" xr:uid="{A2C1503A-18A6-430B-9542-151DE84DD2EB}"/>
    <cellStyle name="Output 2 5 5" xfId="20586" xr:uid="{00000000-0005-0000-0000-00006D500000}"/>
    <cellStyle name="Output 2 5 5 2" xfId="21800" xr:uid="{00E66C8E-2C17-43AE-A5CF-F553E79895F8}"/>
    <cellStyle name="Output 2 5 5 2 2" xfId="23532" xr:uid="{192AD0F6-B0AC-4CB5-B5FC-4F57E56B67FB}"/>
    <cellStyle name="Output 2 5 5 2 2 2" xfId="26232" xr:uid="{99362D80-E30B-42FB-92B6-1F71F5A085A2}"/>
    <cellStyle name="Output 2 5 5 2 2 2 2" xfId="31684" xr:uid="{4D504473-DD6E-43B4-B7C8-45286CEEEF04}"/>
    <cellStyle name="Output 2 5 5 2 2 2 3" xfId="37259" xr:uid="{FEAE0DD5-97CC-4B3D-B195-8623B92340AB}"/>
    <cellStyle name="Output 2 5 5 2 2 3" xfId="29472" xr:uid="{A0F3564C-049E-4487-9735-21AE4DBECD4C}"/>
    <cellStyle name="Output 2 5 5 2 2 4" xfId="35196" xr:uid="{8F1CC3DE-E3EB-4476-A157-26D0EE05501F}"/>
    <cellStyle name="Output 2 5 5 2 3" xfId="24915" xr:uid="{0A4F6828-32D3-4620-9D6A-23B7FC9C3123}"/>
    <cellStyle name="Output 2 5 5 2 3 2" xfId="27110" xr:uid="{833A3678-DAA8-428D-9097-962631129DEE}"/>
    <cellStyle name="Output 2 5 5 2 3 2 2" xfId="32562" xr:uid="{DB54E447-940E-4162-85C9-2440AA78DEC5}"/>
    <cellStyle name="Output 2 5 5 2 3 3" xfId="30367" xr:uid="{70A55D7C-98E0-4DD9-B8D7-1213990AA152}"/>
    <cellStyle name="Output 2 5 5 2 3 4" xfId="36062" xr:uid="{D6A0E3AE-B1B7-4AFB-B572-43DEE914CB1A}"/>
    <cellStyle name="Output 2 5 5 2 4" xfId="22677" xr:uid="{9484D328-F83A-4439-97DF-7CED44A8A74E}"/>
    <cellStyle name="Output 2 5 5 2 4 2" xfId="28617" xr:uid="{B1068A3A-A256-4F14-9DBA-0E04433DAC64}"/>
    <cellStyle name="Output 2 5 5 2 4 3" xfId="34344" xr:uid="{E42B6F8D-6FC5-4C13-995B-02425499DDC2}"/>
    <cellStyle name="Output 2 5 5 2 5" xfId="25377" xr:uid="{AE1A5AF9-6F1C-4A2E-8847-56E2D131A14A}"/>
    <cellStyle name="Output 2 5 5 2 5 2" xfId="30829" xr:uid="{5CB009BC-8905-43D4-8BF6-8C3070DC2BAA}"/>
    <cellStyle name="Output 2 5 5 2 6" xfId="27742" xr:uid="{CCC04B7E-5C5A-4985-8DF9-268E300E6DF1}"/>
    <cellStyle name="Output 2 5 5 2 7" xfId="33469" xr:uid="{3E44CBF1-7264-42C4-80AC-0C1124C96E9B}"/>
    <cellStyle name="Output 2 5 5 3" xfId="23305" xr:uid="{ED5FF0A3-7983-4E8F-8BD4-FB3951AB5B6F}"/>
    <cellStyle name="Output 2 5 5 3 2" xfId="26005" xr:uid="{BD3681C2-E2E3-4223-82F8-9217AD519F18}"/>
    <cellStyle name="Output 2 5 5 3 2 2" xfId="31457" xr:uid="{4B13E68B-935C-4E2B-9D40-7A8169A023E3}"/>
    <cellStyle name="Output 2 5 5 3 2 3" xfId="37032" xr:uid="{43E18A3D-531C-4E23-835F-FDA1E8191840}"/>
    <cellStyle name="Output 2 5 5 3 3" xfId="29245" xr:uid="{2B59E3B7-D402-4F62-BC25-0A815E21F4EA}"/>
    <cellStyle name="Output 2 5 5 3 4" xfId="34969" xr:uid="{7E976534-BA7E-4613-A76C-F80720A4F768}"/>
    <cellStyle name="Output 2 5 5 4" xfId="24684" xr:uid="{BC70246F-402A-42DC-B751-9615E94F37A9}"/>
    <cellStyle name="Output 2 5 5 4 2" xfId="26879" xr:uid="{10995F1C-D92D-44AF-827B-36EB03D4A605}"/>
    <cellStyle name="Output 2 5 5 4 2 2" xfId="32331" xr:uid="{7EB7273B-A6C5-483A-AF8E-78D7ADF81849}"/>
    <cellStyle name="Output 2 5 5 4 3" xfId="30136" xr:uid="{F2C1C285-C7C8-45B3-8233-DBD529184815}"/>
    <cellStyle name="Output 2 5 5 4 4" xfId="35835" xr:uid="{F7A216DB-7EE2-4B3D-85D7-5B6910F2621D}"/>
    <cellStyle name="Output 2 5 5 5" xfId="22450" xr:uid="{26D3420A-312F-4DA8-ABFE-C0872B3E7736}"/>
    <cellStyle name="Output 2 5 5 5 2" xfId="28390" xr:uid="{736F82F4-C0CD-4588-AC87-5D1B72872040}"/>
    <cellStyle name="Output 2 5 5 5 3" xfId="34117" xr:uid="{B3D4CD86-C2A3-48FE-A45D-7514311DA273}"/>
    <cellStyle name="Output 2 5 5 6" xfId="21569" xr:uid="{0F3BE797-D665-4896-A36E-50C52A915657}"/>
    <cellStyle name="Output 2 5 5 7" xfId="27511" xr:uid="{BD19580D-4E3E-4FE1-B5CC-2398E4513ECC}"/>
    <cellStyle name="Output 2 5 5 8" xfId="33238" xr:uid="{E4EC8B53-7EB2-4D2B-A9B2-7116E5A1E6FA}"/>
    <cellStyle name="Output 2 6" xfId="20587" xr:uid="{00000000-0005-0000-0000-00006E500000}"/>
    <cellStyle name="Output 2 6 2" xfId="20588" xr:uid="{00000000-0005-0000-0000-00006F500000}"/>
    <cellStyle name="Output 2 6 2 2" xfId="21799" xr:uid="{A049A771-892C-4758-8C93-30F7A1554281}"/>
    <cellStyle name="Output 2 6 2 2 2" xfId="23531" xr:uid="{E48CDBA9-5EE5-407D-BE8F-716410794BD9}"/>
    <cellStyle name="Output 2 6 2 2 2 2" xfId="26231" xr:uid="{94EB2CA7-400E-4BA6-A165-FD329C83A1C8}"/>
    <cellStyle name="Output 2 6 2 2 2 2 2" xfId="31683" xr:uid="{A4567F6C-8700-4DE7-8355-10E2D2BB2071}"/>
    <cellStyle name="Output 2 6 2 2 2 2 3" xfId="37258" xr:uid="{B0A6ED80-3F0C-4CE7-9E12-A7D8BFFC951A}"/>
    <cellStyle name="Output 2 6 2 2 2 3" xfId="29471" xr:uid="{71F67425-F802-434B-8995-53FE6F12D141}"/>
    <cellStyle name="Output 2 6 2 2 2 4" xfId="35195" xr:uid="{C4CD6484-7E52-4A5B-B870-D1CE8FF1F371}"/>
    <cellStyle name="Output 2 6 2 2 3" xfId="24914" xr:uid="{BB4EEBE4-C861-4947-95D4-018775BB3D6F}"/>
    <cellStyle name="Output 2 6 2 2 3 2" xfId="27109" xr:uid="{D4A7F877-7057-4981-B436-3F0AE1A77BB9}"/>
    <cellStyle name="Output 2 6 2 2 3 2 2" xfId="32561" xr:uid="{A797DFAB-DFC4-4A61-B38A-DCA22431A0EB}"/>
    <cellStyle name="Output 2 6 2 2 3 3" xfId="30366" xr:uid="{01C23F0C-ADE2-487E-AFC8-A36F13A33CB4}"/>
    <cellStyle name="Output 2 6 2 2 3 4" xfId="36061" xr:uid="{2CEFE3A8-BFE5-451D-BAF9-370673613280}"/>
    <cellStyle name="Output 2 6 2 2 4" xfId="22676" xr:uid="{53664CD0-7944-464C-824F-6AFE3572A1A8}"/>
    <cellStyle name="Output 2 6 2 2 4 2" xfId="28616" xr:uid="{CDA7A120-176D-444E-8A25-CBE4487FF946}"/>
    <cellStyle name="Output 2 6 2 2 4 3" xfId="34343" xr:uid="{4DC7876B-560B-4D1D-98CC-27D1A9378C89}"/>
    <cellStyle name="Output 2 6 2 2 5" xfId="25376" xr:uid="{5EBB5C6E-3BD6-48A1-AE38-851ECF134882}"/>
    <cellStyle name="Output 2 6 2 2 5 2" xfId="30828" xr:uid="{AF153E3A-83F9-4421-8602-B6305BAE9A68}"/>
    <cellStyle name="Output 2 6 2 2 6" xfId="27741" xr:uid="{2EEA54B9-A66F-4AA6-A00E-D777B4CD1808}"/>
    <cellStyle name="Output 2 6 2 2 7" xfId="33468" xr:uid="{BE71B4DF-257F-459C-B010-C3A3D61F4A6A}"/>
    <cellStyle name="Output 2 6 2 3" xfId="23306" xr:uid="{603A5552-1A59-4B5C-A9CE-AD7DE79E66F6}"/>
    <cellStyle name="Output 2 6 2 3 2" xfId="26006" xr:uid="{C1A05CF7-6A97-48F8-AD47-632799B5B997}"/>
    <cellStyle name="Output 2 6 2 3 2 2" xfId="31458" xr:uid="{72872783-3CD2-4FA3-A6E9-6BDC23551977}"/>
    <cellStyle name="Output 2 6 2 3 2 3" xfId="37033" xr:uid="{D58EB44F-A4B7-4387-BEC7-A7C72C73475F}"/>
    <cellStyle name="Output 2 6 2 3 3" xfId="29246" xr:uid="{F8EB0D30-6F60-4091-891A-F47361157E54}"/>
    <cellStyle name="Output 2 6 2 3 4" xfId="34970" xr:uid="{F3BE85BF-40CA-4440-A0AD-4718E6A7F708}"/>
    <cellStyle name="Output 2 6 2 4" xfId="24685" xr:uid="{243C7820-6C7F-4108-91DF-8FDED94C8306}"/>
    <cellStyle name="Output 2 6 2 4 2" xfId="26880" xr:uid="{A2EBF1CA-C427-4A4C-9446-A5E46A7CD1D9}"/>
    <cellStyle name="Output 2 6 2 4 2 2" xfId="32332" xr:uid="{0CA65E1F-D884-4F70-BD4B-F703CF3CBACF}"/>
    <cellStyle name="Output 2 6 2 4 3" xfId="30137" xr:uid="{9B8C7599-A8A4-4AB6-A82F-42C14BA3E344}"/>
    <cellStyle name="Output 2 6 2 4 4" xfId="35836" xr:uid="{515CDC30-7333-420E-950C-B4AE5D1753D9}"/>
    <cellStyle name="Output 2 6 2 5" xfId="22451" xr:uid="{F6DF94BF-69C3-4B98-8F8F-315EA7687F2F}"/>
    <cellStyle name="Output 2 6 2 5 2" xfId="28391" xr:uid="{EADBC48D-2839-45FD-8A8C-4219F2A8C9B0}"/>
    <cellStyle name="Output 2 6 2 5 3" xfId="34118" xr:uid="{1712DBF4-716C-4C62-AED3-B4FFCDB9D8A9}"/>
    <cellStyle name="Output 2 6 2 6" xfId="21570" xr:uid="{09A8BA09-C46B-47D8-A188-1EEA603D34D8}"/>
    <cellStyle name="Output 2 6 2 7" xfId="27512" xr:uid="{6DC57C35-0365-43F2-AFA3-4B4B1459BB84}"/>
    <cellStyle name="Output 2 6 2 8" xfId="33239" xr:uid="{CC27504F-4FA6-42F7-A833-1554457E74F4}"/>
    <cellStyle name="Output 2 6 3" xfId="20589" xr:uid="{00000000-0005-0000-0000-000070500000}"/>
    <cellStyle name="Output 2 6 3 2" xfId="21798" xr:uid="{A9F32CC9-2902-42C2-B51C-36403E05C4EE}"/>
    <cellStyle name="Output 2 6 3 2 2" xfId="23530" xr:uid="{08AF83FE-B945-48DB-8E51-8815BF0DA3D6}"/>
    <cellStyle name="Output 2 6 3 2 2 2" xfId="26230" xr:uid="{8BE7B222-38D1-40E2-A54C-885C9D8F2343}"/>
    <cellStyle name="Output 2 6 3 2 2 2 2" xfId="31682" xr:uid="{F0F0CF74-F077-49BD-82B2-8723F24B88AC}"/>
    <cellStyle name="Output 2 6 3 2 2 2 3" xfId="37257" xr:uid="{C26539CE-AB07-4678-B1DF-52ECCC2D3ECF}"/>
    <cellStyle name="Output 2 6 3 2 2 3" xfId="29470" xr:uid="{25BF934A-39AC-4753-AD3B-CCEA99AFC8CF}"/>
    <cellStyle name="Output 2 6 3 2 2 4" xfId="35194" xr:uid="{408C481F-DCCF-4696-86EC-9978F8DD1608}"/>
    <cellStyle name="Output 2 6 3 2 3" xfId="24913" xr:uid="{C09D1926-53D5-40D7-B176-43DFC1EA7785}"/>
    <cellStyle name="Output 2 6 3 2 3 2" xfId="27108" xr:uid="{52564328-69A5-41EB-8F60-24C234C808D4}"/>
    <cellStyle name="Output 2 6 3 2 3 2 2" xfId="32560" xr:uid="{157AB1DD-2BC9-4319-BBB1-69A6FCD53B6E}"/>
    <cellStyle name="Output 2 6 3 2 3 3" xfId="30365" xr:uid="{18298875-5ED2-4A8E-8659-EB9D058D6A67}"/>
    <cellStyle name="Output 2 6 3 2 3 4" xfId="36060" xr:uid="{D06C700C-4E19-4C37-863B-A81BDF3C18AC}"/>
    <cellStyle name="Output 2 6 3 2 4" xfId="22675" xr:uid="{F5BD2E27-3316-4907-A881-8A4371253561}"/>
    <cellStyle name="Output 2 6 3 2 4 2" xfId="28615" xr:uid="{063D9105-982C-45C7-AEA8-D57609AEA025}"/>
    <cellStyle name="Output 2 6 3 2 4 3" xfId="34342" xr:uid="{BF5A8E04-8B5A-454B-B19B-EC56A249A3B5}"/>
    <cellStyle name="Output 2 6 3 2 5" xfId="25375" xr:uid="{834B5E7A-51B3-4CA1-848E-0B2C50C9C00C}"/>
    <cellStyle name="Output 2 6 3 2 5 2" xfId="30827" xr:uid="{EA0D9E77-01A9-4C7E-B298-23981A6968F4}"/>
    <cellStyle name="Output 2 6 3 2 6" xfId="27740" xr:uid="{6542BBD5-A61E-4061-BA4E-9D28DE6A5199}"/>
    <cellStyle name="Output 2 6 3 2 7" xfId="33467" xr:uid="{97B4B1B8-BCD4-4709-9E55-54581200E30C}"/>
    <cellStyle name="Output 2 6 3 3" xfId="23307" xr:uid="{42934E42-61C2-437D-AE0F-5A59035CF6E5}"/>
    <cellStyle name="Output 2 6 3 3 2" xfId="26007" xr:uid="{7302ABCF-57D5-4A57-958B-CA427C8C88BE}"/>
    <cellStyle name="Output 2 6 3 3 2 2" xfId="31459" xr:uid="{FBE45FAD-E493-44DB-8866-CA8B731A71A3}"/>
    <cellStyle name="Output 2 6 3 3 2 3" xfId="37034" xr:uid="{A3A70671-DCD9-4748-8DB7-F98F0FA0882F}"/>
    <cellStyle name="Output 2 6 3 3 3" xfId="29247" xr:uid="{7E1D8B86-F37C-49E9-9587-9906F7CD38F2}"/>
    <cellStyle name="Output 2 6 3 3 4" xfId="34971" xr:uid="{59F32921-8C8F-49FE-9036-D844265116EF}"/>
    <cellStyle name="Output 2 6 3 4" xfId="24686" xr:uid="{2761DEC1-BA7B-4884-9ABE-7D03BBED1586}"/>
    <cellStyle name="Output 2 6 3 4 2" xfId="26881" xr:uid="{93B921AA-2643-4561-BA90-9E3349C9C584}"/>
    <cellStyle name="Output 2 6 3 4 2 2" xfId="32333" xr:uid="{DAF6D966-FB6C-4E5D-B704-7C2A206B7394}"/>
    <cellStyle name="Output 2 6 3 4 3" xfId="30138" xr:uid="{3065DC94-46DA-4B69-A65E-009249D1AB34}"/>
    <cellStyle name="Output 2 6 3 4 4" xfId="35837" xr:uid="{32220306-0144-4767-A125-98F1705A0FB8}"/>
    <cellStyle name="Output 2 6 3 5" xfId="22452" xr:uid="{1D061FA3-B512-4193-BF00-BFF8B1E544E0}"/>
    <cellStyle name="Output 2 6 3 5 2" xfId="28392" xr:uid="{2E0692D3-F935-47C3-95D7-5E6E33577209}"/>
    <cellStyle name="Output 2 6 3 5 3" xfId="34119" xr:uid="{C4180B15-4C0D-43D4-9581-DBDF07000A28}"/>
    <cellStyle name="Output 2 6 3 6" xfId="21571" xr:uid="{43BF6359-0741-49AD-AB15-F848308C2F38}"/>
    <cellStyle name="Output 2 6 3 7" xfId="27513" xr:uid="{A19C0885-648B-4B78-BD63-41D3F92CE72A}"/>
    <cellStyle name="Output 2 6 3 8" xfId="33240" xr:uid="{85964D10-AE46-4B4C-AFC6-712E2A50D47D}"/>
    <cellStyle name="Output 2 6 4" xfId="20590" xr:uid="{00000000-0005-0000-0000-000071500000}"/>
    <cellStyle name="Output 2 6 4 2" xfId="21797" xr:uid="{5F2363E2-0BA3-479E-9CE0-2E1ED435686A}"/>
    <cellStyle name="Output 2 6 4 2 2" xfId="23529" xr:uid="{13EC0C94-DDBC-4D5B-A70B-3879E3097A4F}"/>
    <cellStyle name="Output 2 6 4 2 2 2" xfId="26229" xr:uid="{B5AE96D2-0EFF-4EAC-A9CA-00D89DF8B972}"/>
    <cellStyle name="Output 2 6 4 2 2 2 2" xfId="31681" xr:uid="{D8867B1D-1D03-4A48-A5E0-C45F5B621DB1}"/>
    <cellStyle name="Output 2 6 4 2 2 2 3" xfId="37256" xr:uid="{36E0D4D2-AE9B-4338-A752-0B71CBED30DD}"/>
    <cellStyle name="Output 2 6 4 2 2 3" xfId="29469" xr:uid="{18D17A8B-EED6-4649-A566-4E5B60A88981}"/>
    <cellStyle name="Output 2 6 4 2 2 4" xfId="35193" xr:uid="{80E1D4A0-3D02-4BB2-A205-82B3BC3F4B90}"/>
    <cellStyle name="Output 2 6 4 2 3" xfId="24912" xr:uid="{7010AE40-3B2F-442C-BAC8-066F1DC842E7}"/>
    <cellStyle name="Output 2 6 4 2 3 2" xfId="27107" xr:uid="{EAE8A2C3-E990-4A44-BD49-90477C10C410}"/>
    <cellStyle name="Output 2 6 4 2 3 2 2" xfId="32559" xr:uid="{DCCC5641-D06F-41AB-BB32-D793790FA6FF}"/>
    <cellStyle name="Output 2 6 4 2 3 3" xfId="30364" xr:uid="{71FD52AC-5FFE-4164-AAB2-2EF4508F2DE9}"/>
    <cellStyle name="Output 2 6 4 2 3 4" xfId="36059" xr:uid="{8A87967F-9611-4D12-8592-6CD03077DD2B}"/>
    <cellStyle name="Output 2 6 4 2 4" xfId="22674" xr:uid="{7A7FE694-1252-4680-B529-44D2D11A10C3}"/>
    <cellStyle name="Output 2 6 4 2 4 2" xfId="28614" xr:uid="{6A25130E-315E-4F26-BEC9-D468F4A31A73}"/>
    <cellStyle name="Output 2 6 4 2 4 3" xfId="34341" xr:uid="{51EB8AE4-B19F-48B6-8FF8-AF32365BFF25}"/>
    <cellStyle name="Output 2 6 4 2 5" xfId="25374" xr:uid="{0D60874D-FA24-4A9C-92C0-EDC9C1921EFB}"/>
    <cellStyle name="Output 2 6 4 2 5 2" xfId="30826" xr:uid="{390E8E7A-A064-453D-941B-AE09D9904F92}"/>
    <cellStyle name="Output 2 6 4 2 6" xfId="27739" xr:uid="{FAB554DC-BA85-44FD-842A-ACF9F61430D6}"/>
    <cellStyle name="Output 2 6 4 2 7" xfId="33466" xr:uid="{297B0F6C-21BB-4DF2-82FC-42A928AAA0C1}"/>
    <cellStyle name="Output 2 6 4 3" xfId="23308" xr:uid="{3D14EAA5-490A-42C3-B797-33FEB1DB338A}"/>
    <cellStyle name="Output 2 6 4 3 2" xfId="26008" xr:uid="{53B90EC4-620D-4F29-A7BF-B7030E90F55C}"/>
    <cellStyle name="Output 2 6 4 3 2 2" xfId="31460" xr:uid="{E2B3DEF0-963A-427C-9421-D99CC9B20FAC}"/>
    <cellStyle name="Output 2 6 4 3 2 3" xfId="37035" xr:uid="{0A2AAEFD-6A56-4829-B615-7A1D2BE93694}"/>
    <cellStyle name="Output 2 6 4 3 3" xfId="29248" xr:uid="{B74E6F9D-418E-42AE-988D-CFBD2F3A6F31}"/>
    <cellStyle name="Output 2 6 4 3 4" xfId="34972" xr:uid="{0A0F2235-FFCD-423C-8B85-CD197481CCF6}"/>
    <cellStyle name="Output 2 6 4 4" xfId="24687" xr:uid="{33DA3473-4401-42B4-9EDA-F4C7DB3217F0}"/>
    <cellStyle name="Output 2 6 4 4 2" xfId="26882" xr:uid="{C6CBA6E1-C16A-4586-A6B6-B4A527A98FE4}"/>
    <cellStyle name="Output 2 6 4 4 2 2" xfId="32334" xr:uid="{452F170A-880E-48B9-A137-81DE6699001B}"/>
    <cellStyle name="Output 2 6 4 4 3" xfId="30139" xr:uid="{FFC45AF7-D3F7-4224-A576-8326B5060A4B}"/>
    <cellStyle name="Output 2 6 4 4 4" xfId="35838" xr:uid="{7F504B81-F27B-405C-A4CF-A721FAC72205}"/>
    <cellStyle name="Output 2 6 4 5" xfId="22453" xr:uid="{C22BADA2-D8EB-45E8-A453-D843D912DB8A}"/>
    <cellStyle name="Output 2 6 4 5 2" xfId="28393" xr:uid="{5FDA9DF4-725E-4025-9088-D9717D9BFB1F}"/>
    <cellStyle name="Output 2 6 4 5 3" xfId="34120" xr:uid="{1DBA95C4-3C54-4C8D-94A3-1E3CA7920DA8}"/>
    <cellStyle name="Output 2 6 4 6" xfId="21572" xr:uid="{7975201B-F0BF-4451-B30D-ADDD63814141}"/>
    <cellStyle name="Output 2 6 4 7" xfId="27514" xr:uid="{F4B3A52B-2114-4858-9E2B-AC66D8CEFC9D}"/>
    <cellStyle name="Output 2 6 4 8" xfId="33241" xr:uid="{D700224F-66B3-475F-BDE0-6793C6C3383B}"/>
    <cellStyle name="Output 2 6 5" xfId="20591" xr:uid="{00000000-0005-0000-0000-000072500000}"/>
    <cellStyle name="Output 2 6 5 2" xfId="21796" xr:uid="{37E067D5-B9F6-462C-9E09-9564F603C836}"/>
    <cellStyle name="Output 2 6 5 2 2" xfId="23528" xr:uid="{7F7B6EB8-7087-4BAE-8265-D0EE0441E8FA}"/>
    <cellStyle name="Output 2 6 5 2 2 2" xfId="26228" xr:uid="{C515BB4F-033F-4075-B9EB-0CCC644BC27A}"/>
    <cellStyle name="Output 2 6 5 2 2 2 2" xfId="31680" xr:uid="{836966D1-0839-4FF8-BE1C-8936785E9846}"/>
    <cellStyle name="Output 2 6 5 2 2 2 3" xfId="37255" xr:uid="{92FD77A2-E17A-456D-AD03-3074E80CCE3F}"/>
    <cellStyle name="Output 2 6 5 2 2 3" xfId="29468" xr:uid="{99F309A1-45EF-4CFD-9025-23493CE56C9C}"/>
    <cellStyle name="Output 2 6 5 2 2 4" xfId="35192" xr:uid="{C3402323-9D0E-43C8-800E-E8818F4D91F3}"/>
    <cellStyle name="Output 2 6 5 2 3" xfId="24911" xr:uid="{84D642B4-189D-41AE-B483-931A41755821}"/>
    <cellStyle name="Output 2 6 5 2 3 2" xfId="27106" xr:uid="{16F21741-A751-4612-98CF-573D3F5F3547}"/>
    <cellStyle name="Output 2 6 5 2 3 2 2" xfId="32558" xr:uid="{9AEF54E5-8EBC-4955-9374-3200611ED928}"/>
    <cellStyle name="Output 2 6 5 2 3 3" xfId="30363" xr:uid="{3473224B-E052-4FFC-BA5A-30BD3047AB6C}"/>
    <cellStyle name="Output 2 6 5 2 3 4" xfId="36058" xr:uid="{DD61BE07-4012-4EF7-9225-0ED6F964B68F}"/>
    <cellStyle name="Output 2 6 5 2 4" xfId="22673" xr:uid="{F5132751-BC0C-4595-B01D-9DE0F79E56F1}"/>
    <cellStyle name="Output 2 6 5 2 4 2" xfId="28613" xr:uid="{2D0EB3F3-1404-44DA-A73B-2EC6FBC50368}"/>
    <cellStyle name="Output 2 6 5 2 4 3" xfId="34340" xr:uid="{C42E007F-5C17-4D48-8E38-CB12B990B027}"/>
    <cellStyle name="Output 2 6 5 2 5" xfId="25373" xr:uid="{0AE92176-1F5F-42DE-B8FF-973ADA3C5784}"/>
    <cellStyle name="Output 2 6 5 2 5 2" xfId="30825" xr:uid="{3DF29F4C-E70D-48D8-B42B-15A2445F12D6}"/>
    <cellStyle name="Output 2 6 5 2 6" xfId="27738" xr:uid="{5685CA17-ECA5-4CD3-8A8E-EA16B6569EE9}"/>
    <cellStyle name="Output 2 6 5 2 7" xfId="33465" xr:uid="{8E2973A3-A439-4057-A55E-BE151535D3C0}"/>
    <cellStyle name="Output 2 6 5 3" xfId="23309" xr:uid="{59918D2A-F3B0-4773-B767-68D565255653}"/>
    <cellStyle name="Output 2 6 5 3 2" xfId="26009" xr:uid="{B92CD7B8-A584-4E14-9B4E-BCE9B950D5EB}"/>
    <cellStyle name="Output 2 6 5 3 2 2" xfId="31461" xr:uid="{DBBCDC9B-9002-4A91-83C0-B9B59EF52559}"/>
    <cellStyle name="Output 2 6 5 3 2 3" xfId="37036" xr:uid="{EB3B906B-B06A-41FE-8DBC-F107BC5ABD56}"/>
    <cellStyle name="Output 2 6 5 3 3" xfId="29249" xr:uid="{11C321DD-769E-49C1-ADEE-DB7219199A9C}"/>
    <cellStyle name="Output 2 6 5 3 4" xfId="34973" xr:uid="{2D4DFF7C-D676-4A85-A50F-49B01B6F60FE}"/>
    <cellStyle name="Output 2 6 5 4" xfId="24688" xr:uid="{A11509B2-B74F-469C-8AC9-CC9EE5F8595A}"/>
    <cellStyle name="Output 2 6 5 4 2" xfId="26883" xr:uid="{E0875138-CC04-4886-9837-9D36FA622B1C}"/>
    <cellStyle name="Output 2 6 5 4 2 2" xfId="32335" xr:uid="{961AD4E6-E7E8-48B7-A77D-6274B0D816C3}"/>
    <cellStyle name="Output 2 6 5 4 3" xfId="30140" xr:uid="{8C60C429-C8A9-402F-8979-DA4C4281C5A7}"/>
    <cellStyle name="Output 2 6 5 4 4" xfId="35839" xr:uid="{5DC35160-A88E-4A9D-B616-BF187479C11A}"/>
    <cellStyle name="Output 2 6 5 5" xfId="22454" xr:uid="{D5A0F663-C30F-47E2-B7AA-079AEAE11542}"/>
    <cellStyle name="Output 2 6 5 5 2" xfId="28394" xr:uid="{640ADFD9-9406-4806-8035-A541BE6E55DB}"/>
    <cellStyle name="Output 2 6 5 5 3" xfId="34121" xr:uid="{E9E9BEA7-610F-45D8-B59B-03468FBAC894}"/>
    <cellStyle name="Output 2 6 5 6" xfId="21573" xr:uid="{920C71B5-6B3A-4600-8700-EC7E58806359}"/>
    <cellStyle name="Output 2 6 5 7" xfId="27515" xr:uid="{C13DD783-E358-4D4E-AA90-C7458F7EED5D}"/>
    <cellStyle name="Output 2 6 5 8" xfId="33242" xr:uid="{6B7D7F0B-5C99-4F46-B63D-1049FC7E351F}"/>
    <cellStyle name="Output 2 7" xfId="20592" xr:uid="{00000000-0005-0000-0000-000073500000}"/>
    <cellStyle name="Output 2 7 2" xfId="20593" xr:uid="{00000000-0005-0000-0000-000074500000}"/>
    <cellStyle name="Output 2 7 2 2" xfId="21795" xr:uid="{DEED69EB-4648-4B97-9403-B580C8E5AD7E}"/>
    <cellStyle name="Output 2 7 2 2 2" xfId="23527" xr:uid="{E1CA6CD3-C0E8-418B-8D5C-67A45EE0C439}"/>
    <cellStyle name="Output 2 7 2 2 2 2" xfId="26227" xr:uid="{67F18241-6E52-4A42-B780-BD8BD6491DD2}"/>
    <cellStyle name="Output 2 7 2 2 2 2 2" xfId="31679" xr:uid="{FC3E6D45-CAA9-40AE-AC4F-5B48711ACA83}"/>
    <cellStyle name="Output 2 7 2 2 2 2 3" xfId="37254" xr:uid="{D0E7E515-6C76-4BA1-AF20-4E7E4406E769}"/>
    <cellStyle name="Output 2 7 2 2 2 3" xfId="29467" xr:uid="{1DB3CF72-EEE6-40A6-B46E-1F61D3BA214F}"/>
    <cellStyle name="Output 2 7 2 2 2 4" xfId="35191" xr:uid="{5D86CA52-3A7F-461C-ABB1-A070B3576A2C}"/>
    <cellStyle name="Output 2 7 2 2 3" xfId="24910" xr:uid="{F5C67027-52B3-4F34-BF61-5F61A80DEFF3}"/>
    <cellStyle name="Output 2 7 2 2 3 2" xfId="27105" xr:uid="{FF1CAB69-86F0-4036-9F7F-609FFBA07133}"/>
    <cellStyle name="Output 2 7 2 2 3 2 2" xfId="32557" xr:uid="{9368336F-6CB0-490C-91DA-A6E0A23AEFDF}"/>
    <cellStyle name="Output 2 7 2 2 3 3" xfId="30362" xr:uid="{1CFC42E1-F6E9-4EB3-B334-1538D4AA3A5E}"/>
    <cellStyle name="Output 2 7 2 2 3 4" xfId="36057" xr:uid="{9E2AC272-7DBE-4B62-9DB8-3D4479965520}"/>
    <cellStyle name="Output 2 7 2 2 4" xfId="22672" xr:uid="{4312B507-4FD6-491A-AB85-BA8433F47AF5}"/>
    <cellStyle name="Output 2 7 2 2 4 2" xfId="28612" xr:uid="{E0B50C2E-D96B-4B01-ADE1-479505EA0817}"/>
    <cellStyle name="Output 2 7 2 2 4 3" xfId="34339" xr:uid="{805215FA-4C5D-438A-BEE4-F6A3E99558A0}"/>
    <cellStyle name="Output 2 7 2 2 5" xfId="25372" xr:uid="{DEB9D009-F01A-4E4E-BC86-5777EC187059}"/>
    <cellStyle name="Output 2 7 2 2 5 2" xfId="30824" xr:uid="{7C85AF4F-4FC5-4D63-9280-2F913D732338}"/>
    <cellStyle name="Output 2 7 2 2 6" xfId="27737" xr:uid="{D013C200-BE2D-4D62-A08A-8B85D7E1B94B}"/>
    <cellStyle name="Output 2 7 2 2 7" xfId="33464" xr:uid="{60895C22-530A-4882-9913-97538AAF8AD0}"/>
    <cellStyle name="Output 2 7 2 3" xfId="23310" xr:uid="{94BA2321-5391-4543-94D0-303FBB17FA02}"/>
    <cellStyle name="Output 2 7 2 3 2" xfId="26010" xr:uid="{1E708A06-D538-4CFB-AEFF-5816A6127E16}"/>
    <cellStyle name="Output 2 7 2 3 2 2" xfId="31462" xr:uid="{8275FD9C-8CAC-4F08-96B6-8631FC89D4E0}"/>
    <cellStyle name="Output 2 7 2 3 2 3" xfId="37037" xr:uid="{EC475DD1-423E-4983-BFE7-478A6BD6BFA0}"/>
    <cellStyle name="Output 2 7 2 3 3" xfId="29250" xr:uid="{D0CB3E26-7656-485B-98D9-52D90E7A3762}"/>
    <cellStyle name="Output 2 7 2 3 4" xfId="34974" xr:uid="{FA8D2D69-FEF5-47EF-B70B-3E6A9A49621E}"/>
    <cellStyle name="Output 2 7 2 4" xfId="24689" xr:uid="{D72E3AF2-FE4A-47D3-9F92-AA3EB08E6783}"/>
    <cellStyle name="Output 2 7 2 4 2" xfId="26884" xr:uid="{30D0F11B-28E0-412A-B9FA-69DD8B1B0ED7}"/>
    <cellStyle name="Output 2 7 2 4 2 2" xfId="32336" xr:uid="{1E5B9427-9BBB-408F-BC03-71E0AE15CAB2}"/>
    <cellStyle name="Output 2 7 2 4 3" xfId="30141" xr:uid="{BB0B56E1-D23D-4463-9D41-08D960057AF4}"/>
    <cellStyle name="Output 2 7 2 4 4" xfId="35840" xr:uid="{C50A64BE-8EDD-4D0F-B5AB-A25AA4D56EC1}"/>
    <cellStyle name="Output 2 7 2 5" xfId="22455" xr:uid="{DF96CD55-8432-4691-82E6-C4A57267FE98}"/>
    <cellStyle name="Output 2 7 2 5 2" xfId="28395" xr:uid="{BDEE4E7E-5D25-428E-B141-6DA1988E459D}"/>
    <cellStyle name="Output 2 7 2 5 3" xfId="34122" xr:uid="{E7855062-215F-415F-85E2-8C753F7CF5CF}"/>
    <cellStyle name="Output 2 7 2 6" xfId="21574" xr:uid="{77438B18-8094-47BD-9FB7-20BD4CC7FD70}"/>
    <cellStyle name="Output 2 7 2 7" xfId="27516" xr:uid="{8EB66339-43FD-4613-862C-E4C16D00F24F}"/>
    <cellStyle name="Output 2 7 2 8" xfId="33243" xr:uid="{A3F7B9B1-F870-41E3-86F3-C78BC0957E30}"/>
    <cellStyle name="Output 2 7 3" xfId="20594" xr:uid="{00000000-0005-0000-0000-000075500000}"/>
    <cellStyle name="Output 2 7 3 2" xfId="21794" xr:uid="{3BFE9CA2-D612-476E-93CC-6DB1579305EA}"/>
    <cellStyle name="Output 2 7 3 2 2" xfId="23526" xr:uid="{C070DBFA-22D0-4B0A-B50E-C762E02F8120}"/>
    <cellStyle name="Output 2 7 3 2 2 2" xfId="26226" xr:uid="{2F4DA00A-520F-48AB-9AFA-D66555E63FBD}"/>
    <cellStyle name="Output 2 7 3 2 2 2 2" xfId="31678" xr:uid="{AAF355C0-1226-429D-9FC2-559A0C1AF317}"/>
    <cellStyle name="Output 2 7 3 2 2 2 3" xfId="37253" xr:uid="{114D696B-640A-4242-8421-55332A12AB77}"/>
    <cellStyle name="Output 2 7 3 2 2 3" xfId="29466" xr:uid="{D9B64263-EB67-47AC-8F98-B3AD737AF6C7}"/>
    <cellStyle name="Output 2 7 3 2 2 4" xfId="35190" xr:uid="{2774136E-510B-4A14-BA29-8774587B6DE3}"/>
    <cellStyle name="Output 2 7 3 2 3" xfId="24909" xr:uid="{18085BA7-92ED-45B4-BBFD-65326DD56570}"/>
    <cellStyle name="Output 2 7 3 2 3 2" xfId="27104" xr:uid="{3315AD0F-6EF8-407A-B065-60CAC47E55D7}"/>
    <cellStyle name="Output 2 7 3 2 3 2 2" xfId="32556" xr:uid="{B19EA6BE-FF8F-448D-93B1-B65FE5CC4F2A}"/>
    <cellStyle name="Output 2 7 3 2 3 3" xfId="30361" xr:uid="{78C915CE-861B-48A7-A80E-839217E62206}"/>
    <cellStyle name="Output 2 7 3 2 3 4" xfId="36056" xr:uid="{935DF488-85DF-42BE-9B51-CB83AB3A7559}"/>
    <cellStyle name="Output 2 7 3 2 4" xfId="22671" xr:uid="{9525238E-77F8-4B90-A0F4-4F02F7A22667}"/>
    <cellStyle name="Output 2 7 3 2 4 2" xfId="28611" xr:uid="{4B63E615-D4C7-4F11-836E-94F7AEE0A328}"/>
    <cellStyle name="Output 2 7 3 2 4 3" xfId="34338" xr:uid="{10EBC7D6-2BF3-4CBD-88F1-D2FBF017366F}"/>
    <cellStyle name="Output 2 7 3 2 5" xfId="25371" xr:uid="{DAC29FA3-0EEA-41DA-B1BE-A3327E4D53C0}"/>
    <cellStyle name="Output 2 7 3 2 5 2" xfId="30823" xr:uid="{65B3498D-732C-4319-8400-F7F27D8073CE}"/>
    <cellStyle name="Output 2 7 3 2 6" xfId="27736" xr:uid="{F2514D62-698A-4BD2-82A0-67A832FD6E8B}"/>
    <cellStyle name="Output 2 7 3 2 7" xfId="33463" xr:uid="{859F20AF-93C4-48FE-BCFA-A1D0F7D9C66D}"/>
    <cellStyle name="Output 2 7 3 3" xfId="23311" xr:uid="{900DF898-46F5-4017-BAA0-CE91C7317C48}"/>
    <cellStyle name="Output 2 7 3 3 2" xfId="26011" xr:uid="{B3B1594B-3793-4F61-A949-E41E8545C140}"/>
    <cellStyle name="Output 2 7 3 3 2 2" xfId="31463" xr:uid="{98A9966B-80E8-44D3-AEB3-E152ED0FCFB2}"/>
    <cellStyle name="Output 2 7 3 3 2 3" xfId="37038" xr:uid="{FD45747F-798B-4789-AD2B-850EEAD96B7A}"/>
    <cellStyle name="Output 2 7 3 3 3" xfId="29251" xr:uid="{E400BE69-DE6C-4BF2-8747-038B08E0108A}"/>
    <cellStyle name="Output 2 7 3 3 4" xfId="34975" xr:uid="{24A4A750-6F83-43DD-9B8D-2D8CE33B74E4}"/>
    <cellStyle name="Output 2 7 3 4" xfId="24690" xr:uid="{D10AAEE9-DDF6-4FF4-BF6C-7355860589DD}"/>
    <cellStyle name="Output 2 7 3 4 2" xfId="26885" xr:uid="{16363488-85F7-4778-BD1B-B74DD2BC9CCE}"/>
    <cellStyle name="Output 2 7 3 4 2 2" xfId="32337" xr:uid="{A727896D-7AFF-4A34-8F4E-5EC926B52039}"/>
    <cellStyle name="Output 2 7 3 4 3" xfId="30142" xr:uid="{394DFEF2-6604-4326-B3F4-D24A4AED2EDD}"/>
    <cellStyle name="Output 2 7 3 4 4" xfId="35841" xr:uid="{69A78FA2-66A8-47F9-A63E-3AADFD1B676F}"/>
    <cellStyle name="Output 2 7 3 5" xfId="22456" xr:uid="{135070FF-9CDB-4F61-8ABF-FC8DEA558958}"/>
    <cellStyle name="Output 2 7 3 5 2" xfId="28396" xr:uid="{2ADD57A8-E1AE-482B-99AD-F3E72377FCB7}"/>
    <cellStyle name="Output 2 7 3 5 3" xfId="34123" xr:uid="{1EB39C94-0FBD-4EF0-90A3-B54F13BB51CB}"/>
    <cellStyle name="Output 2 7 3 6" xfId="21575" xr:uid="{C946B3ED-9D58-4A53-B7DD-84F5CCE7EA04}"/>
    <cellStyle name="Output 2 7 3 7" xfId="27517" xr:uid="{4619CBBC-BBEF-454E-A077-66F3D123EFA7}"/>
    <cellStyle name="Output 2 7 3 8" xfId="33244" xr:uid="{4C10E40C-5283-4007-AE57-E60642FD61B4}"/>
    <cellStyle name="Output 2 7 4" xfId="20595" xr:uid="{00000000-0005-0000-0000-000076500000}"/>
    <cellStyle name="Output 2 7 4 2" xfId="21793" xr:uid="{9607EC5B-4738-48E9-BDD3-932300034504}"/>
    <cellStyle name="Output 2 7 4 2 2" xfId="23525" xr:uid="{4F044C3D-0EED-44E0-BB5F-F24C31D5EF14}"/>
    <cellStyle name="Output 2 7 4 2 2 2" xfId="26225" xr:uid="{17E4DB65-837D-4638-B0C1-B92D41A327F9}"/>
    <cellStyle name="Output 2 7 4 2 2 2 2" xfId="31677" xr:uid="{F668C092-AE71-4F69-8786-5DA5F439C95F}"/>
    <cellStyle name="Output 2 7 4 2 2 2 3" xfId="37252" xr:uid="{D133EFC8-52B0-4E5D-9EFB-6A9D554BF0EE}"/>
    <cellStyle name="Output 2 7 4 2 2 3" xfId="29465" xr:uid="{049BBFF0-61EF-450B-AA83-ECD20D0EFC8B}"/>
    <cellStyle name="Output 2 7 4 2 2 4" xfId="35189" xr:uid="{30C7FAD8-2D1B-4EFD-825C-9B8547391DE2}"/>
    <cellStyle name="Output 2 7 4 2 3" xfId="24908" xr:uid="{8759844E-BC24-44B2-80F7-290C4E70822D}"/>
    <cellStyle name="Output 2 7 4 2 3 2" xfId="27103" xr:uid="{CD380D0B-F260-418B-8239-8D1834EB5FF2}"/>
    <cellStyle name="Output 2 7 4 2 3 2 2" xfId="32555" xr:uid="{BB52E4E2-198B-4DA5-ABCC-FE1429CF4BA2}"/>
    <cellStyle name="Output 2 7 4 2 3 3" xfId="30360" xr:uid="{75F37460-847F-4505-B5AF-97F6309B3E06}"/>
    <cellStyle name="Output 2 7 4 2 3 4" xfId="36055" xr:uid="{E1A7A89F-69BB-4823-886F-C919538A848E}"/>
    <cellStyle name="Output 2 7 4 2 4" xfId="22670" xr:uid="{FC874148-B607-4096-B96C-6B62DF2EE2A2}"/>
    <cellStyle name="Output 2 7 4 2 4 2" xfId="28610" xr:uid="{95EB17AD-8AA3-4EFF-8FEF-AEF2F4612F02}"/>
    <cellStyle name="Output 2 7 4 2 4 3" xfId="34337" xr:uid="{E4F6AEAE-26CE-46F7-89B9-5587F59FDE32}"/>
    <cellStyle name="Output 2 7 4 2 5" xfId="25370" xr:uid="{D15F1215-DC1B-42E5-945F-C2FB5D6C6EF6}"/>
    <cellStyle name="Output 2 7 4 2 5 2" xfId="30822" xr:uid="{C1D6831A-7F03-4DC5-A0BC-19D1E704F11F}"/>
    <cellStyle name="Output 2 7 4 2 6" xfId="27735" xr:uid="{F8B03EFD-F734-4627-B85F-1B1D479C0F92}"/>
    <cellStyle name="Output 2 7 4 2 7" xfId="33462" xr:uid="{DB26B830-0222-4C4B-9A38-2FD54ABECC7E}"/>
    <cellStyle name="Output 2 7 4 3" xfId="23312" xr:uid="{41F764DA-BD96-446E-98B7-F2E5BB2AF036}"/>
    <cellStyle name="Output 2 7 4 3 2" xfId="26012" xr:uid="{DF8A20DD-7FA8-47CC-9574-04E093FB548F}"/>
    <cellStyle name="Output 2 7 4 3 2 2" xfId="31464" xr:uid="{D9F31E89-BD7B-438F-B845-5F870D1ECA2D}"/>
    <cellStyle name="Output 2 7 4 3 2 3" xfId="37039" xr:uid="{0708D7FD-1CA5-46B2-B4E0-7DE52BF11A82}"/>
    <cellStyle name="Output 2 7 4 3 3" xfId="29252" xr:uid="{3E53BA7A-F689-4E93-84A5-49AB400E3120}"/>
    <cellStyle name="Output 2 7 4 3 4" xfId="34976" xr:uid="{51B7FFC3-58A7-4DB5-B404-2FA8EBA7A333}"/>
    <cellStyle name="Output 2 7 4 4" xfId="24691" xr:uid="{0833C3FF-DE55-4627-9EB3-AC2667795438}"/>
    <cellStyle name="Output 2 7 4 4 2" xfId="26886" xr:uid="{4A997B8E-CF04-4AEA-921B-472B3FBEBC24}"/>
    <cellStyle name="Output 2 7 4 4 2 2" xfId="32338" xr:uid="{D1DB3045-CAED-44EA-8486-84429CFDD69B}"/>
    <cellStyle name="Output 2 7 4 4 3" xfId="30143" xr:uid="{DA6F179D-2C2F-4F19-860A-AA0647F8648E}"/>
    <cellStyle name="Output 2 7 4 4 4" xfId="35842" xr:uid="{990B421D-359A-4430-B987-14FC6656A66B}"/>
    <cellStyle name="Output 2 7 4 5" xfId="22457" xr:uid="{C833FF24-3A67-4DA3-8B98-707FFC1F35B6}"/>
    <cellStyle name="Output 2 7 4 5 2" xfId="28397" xr:uid="{B2691104-4613-4933-B14D-880F13F4A8BE}"/>
    <cellStyle name="Output 2 7 4 5 3" xfId="34124" xr:uid="{82CC6A79-8724-4AE5-8DB4-5C0AFC25FEAB}"/>
    <cellStyle name="Output 2 7 4 6" xfId="21576" xr:uid="{071DC004-1829-43AF-AACE-ACF4137A4885}"/>
    <cellStyle name="Output 2 7 4 7" xfId="27518" xr:uid="{84FAF8DE-B497-4E12-9517-A1DDE088B418}"/>
    <cellStyle name="Output 2 7 4 8" xfId="33245" xr:uid="{F5D12303-5361-4C58-8DE5-F255D3446556}"/>
    <cellStyle name="Output 2 7 5" xfId="20596" xr:uid="{00000000-0005-0000-0000-000077500000}"/>
    <cellStyle name="Output 2 7 5 2" xfId="21792" xr:uid="{6522D14E-62F9-40E0-894D-54EFB5F7C50B}"/>
    <cellStyle name="Output 2 7 5 2 2" xfId="23524" xr:uid="{43BCFD51-BE13-45CE-847D-1F4B04A2C0BB}"/>
    <cellStyle name="Output 2 7 5 2 2 2" xfId="26224" xr:uid="{CCD0282D-D639-4548-9356-F43CBAB1EFAD}"/>
    <cellStyle name="Output 2 7 5 2 2 2 2" xfId="31676" xr:uid="{87E7B0A5-363B-47C0-AECA-B86AEA5BE0C6}"/>
    <cellStyle name="Output 2 7 5 2 2 2 3" xfId="37251" xr:uid="{2D6F0D59-FE16-4A5C-B6F9-9F8FE9B9FBF6}"/>
    <cellStyle name="Output 2 7 5 2 2 3" xfId="29464" xr:uid="{CA560E3E-9404-4DD7-8E3D-98D6B719066A}"/>
    <cellStyle name="Output 2 7 5 2 2 4" xfId="35188" xr:uid="{76EC4206-C585-4C30-819C-371883ED88C3}"/>
    <cellStyle name="Output 2 7 5 2 3" xfId="24907" xr:uid="{2AD1EDCD-5806-482C-98A6-3680DB079758}"/>
    <cellStyle name="Output 2 7 5 2 3 2" xfId="27102" xr:uid="{67270F5E-30B6-4007-BA5F-C1CB757FC5AF}"/>
    <cellStyle name="Output 2 7 5 2 3 2 2" xfId="32554" xr:uid="{AF945BEA-8026-4E88-9CAA-09139AB69D5D}"/>
    <cellStyle name="Output 2 7 5 2 3 3" xfId="30359" xr:uid="{EC8F1995-5C5F-409C-86D7-50A8703960DC}"/>
    <cellStyle name="Output 2 7 5 2 3 4" xfId="36054" xr:uid="{C7C5A259-B5A5-496A-B926-E7CE8EFA883E}"/>
    <cellStyle name="Output 2 7 5 2 4" xfId="22669" xr:uid="{AB08138D-2C42-4A16-8391-05457214AAB5}"/>
    <cellStyle name="Output 2 7 5 2 4 2" xfId="28609" xr:uid="{5406FABC-3A61-4907-95C4-40FAE1321F93}"/>
    <cellStyle name="Output 2 7 5 2 4 3" xfId="34336" xr:uid="{94AD1BB9-26BE-44E9-AD10-80C20222E811}"/>
    <cellStyle name="Output 2 7 5 2 5" xfId="25369" xr:uid="{E839BAE8-3920-4488-A4E6-8BAE90FFD395}"/>
    <cellStyle name="Output 2 7 5 2 5 2" xfId="30821" xr:uid="{860D2D63-8943-47F1-8630-DE83019BB1FB}"/>
    <cellStyle name="Output 2 7 5 2 6" xfId="27734" xr:uid="{33B0A686-78A4-4C69-B9FD-140BD00EFA6B}"/>
    <cellStyle name="Output 2 7 5 2 7" xfId="33461" xr:uid="{D4DF3D2A-2AC7-4995-B90B-7B5326D88BD7}"/>
    <cellStyle name="Output 2 7 5 3" xfId="23313" xr:uid="{E115C7BB-0D8C-4042-939D-313B108FDFE2}"/>
    <cellStyle name="Output 2 7 5 3 2" xfId="26013" xr:uid="{96097494-B12A-49C6-BE25-A0ED3236F131}"/>
    <cellStyle name="Output 2 7 5 3 2 2" xfId="31465" xr:uid="{050B90C5-B12F-4ED0-B5AA-722963C6D7A5}"/>
    <cellStyle name="Output 2 7 5 3 2 3" xfId="37040" xr:uid="{486359CD-419D-4A5C-9234-8322419A03D8}"/>
    <cellStyle name="Output 2 7 5 3 3" xfId="29253" xr:uid="{D3A06D23-B227-45D6-B95C-FA67498B1D24}"/>
    <cellStyle name="Output 2 7 5 3 4" xfId="34977" xr:uid="{6D1E0199-AE76-4838-B210-7A73A36E98D5}"/>
    <cellStyle name="Output 2 7 5 4" xfId="24692" xr:uid="{3DA64A0B-40F7-4A2E-B7C3-B3AD0431392D}"/>
    <cellStyle name="Output 2 7 5 4 2" xfId="26887" xr:uid="{5CE23139-F35A-42D6-B070-8849CA03C1C3}"/>
    <cellStyle name="Output 2 7 5 4 2 2" xfId="32339" xr:uid="{8B6347B5-C46A-4648-9A8A-32373F170ACD}"/>
    <cellStyle name="Output 2 7 5 4 3" xfId="30144" xr:uid="{E65BC127-DC4B-427A-9AC6-4E0E36688E16}"/>
    <cellStyle name="Output 2 7 5 4 4" xfId="35843" xr:uid="{D4727F3B-AA4D-4014-B210-68FC959A3AB1}"/>
    <cellStyle name="Output 2 7 5 5" xfId="22458" xr:uid="{EA38A41A-EB6F-47DD-89BB-1B3BA6DA606B}"/>
    <cellStyle name="Output 2 7 5 5 2" xfId="28398" xr:uid="{74D65761-EFFE-4F48-A84C-7E1DC950D765}"/>
    <cellStyle name="Output 2 7 5 5 3" xfId="34125" xr:uid="{A3E10359-903E-4C6A-835C-C2BB410CF252}"/>
    <cellStyle name="Output 2 7 5 6" xfId="21577" xr:uid="{809DC3EB-A2B4-4101-BAEE-028B9C256D7B}"/>
    <cellStyle name="Output 2 7 5 7" xfId="27519" xr:uid="{3E54CBC3-33F5-4A3F-8D15-54BE94E48E4B}"/>
    <cellStyle name="Output 2 7 5 8" xfId="33246" xr:uid="{B723DF63-1C4D-4274-87F1-01D5E9CC47F1}"/>
    <cellStyle name="Output 2 8" xfId="20597" xr:uid="{00000000-0005-0000-0000-000078500000}"/>
    <cellStyle name="Output 2 8 2" xfId="20598" xr:uid="{00000000-0005-0000-0000-000079500000}"/>
    <cellStyle name="Output 2 8 2 2" xfId="21791" xr:uid="{BE00CCB3-CF84-46A0-B8D9-524C70DBF4C8}"/>
    <cellStyle name="Output 2 8 2 2 2" xfId="23523" xr:uid="{7F5B385C-3CE7-417F-B441-723158A4C9B9}"/>
    <cellStyle name="Output 2 8 2 2 2 2" xfId="26223" xr:uid="{40E5BDE1-025A-4800-9DE8-8D4A95AE0B2D}"/>
    <cellStyle name="Output 2 8 2 2 2 2 2" xfId="31675" xr:uid="{86AA5FD5-5A45-4CFB-865A-A541542C31C9}"/>
    <cellStyle name="Output 2 8 2 2 2 2 3" xfId="37250" xr:uid="{4327BDCE-54E4-4BD4-9F25-A5A6964A6A05}"/>
    <cellStyle name="Output 2 8 2 2 2 3" xfId="29463" xr:uid="{F19C43F8-0354-4932-89C6-4ACEF0408821}"/>
    <cellStyle name="Output 2 8 2 2 2 4" xfId="35187" xr:uid="{A05C7EC4-8FB9-423E-9283-27B68578853F}"/>
    <cellStyle name="Output 2 8 2 2 3" xfId="24906" xr:uid="{12B5371E-BB49-4CF4-B8E6-0D38067074AC}"/>
    <cellStyle name="Output 2 8 2 2 3 2" xfId="27101" xr:uid="{1B682EE5-6F5D-4324-9262-37017AFA4D74}"/>
    <cellStyle name="Output 2 8 2 2 3 2 2" xfId="32553" xr:uid="{98ADE16C-F89A-4A55-A8E5-FE12A6A35905}"/>
    <cellStyle name="Output 2 8 2 2 3 3" xfId="30358" xr:uid="{A5480EC0-1F6C-4CA7-8B94-243D7649C804}"/>
    <cellStyle name="Output 2 8 2 2 3 4" xfId="36053" xr:uid="{DFABEDFE-E42C-4F3C-9673-564E37E50C24}"/>
    <cellStyle name="Output 2 8 2 2 4" xfId="22668" xr:uid="{D7513631-AB5A-4814-A629-563DB22B5A72}"/>
    <cellStyle name="Output 2 8 2 2 4 2" xfId="28608" xr:uid="{14FCABA3-711D-4E8B-89FF-2041CD563017}"/>
    <cellStyle name="Output 2 8 2 2 4 3" xfId="34335" xr:uid="{371C907C-8E8F-420E-BA62-1516D69A45C3}"/>
    <cellStyle name="Output 2 8 2 2 5" xfId="25368" xr:uid="{951F3172-B173-4621-BCDE-1137DB4F65A5}"/>
    <cellStyle name="Output 2 8 2 2 5 2" xfId="30820" xr:uid="{248A86BD-312C-41F1-BBBA-DD6B19F14BC7}"/>
    <cellStyle name="Output 2 8 2 2 6" xfId="27733" xr:uid="{5DC63226-C68C-4AF0-9D75-411488A264B4}"/>
    <cellStyle name="Output 2 8 2 2 7" xfId="33460" xr:uid="{986EE0EC-714C-4DE6-B419-361823058418}"/>
    <cellStyle name="Output 2 8 2 3" xfId="23314" xr:uid="{89E2AF73-7C0C-467A-9BE5-EFCA15623489}"/>
    <cellStyle name="Output 2 8 2 3 2" xfId="26014" xr:uid="{70746CCC-4645-44DD-8A87-587A509F48E3}"/>
    <cellStyle name="Output 2 8 2 3 2 2" xfId="31466" xr:uid="{DFD0A6CA-BFD0-4BA4-BA0C-7BAC67C19842}"/>
    <cellStyle name="Output 2 8 2 3 2 3" xfId="37041" xr:uid="{E2A84798-D1AB-4280-9FEF-9656FB371918}"/>
    <cellStyle name="Output 2 8 2 3 3" xfId="29254" xr:uid="{C6D2634C-5CA3-4FB3-91DC-57E0DCF53CBE}"/>
    <cellStyle name="Output 2 8 2 3 4" xfId="34978" xr:uid="{414750C6-518F-4E33-B987-E4A2814A2DDA}"/>
    <cellStyle name="Output 2 8 2 4" xfId="24693" xr:uid="{05619883-7A81-4138-8BA8-FE4E60891568}"/>
    <cellStyle name="Output 2 8 2 4 2" xfId="26888" xr:uid="{FDCC92B2-AEC2-4DE6-891A-6EF5016D1F50}"/>
    <cellStyle name="Output 2 8 2 4 2 2" xfId="32340" xr:uid="{A0756901-5377-43CB-ACDB-293C5F899567}"/>
    <cellStyle name="Output 2 8 2 4 3" xfId="30145" xr:uid="{E38DABD6-7272-4A57-BE22-36B0D91A5E6D}"/>
    <cellStyle name="Output 2 8 2 4 4" xfId="35844" xr:uid="{DFEDD7FF-150C-481B-86AA-136371AC1249}"/>
    <cellStyle name="Output 2 8 2 5" xfId="22459" xr:uid="{1FE2F3D7-D248-46E9-A677-0F7C5A8A9F0A}"/>
    <cellStyle name="Output 2 8 2 5 2" xfId="28399" xr:uid="{40A8A07A-B624-45D7-BFB6-38C23CC64E3C}"/>
    <cellStyle name="Output 2 8 2 5 3" xfId="34126" xr:uid="{EB4EAD32-F40B-461B-8A4C-98A977496C13}"/>
    <cellStyle name="Output 2 8 2 6" xfId="21578" xr:uid="{359BB05C-41D4-4039-BF5D-F91FEA68882F}"/>
    <cellStyle name="Output 2 8 2 7" xfId="27520" xr:uid="{8AFC76B4-8323-4C9A-986B-905C4064ED7D}"/>
    <cellStyle name="Output 2 8 2 8" xfId="33247" xr:uid="{BAC5A1CD-488A-4A71-9C3A-69AB2AA47B41}"/>
    <cellStyle name="Output 2 8 3" xfId="20599" xr:uid="{00000000-0005-0000-0000-00007A500000}"/>
    <cellStyle name="Output 2 8 3 2" xfId="21790" xr:uid="{C695CFF1-CD3C-4946-B68B-355201DA2519}"/>
    <cellStyle name="Output 2 8 3 2 2" xfId="23522" xr:uid="{BCDDF97B-430C-4F3F-AA8D-9862DE0F703D}"/>
    <cellStyle name="Output 2 8 3 2 2 2" xfId="26222" xr:uid="{47846C14-A9E5-411E-A946-E4ED938CB4EA}"/>
    <cellStyle name="Output 2 8 3 2 2 2 2" xfId="31674" xr:uid="{446AA2F0-CF47-441B-A800-984726958B04}"/>
    <cellStyle name="Output 2 8 3 2 2 2 3" xfId="37249" xr:uid="{7CE2D885-5F14-48FE-916E-513F386888A8}"/>
    <cellStyle name="Output 2 8 3 2 2 3" xfId="29462" xr:uid="{7CE7F17A-7F58-44C0-BD4E-A393B5361E45}"/>
    <cellStyle name="Output 2 8 3 2 2 4" xfId="35186" xr:uid="{A6F0285C-53B0-4580-AAF6-56ECC0AAEA8D}"/>
    <cellStyle name="Output 2 8 3 2 3" xfId="24905" xr:uid="{29E889FB-2FC4-4A00-B891-620CB3DF7CF0}"/>
    <cellStyle name="Output 2 8 3 2 3 2" xfId="27100" xr:uid="{3B8A6EF5-CD10-4ED1-81B0-B36339888E77}"/>
    <cellStyle name="Output 2 8 3 2 3 2 2" xfId="32552" xr:uid="{8A039054-C5C8-4326-AE42-F1EAC9F29A83}"/>
    <cellStyle name="Output 2 8 3 2 3 3" xfId="30357" xr:uid="{DC9D2779-58A7-4834-B3BD-C514EBE9D88D}"/>
    <cellStyle name="Output 2 8 3 2 3 4" xfId="36052" xr:uid="{50ED09B8-EC68-492A-ADD9-7836E2124B06}"/>
    <cellStyle name="Output 2 8 3 2 4" xfId="22667" xr:uid="{C97073E3-C695-442D-B1DD-D3A56C0F6D6C}"/>
    <cellStyle name="Output 2 8 3 2 4 2" xfId="28607" xr:uid="{9ABAE3A6-D693-4C41-8D15-9A8E7C70F32A}"/>
    <cellStyle name="Output 2 8 3 2 4 3" xfId="34334" xr:uid="{05C770F3-69E1-4365-BE39-8305D5F5CC3D}"/>
    <cellStyle name="Output 2 8 3 2 5" xfId="25367" xr:uid="{C7E21975-C59B-4B37-AD93-65A3E24AC781}"/>
    <cellStyle name="Output 2 8 3 2 5 2" xfId="30819" xr:uid="{C8EF24D1-E118-4F84-BEA6-33BC8EB524F7}"/>
    <cellStyle name="Output 2 8 3 2 6" xfId="27732" xr:uid="{F6C5390A-C3FF-41BE-B617-8F863BCFED52}"/>
    <cellStyle name="Output 2 8 3 2 7" xfId="33459" xr:uid="{6D9C998B-DF27-4F69-856F-C619F58D637B}"/>
    <cellStyle name="Output 2 8 3 3" xfId="23315" xr:uid="{841D0AF4-5179-4163-8238-41D1D57D6B91}"/>
    <cellStyle name="Output 2 8 3 3 2" xfId="26015" xr:uid="{D69A4A1E-C4B2-49DA-A5F6-4462B60FE1D7}"/>
    <cellStyle name="Output 2 8 3 3 2 2" xfId="31467" xr:uid="{C0B6171E-1842-4326-BDCC-74FC1E5BE1AD}"/>
    <cellStyle name="Output 2 8 3 3 2 3" xfId="37042" xr:uid="{E24E29CC-5DFC-4D54-953C-F4C132473ECF}"/>
    <cellStyle name="Output 2 8 3 3 3" xfId="29255" xr:uid="{5A20396E-7E56-457D-B751-246E186949DF}"/>
    <cellStyle name="Output 2 8 3 3 4" xfId="34979" xr:uid="{FDE7E7CF-8AE5-4928-BCFC-43AB355749B4}"/>
    <cellStyle name="Output 2 8 3 4" xfId="24694" xr:uid="{79FE8215-A37F-4DC0-A1F0-02AA6A14B9B2}"/>
    <cellStyle name="Output 2 8 3 4 2" xfId="26889" xr:uid="{FE46FF79-8590-4983-BA72-E107E4F21663}"/>
    <cellStyle name="Output 2 8 3 4 2 2" xfId="32341" xr:uid="{2F27E3D9-5739-42FC-9741-90C2E165C433}"/>
    <cellStyle name="Output 2 8 3 4 3" xfId="30146" xr:uid="{472382E3-6A12-4652-A56B-C11371656418}"/>
    <cellStyle name="Output 2 8 3 4 4" xfId="35845" xr:uid="{1DB0F72F-77E5-49D6-8F4A-DFE7A1432B5D}"/>
    <cellStyle name="Output 2 8 3 5" xfId="22460" xr:uid="{77C7A4D0-F700-479B-A20A-889466DD338B}"/>
    <cellStyle name="Output 2 8 3 5 2" xfId="28400" xr:uid="{F519C22A-E02C-4C9C-BAF3-CCDCDB033133}"/>
    <cellStyle name="Output 2 8 3 5 3" xfId="34127" xr:uid="{8DDCF3A8-6219-42E3-99E2-D732B800E431}"/>
    <cellStyle name="Output 2 8 3 6" xfId="21579" xr:uid="{82F04094-AB25-43CA-91EA-4D2421A23618}"/>
    <cellStyle name="Output 2 8 3 7" xfId="27521" xr:uid="{E62C84D5-9590-4AAB-9AF9-B09D1B118797}"/>
    <cellStyle name="Output 2 8 3 8" xfId="33248" xr:uid="{A0AE959E-7CA5-424F-863B-D92569F52BF3}"/>
    <cellStyle name="Output 2 8 4" xfId="20600" xr:uid="{00000000-0005-0000-0000-00007B500000}"/>
    <cellStyle name="Output 2 8 4 2" xfId="21789" xr:uid="{ED73B542-5C88-43AB-8278-9B4D356A1BBC}"/>
    <cellStyle name="Output 2 8 4 2 2" xfId="23521" xr:uid="{84524F02-7307-4101-9862-86EC68D221B3}"/>
    <cellStyle name="Output 2 8 4 2 2 2" xfId="26221" xr:uid="{BEB642A5-DD90-4270-B639-0F385DD7362A}"/>
    <cellStyle name="Output 2 8 4 2 2 2 2" xfId="31673" xr:uid="{BC85FAEF-C5DF-41D4-AE32-9D9CD8976AF5}"/>
    <cellStyle name="Output 2 8 4 2 2 2 3" xfId="37248" xr:uid="{BC884D7B-53DC-4076-9E63-DEF270B414F4}"/>
    <cellStyle name="Output 2 8 4 2 2 3" xfId="29461" xr:uid="{F3368202-2358-41EA-9E51-71CD3CE5BA03}"/>
    <cellStyle name="Output 2 8 4 2 2 4" xfId="35185" xr:uid="{E7EE695A-41A8-484F-AB71-965860B19E4E}"/>
    <cellStyle name="Output 2 8 4 2 3" xfId="24904" xr:uid="{26E2CAAA-308B-4D34-A5E1-5D3D1DEF5ECA}"/>
    <cellStyle name="Output 2 8 4 2 3 2" xfId="27099" xr:uid="{35D68255-D72E-4852-A5CF-61B2B1553D31}"/>
    <cellStyle name="Output 2 8 4 2 3 2 2" xfId="32551" xr:uid="{9EB7FEE4-357D-496D-B87D-153F21F7B5A6}"/>
    <cellStyle name="Output 2 8 4 2 3 3" xfId="30356" xr:uid="{B1642A23-46B9-4D37-9B2D-108DA2DDCB02}"/>
    <cellStyle name="Output 2 8 4 2 3 4" xfId="36051" xr:uid="{54E6354F-F373-4F71-850B-86DF04962EFA}"/>
    <cellStyle name="Output 2 8 4 2 4" xfId="22666" xr:uid="{76D54B62-99BE-4039-89AC-14986B5B3A56}"/>
    <cellStyle name="Output 2 8 4 2 4 2" xfId="28606" xr:uid="{40D23C10-7D89-4FB1-8F3A-B5B6BBB12CDA}"/>
    <cellStyle name="Output 2 8 4 2 4 3" xfId="34333" xr:uid="{26D3A8FD-B822-465E-A2E2-58BCB2B4B1C0}"/>
    <cellStyle name="Output 2 8 4 2 5" xfId="25366" xr:uid="{F52719E7-F40E-4D91-9574-126E5859626C}"/>
    <cellStyle name="Output 2 8 4 2 5 2" xfId="30818" xr:uid="{A26D7ECC-2CD2-4EC3-A318-5B7A911940EE}"/>
    <cellStyle name="Output 2 8 4 2 6" xfId="27731" xr:uid="{DD24258A-D4A4-48DE-A824-50B3A01F8DDE}"/>
    <cellStyle name="Output 2 8 4 2 7" xfId="33458" xr:uid="{62C03D9D-8E88-4D2D-B6AD-AEB90A95489D}"/>
    <cellStyle name="Output 2 8 4 3" xfId="23316" xr:uid="{A783AD4C-846F-400E-ACB7-5B268A1AFB6D}"/>
    <cellStyle name="Output 2 8 4 3 2" xfId="26016" xr:uid="{9CD01C18-E19A-49B6-960F-7ABFE70A2EF4}"/>
    <cellStyle name="Output 2 8 4 3 2 2" xfId="31468" xr:uid="{ADF63762-A7E8-4FCC-A54A-35B0A2AE5095}"/>
    <cellStyle name="Output 2 8 4 3 2 3" xfId="37043" xr:uid="{A1E2877B-8A13-4D30-9E8F-1F43278011E3}"/>
    <cellStyle name="Output 2 8 4 3 3" xfId="29256" xr:uid="{01290C16-22B7-464E-8EE4-C468105B0B0F}"/>
    <cellStyle name="Output 2 8 4 3 4" xfId="34980" xr:uid="{374FD1C2-14DD-4B18-A60A-DFBD710EE73A}"/>
    <cellStyle name="Output 2 8 4 4" xfId="24695" xr:uid="{994EEDCF-5062-4A41-8BAE-AE07239583C6}"/>
    <cellStyle name="Output 2 8 4 4 2" xfId="26890" xr:uid="{F4A83005-0A4D-4261-81E0-0E80E9720423}"/>
    <cellStyle name="Output 2 8 4 4 2 2" xfId="32342" xr:uid="{B47BDAA0-0F8C-4473-A8CE-FC948F2D94EA}"/>
    <cellStyle name="Output 2 8 4 4 3" xfId="30147" xr:uid="{94B5DD6D-9588-4A61-9227-D245884A804E}"/>
    <cellStyle name="Output 2 8 4 4 4" xfId="35846" xr:uid="{A860DE7B-55D4-485A-8E09-62C3D3BC04F8}"/>
    <cellStyle name="Output 2 8 4 5" xfId="22461" xr:uid="{1FB4FFF3-0E5F-4C5C-BD97-537555393130}"/>
    <cellStyle name="Output 2 8 4 5 2" xfId="28401" xr:uid="{70C16D40-1B9A-45C3-8F49-33CF0713AC8F}"/>
    <cellStyle name="Output 2 8 4 5 3" xfId="34128" xr:uid="{61A313CC-68A8-495F-9FDE-E0F63FB95164}"/>
    <cellStyle name="Output 2 8 4 6" xfId="21580" xr:uid="{203D1E97-5EB2-4100-850A-943129EAECA0}"/>
    <cellStyle name="Output 2 8 4 7" xfId="27522" xr:uid="{B5965EA1-8955-4594-BEA3-A9D377C84B73}"/>
    <cellStyle name="Output 2 8 4 8" xfId="33249" xr:uid="{82CCA785-993D-475C-8A55-E2C0502F6E32}"/>
    <cellStyle name="Output 2 8 5" xfId="20601" xr:uid="{00000000-0005-0000-0000-00007C500000}"/>
    <cellStyle name="Output 2 8 5 2" xfId="21788" xr:uid="{901C1021-1D8C-4604-A605-BFBD86E9BD51}"/>
    <cellStyle name="Output 2 8 5 2 2" xfId="23520" xr:uid="{5EADC8D0-9176-434C-A510-D97A0E1CACAF}"/>
    <cellStyle name="Output 2 8 5 2 2 2" xfId="26220" xr:uid="{55277F48-88C4-49C5-BAE0-45E0A41AD89B}"/>
    <cellStyle name="Output 2 8 5 2 2 2 2" xfId="31672" xr:uid="{65A29DCB-0AB0-4876-BA84-2B84F92F4D4E}"/>
    <cellStyle name="Output 2 8 5 2 2 2 3" xfId="37247" xr:uid="{67C70526-5903-4963-BF01-4578EEEC656E}"/>
    <cellStyle name="Output 2 8 5 2 2 3" xfId="29460" xr:uid="{E7A9EEC4-C677-4C92-A1FB-B1851846C182}"/>
    <cellStyle name="Output 2 8 5 2 2 4" xfId="35184" xr:uid="{718D1BE8-12E8-4F84-95A7-5F21FB4379AB}"/>
    <cellStyle name="Output 2 8 5 2 3" xfId="24903" xr:uid="{0E28AF25-A70C-4953-8141-C421E0E21B85}"/>
    <cellStyle name="Output 2 8 5 2 3 2" xfId="27098" xr:uid="{5E4AB4A9-0F95-4257-8BFF-67B2154A31F6}"/>
    <cellStyle name="Output 2 8 5 2 3 2 2" xfId="32550" xr:uid="{6A5F521B-B8A3-455D-82CF-C5DE25F7B41D}"/>
    <cellStyle name="Output 2 8 5 2 3 3" xfId="30355" xr:uid="{A9057316-75EB-4D31-A3D9-09740D7E74EB}"/>
    <cellStyle name="Output 2 8 5 2 3 4" xfId="36050" xr:uid="{0C17BA2A-ED3D-4FF3-A988-EF4D4BDA54C6}"/>
    <cellStyle name="Output 2 8 5 2 4" xfId="22665" xr:uid="{D594C972-7B54-4AC7-91C5-5612689ED7A4}"/>
    <cellStyle name="Output 2 8 5 2 4 2" xfId="28605" xr:uid="{B42DD19B-5F31-44E6-8B50-E95831EBE640}"/>
    <cellStyle name="Output 2 8 5 2 4 3" xfId="34332" xr:uid="{A6950A9B-04B6-4413-AADC-17D1C62F4FF4}"/>
    <cellStyle name="Output 2 8 5 2 5" xfId="25365" xr:uid="{2C5DB545-6D55-4BE6-9CFD-2C37095D87A3}"/>
    <cellStyle name="Output 2 8 5 2 5 2" xfId="30817" xr:uid="{8F47E448-888B-4517-9D47-E3BEA265D402}"/>
    <cellStyle name="Output 2 8 5 2 6" xfId="27730" xr:uid="{A68FA701-A247-4C49-9B62-D3A6CD4C9100}"/>
    <cellStyle name="Output 2 8 5 2 7" xfId="33457" xr:uid="{CA15980D-9C49-4667-94D6-823C28A972B9}"/>
    <cellStyle name="Output 2 8 5 3" xfId="23317" xr:uid="{51B316E6-EDE1-4352-BBD8-C9CA6E53EA8F}"/>
    <cellStyle name="Output 2 8 5 3 2" xfId="26017" xr:uid="{BDA12AD3-1DC2-4DE0-8D40-3CCB6F9D6BFB}"/>
    <cellStyle name="Output 2 8 5 3 2 2" xfId="31469" xr:uid="{00F6AF4C-D93A-4298-B92B-9DEE7F0C4608}"/>
    <cellStyle name="Output 2 8 5 3 2 3" xfId="37044" xr:uid="{704DD2BB-E0A3-467D-B623-D01CECDE6868}"/>
    <cellStyle name="Output 2 8 5 3 3" xfId="29257" xr:uid="{AD26E831-8A43-48EF-A7A4-872BF0B511A8}"/>
    <cellStyle name="Output 2 8 5 3 4" xfId="34981" xr:uid="{9E3D06E0-4034-4CB7-857A-1B1C79C840FE}"/>
    <cellStyle name="Output 2 8 5 4" xfId="24696" xr:uid="{92010CE0-AF6F-4FD2-8506-55AC1FDC9058}"/>
    <cellStyle name="Output 2 8 5 4 2" xfId="26891" xr:uid="{7A6AA255-8EBB-404D-88FF-DA15BD5740CD}"/>
    <cellStyle name="Output 2 8 5 4 2 2" xfId="32343" xr:uid="{AADDCD7A-58AE-43F5-A7D2-FA09532A1F5B}"/>
    <cellStyle name="Output 2 8 5 4 3" xfId="30148" xr:uid="{3B17E580-6137-46C6-BE00-6DE5375FED7D}"/>
    <cellStyle name="Output 2 8 5 4 4" xfId="35847" xr:uid="{28A1CE4C-A70C-4B3B-A819-0025948A9FAE}"/>
    <cellStyle name="Output 2 8 5 5" xfId="22462" xr:uid="{10F8FA52-446D-4623-B024-39B534E35F15}"/>
    <cellStyle name="Output 2 8 5 5 2" xfId="28402" xr:uid="{AD5D461E-89DD-409B-8C3D-812057449546}"/>
    <cellStyle name="Output 2 8 5 5 3" xfId="34129" xr:uid="{2C34AF32-7FAF-4DAD-A297-85225461D504}"/>
    <cellStyle name="Output 2 8 5 6" xfId="21581" xr:uid="{C117A580-F39F-4C06-A128-DE34D700767D}"/>
    <cellStyle name="Output 2 8 5 7" xfId="27523" xr:uid="{EC4B782D-AC01-4F97-B9EC-B786DE928999}"/>
    <cellStyle name="Output 2 8 5 8" xfId="33250" xr:uid="{E92617DA-97AC-4F1E-A1E9-6C882D55E4E7}"/>
    <cellStyle name="Output 2 9" xfId="20602" xr:uid="{00000000-0005-0000-0000-00007D500000}"/>
    <cellStyle name="Output 2 9 2" xfId="20603" xr:uid="{00000000-0005-0000-0000-00007E500000}"/>
    <cellStyle name="Output 2 9 2 2" xfId="21787" xr:uid="{5757F61D-EA52-41ED-A33B-532A7719A96E}"/>
    <cellStyle name="Output 2 9 2 2 2" xfId="23519" xr:uid="{590A8BFD-A074-45A8-8986-B19E4827D21D}"/>
    <cellStyle name="Output 2 9 2 2 2 2" xfId="26219" xr:uid="{43F7C1A1-3A15-42A1-9E0E-EC2361D42FA4}"/>
    <cellStyle name="Output 2 9 2 2 2 2 2" xfId="31671" xr:uid="{A411052C-5995-4E58-BBC6-5846A5FC4F1F}"/>
    <cellStyle name="Output 2 9 2 2 2 2 3" xfId="37246" xr:uid="{D6D17CDD-708C-4D72-86A3-360DB7C23B66}"/>
    <cellStyle name="Output 2 9 2 2 2 3" xfId="29459" xr:uid="{D2A0C507-8D45-4599-B613-10E9D87A9B9B}"/>
    <cellStyle name="Output 2 9 2 2 2 4" xfId="35183" xr:uid="{856682A0-54A2-48CF-A446-CAE1B329E4BE}"/>
    <cellStyle name="Output 2 9 2 2 3" xfId="24902" xr:uid="{9F4333AD-E4C0-4345-87C2-2604C12A5727}"/>
    <cellStyle name="Output 2 9 2 2 3 2" xfId="27097" xr:uid="{04F83C11-7B29-47C9-AE1B-7AF0B61E60E1}"/>
    <cellStyle name="Output 2 9 2 2 3 2 2" xfId="32549" xr:uid="{449139AD-8A14-431A-A4C2-F7EE511F7AFA}"/>
    <cellStyle name="Output 2 9 2 2 3 3" xfId="30354" xr:uid="{E572E9CB-20B0-4D06-950C-20BCC2B8958F}"/>
    <cellStyle name="Output 2 9 2 2 3 4" xfId="36049" xr:uid="{51F7F9D2-76E1-432D-9D37-D47CBD8B8DFB}"/>
    <cellStyle name="Output 2 9 2 2 4" xfId="22664" xr:uid="{607FECA4-0936-4D85-A6CB-4E262037F4DF}"/>
    <cellStyle name="Output 2 9 2 2 4 2" xfId="28604" xr:uid="{21A97A48-7AB1-4809-B1D8-0E062B11BA0C}"/>
    <cellStyle name="Output 2 9 2 2 4 3" xfId="34331" xr:uid="{DF9DEB80-F3C3-4971-8A79-0DB3C391BFFE}"/>
    <cellStyle name="Output 2 9 2 2 5" xfId="25364" xr:uid="{3B2BF62D-7AE8-48FE-9C7E-077130FF6234}"/>
    <cellStyle name="Output 2 9 2 2 5 2" xfId="30816" xr:uid="{33B9F392-3E14-4283-94AA-37FBE42F7A49}"/>
    <cellStyle name="Output 2 9 2 2 6" xfId="27729" xr:uid="{EFFD9C98-2954-4063-A171-AC334DA59CB8}"/>
    <cellStyle name="Output 2 9 2 2 7" xfId="33456" xr:uid="{14A6DC19-625F-4E45-B5DD-935F527792D1}"/>
    <cellStyle name="Output 2 9 2 3" xfId="23318" xr:uid="{3E3ABA04-5B08-48ED-A23B-DDD9D4D791C7}"/>
    <cellStyle name="Output 2 9 2 3 2" xfId="26018" xr:uid="{40727D35-74D1-462C-93A4-E72445B6AB72}"/>
    <cellStyle name="Output 2 9 2 3 2 2" xfId="31470" xr:uid="{83F5B47A-5B41-4AA0-A181-238D6FB0D952}"/>
    <cellStyle name="Output 2 9 2 3 2 3" xfId="37045" xr:uid="{DE845A1A-40F9-4552-9485-6A7BF2F46C15}"/>
    <cellStyle name="Output 2 9 2 3 3" xfId="29258" xr:uid="{085BE5FD-5D23-4E78-8059-F67697EC2F46}"/>
    <cellStyle name="Output 2 9 2 3 4" xfId="34982" xr:uid="{AA17072C-3E95-45B8-8DF6-F8594DED5BAE}"/>
    <cellStyle name="Output 2 9 2 4" xfId="24697" xr:uid="{E667255D-2315-4BB4-9341-7CF5F9E6BA36}"/>
    <cellStyle name="Output 2 9 2 4 2" xfId="26892" xr:uid="{8484CDF4-A35B-47DA-80F4-3B4EE5A7F7FE}"/>
    <cellStyle name="Output 2 9 2 4 2 2" xfId="32344" xr:uid="{81CF11BF-E99A-460A-8CD1-148D7D654396}"/>
    <cellStyle name="Output 2 9 2 4 3" xfId="30149" xr:uid="{7C1F3B33-8FE8-4CEC-9573-85B71FD81DC8}"/>
    <cellStyle name="Output 2 9 2 4 4" xfId="35848" xr:uid="{9E3CEA91-9394-42B1-A618-53932BB1B2B2}"/>
    <cellStyle name="Output 2 9 2 5" xfId="22463" xr:uid="{A24F3F53-C824-4D67-A1C6-76FAEA5D2B9D}"/>
    <cellStyle name="Output 2 9 2 5 2" xfId="28403" xr:uid="{0C8947E3-273A-4F05-AB8E-EAA09BE19808}"/>
    <cellStyle name="Output 2 9 2 5 3" xfId="34130" xr:uid="{04222240-1853-422A-8943-CF1FA4090667}"/>
    <cellStyle name="Output 2 9 2 6" xfId="21582" xr:uid="{233A5F4D-2F0D-4D5E-87E9-D204CA52AEC0}"/>
    <cellStyle name="Output 2 9 2 7" xfId="27524" xr:uid="{CDA25C99-79CB-4DED-A6C9-59DB5E067043}"/>
    <cellStyle name="Output 2 9 2 8" xfId="33251" xr:uid="{2E966A69-95BD-496D-AD1A-397F3186BA88}"/>
    <cellStyle name="Output 2 9 3" xfId="20604" xr:uid="{00000000-0005-0000-0000-00007F500000}"/>
    <cellStyle name="Output 2 9 3 2" xfId="21786" xr:uid="{1655856C-54AA-408D-A56B-B8C55A4287E7}"/>
    <cellStyle name="Output 2 9 3 2 2" xfId="23518" xr:uid="{4671CA82-101E-49A9-AED1-2DA296E4DD19}"/>
    <cellStyle name="Output 2 9 3 2 2 2" xfId="26218" xr:uid="{54B2B8BB-0EC4-404D-9290-F1F9EB0F3926}"/>
    <cellStyle name="Output 2 9 3 2 2 2 2" xfId="31670" xr:uid="{FBC2BD86-4DA2-4E51-AB4F-B9421ADE3B05}"/>
    <cellStyle name="Output 2 9 3 2 2 2 3" xfId="37245" xr:uid="{A078FFAD-A963-4B0F-9591-CB5C5B86FD68}"/>
    <cellStyle name="Output 2 9 3 2 2 3" xfId="29458" xr:uid="{05278B41-63A9-435A-ACC2-FEBD04D00E9B}"/>
    <cellStyle name="Output 2 9 3 2 2 4" xfId="35182" xr:uid="{27C3C0A1-66BD-4E19-BFEB-4D82B06C1D59}"/>
    <cellStyle name="Output 2 9 3 2 3" xfId="24901" xr:uid="{1BC248BE-14C6-41ED-AC5C-A142F1FE2E42}"/>
    <cellStyle name="Output 2 9 3 2 3 2" xfId="27096" xr:uid="{B81FCF01-4194-4986-B965-F08F02CFFC3F}"/>
    <cellStyle name="Output 2 9 3 2 3 2 2" xfId="32548" xr:uid="{702916B8-F789-4184-9714-7CF37B38D10D}"/>
    <cellStyle name="Output 2 9 3 2 3 3" xfId="30353" xr:uid="{24BB2CCF-B6F9-4D45-A5C5-113DDD350FC7}"/>
    <cellStyle name="Output 2 9 3 2 3 4" xfId="36048" xr:uid="{FDD1EE2C-5D1E-4B49-B71C-3C8472155EBE}"/>
    <cellStyle name="Output 2 9 3 2 4" xfId="22663" xr:uid="{34AEC5FD-CB9B-443E-8973-C8E57EABF9E0}"/>
    <cellStyle name="Output 2 9 3 2 4 2" xfId="28603" xr:uid="{F5502854-45FF-4645-8AFA-F630EDE272C4}"/>
    <cellStyle name="Output 2 9 3 2 4 3" xfId="34330" xr:uid="{6EF95DC1-4C9E-47E5-A1A0-D08228E3A989}"/>
    <cellStyle name="Output 2 9 3 2 5" xfId="25363" xr:uid="{E8F31D69-A2DB-401D-84A2-6D73E992ECA1}"/>
    <cellStyle name="Output 2 9 3 2 5 2" xfId="30815" xr:uid="{00EAAFE1-0C1C-4F86-ADF8-BB6DFC686212}"/>
    <cellStyle name="Output 2 9 3 2 6" xfId="27728" xr:uid="{57D578BF-8038-45DF-93F6-314149311313}"/>
    <cellStyle name="Output 2 9 3 2 7" xfId="33455" xr:uid="{7E988179-4369-4A93-8233-1C584599761E}"/>
    <cellStyle name="Output 2 9 3 3" xfId="23319" xr:uid="{409047BE-29DC-4BF3-9792-D10B94C0F608}"/>
    <cellStyle name="Output 2 9 3 3 2" xfId="26019" xr:uid="{0A55B822-C80C-4762-B025-204A7327EA6D}"/>
    <cellStyle name="Output 2 9 3 3 2 2" xfId="31471" xr:uid="{8F9C0EDD-9354-4CC3-8D32-07F8512C94C3}"/>
    <cellStyle name="Output 2 9 3 3 2 3" xfId="37046" xr:uid="{F8A975FA-3E57-43C4-955A-77A01029DED2}"/>
    <cellStyle name="Output 2 9 3 3 3" xfId="29259" xr:uid="{04222299-8098-4640-8BB0-1F55F1482E07}"/>
    <cellStyle name="Output 2 9 3 3 4" xfId="34983" xr:uid="{A405ED3B-E7ED-47A7-AA5B-6D3CABF63D72}"/>
    <cellStyle name="Output 2 9 3 4" xfId="24698" xr:uid="{9EDE0241-E752-4043-9F6E-C04EF169643D}"/>
    <cellStyle name="Output 2 9 3 4 2" xfId="26893" xr:uid="{DD6467D9-4AFF-4E2A-A39A-ECE582372A76}"/>
    <cellStyle name="Output 2 9 3 4 2 2" xfId="32345" xr:uid="{2BFBFE9F-1C03-4053-B9EA-8BE0FDFE255E}"/>
    <cellStyle name="Output 2 9 3 4 3" xfId="30150" xr:uid="{02B84D57-5B8D-4B6E-95BD-378DA4F68E45}"/>
    <cellStyle name="Output 2 9 3 4 4" xfId="35849" xr:uid="{74B2874F-B84F-411F-9B6A-B7C04CE95B01}"/>
    <cellStyle name="Output 2 9 3 5" xfId="22464" xr:uid="{FB6D0A03-A1EC-4387-AF79-E611D58A6096}"/>
    <cellStyle name="Output 2 9 3 5 2" xfId="28404" xr:uid="{3964999D-2B73-44B5-8EE4-8F87CD6CB410}"/>
    <cellStyle name="Output 2 9 3 5 3" xfId="34131" xr:uid="{707B0521-52FA-442D-BD81-96237027A6F1}"/>
    <cellStyle name="Output 2 9 3 6" xfId="21583" xr:uid="{9C15093C-556D-4CC4-A24F-3E080FA881CF}"/>
    <cellStyle name="Output 2 9 3 7" xfId="27525" xr:uid="{CE780CEE-B630-4503-9C76-65493C18262F}"/>
    <cellStyle name="Output 2 9 3 8" xfId="33252" xr:uid="{F393D121-F5F6-439B-A2FD-50604855C6A7}"/>
    <cellStyle name="Output 2 9 4" xfId="20605" xr:uid="{00000000-0005-0000-0000-000080500000}"/>
    <cellStyle name="Output 2 9 4 2" xfId="21785" xr:uid="{F627A217-3CA2-47F6-877B-9CE9E9C00238}"/>
    <cellStyle name="Output 2 9 4 2 2" xfId="23517" xr:uid="{CE25EB3C-0E2F-48AC-918E-2824B51D0525}"/>
    <cellStyle name="Output 2 9 4 2 2 2" xfId="26217" xr:uid="{2A5D6C7E-E51A-4372-91B4-75E92D8893BC}"/>
    <cellStyle name="Output 2 9 4 2 2 2 2" xfId="31669" xr:uid="{9C60B291-EBF4-45D8-AA42-6F5D7268EB3E}"/>
    <cellStyle name="Output 2 9 4 2 2 2 3" xfId="37244" xr:uid="{801C06C9-B51A-4383-8CA5-BB3E7AA39360}"/>
    <cellStyle name="Output 2 9 4 2 2 3" xfId="29457" xr:uid="{75C18ED7-BAA9-412A-9884-B892A62C12F3}"/>
    <cellStyle name="Output 2 9 4 2 2 4" xfId="35181" xr:uid="{AF3BECB5-1C80-477D-A40D-EDC4B37A754D}"/>
    <cellStyle name="Output 2 9 4 2 3" xfId="24900" xr:uid="{1AE419C8-EDBB-4739-A93A-778781393218}"/>
    <cellStyle name="Output 2 9 4 2 3 2" xfId="27095" xr:uid="{C3CF1AD8-1DCA-4A85-9CA5-384574D82514}"/>
    <cellStyle name="Output 2 9 4 2 3 2 2" xfId="32547" xr:uid="{B4191DE2-9CB3-4EC1-AAAE-6A3182617C51}"/>
    <cellStyle name="Output 2 9 4 2 3 3" xfId="30352" xr:uid="{AF36B986-68AD-42CE-B4D1-0E7F1637E24D}"/>
    <cellStyle name="Output 2 9 4 2 3 4" xfId="36047" xr:uid="{605EF9D5-5F9F-4283-B5D8-B29205A02E23}"/>
    <cellStyle name="Output 2 9 4 2 4" xfId="22662" xr:uid="{EB868C18-FAFF-4CAD-A957-D86A73CA4327}"/>
    <cellStyle name="Output 2 9 4 2 4 2" xfId="28602" xr:uid="{3F5FFFA6-3721-4DE1-A0BD-5EB00FADE069}"/>
    <cellStyle name="Output 2 9 4 2 4 3" xfId="34329" xr:uid="{2A507CE0-C1CD-4B87-98DA-3A6FF76602A0}"/>
    <cellStyle name="Output 2 9 4 2 5" xfId="25362" xr:uid="{1D3553C2-1072-4638-9052-590FE60AA1C5}"/>
    <cellStyle name="Output 2 9 4 2 5 2" xfId="30814" xr:uid="{274D4D50-7606-4D78-98B7-765C6AC884DD}"/>
    <cellStyle name="Output 2 9 4 2 6" xfId="27727" xr:uid="{C9A29A9E-E395-442F-B664-3290C3108DFA}"/>
    <cellStyle name="Output 2 9 4 2 7" xfId="33454" xr:uid="{61A7BEA1-39C4-4DB0-8C92-7D06B9626D7A}"/>
    <cellStyle name="Output 2 9 4 3" xfId="23320" xr:uid="{772A7BFE-264E-468F-B65E-C2C192C941CA}"/>
    <cellStyle name="Output 2 9 4 3 2" xfId="26020" xr:uid="{F70C1A97-E0BD-4215-836B-55FBEE160D1F}"/>
    <cellStyle name="Output 2 9 4 3 2 2" xfId="31472" xr:uid="{EC38334A-7E44-43E8-9520-6F505E9E31A5}"/>
    <cellStyle name="Output 2 9 4 3 2 3" xfId="37047" xr:uid="{6CE82288-8233-45E2-A505-5EC9840291AD}"/>
    <cellStyle name="Output 2 9 4 3 3" xfId="29260" xr:uid="{83F30085-5668-4AFD-95CD-D9D1CDD3583D}"/>
    <cellStyle name="Output 2 9 4 3 4" xfId="34984" xr:uid="{7CF1C946-C2CA-4F20-B151-908D8C07DED6}"/>
    <cellStyle name="Output 2 9 4 4" xfId="24699" xr:uid="{F8027053-EA85-45D2-9F61-0E5FF2CEBABF}"/>
    <cellStyle name="Output 2 9 4 4 2" xfId="26894" xr:uid="{2B23D436-FD52-41AE-89C9-719C516AD2CA}"/>
    <cellStyle name="Output 2 9 4 4 2 2" xfId="32346" xr:uid="{9E6030AF-9D2E-44DD-BA08-01A3D914E7AC}"/>
    <cellStyle name="Output 2 9 4 4 3" xfId="30151" xr:uid="{26531376-6454-4F24-86BD-B2078C98B2E1}"/>
    <cellStyle name="Output 2 9 4 4 4" xfId="35850" xr:uid="{65A5A4B7-00D0-473B-9F85-DF95087648F4}"/>
    <cellStyle name="Output 2 9 4 5" xfId="22465" xr:uid="{1BFE5B75-B598-4F2F-886B-828AFBF19FD5}"/>
    <cellStyle name="Output 2 9 4 5 2" xfId="28405" xr:uid="{1F76C1AD-20AE-426E-AC81-DFE506DE649A}"/>
    <cellStyle name="Output 2 9 4 5 3" xfId="34132" xr:uid="{56DD7589-5450-4117-AF6C-F0A50E793C67}"/>
    <cellStyle name="Output 2 9 4 6" xfId="21584" xr:uid="{D2327A76-25DA-4793-88F5-E76D119E42EE}"/>
    <cellStyle name="Output 2 9 4 7" xfId="27526" xr:uid="{FBE101DC-3D2D-42CF-A3CD-65BC9F73FABB}"/>
    <cellStyle name="Output 2 9 4 8" xfId="33253" xr:uid="{5B604142-D86D-448B-8F9C-9C2E9E52000F}"/>
    <cellStyle name="Output 2 9 5" xfId="20606" xr:uid="{00000000-0005-0000-0000-000081500000}"/>
    <cellStyle name="Output 2 9 5 2" xfId="21784" xr:uid="{042DDB14-8AD4-42B8-AA02-8D1F95DFC11D}"/>
    <cellStyle name="Output 2 9 5 2 2" xfId="23516" xr:uid="{857E8422-F9BC-4820-BFA7-82615D2B1E08}"/>
    <cellStyle name="Output 2 9 5 2 2 2" xfId="26216" xr:uid="{2E27452B-B60A-459C-AC59-C46F5A678AFA}"/>
    <cellStyle name="Output 2 9 5 2 2 2 2" xfId="31668" xr:uid="{F9DC674A-4F39-4026-AD4D-9EA93B7E6FE9}"/>
    <cellStyle name="Output 2 9 5 2 2 2 3" xfId="37243" xr:uid="{C51D0586-9B16-4CDF-A298-59B39C53C986}"/>
    <cellStyle name="Output 2 9 5 2 2 3" xfId="29456" xr:uid="{177A3773-AE0A-475C-AC5F-CAC4E6A37214}"/>
    <cellStyle name="Output 2 9 5 2 2 4" xfId="35180" xr:uid="{4DB70440-F623-4BA8-B5CF-0C84D45994FC}"/>
    <cellStyle name="Output 2 9 5 2 3" xfId="24899" xr:uid="{43780CF3-2490-4F30-8BBE-52B343C2DC91}"/>
    <cellStyle name="Output 2 9 5 2 3 2" xfId="27094" xr:uid="{C4D0972D-D24A-4FC3-BD3B-40FC35619852}"/>
    <cellStyle name="Output 2 9 5 2 3 2 2" xfId="32546" xr:uid="{51CF97AB-6767-4C7D-92A9-ED0938E3AD79}"/>
    <cellStyle name="Output 2 9 5 2 3 3" xfId="30351" xr:uid="{6CDA8432-CB53-4E9D-8C8D-9AE8D1A28C18}"/>
    <cellStyle name="Output 2 9 5 2 3 4" xfId="36046" xr:uid="{B451F678-6705-4AEC-B44E-E6DDBDD74D21}"/>
    <cellStyle name="Output 2 9 5 2 4" xfId="22661" xr:uid="{1006EFD8-5026-4599-9BB5-E5D354734987}"/>
    <cellStyle name="Output 2 9 5 2 4 2" xfId="28601" xr:uid="{CEEDC38C-9B74-4BCE-9173-632D35B9C5BE}"/>
    <cellStyle name="Output 2 9 5 2 4 3" xfId="34328" xr:uid="{01DE0F50-3E91-4B6C-9428-7EBCA6223A93}"/>
    <cellStyle name="Output 2 9 5 2 5" xfId="25361" xr:uid="{10D132DA-0711-4982-BCE6-4A5E2DB12DE9}"/>
    <cellStyle name="Output 2 9 5 2 5 2" xfId="30813" xr:uid="{C4EB91AF-419F-4BF9-89F0-2FD34D6F1725}"/>
    <cellStyle name="Output 2 9 5 2 6" xfId="27726" xr:uid="{EFAE2F89-5B43-4B83-952D-DFCE860923D8}"/>
    <cellStyle name="Output 2 9 5 2 7" xfId="33453" xr:uid="{3FF4609E-AE63-43BD-AA5E-70888E09BC2F}"/>
    <cellStyle name="Output 2 9 5 3" xfId="23321" xr:uid="{8298CCD5-4385-48D5-B9C1-BAE12D0CFE0C}"/>
    <cellStyle name="Output 2 9 5 3 2" xfId="26021" xr:uid="{2A756242-5A3C-4FAF-B1F8-B82F543CACF4}"/>
    <cellStyle name="Output 2 9 5 3 2 2" xfId="31473" xr:uid="{151D287F-428D-43BE-8421-B6FD34464B85}"/>
    <cellStyle name="Output 2 9 5 3 2 3" xfId="37048" xr:uid="{419AE039-14C2-48E7-8F5E-10FB6D6140E9}"/>
    <cellStyle name="Output 2 9 5 3 3" xfId="29261" xr:uid="{EA670D8E-0041-4D2E-8968-8C08D5E97ECC}"/>
    <cellStyle name="Output 2 9 5 3 4" xfId="34985" xr:uid="{8A5E2C1B-FF8F-444F-99F2-300466685ACC}"/>
    <cellStyle name="Output 2 9 5 4" xfId="24700" xr:uid="{91078E58-73F5-439C-A5DF-960BB0D48232}"/>
    <cellStyle name="Output 2 9 5 4 2" xfId="26895" xr:uid="{B1ECDBC2-4016-47DC-963C-7E7150300333}"/>
    <cellStyle name="Output 2 9 5 4 2 2" xfId="32347" xr:uid="{40D2F79C-B1B0-44BF-9F94-60B53E5D986D}"/>
    <cellStyle name="Output 2 9 5 4 3" xfId="30152" xr:uid="{26C4D5DB-12C3-4E87-AA89-DC10C072EE02}"/>
    <cellStyle name="Output 2 9 5 4 4" xfId="35851" xr:uid="{F5359C8E-AAE3-4867-8E2D-B69F11EB6A4E}"/>
    <cellStyle name="Output 2 9 5 5" xfId="22466" xr:uid="{5DBC5D2B-FB02-4CE3-8394-AE4D1942964A}"/>
    <cellStyle name="Output 2 9 5 5 2" xfId="28406" xr:uid="{AF151AA2-7E26-4F9A-B606-3F0D0E7288CD}"/>
    <cellStyle name="Output 2 9 5 5 3" xfId="34133" xr:uid="{EF10A27E-35ED-467A-AB25-87470BE0DA7E}"/>
    <cellStyle name="Output 2 9 5 6" xfId="21585" xr:uid="{11D25015-EFAD-4744-AB83-2DF78D0940DE}"/>
    <cellStyle name="Output 2 9 5 7" xfId="27527" xr:uid="{D721E356-0C45-4CAC-B176-8A7F2921EF94}"/>
    <cellStyle name="Output 2 9 5 8" xfId="33254" xr:uid="{03683257-9538-486D-A56A-E4AED30EF8E6}"/>
    <cellStyle name="Output 3" xfId="20607" xr:uid="{00000000-0005-0000-0000-000082500000}"/>
    <cellStyle name="Output 3 10" xfId="33255" xr:uid="{491AABA6-0626-4CAD-A10E-C52A5E7E1BCE}"/>
    <cellStyle name="Output 3 2" xfId="20608" xr:uid="{00000000-0005-0000-0000-000083500000}"/>
    <cellStyle name="Output 3 2 2" xfId="21782" xr:uid="{05A2ECD9-FB95-48C3-9620-E2A57399FCB3}"/>
    <cellStyle name="Output 3 2 2 2" xfId="23514" xr:uid="{52746D63-54AB-42F0-994D-68BCD0FBF43A}"/>
    <cellStyle name="Output 3 2 2 2 2" xfId="26214" xr:uid="{141154B9-7D53-4045-8B6F-DF0BFDDEAECD}"/>
    <cellStyle name="Output 3 2 2 2 2 2" xfId="31666" xr:uid="{1500A384-A212-4CB5-A838-9EEF8E89B07E}"/>
    <cellStyle name="Output 3 2 2 2 2 3" xfId="37241" xr:uid="{660835F1-7C27-48DD-81AA-BFD918BC49F6}"/>
    <cellStyle name="Output 3 2 2 2 3" xfId="29454" xr:uid="{08315C7E-8020-4A28-9243-7A12C9B656E2}"/>
    <cellStyle name="Output 3 2 2 2 4" xfId="35178" xr:uid="{BDC30E8C-071E-416F-BF8A-9847E9CB45B7}"/>
    <cellStyle name="Output 3 2 2 3" xfId="24897" xr:uid="{990D7310-C3FF-46D7-A8FA-5AAE6574D32C}"/>
    <cellStyle name="Output 3 2 2 3 2" xfId="27092" xr:uid="{A7BB6932-DA76-46AF-A3BC-4C91323821B9}"/>
    <cellStyle name="Output 3 2 2 3 2 2" xfId="32544" xr:uid="{5B91C0B1-7DC1-42A1-A072-358609666AC8}"/>
    <cellStyle name="Output 3 2 2 3 3" xfId="30349" xr:uid="{E871A08C-F8D3-4C73-8188-BEE4C9ACE6EB}"/>
    <cellStyle name="Output 3 2 2 3 4" xfId="36044" xr:uid="{F8CD396D-BC12-407E-AEA1-62C121863CF2}"/>
    <cellStyle name="Output 3 2 2 4" xfId="22659" xr:uid="{EF63E182-4452-44A9-B068-958FEDC43613}"/>
    <cellStyle name="Output 3 2 2 4 2" xfId="28599" xr:uid="{E565BB7A-731A-422B-8CEF-B98F2476F25C}"/>
    <cellStyle name="Output 3 2 2 4 3" xfId="34326" xr:uid="{0C9E7FFA-85B3-463C-82ED-B0DB131CC35A}"/>
    <cellStyle name="Output 3 2 2 5" xfId="25359" xr:uid="{F72068A2-7892-45C8-B561-D8826C92AF5E}"/>
    <cellStyle name="Output 3 2 2 5 2" xfId="30811" xr:uid="{C7331768-D164-4CB1-991A-2B42D33F5100}"/>
    <cellStyle name="Output 3 2 2 6" xfId="27724" xr:uid="{F1261483-E05B-45BB-812D-D839B8737DEB}"/>
    <cellStyle name="Output 3 2 2 7" xfId="33451" xr:uid="{E49377DB-BE8E-4A23-9C8F-52353714389C}"/>
    <cellStyle name="Output 3 2 3" xfId="23323" xr:uid="{895AF47B-EA8C-453F-B503-9C41491EEB19}"/>
    <cellStyle name="Output 3 2 3 2" xfId="26023" xr:uid="{1C22B9CF-839C-453B-B2FF-9686DF4E99EA}"/>
    <cellStyle name="Output 3 2 3 2 2" xfId="31475" xr:uid="{F932EF64-52A4-4A91-A7C0-894DE27EFBCB}"/>
    <cellStyle name="Output 3 2 3 2 3" xfId="37050" xr:uid="{6E7A56CC-999F-4AB0-831B-1D617AAD3770}"/>
    <cellStyle name="Output 3 2 3 3" xfId="29263" xr:uid="{2225BA4B-1B9F-4D85-9B6B-AB22B4B8F261}"/>
    <cellStyle name="Output 3 2 3 4" xfId="34987" xr:uid="{1F45A75B-0915-4750-89AC-CF51D411F3F7}"/>
    <cellStyle name="Output 3 2 4" xfId="24702" xr:uid="{9573D46A-B844-4BFD-B5F4-BF8951D5866A}"/>
    <cellStyle name="Output 3 2 4 2" xfId="26897" xr:uid="{6CB5E3BB-EABA-41B5-B87B-396D8517EA06}"/>
    <cellStyle name="Output 3 2 4 2 2" xfId="32349" xr:uid="{E94D695B-EE30-4CF9-BA0D-F9E137EFB962}"/>
    <cellStyle name="Output 3 2 4 3" xfId="30154" xr:uid="{C7727579-1E26-446B-845E-5762FA0B748E}"/>
    <cellStyle name="Output 3 2 4 4" xfId="35853" xr:uid="{B614622B-612F-4246-B533-F21B12FE89D9}"/>
    <cellStyle name="Output 3 2 5" xfId="22468" xr:uid="{9D1EAF7A-F8AC-4ED4-BDDC-6A313D2DC117}"/>
    <cellStyle name="Output 3 2 5 2" xfId="28408" xr:uid="{119F7B95-121E-467E-9964-882365A294AE}"/>
    <cellStyle name="Output 3 2 5 3" xfId="34135" xr:uid="{3B7062DD-22A3-4608-985B-DE878177E43B}"/>
    <cellStyle name="Output 3 2 6" xfId="21587" xr:uid="{5B70B41E-9A9C-49DA-B595-289EE8BCE337}"/>
    <cellStyle name="Output 3 2 7" xfId="27529" xr:uid="{2160779E-5922-4E53-A04A-EDC69DEA5FF0}"/>
    <cellStyle name="Output 3 2 8" xfId="33256" xr:uid="{062BF879-7735-46FE-BF2E-33FF86AA0E4C}"/>
    <cellStyle name="Output 3 3" xfId="20609" xr:uid="{00000000-0005-0000-0000-000084500000}"/>
    <cellStyle name="Output 3 3 2" xfId="21781" xr:uid="{82C4F60C-FC07-4B17-8490-C418F82F813A}"/>
    <cellStyle name="Output 3 3 2 2" xfId="23513" xr:uid="{4FDE5C7E-65FF-48A3-9FF6-293185CE0740}"/>
    <cellStyle name="Output 3 3 2 2 2" xfId="26213" xr:uid="{6AC54F6A-29FD-4E08-88A9-E66AAEC7938A}"/>
    <cellStyle name="Output 3 3 2 2 2 2" xfId="31665" xr:uid="{5E235A90-97A3-4C72-9209-B2C06455166B}"/>
    <cellStyle name="Output 3 3 2 2 2 3" xfId="37240" xr:uid="{D3993B68-8314-42C6-8EC6-42FF3DC66D49}"/>
    <cellStyle name="Output 3 3 2 2 3" xfId="29453" xr:uid="{4F70D113-0971-4173-90AB-CF22872CE3F4}"/>
    <cellStyle name="Output 3 3 2 2 4" xfId="35177" xr:uid="{B9A1151C-C196-498E-BAD2-89B321AB25DC}"/>
    <cellStyle name="Output 3 3 2 3" xfId="24896" xr:uid="{3C8CF5A7-E5CE-4E0B-890B-6E576B21AC12}"/>
    <cellStyle name="Output 3 3 2 3 2" xfId="27091" xr:uid="{E66BAC59-2E41-43F9-BA34-0CFA340B9766}"/>
    <cellStyle name="Output 3 3 2 3 2 2" xfId="32543" xr:uid="{81AC6216-5C68-49FF-9C8A-C18A2DCA7468}"/>
    <cellStyle name="Output 3 3 2 3 3" xfId="30348" xr:uid="{A9F44846-4438-4ADE-8873-B5CC93D0C06A}"/>
    <cellStyle name="Output 3 3 2 3 4" xfId="36043" xr:uid="{05090C0A-08E4-470B-A2DE-BF1F16E7E57B}"/>
    <cellStyle name="Output 3 3 2 4" xfId="22658" xr:uid="{6E75E022-0E29-4E06-B005-C122CAC90FD7}"/>
    <cellStyle name="Output 3 3 2 4 2" xfId="28598" xr:uid="{8BB3B11E-F02E-4402-B1BF-6689CE5C04AC}"/>
    <cellStyle name="Output 3 3 2 4 3" xfId="34325" xr:uid="{460F1A3A-C85A-4B37-AAB4-341DEC0977C2}"/>
    <cellStyle name="Output 3 3 2 5" xfId="25358" xr:uid="{F4F6443C-F32F-4E4A-B12F-76A1E0567F0D}"/>
    <cellStyle name="Output 3 3 2 5 2" xfId="30810" xr:uid="{306471AD-45C5-46C1-8155-AC80B5256426}"/>
    <cellStyle name="Output 3 3 2 6" xfId="27723" xr:uid="{A1941618-0AED-4042-92AF-BCFF29B5E273}"/>
    <cellStyle name="Output 3 3 2 7" xfId="33450" xr:uid="{7C558D9E-C7DE-4505-AF93-B5F0EFD9D62E}"/>
    <cellStyle name="Output 3 3 3" xfId="23324" xr:uid="{8D6322AF-843A-4B3C-9FF4-59F79AD3A8E9}"/>
    <cellStyle name="Output 3 3 3 2" xfId="26024" xr:uid="{2986FE39-3153-4263-907A-917BC26A81B1}"/>
    <cellStyle name="Output 3 3 3 2 2" xfId="31476" xr:uid="{32E8AB59-5952-40BC-ACB5-C747DA35EAAC}"/>
    <cellStyle name="Output 3 3 3 2 3" xfId="37051" xr:uid="{D950D884-6368-461B-8B55-54BE7A516E4A}"/>
    <cellStyle name="Output 3 3 3 3" xfId="29264" xr:uid="{9C6CA554-221E-40F8-B8E2-062430F5FDAA}"/>
    <cellStyle name="Output 3 3 3 4" xfId="34988" xr:uid="{8876B594-ECB0-45D0-898A-82E09B57727B}"/>
    <cellStyle name="Output 3 3 4" xfId="24703" xr:uid="{85E58F6D-D42B-483F-BF30-92AAD0E85BFB}"/>
    <cellStyle name="Output 3 3 4 2" xfId="26898" xr:uid="{90E569A7-A850-4E2F-988D-A14A822D313A}"/>
    <cellStyle name="Output 3 3 4 2 2" xfId="32350" xr:uid="{B4804886-5929-49CE-9EF7-5084C7AAE0AE}"/>
    <cellStyle name="Output 3 3 4 3" xfId="30155" xr:uid="{B56288B8-2CBC-4008-B6B0-3F0BA724F674}"/>
    <cellStyle name="Output 3 3 4 4" xfId="35854" xr:uid="{66AD765C-55C5-48DF-ABF9-977AE0216F81}"/>
    <cellStyle name="Output 3 3 5" xfId="22469" xr:uid="{22702F1E-AA11-4E27-B93B-2DDB0DDE64F4}"/>
    <cellStyle name="Output 3 3 5 2" xfId="28409" xr:uid="{2C30A9C4-2049-4075-AC67-09E0DE90FC85}"/>
    <cellStyle name="Output 3 3 5 3" xfId="34136" xr:uid="{AA8D8D3C-BC47-49A5-B778-A495CEC69313}"/>
    <cellStyle name="Output 3 3 6" xfId="21588" xr:uid="{10F82246-5397-476A-8CBF-136BEC8E55CC}"/>
    <cellStyle name="Output 3 3 7" xfId="27530" xr:uid="{4DD92148-6FDD-4452-BD0D-2F597FEA0247}"/>
    <cellStyle name="Output 3 3 8" xfId="33257" xr:uid="{FFC7AC30-FBFB-4B99-8774-276C11D7EE39}"/>
    <cellStyle name="Output 3 4" xfId="21783" xr:uid="{F91649D3-C571-41EB-B9CE-238E356F47C6}"/>
    <cellStyle name="Output 3 4 2" xfId="23515" xr:uid="{3AB47BC1-EE3E-4289-9E06-FBF6624A857B}"/>
    <cellStyle name="Output 3 4 2 2" xfId="26215" xr:uid="{127AAA04-9130-4AA9-9D09-BA343DAD8FEA}"/>
    <cellStyle name="Output 3 4 2 2 2" xfId="31667" xr:uid="{CD8ABF55-A2F8-42A0-A53B-B8B1E37DF5C2}"/>
    <cellStyle name="Output 3 4 2 2 3" xfId="37242" xr:uid="{359838AC-BB11-4085-BE60-4EE4B2D795CA}"/>
    <cellStyle name="Output 3 4 2 3" xfId="29455" xr:uid="{8FE78054-E6BE-4FAE-9EDD-1EC4C58BDC64}"/>
    <cellStyle name="Output 3 4 2 4" xfId="35179" xr:uid="{384B75B8-5318-46B0-988C-7C289EC8AF09}"/>
    <cellStyle name="Output 3 4 3" xfId="24898" xr:uid="{217D9C63-FF6E-40C8-8FD5-EC1ECA62B9FC}"/>
    <cellStyle name="Output 3 4 3 2" xfId="27093" xr:uid="{37321A4B-EC18-49F5-A16C-B7F856C1B688}"/>
    <cellStyle name="Output 3 4 3 2 2" xfId="32545" xr:uid="{D889B68E-7DC6-45B6-A39C-FE921FE481A6}"/>
    <cellStyle name="Output 3 4 3 3" xfId="30350" xr:uid="{E24C5DF0-2D29-4234-A612-88511C4B1F17}"/>
    <cellStyle name="Output 3 4 3 4" xfId="36045" xr:uid="{73D5D6FA-3B1B-49BE-8C4F-660A227E38C1}"/>
    <cellStyle name="Output 3 4 4" xfId="22660" xr:uid="{5CCF76A1-EB38-4E79-8C3B-A25D4868750F}"/>
    <cellStyle name="Output 3 4 4 2" xfId="28600" xr:uid="{38D7E556-31C4-432A-8192-E984D6C8987E}"/>
    <cellStyle name="Output 3 4 4 3" xfId="34327" xr:uid="{E0DAFE86-13FC-4E75-92F5-9961EB3AE7D8}"/>
    <cellStyle name="Output 3 4 5" xfId="25360" xr:uid="{4F5F41D4-3170-435D-98E1-FCC6C9A6779D}"/>
    <cellStyle name="Output 3 4 5 2" xfId="30812" xr:uid="{3074520F-37B6-413E-B848-8FE1A757B227}"/>
    <cellStyle name="Output 3 4 6" xfId="27725" xr:uid="{038E5FE3-79E3-4042-9571-6EBE14219B0D}"/>
    <cellStyle name="Output 3 4 7" xfId="33452" xr:uid="{7653631D-3BDA-439B-A200-25B127A4096B}"/>
    <cellStyle name="Output 3 5" xfId="23322" xr:uid="{85AF86BB-32C2-4037-9C18-1AD6DF949D09}"/>
    <cellStyle name="Output 3 5 2" xfId="26022" xr:uid="{6AF2C08D-5E3C-4A77-99DF-1DE47125416D}"/>
    <cellStyle name="Output 3 5 2 2" xfId="31474" xr:uid="{09B8E972-9CEB-4E71-982D-5CFD69A8116B}"/>
    <cellStyle name="Output 3 5 2 3" xfId="37049" xr:uid="{C34D28FD-8201-46B7-BF78-ABD74E2BE1DF}"/>
    <cellStyle name="Output 3 5 3" xfId="29262" xr:uid="{50ABC73B-137F-44E1-9344-F7D9E8067E78}"/>
    <cellStyle name="Output 3 5 4" xfId="34986" xr:uid="{7239B804-CF71-429C-8D02-6A3037E6377A}"/>
    <cellStyle name="Output 3 6" xfId="24701" xr:uid="{3DC40442-4762-4FEE-A736-64DDF824D047}"/>
    <cellStyle name="Output 3 6 2" xfId="26896" xr:uid="{AC7C7B5B-AA94-4746-B7DD-9EDC568EE208}"/>
    <cellStyle name="Output 3 6 2 2" xfId="32348" xr:uid="{EE088FAF-EBA9-48B6-B75B-28E8D9FE2221}"/>
    <cellStyle name="Output 3 6 3" xfId="30153" xr:uid="{85FF618D-9A67-4237-A4A3-6F4088A91214}"/>
    <cellStyle name="Output 3 6 4" xfId="35852" xr:uid="{6526B0F6-A210-4E1D-8891-2A8573D415EE}"/>
    <cellStyle name="Output 3 7" xfId="22467" xr:uid="{A838E9D3-8CE7-4BF3-A5EE-E403FD40FDC2}"/>
    <cellStyle name="Output 3 7 2" xfId="28407" xr:uid="{1080CC3D-84E4-4B04-AA7B-E1BE191A18EB}"/>
    <cellStyle name="Output 3 7 3" xfId="34134" xr:uid="{36E62A19-B494-4224-BB82-8C3BC2628972}"/>
    <cellStyle name="Output 3 8" xfId="21586" xr:uid="{755FDBF4-76A7-4CFD-8841-8459F13108FF}"/>
    <cellStyle name="Output 3 9" xfId="27528" xr:uid="{21712758-F359-4737-A748-AEA30C6805C0}"/>
    <cellStyle name="Output 4" xfId="20610" xr:uid="{00000000-0005-0000-0000-000085500000}"/>
    <cellStyle name="Output 4 10" xfId="33258" xr:uid="{86784934-7007-438C-8D70-8DBC19D70856}"/>
    <cellStyle name="Output 4 2" xfId="20611" xr:uid="{00000000-0005-0000-0000-000086500000}"/>
    <cellStyle name="Output 4 2 2" xfId="21779" xr:uid="{46C2C0DB-EA2C-4681-951C-00ED508FE84A}"/>
    <cellStyle name="Output 4 2 2 2" xfId="23511" xr:uid="{417C1D95-EB53-47E9-9293-AD60A1D96EFC}"/>
    <cellStyle name="Output 4 2 2 2 2" xfId="26211" xr:uid="{595951B5-362C-43F4-A026-1BB42A274A15}"/>
    <cellStyle name="Output 4 2 2 2 2 2" xfId="31663" xr:uid="{CFFD33C2-2779-446B-8A51-AF4DF90016E1}"/>
    <cellStyle name="Output 4 2 2 2 2 3" xfId="37238" xr:uid="{99BFC469-6687-43EC-868F-88847CF2943E}"/>
    <cellStyle name="Output 4 2 2 2 3" xfId="29451" xr:uid="{62243590-9C73-483F-91FF-95B6EDBB2885}"/>
    <cellStyle name="Output 4 2 2 2 4" xfId="35175" xr:uid="{2B79662C-0E31-4D43-8A05-E1B8EC4C2F5D}"/>
    <cellStyle name="Output 4 2 2 3" xfId="24894" xr:uid="{EEAA71AD-12B4-47F8-980B-9568F49C7C83}"/>
    <cellStyle name="Output 4 2 2 3 2" xfId="27089" xr:uid="{8CED0D69-BB78-4E97-94CD-50335FCE37A9}"/>
    <cellStyle name="Output 4 2 2 3 2 2" xfId="32541" xr:uid="{DBC5447C-B006-4E5B-B5EB-AFD08B66335F}"/>
    <cellStyle name="Output 4 2 2 3 3" xfId="30346" xr:uid="{5479CA13-BDE3-48E2-BAF0-5A4DCC65378F}"/>
    <cellStyle name="Output 4 2 2 3 4" xfId="36041" xr:uid="{941CF946-4BF7-4FDB-A128-B5B4C4805B7E}"/>
    <cellStyle name="Output 4 2 2 4" xfId="22656" xr:uid="{0AE0A6DC-198D-41C0-A885-CADAE396D57E}"/>
    <cellStyle name="Output 4 2 2 4 2" xfId="28596" xr:uid="{8D57212F-B2F0-4540-81B7-23006FD09007}"/>
    <cellStyle name="Output 4 2 2 4 3" xfId="34323" xr:uid="{B4EA3769-CB12-4D22-BB54-FA4F0887E745}"/>
    <cellStyle name="Output 4 2 2 5" xfId="25356" xr:uid="{15946486-2FDA-425B-B130-8D477507D865}"/>
    <cellStyle name="Output 4 2 2 5 2" xfId="30808" xr:uid="{837F9D5B-70C8-4728-BE6C-0036C557DF4D}"/>
    <cellStyle name="Output 4 2 2 6" xfId="27721" xr:uid="{9708ED1C-0AEF-4D01-B3CA-CD4482E5E319}"/>
    <cellStyle name="Output 4 2 2 7" xfId="33448" xr:uid="{A85345A6-1BFA-4BAB-8644-6E97F4A0DFF0}"/>
    <cellStyle name="Output 4 2 3" xfId="23326" xr:uid="{A135F4BD-75AA-4619-BC6E-CD952870B09B}"/>
    <cellStyle name="Output 4 2 3 2" xfId="26026" xr:uid="{C7B374EC-3FFC-4C3B-8940-A4519872A608}"/>
    <cellStyle name="Output 4 2 3 2 2" xfId="31478" xr:uid="{E96B770B-5280-4DEA-8054-1777ABD45BF6}"/>
    <cellStyle name="Output 4 2 3 2 3" xfId="37053" xr:uid="{7528AACA-92ED-44DE-BE17-63CC997C4822}"/>
    <cellStyle name="Output 4 2 3 3" xfId="29266" xr:uid="{94DD44D8-0160-45B2-9071-F5056DCEB092}"/>
    <cellStyle name="Output 4 2 3 4" xfId="34990" xr:uid="{8C808806-9B32-417A-8CCA-E488228426D1}"/>
    <cellStyle name="Output 4 2 4" xfId="24705" xr:uid="{A48DA8B3-5C9B-4A77-A02D-8A320629EBEC}"/>
    <cellStyle name="Output 4 2 4 2" xfId="26900" xr:uid="{E7943E55-CD38-4815-89DD-761C90993BCF}"/>
    <cellStyle name="Output 4 2 4 2 2" xfId="32352" xr:uid="{F81E04A6-AB2F-4C0B-AB66-14F5A28F8F0A}"/>
    <cellStyle name="Output 4 2 4 3" xfId="30157" xr:uid="{0FB6D323-8ADF-4426-9FBC-880CA36E6837}"/>
    <cellStyle name="Output 4 2 4 4" xfId="35856" xr:uid="{6B0702CA-4724-4FED-BEEF-7244B8DFA0A2}"/>
    <cellStyle name="Output 4 2 5" xfId="22471" xr:uid="{DDE64F18-A1A8-4096-9DE8-62B163EDDBAC}"/>
    <cellStyle name="Output 4 2 5 2" xfId="28411" xr:uid="{2C12AC9D-9F0C-46CC-A2D6-2E92AC52C847}"/>
    <cellStyle name="Output 4 2 5 3" xfId="34138" xr:uid="{9812DD97-3A60-45B4-8F51-DF0F0D2D1AEF}"/>
    <cellStyle name="Output 4 2 6" xfId="21590" xr:uid="{AC0A27C5-C58E-40C8-883E-12B1DFD2389C}"/>
    <cellStyle name="Output 4 2 7" xfId="27532" xr:uid="{2413526B-6047-465B-878B-299627694F1E}"/>
    <cellStyle name="Output 4 2 8" xfId="33259" xr:uid="{2132AC38-C46B-4521-B9C3-0F80C43B7B70}"/>
    <cellStyle name="Output 4 3" xfId="20612" xr:uid="{00000000-0005-0000-0000-000087500000}"/>
    <cellStyle name="Output 4 3 2" xfId="21778" xr:uid="{EC57BEC5-C728-48A0-8791-CD2D8453F84F}"/>
    <cellStyle name="Output 4 3 2 2" xfId="23510" xr:uid="{573C4D2A-7AC6-4023-A7FE-8AE46A02EEC4}"/>
    <cellStyle name="Output 4 3 2 2 2" xfId="26210" xr:uid="{5DC3F265-55A8-4EFB-9903-E9C6AD12E74B}"/>
    <cellStyle name="Output 4 3 2 2 2 2" xfId="31662" xr:uid="{83006718-F7EA-4481-8A2E-AA83281000C7}"/>
    <cellStyle name="Output 4 3 2 2 2 3" xfId="37237" xr:uid="{449E6240-472C-4B7D-AD1E-243576D41D3B}"/>
    <cellStyle name="Output 4 3 2 2 3" xfId="29450" xr:uid="{97D40D09-C984-4029-97FD-E7E8A325FBA5}"/>
    <cellStyle name="Output 4 3 2 2 4" xfId="35174" xr:uid="{2D230FEA-EFF7-4F2B-9A76-9B87F0B30B02}"/>
    <cellStyle name="Output 4 3 2 3" xfId="24893" xr:uid="{DBBF3061-506B-43BA-B20F-3002D3595E2C}"/>
    <cellStyle name="Output 4 3 2 3 2" xfId="27088" xr:uid="{1AE5A486-3DBA-4E42-86B0-E82ACA395CE7}"/>
    <cellStyle name="Output 4 3 2 3 2 2" xfId="32540" xr:uid="{7CCBB115-A7CC-472C-A546-407AF5B7C9E7}"/>
    <cellStyle name="Output 4 3 2 3 3" xfId="30345" xr:uid="{B580ABC3-491C-42CA-8316-00EE8C30C607}"/>
    <cellStyle name="Output 4 3 2 3 4" xfId="36040" xr:uid="{39C22396-0937-4B48-855A-48DF00A568DB}"/>
    <cellStyle name="Output 4 3 2 4" xfId="22655" xr:uid="{2DAA383C-DA1F-49ED-96DA-42B9D1AF5DE0}"/>
    <cellStyle name="Output 4 3 2 4 2" xfId="28595" xr:uid="{639B4C46-5E13-4262-A9F1-F5FAF1F0A5ED}"/>
    <cellStyle name="Output 4 3 2 4 3" xfId="34322" xr:uid="{B05A87F4-FE29-4269-8BA7-F4F82AE133E9}"/>
    <cellStyle name="Output 4 3 2 5" xfId="25355" xr:uid="{ACFC987D-785F-4881-B6BC-181C5120E8B5}"/>
    <cellStyle name="Output 4 3 2 5 2" xfId="30807" xr:uid="{9976D30F-9552-4592-9C44-EE0216C16B7E}"/>
    <cellStyle name="Output 4 3 2 6" xfId="27720" xr:uid="{56C2DB9A-BDF7-4627-B074-557034DBE028}"/>
    <cellStyle name="Output 4 3 2 7" xfId="33447" xr:uid="{F0DA1C47-3B39-4490-9EA1-F1151ED0A3D3}"/>
    <cellStyle name="Output 4 3 3" xfId="23327" xr:uid="{3D444C83-ADFB-4D54-8FF0-EDFC05F24DB6}"/>
    <cellStyle name="Output 4 3 3 2" xfId="26027" xr:uid="{A26ECD15-1966-4975-BDC3-5DA852CBCAE4}"/>
    <cellStyle name="Output 4 3 3 2 2" xfId="31479" xr:uid="{6C1D8566-10BD-4F0A-B369-DD6E527D0C1E}"/>
    <cellStyle name="Output 4 3 3 2 3" xfId="37054" xr:uid="{2CC01EEC-BD4F-4CC8-B1BE-85D997A29F1D}"/>
    <cellStyle name="Output 4 3 3 3" xfId="29267" xr:uid="{D20256FB-2B3B-41EF-8F07-240BC1D05126}"/>
    <cellStyle name="Output 4 3 3 4" xfId="34991" xr:uid="{BEECE991-9450-4B7F-8582-8D39121B341A}"/>
    <cellStyle name="Output 4 3 4" xfId="24706" xr:uid="{5A9E3D4D-A174-4D60-BAA2-16FD455074DB}"/>
    <cellStyle name="Output 4 3 4 2" xfId="26901" xr:uid="{C82724A1-FA65-43BC-A3AF-802A18DFA8B0}"/>
    <cellStyle name="Output 4 3 4 2 2" xfId="32353" xr:uid="{5A41C666-C411-4FAC-8D27-07C5A2942D54}"/>
    <cellStyle name="Output 4 3 4 3" xfId="30158" xr:uid="{4E858B7B-3225-4258-A8EF-2979DEBEC092}"/>
    <cellStyle name="Output 4 3 4 4" xfId="35857" xr:uid="{BDC625DC-552A-4B47-9832-00816480825F}"/>
    <cellStyle name="Output 4 3 5" xfId="22472" xr:uid="{8DC9A422-3345-48BF-98A0-51E81D582625}"/>
    <cellStyle name="Output 4 3 5 2" xfId="28412" xr:uid="{D2AD31E2-3FE6-47E0-ABB6-89BA33E4C2FD}"/>
    <cellStyle name="Output 4 3 5 3" xfId="34139" xr:uid="{366912FA-0178-44E8-ACF0-0B521EA48441}"/>
    <cellStyle name="Output 4 3 6" xfId="21591" xr:uid="{AEB18AFE-F244-4751-BD5D-76E348761C68}"/>
    <cellStyle name="Output 4 3 7" xfId="27533" xr:uid="{7DE8775C-2AAF-4C36-A9F5-F65369BD1A50}"/>
    <cellStyle name="Output 4 3 8" xfId="33260" xr:uid="{7D40A222-940B-4C19-AB31-576CA7F48E0F}"/>
    <cellStyle name="Output 4 4" xfId="21780" xr:uid="{9353C187-0A7F-46AF-BC5F-0AEA4D33BEC6}"/>
    <cellStyle name="Output 4 4 2" xfId="23512" xr:uid="{D95D7573-5449-4614-84FA-B73E01331D04}"/>
    <cellStyle name="Output 4 4 2 2" xfId="26212" xr:uid="{C30E172E-FB04-403D-9F2A-1E362DE31473}"/>
    <cellStyle name="Output 4 4 2 2 2" xfId="31664" xr:uid="{6541E300-773F-42D3-8A55-2E08F38B41FE}"/>
    <cellStyle name="Output 4 4 2 2 3" xfId="37239" xr:uid="{2D0F4C76-4859-4C3E-B4D7-AE0FF31F4307}"/>
    <cellStyle name="Output 4 4 2 3" xfId="29452" xr:uid="{507391CD-C3DE-48EF-929D-4DC4CBAF032E}"/>
    <cellStyle name="Output 4 4 2 4" xfId="35176" xr:uid="{F0ADF07B-152E-47CD-BBCC-FA2F5AADBB23}"/>
    <cellStyle name="Output 4 4 3" xfId="24895" xr:uid="{780F18E7-B53D-4BD9-A07B-D00FEEF197DC}"/>
    <cellStyle name="Output 4 4 3 2" xfId="27090" xr:uid="{66B3EB6B-A62C-4F04-A754-0163845440B1}"/>
    <cellStyle name="Output 4 4 3 2 2" xfId="32542" xr:uid="{FB5B176C-1A0F-4DF2-A245-A4D07001C1D1}"/>
    <cellStyle name="Output 4 4 3 3" xfId="30347" xr:uid="{DCDEC3E3-C972-4BEB-A9EB-DD20F5FDEE11}"/>
    <cellStyle name="Output 4 4 3 4" xfId="36042" xr:uid="{6E206FBD-E639-4EA7-98BB-5D839682203E}"/>
    <cellStyle name="Output 4 4 4" xfId="22657" xr:uid="{2348F8B5-ECC5-4D8A-B459-445739E440B5}"/>
    <cellStyle name="Output 4 4 4 2" xfId="28597" xr:uid="{23BAE876-6CD1-4623-B362-29FAE344CD12}"/>
    <cellStyle name="Output 4 4 4 3" xfId="34324" xr:uid="{47E88C6C-3287-475B-B4C7-92885BA79F68}"/>
    <cellStyle name="Output 4 4 5" xfId="25357" xr:uid="{CBF2B2FB-F677-48B1-B3A4-5A36E065FFC3}"/>
    <cellStyle name="Output 4 4 5 2" xfId="30809" xr:uid="{B47D7A55-BA29-49F8-92CD-D33758B754F5}"/>
    <cellStyle name="Output 4 4 6" xfId="27722" xr:uid="{28B2DEC0-81D5-4A5C-987C-B13ABBE4539E}"/>
    <cellStyle name="Output 4 4 7" xfId="33449" xr:uid="{5E917170-C85C-4089-8A30-34335792F591}"/>
    <cellStyle name="Output 4 5" xfId="23325" xr:uid="{82A35437-26DB-4E58-8A75-F56059437785}"/>
    <cellStyle name="Output 4 5 2" xfId="26025" xr:uid="{04A44308-A0A5-493D-AADE-7FD17AF959AF}"/>
    <cellStyle name="Output 4 5 2 2" xfId="31477" xr:uid="{C6555416-44D4-49F8-8DF1-19B9C7B683F1}"/>
    <cellStyle name="Output 4 5 2 3" xfId="37052" xr:uid="{8C2EDD8D-B41F-421D-8685-16166F3FD543}"/>
    <cellStyle name="Output 4 5 3" xfId="29265" xr:uid="{5684047F-9425-45F9-B84A-935D65F0A458}"/>
    <cellStyle name="Output 4 5 4" xfId="34989" xr:uid="{EC4E15DD-17B5-4C39-AF90-7CC8C2A59DBB}"/>
    <cellStyle name="Output 4 6" xfId="24704" xr:uid="{854289C4-E5DE-4CE5-A7A7-EAF9A7042840}"/>
    <cellStyle name="Output 4 6 2" xfId="26899" xr:uid="{0E8A1382-6142-4EEA-B7B5-8166C290625C}"/>
    <cellStyle name="Output 4 6 2 2" xfId="32351" xr:uid="{95FECB60-F358-4E64-996C-719449A7A620}"/>
    <cellStyle name="Output 4 6 3" xfId="30156" xr:uid="{32D5771F-DF0E-4C08-B6C6-79199ACE3040}"/>
    <cellStyle name="Output 4 6 4" xfId="35855" xr:uid="{AA5465BC-A86E-49A2-B2D2-38BD8D659C22}"/>
    <cellStyle name="Output 4 7" xfId="22470" xr:uid="{8482DE47-BCCE-4189-AD52-797DAA4EFAE5}"/>
    <cellStyle name="Output 4 7 2" xfId="28410" xr:uid="{2090435B-2493-42F1-895A-76E3F762C7D4}"/>
    <cellStyle name="Output 4 7 3" xfId="34137" xr:uid="{A06B50CD-3093-4C53-BEF8-6330E512C94B}"/>
    <cellStyle name="Output 4 8" xfId="21589" xr:uid="{05B63A22-B199-42AD-AC24-7E62E2C1F6A2}"/>
    <cellStyle name="Output 4 9" xfId="27531" xr:uid="{4A712096-866D-4BB7-8EEA-44CB4718C8CC}"/>
    <cellStyle name="Output 5" xfId="20613" xr:uid="{00000000-0005-0000-0000-000088500000}"/>
    <cellStyle name="Output 5 10" xfId="33261" xr:uid="{79305202-296A-46B0-A3F0-EE02A8E4E1FD}"/>
    <cellStyle name="Output 5 2" xfId="20614" xr:uid="{00000000-0005-0000-0000-000089500000}"/>
    <cellStyle name="Output 5 2 2" xfId="21776" xr:uid="{E492455C-6F8A-4D75-8395-24E6F79005DB}"/>
    <cellStyle name="Output 5 2 2 2" xfId="23508" xr:uid="{4132A4EB-6415-47F5-B35C-D5CF5A0C7F85}"/>
    <cellStyle name="Output 5 2 2 2 2" xfId="26208" xr:uid="{1A2D4AA5-40F6-4E26-8FE5-D1A564DD3DFD}"/>
    <cellStyle name="Output 5 2 2 2 2 2" xfId="31660" xr:uid="{3529FB0E-930C-4356-A461-7A1E758950ED}"/>
    <cellStyle name="Output 5 2 2 2 2 3" xfId="37235" xr:uid="{48B0D8A0-3792-4839-83BA-ACF8A8FF5EBE}"/>
    <cellStyle name="Output 5 2 2 2 3" xfId="29448" xr:uid="{A454E48A-8390-4EA2-B777-04BD2455E5A6}"/>
    <cellStyle name="Output 5 2 2 2 4" xfId="35172" xr:uid="{8C3572FC-3727-4EF3-BFB9-3B8CF9B390E9}"/>
    <cellStyle name="Output 5 2 2 3" xfId="24891" xr:uid="{7AF0221B-62CF-4685-9E6A-A02114ABF162}"/>
    <cellStyle name="Output 5 2 2 3 2" xfId="27086" xr:uid="{FFA7045F-A10C-4F25-B1E8-35C435E48F67}"/>
    <cellStyle name="Output 5 2 2 3 2 2" xfId="32538" xr:uid="{7BF2F308-C1C8-49FA-A252-53AB542E8003}"/>
    <cellStyle name="Output 5 2 2 3 3" xfId="30343" xr:uid="{BA9549DA-4B27-46F4-ABB5-B3B9D2176F06}"/>
    <cellStyle name="Output 5 2 2 3 4" xfId="36038" xr:uid="{6AE316CF-B740-4C80-92E2-709C732D28D9}"/>
    <cellStyle name="Output 5 2 2 4" xfId="22653" xr:uid="{9755BA96-7C6B-48F3-9B68-48BB693256A6}"/>
    <cellStyle name="Output 5 2 2 4 2" xfId="28593" xr:uid="{84EF95B2-D0EA-481F-B1DA-9BDD7C9FDAAA}"/>
    <cellStyle name="Output 5 2 2 4 3" xfId="34320" xr:uid="{0C8B99CA-FC39-4287-9A66-A62FC173C0A2}"/>
    <cellStyle name="Output 5 2 2 5" xfId="25353" xr:uid="{A1BB90F2-A691-4BA0-842E-27CCD9DC81B5}"/>
    <cellStyle name="Output 5 2 2 5 2" xfId="30805" xr:uid="{A2DFC729-F16D-4ECD-96D6-D1524073397C}"/>
    <cellStyle name="Output 5 2 2 6" xfId="27718" xr:uid="{533309F7-55E2-4BFB-AB38-F7188F468E0C}"/>
    <cellStyle name="Output 5 2 2 7" xfId="33445" xr:uid="{07FA8112-C832-4BDA-AB9E-1C8649E6E704}"/>
    <cellStyle name="Output 5 2 3" xfId="23329" xr:uid="{F60AD6CE-41D2-4A6F-91AE-4F2556F9B9EF}"/>
    <cellStyle name="Output 5 2 3 2" xfId="26029" xr:uid="{6FF465E7-2F7D-429B-A64B-8E293EC5CC1D}"/>
    <cellStyle name="Output 5 2 3 2 2" xfId="31481" xr:uid="{B746AD15-DA88-4F15-A2B6-F4ED7354C98B}"/>
    <cellStyle name="Output 5 2 3 2 3" xfId="37056" xr:uid="{A40B3D70-3025-41DD-80D5-C40EBBD1D100}"/>
    <cellStyle name="Output 5 2 3 3" xfId="29269" xr:uid="{308B305B-EDA1-463E-BB02-3AC8B549FC5F}"/>
    <cellStyle name="Output 5 2 3 4" xfId="34993" xr:uid="{7B279E34-738B-42B7-ACEA-064514A7EFBF}"/>
    <cellStyle name="Output 5 2 4" xfId="24708" xr:uid="{F911773C-23BF-4D84-A716-BEACBD81E6A1}"/>
    <cellStyle name="Output 5 2 4 2" xfId="26903" xr:uid="{86600038-85D6-4BE3-B6F6-47B2B37877AF}"/>
    <cellStyle name="Output 5 2 4 2 2" xfId="32355" xr:uid="{C39C90ED-938E-479D-844E-5EE0473341E0}"/>
    <cellStyle name="Output 5 2 4 3" xfId="30160" xr:uid="{4C5D27B4-6EBA-43A5-9C17-C8E5F83C5B8F}"/>
    <cellStyle name="Output 5 2 4 4" xfId="35859" xr:uid="{C3CDBEED-0866-436A-8EB0-43E7E4471B54}"/>
    <cellStyle name="Output 5 2 5" xfId="22474" xr:uid="{EFAEFEF6-73B1-46E7-9E40-647581DF1953}"/>
    <cellStyle name="Output 5 2 5 2" xfId="28414" xr:uid="{F6A2BECA-49C0-4D96-9032-1F8DAA91E145}"/>
    <cellStyle name="Output 5 2 5 3" xfId="34141" xr:uid="{83654A92-8E27-49D3-8EED-82B824512B7B}"/>
    <cellStyle name="Output 5 2 6" xfId="21593" xr:uid="{E2A30181-C6F7-435C-AB37-7FEAF1F39E88}"/>
    <cellStyle name="Output 5 2 7" xfId="27535" xr:uid="{EF01A7F2-1A66-45C2-A265-01CBA8CA01D9}"/>
    <cellStyle name="Output 5 2 8" xfId="33262" xr:uid="{E46EB0BD-1FDB-4E46-B76D-A42BB7F9CD57}"/>
    <cellStyle name="Output 5 3" xfId="20615" xr:uid="{00000000-0005-0000-0000-00008A500000}"/>
    <cellStyle name="Output 5 3 2" xfId="21775" xr:uid="{D073189E-CF9B-47CE-B847-4C8B378665C9}"/>
    <cellStyle name="Output 5 3 2 2" xfId="23507" xr:uid="{C772BF43-5D0A-4E47-AFC9-925132CBCC34}"/>
    <cellStyle name="Output 5 3 2 2 2" xfId="26207" xr:uid="{F32312BE-FFB4-4ACA-BFA7-BDCC6C1C47F2}"/>
    <cellStyle name="Output 5 3 2 2 2 2" xfId="31659" xr:uid="{FB17A5B5-F6AE-4246-B4B0-718E5CE695FE}"/>
    <cellStyle name="Output 5 3 2 2 2 3" xfId="37234" xr:uid="{6A9E3075-27DB-4779-B239-853BEC4CC900}"/>
    <cellStyle name="Output 5 3 2 2 3" xfId="29447" xr:uid="{9CEB57BA-CE75-483D-99DD-32BAF6C024B5}"/>
    <cellStyle name="Output 5 3 2 2 4" xfId="35171" xr:uid="{31D51F58-26B0-40DD-9E2D-7AE95B2431B0}"/>
    <cellStyle name="Output 5 3 2 3" xfId="24890" xr:uid="{B340ED8C-A72D-4230-846D-EBBE709A92A4}"/>
    <cellStyle name="Output 5 3 2 3 2" xfId="27085" xr:uid="{A24FD865-376F-4880-A54B-A9769AB5EF7C}"/>
    <cellStyle name="Output 5 3 2 3 2 2" xfId="32537" xr:uid="{DDADCF0F-628D-496D-ACF9-0B440F888B2D}"/>
    <cellStyle name="Output 5 3 2 3 3" xfId="30342" xr:uid="{FD821E3B-6F8D-4421-858B-452BF756D288}"/>
    <cellStyle name="Output 5 3 2 3 4" xfId="36037" xr:uid="{62DB6386-3BFB-4B69-954B-D6823C69F1B0}"/>
    <cellStyle name="Output 5 3 2 4" xfId="22652" xr:uid="{A8AC7F47-C5A1-4C15-9459-9DC3FFC09382}"/>
    <cellStyle name="Output 5 3 2 4 2" xfId="28592" xr:uid="{E277325A-6FEC-43F3-97E1-DD3CCC498802}"/>
    <cellStyle name="Output 5 3 2 4 3" xfId="34319" xr:uid="{6964DE7C-237F-4DFA-A5E5-085C6CBB201B}"/>
    <cellStyle name="Output 5 3 2 5" xfId="25352" xr:uid="{C972051E-356E-4131-BAF3-1BA91BBFC8AF}"/>
    <cellStyle name="Output 5 3 2 5 2" xfId="30804" xr:uid="{D94780B4-6048-4B30-A388-BCE046F68683}"/>
    <cellStyle name="Output 5 3 2 6" xfId="27717" xr:uid="{2AAD8925-33BC-42F5-9105-A81F5E36BF34}"/>
    <cellStyle name="Output 5 3 2 7" xfId="33444" xr:uid="{4E19B4FE-9579-4E1E-8D77-EA97A53EFA7E}"/>
    <cellStyle name="Output 5 3 3" xfId="23330" xr:uid="{3CC41939-F89D-485C-9276-E7BFA74EABB4}"/>
    <cellStyle name="Output 5 3 3 2" xfId="26030" xr:uid="{CC9AB47B-2FF6-490F-B6AC-05CF33D60488}"/>
    <cellStyle name="Output 5 3 3 2 2" xfId="31482" xr:uid="{2686CAE2-4B3F-45AA-941C-A4CB816EA723}"/>
    <cellStyle name="Output 5 3 3 2 3" xfId="37057" xr:uid="{DB71B3DA-16CC-4FE5-B283-7FE5D4697F61}"/>
    <cellStyle name="Output 5 3 3 3" xfId="29270" xr:uid="{AD948B00-6C59-4385-9B0D-C811B5C8EE00}"/>
    <cellStyle name="Output 5 3 3 4" xfId="34994" xr:uid="{D4AC851D-BDC0-4BE1-94AE-ED70BC607FF5}"/>
    <cellStyle name="Output 5 3 4" xfId="24709" xr:uid="{46C1FE20-76EF-4B74-A75A-8DC06648F455}"/>
    <cellStyle name="Output 5 3 4 2" xfId="26904" xr:uid="{45D0CE72-2C3A-4CBD-9A76-4BC4319B8907}"/>
    <cellStyle name="Output 5 3 4 2 2" xfId="32356" xr:uid="{51008D1A-D4D3-47FD-ACFE-44081BC308AF}"/>
    <cellStyle name="Output 5 3 4 3" xfId="30161" xr:uid="{EEF1B3E9-4320-427F-8FD8-E769906ECFF9}"/>
    <cellStyle name="Output 5 3 4 4" xfId="35860" xr:uid="{1824185F-3785-4956-AC03-BC735EE9C31F}"/>
    <cellStyle name="Output 5 3 5" xfId="22475" xr:uid="{36C5AC0D-030B-4BEE-9A89-8999471EBEC9}"/>
    <cellStyle name="Output 5 3 5 2" xfId="28415" xr:uid="{A34306ED-0BF2-49D9-9CF4-8F2ED831DB76}"/>
    <cellStyle name="Output 5 3 5 3" xfId="34142" xr:uid="{E623E7AD-8059-4B4F-8FF4-CD0AEDE6DF1D}"/>
    <cellStyle name="Output 5 3 6" xfId="21594" xr:uid="{66B5DA40-B943-4DB3-B9C9-8F85B6458DA5}"/>
    <cellStyle name="Output 5 3 7" xfId="27536" xr:uid="{31788993-4D68-446D-B7C5-F164FF4C1778}"/>
    <cellStyle name="Output 5 3 8" xfId="33263" xr:uid="{DAAE8581-C8AE-47F4-8D13-671924C68302}"/>
    <cellStyle name="Output 5 4" xfId="21777" xr:uid="{C1185053-043A-4B12-A53B-CA588D26CBCB}"/>
    <cellStyle name="Output 5 4 2" xfId="23509" xr:uid="{56372879-10A5-48E0-BF22-E569665C74F2}"/>
    <cellStyle name="Output 5 4 2 2" xfId="26209" xr:uid="{DEF0D2A4-76D4-4005-8E1C-71788E0014E7}"/>
    <cellStyle name="Output 5 4 2 2 2" xfId="31661" xr:uid="{72C318F9-88C1-4479-8F38-A1FE021831FB}"/>
    <cellStyle name="Output 5 4 2 2 3" xfId="37236" xr:uid="{5D645BBE-919F-48E9-8195-628D434648F7}"/>
    <cellStyle name="Output 5 4 2 3" xfId="29449" xr:uid="{62272727-3CB4-42F9-BA9F-089698F4A0F9}"/>
    <cellStyle name="Output 5 4 2 4" xfId="35173" xr:uid="{3B4DC51F-2A88-4A9E-B5C8-8847564CE9F9}"/>
    <cellStyle name="Output 5 4 3" xfId="24892" xr:uid="{0AA1D1B6-18C8-4EDC-B15E-E84E4938F22F}"/>
    <cellStyle name="Output 5 4 3 2" xfId="27087" xr:uid="{1042F895-3105-4A12-914F-A34C4ACE03ED}"/>
    <cellStyle name="Output 5 4 3 2 2" xfId="32539" xr:uid="{69440459-BA3D-402A-BCEC-CC046EF26870}"/>
    <cellStyle name="Output 5 4 3 3" xfId="30344" xr:uid="{CF413961-E2D8-4898-A112-D85EC1D55B60}"/>
    <cellStyle name="Output 5 4 3 4" xfId="36039" xr:uid="{6CB5DB3D-D4B1-4EFE-A81A-B09FCABEE87F}"/>
    <cellStyle name="Output 5 4 4" xfId="22654" xr:uid="{826CA4BB-97C8-45E9-ACF9-4B86E9F10A9D}"/>
    <cellStyle name="Output 5 4 4 2" xfId="28594" xr:uid="{A9EE798F-3DE2-43ED-9793-ED2CBD67907B}"/>
    <cellStyle name="Output 5 4 4 3" xfId="34321" xr:uid="{EAC394A3-8E15-48A5-AEE5-92585C0DCEC0}"/>
    <cellStyle name="Output 5 4 5" xfId="25354" xr:uid="{2A8FE9D3-33E0-4418-A065-9C60D77C866C}"/>
    <cellStyle name="Output 5 4 5 2" xfId="30806" xr:uid="{63B1D755-37D9-45B4-8FDA-A7FAF1D2AA0E}"/>
    <cellStyle name="Output 5 4 6" xfId="27719" xr:uid="{655452E0-8CFD-4898-B45D-E2E4B6BE1C63}"/>
    <cellStyle name="Output 5 4 7" xfId="33446" xr:uid="{680436FE-AEA4-458B-8E17-4EAFAF397BA0}"/>
    <cellStyle name="Output 5 5" xfId="23328" xr:uid="{C3EA4BF3-B395-4ABD-8E04-D6DEB47AAA8F}"/>
    <cellStyle name="Output 5 5 2" xfId="26028" xr:uid="{F0FAAA32-580D-41D1-AEFF-AE1AED1FDD04}"/>
    <cellStyle name="Output 5 5 2 2" xfId="31480" xr:uid="{8CC17C80-A008-40E7-97F8-2B5DB19BE47A}"/>
    <cellStyle name="Output 5 5 2 3" xfId="37055" xr:uid="{7896B3AA-66CA-40E2-A73D-AA2B02B8862F}"/>
    <cellStyle name="Output 5 5 3" xfId="29268" xr:uid="{20491139-F253-40C6-91D7-5EB52A8DCFB9}"/>
    <cellStyle name="Output 5 5 4" xfId="34992" xr:uid="{7B92A2E9-7FF4-4BB5-8C30-CD9CCF81BDB7}"/>
    <cellStyle name="Output 5 6" xfId="24707" xr:uid="{F5D88C81-C1B7-4638-BAB1-AB68769917A8}"/>
    <cellStyle name="Output 5 6 2" xfId="26902" xr:uid="{D58AB2F4-61C2-4ED9-810C-34CF20FE3B06}"/>
    <cellStyle name="Output 5 6 2 2" xfId="32354" xr:uid="{3320C777-B0BA-4A6A-AD87-A19BFD5CA56C}"/>
    <cellStyle name="Output 5 6 3" xfId="30159" xr:uid="{A81C1250-B149-4380-B761-30A34727AEBA}"/>
    <cellStyle name="Output 5 6 4" xfId="35858" xr:uid="{D47A574F-589F-480B-8970-9ECB48DDC58A}"/>
    <cellStyle name="Output 5 7" xfId="22473" xr:uid="{2B28F915-F8E0-4100-AFDD-4BC628E0AF71}"/>
    <cellStyle name="Output 5 7 2" xfId="28413" xr:uid="{0D70ABC2-D7B9-49A0-8F38-9EEB6E6AC30C}"/>
    <cellStyle name="Output 5 7 3" xfId="34140" xr:uid="{89625F31-529C-4AA7-9682-51049BF2C932}"/>
    <cellStyle name="Output 5 8" xfId="21592" xr:uid="{44C78E7D-1460-4FEF-90CA-068E12F5FCCA}"/>
    <cellStyle name="Output 5 9" xfId="27534" xr:uid="{EB201693-151A-423A-A02D-3513CAF95250}"/>
    <cellStyle name="Output 6" xfId="20616" xr:uid="{00000000-0005-0000-0000-00008B500000}"/>
    <cellStyle name="Output 6 10" xfId="33264" xr:uid="{AB8489E7-4376-425F-82E1-F80F05CBC3F9}"/>
    <cellStyle name="Output 6 2" xfId="20617" xr:uid="{00000000-0005-0000-0000-00008C500000}"/>
    <cellStyle name="Output 6 2 2" xfId="21773" xr:uid="{9B0AD77A-BE14-4CC5-859D-5F87E4F452E7}"/>
    <cellStyle name="Output 6 2 2 2" xfId="23505" xr:uid="{6ED43415-0AF4-4317-B81E-ACBE7D28EB26}"/>
    <cellStyle name="Output 6 2 2 2 2" xfId="26205" xr:uid="{E4DC4DF5-3A58-4465-9924-5D6965FFE39A}"/>
    <cellStyle name="Output 6 2 2 2 2 2" xfId="31657" xr:uid="{2F456796-2216-4BAC-9243-AC6DCD984926}"/>
    <cellStyle name="Output 6 2 2 2 2 3" xfId="37232" xr:uid="{9F98516D-4B71-426B-8AC8-FB9C5EFE4B87}"/>
    <cellStyle name="Output 6 2 2 2 3" xfId="29445" xr:uid="{E70E81CB-D928-44E3-B465-C65039F392C6}"/>
    <cellStyle name="Output 6 2 2 2 4" xfId="35169" xr:uid="{13F83A73-2AC0-4257-BFE5-E23E97B41289}"/>
    <cellStyle name="Output 6 2 2 3" xfId="24888" xr:uid="{41A6C902-DF8D-4CEE-A009-5FA48B8CB081}"/>
    <cellStyle name="Output 6 2 2 3 2" xfId="27083" xr:uid="{32654040-72DF-47AF-805B-F2E0FEB56B25}"/>
    <cellStyle name="Output 6 2 2 3 2 2" xfId="32535" xr:uid="{A98A7C8E-F10B-44FE-AC37-70B701105DBD}"/>
    <cellStyle name="Output 6 2 2 3 3" xfId="30340" xr:uid="{B134940D-435B-43B8-882D-D448D55B177F}"/>
    <cellStyle name="Output 6 2 2 3 4" xfId="36035" xr:uid="{4F77C015-54CE-46A6-A611-63C730634625}"/>
    <cellStyle name="Output 6 2 2 4" xfId="22650" xr:uid="{47372344-B698-4195-A65E-E0BADBE71A3C}"/>
    <cellStyle name="Output 6 2 2 4 2" xfId="28590" xr:uid="{139CAA32-8240-4380-B2D8-4E3C0C264D0C}"/>
    <cellStyle name="Output 6 2 2 4 3" xfId="34317" xr:uid="{8CE2CBCF-32D3-4DA4-B7BA-D6D828A3F3C4}"/>
    <cellStyle name="Output 6 2 2 5" xfId="25350" xr:uid="{9BB02CEB-50B3-4E83-9E68-627EF3A7D339}"/>
    <cellStyle name="Output 6 2 2 5 2" xfId="30802" xr:uid="{F1B8A0EF-AF6A-4C29-A004-83754D1544C0}"/>
    <cellStyle name="Output 6 2 2 6" xfId="27715" xr:uid="{8C275DDE-911E-40EE-99B8-0578ECA3333E}"/>
    <cellStyle name="Output 6 2 2 7" xfId="33442" xr:uid="{F11D0498-9681-41E6-BF7B-3E6BD292C4B1}"/>
    <cellStyle name="Output 6 2 3" xfId="23332" xr:uid="{89201B2D-7521-4412-BAE7-D8F81DCCA624}"/>
    <cellStyle name="Output 6 2 3 2" xfId="26032" xr:uid="{4C52D601-A7D1-4E15-9D50-AFC803AFD50C}"/>
    <cellStyle name="Output 6 2 3 2 2" xfId="31484" xr:uid="{00BE625E-A608-43E3-9EA4-F4D6282A1344}"/>
    <cellStyle name="Output 6 2 3 2 3" xfId="37059" xr:uid="{B79C585C-7F9C-4DF7-BCBA-D9812DFC28FE}"/>
    <cellStyle name="Output 6 2 3 3" xfId="29272" xr:uid="{96FBA9E7-D3D9-48CC-A5D1-ABAB22DB8CCD}"/>
    <cellStyle name="Output 6 2 3 4" xfId="34996" xr:uid="{0690727F-466B-409E-B9CC-EDE29A4AB7CB}"/>
    <cellStyle name="Output 6 2 4" xfId="24711" xr:uid="{09482707-3D4E-47FD-BDFC-C487E8726181}"/>
    <cellStyle name="Output 6 2 4 2" xfId="26906" xr:uid="{7D8EE885-5523-446B-ABE2-2A7ADDA40BEB}"/>
    <cellStyle name="Output 6 2 4 2 2" xfId="32358" xr:uid="{6368428A-FDD2-4DCA-982A-6D4589B62236}"/>
    <cellStyle name="Output 6 2 4 3" xfId="30163" xr:uid="{0CFBEF52-CB8E-482E-87E1-FC245E966FF0}"/>
    <cellStyle name="Output 6 2 4 4" xfId="35862" xr:uid="{40196FC4-B62E-4F1B-9956-1756F208EE3A}"/>
    <cellStyle name="Output 6 2 5" xfId="22477" xr:uid="{B76DF39D-1BCD-45C1-91F3-0F8244DBC7B2}"/>
    <cellStyle name="Output 6 2 5 2" xfId="28417" xr:uid="{BCC921C0-CDB0-48DD-A5A9-9D843BD97368}"/>
    <cellStyle name="Output 6 2 5 3" xfId="34144" xr:uid="{12C482C1-B94F-4A7F-A2F4-292859C0C1DD}"/>
    <cellStyle name="Output 6 2 6" xfId="21596" xr:uid="{91166CE0-2F16-4BD4-9700-F7B1CEA04273}"/>
    <cellStyle name="Output 6 2 7" xfId="27538" xr:uid="{82130922-48EE-4636-9213-C251DB4B75F6}"/>
    <cellStyle name="Output 6 2 8" xfId="33265" xr:uid="{424E533D-AFBF-4433-8AF2-187BD967AE76}"/>
    <cellStyle name="Output 6 3" xfId="20618" xr:uid="{00000000-0005-0000-0000-00008D500000}"/>
    <cellStyle name="Output 6 3 2" xfId="21772" xr:uid="{48E5E339-D293-4C1D-92AE-5E0B80576360}"/>
    <cellStyle name="Output 6 3 2 2" xfId="23504" xr:uid="{650B70EF-ECB8-4C14-AE6C-F1E669CF9F60}"/>
    <cellStyle name="Output 6 3 2 2 2" xfId="26204" xr:uid="{0EC53EAA-9B00-431E-8209-7F607D9EEF85}"/>
    <cellStyle name="Output 6 3 2 2 2 2" xfId="31656" xr:uid="{68F941AB-7260-4061-80DF-246D084F9E20}"/>
    <cellStyle name="Output 6 3 2 2 2 3" xfId="37231" xr:uid="{E4842B0F-BB72-4B5A-9F8A-044E481B13E9}"/>
    <cellStyle name="Output 6 3 2 2 3" xfId="29444" xr:uid="{7F631828-82D6-499B-A139-C40D337C12F7}"/>
    <cellStyle name="Output 6 3 2 2 4" xfId="35168" xr:uid="{913B3D8A-393F-47EA-952F-D516C32FE788}"/>
    <cellStyle name="Output 6 3 2 3" xfId="24887" xr:uid="{6BA68B66-09F5-410D-B104-FAA5810900C6}"/>
    <cellStyle name="Output 6 3 2 3 2" xfId="27082" xr:uid="{9DD91139-2B00-48BF-8F30-745C091C698F}"/>
    <cellStyle name="Output 6 3 2 3 2 2" xfId="32534" xr:uid="{A4919D8E-F8FF-4821-9EC6-B07806074632}"/>
    <cellStyle name="Output 6 3 2 3 3" xfId="30339" xr:uid="{4FA0947E-98CD-4A04-AE62-772B192BAC06}"/>
    <cellStyle name="Output 6 3 2 3 4" xfId="36034" xr:uid="{22D797F8-72FD-44D6-A9C9-000DBA385CE8}"/>
    <cellStyle name="Output 6 3 2 4" xfId="22649" xr:uid="{4C2F2703-2A85-4A97-BE55-1D4B248EE738}"/>
    <cellStyle name="Output 6 3 2 4 2" xfId="28589" xr:uid="{55B40C26-FEF6-4BED-8285-ABE342A6E213}"/>
    <cellStyle name="Output 6 3 2 4 3" xfId="34316" xr:uid="{BF874747-6927-413C-9963-7119454A37E9}"/>
    <cellStyle name="Output 6 3 2 5" xfId="25349" xr:uid="{562CF421-D8AF-4943-91A8-A64650384C54}"/>
    <cellStyle name="Output 6 3 2 5 2" xfId="30801" xr:uid="{AAD99443-6872-4CA9-965C-053695EC588B}"/>
    <cellStyle name="Output 6 3 2 6" xfId="27714" xr:uid="{0F9926AB-F0B0-44B6-A328-617EFB4F6A3F}"/>
    <cellStyle name="Output 6 3 2 7" xfId="33441" xr:uid="{1962E54D-7FE8-4FC3-BCFE-C11B0D7CD55E}"/>
    <cellStyle name="Output 6 3 3" xfId="23333" xr:uid="{D1AA8E46-B821-4D87-9049-C27A0FD37003}"/>
    <cellStyle name="Output 6 3 3 2" xfId="26033" xr:uid="{BBB75992-E01F-4CDE-936A-0597F05E2CD0}"/>
    <cellStyle name="Output 6 3 3 2 2" xfId="31485" xr:uid="{5FB2896D-EB82-433F-AEBB-9C529D2DD64F}"/>
    <cellStyle name="Output 6 3 3 2 3" xfId="37060" xr:uid="{29B9E7A7-B729-4B69-AE56-E9AA8A3B0DBB}"/>
    <cellStyle name="Output 6 3 3 3" xfId="29273" xr:uid="{602C3772-0A64-4C75-B62F-3DA6398E450C}"/>
    <cellStyle name="Output 6 3 3 4" xfId="34997" xr:uid="{0AE8480B-03B9-49F7-B104-3F94CDB1AA2B}"/>
    <cellStyle name="Output 6 3 4" xfId="24712" xr:uid="{FFAB566B-8446-4C21-A847-F729833B6202}"/>
    <cellStyle name="Output 6 3 4 2" xfId="26907" xr:uid="{67A4571C-67BF-4966-9ABD-EA068DA735C1}"/>
    <cellStyle name="Output 6 3 4 2 2" xfId="32359" xr:uid="{CDB322BF-8FB5-4FAC-B93F-32F2D1A3B263}"/>
    <cellStyle name="Output 6 3 4 3" xfId="30164" xr:uid="{69E94985-3011-44FA-B720-76505058F21A}"/>
    <cellStyle name="Output 6 3 4 4" xfId="35863" xr:uid="{B71C0A8A-0BE8-476B-9477-2445D6B0E3A5}"/>
    <cellStyle name="Output 6 3 5" xfId="22478" xr:uid="{DEAE29E5-9ED2-4B20-BA05-B7A0162B7E05}"/>
    <cellStyle name="Output 6 3 5 2" xfId="28418" xr:uid="{2ABD5C20-025F-47F3-867A-F5261A4F56CA}"/>
    <cellStyle name="Output 6 3 5 3" xfId="34145" xr:uid="{2B86DD4C-D5BC-4908-A166-A62AA5EAA4CE}"/>
    <cellStyle name="Output 6 3 6" xfId="21597" xr:uid="{2026E5C2-4AAB-4937-AE5B-E436796170E9}"/>
    <cellStyle name="Output 6 3 7" xfId="27539" xr:uid="{A7F5324E-B6F1-4CBB-B4FC-74CF9A844BD7}"/>
    <cellStyle name="Output 6 3 8" xfId="33266" xr:uid="{B90DD83D-8A61-490B-8B7C-7A2C5835F5DE}"/>
    <cellStyle name="Output 6 4" xfId="21774" xr:uid="{D31160FE-CD73-4CBE-8001-76065EEFBD9F}"/>
    <cellStyle name="Output 6 4 2" xfId="23506" xr:uid="{4BE24085-5FBA-4A31-82F6-7CACAA277AFB}"/>
    <cellStyle name="Output 6 4 2 2" xfId="26206" xr:uid="{9348F6CC-46B0-450E-B862-41737EF75CD5}"/>
    <cellStyle name="Output 6 4 2 2 2" xfId="31658" xr:uid="{C8651D34-BA73-4F54-93EB-ACA2B04C547D}"/>
    <cellStyle name="Output 6 4 2 2 3" xfId="37233" xr:uid="{0B7B185B-98DB-42CF-ACC3-599E4CB2D8DF}"/>
    <cellStyle name="Output 6 4 2 3" xfId="29446" xr:uid="{D91468BF-C9FC-49EA-82DD-4179234C0144}"/>
    <cellStyle name="Output 6 4 2 4" xfId="35170" xr:uid="{F7C66009-2508-47A5-A28C-036FEB2E8996}"/>
    <cellStyle name="Output 6 4 3" xfId="24889" xr:uid="{5A79AC2A-FD56-40BA-9348-F2F6666B2359}"/>
    <cellStyle name="Output 6 4 3 2" xfId="27084" xr:uid="{F804396E-1EE2-4A21-851F-3CE0D6EECBDC}"/>
    <cellStyle name="Output 6 4 3 2 2" xfId="32536" xr:uid="{CFD6653A-DB42-42F0-9316-0582138E13EB}"/>
    <cellStyle name="Output 6 4 3 3" xfId="30341" xr:uid="{6ADD66C6-16C8-4A36-9362-C0ECCDB8E422}"/>
    <cellStyle name="Output 6 4 3 4" xfId="36036" xr:uid="{3D1B5987-2D23-480C-8752-2BD91BA81570}"/>
    <cellStyle name="Output 6 4 4" xfId="22651" xr:uid="{F71DCE61-23B9-4681-8A00-DD2F7154E128}"/>
    <cellStyle name="Output 6 4 4 2" xfId="28591" xr:uid="{6EB9D291-AC31-4C40-B6EE-ABD7CC939251}"/>
    <cellStyle name="Output 6 4 4 3" xfId="34318" xr:uid="{66B26A02-E8AF-4BD7-8040-72FC741965AB}"/>
    <cellStyle name="Output 6 4 5" xfId="25351" xr:uid="{D069648A-439C-4A34-8DE1-02A5DAE4EF3E}"/>
    <cellStyle name="Output 6 4 5 2" xfId="30803" xr:uid="{C5A7134B-2815-4DB6-8BEB-31037D036FDF}"/>
    <cellStyle name="Output 6 4 6" xfId="27716" xr:uid="{1760A4F4-D9DF-4183-B26F-74E867193670}"/>
    <cellStyle name="Output 6 4 7" xfId="33443" xr:uid="{03E50AE3-361F-446D-B9BC-EFEE2A393BB5}"/>
    <cellStyle name="Output 6 5" xfId="23331" xr:uid="{3D9164CD-C84B-4C99-BDB6-7ECCCC3E7C82}"/>
    <cellStyle name="Output 6 5 2" xfId="26031" xr:uid="{CF6378E3-F16E-4A10-A534-FC0DE31C3FD6}"/>
    <cellStyle name="Output 6 5 2 2" xfId="31483" xr:uid="{7A74DB55-575A-4C1A-A4ED-AF1D1037ED4A}"/>
    <cellStyle name="Output 6 5 2 3" xfId="37058" xr:uid="{CE3399B0-1C47-4BF9-86FD-FF66541169EF}"/>
    <cellStyle name="Output 6 5 3" xfId="29271" xr:uid="{8C8ACB49-CD5F-4FF9-8B20-4A58FFD6170F}"/>
    <cellStyle name="Output 6 5 4" xfId="34995" xr:uid="{474F1BF8-54FC-4D5E-878B-97A07C4C141E}"/>
    <cellStyle name="Output 6 6" xfId="24710" xr:uid="{BD06D9CC-68C7-4DB5-9235-3E08FCA30B9C}"/>
    <cellStyle name="Output 6 6 2" xfId="26905" xr:uid="{EAA5F6C0-586E-4A12-AE88-6BAF50D3A3BB}"/>
    <cellStyle name="Output 6 6 2 2" xfId="32357" xr:uid="{BD53AAAA-E958-4333-B78F-39511CEB699B}"/>
    <cellStyle name="Output 6 6 3" xfId="30162" xr:uid="{D39967AD-9562-4826-9548-43EDCB260CEF}"/>
    <cellStyle name="Output 6 6 4" xfId="35861" xr:uid="{E5D12B47-861D-4FAF-8179-C8A4ADE311CF}"/>
    <cellStyle name="Output 6 7" xfId="22476" xr:uid="{CB3343EC-9DC7-4062-80F1-2D45E405FD8E}"/>
    <cellStyle name="Output 6 7 2" xfId="28416" xr:uid="{C9745036-A5FD-4356-BE75-B9DB292FC093}"/>
    <cellStyle name="Output 6 7 3" xfId="34143" xr:uid="{F60D7D01-EAC2-457A-AFBD-9CC294C1C9C8}"/>
    <cellStyle name="Output 6 8" xfId="21595" xr:uid="{0B662666-C227-4D2D-9901-8D90AA92378E}"/>
    <cellStyle name="Output 6 9" xfId="27537" xr:uid="{80AE0C28-E21B-47E1-B963-D6F7CC1D6F27}"/>
    <cellStyle name="Output 7" xfId="20619" xr:uid="{00000000-0005-0000-0000-00008E500000}"/>
    <cellStyle name="Output 7 2" xfId="21771" xr:uid="{344B0174-D96C-41FC-9228-FF19855879E1}"/>
    <cellStyle name="Output 7 2 2" xfId="23503" xr:uid="{E750C996-859A-44BB-AA3F-64519D12DB26}"/>
    <cellStyle name="Output 7 2 2 2" xfId="26203" xr:uid="{761E771B-8837-42A0-974B-DB44A9F5CE78}"/>
    <cellStyle name="Output 7 2 2 2 2" xfId="31655" xr:uid="{426F024B-DCCE-473F-AD7C-B614E5A94C04}"/>
    <cellStyle name="Output 7 2 2 2 3" xfId="37230" xr:uid="{15ECE7B9-109E-4470-9AE1-76DEF167CA12}"/>
    <cellStyle name="Output 7 2 2 3" xfId="29443" xr:uid="{C8D7BBA9-88A7-43D2-9B30-F8669FC1025D}"/>
    <cellStyle name="Output 7 2 2 4" xfId="35167" xr:uid="{9DE8131C-E7F2-471F-BFF4-D0111FEF2D7A}"/>
    <cellStyle name="Output 7 2 3" xfId="24886" xr:uid="{9B4528A9-D02E-4211-A324-90D38B85D8E3}"/>
    <cellStyle name="Output 7 2 3 2" xfId="27081" xr:uid="{5ED601E6-DE11-463D-B8F0-029EF1F70D48}"/>
    <cellStyle name="Output 7 2 3 2 2" xfId="32533" xr:uid="{766550EF-3DE1-47F4-9A93-9641A2FA7E30}"/>
    <cellStyle name="Output 7 2 3 3" xfId="30338" xr:uid="{ECA71A77-81C4-41AD-B1F1-F908F5A832D3}"/>
    <cellStyle name="Output 7 2 3 4" xfId="36033" xr:uid="{41F5FA93-FEE8-4542-8C0D-AE1E3BF398A1}"/>
    <cellStyle name="Output 7 2 4" xfId="22648" xr:uid="{BAB91700-77C3-4D01-AF49-451205A495DB}"/>
    <cellStyle name="Output 7 2 4 2" xfId="28588" xr:uid="{C244FCD4-CBC4-4629-A799-B2D5113A8A83}"/>
    <cellStyle name="Output 7 2 4 3" xfId="34315" xr:uid="{470C9A01-057F-41E8-BE2A-8B2F0056578E}"/>
    <cellStyle name="Output 7 2 5" xfId="25348" xr:uid="{E3675257-A527-44E2-93CF-95C3553FDB5B}"/>
    <cellStyle name="Output 7 2 5 2" xfId="30800" xr:uid="{E606A563-CB53-48B5-8724-F2DCC2EA12AA}"/>
    <cellStyle name="Output 7 2 6" xfId="27713" xr:uid="{C7BD06CB-626B-4626-8770-5B9B3E1C4524}"/>
    <cellStyle name="Output 7 2 7" xfId="33440" xr:uid="{895364B3-718E-4009-8CFD-22A8BB247FC4}"/>
    <cellStyle name="Output 7 3" xfId="23334" xr:uid="{21DCC1B6-F3BA-4121-AEB3-513309CDE071}"/>
    <cellStyle name="Output 7 3 2" xfId="26034" xr:uid="{E5CC21F1-6AFD-43AE-8ACD-DF14DE215141}"/>
    <cellStyle name="Output 7 3 2 2" xfId="31486" xr:uid="{30B10FC1-9B85-428F-9E41-0A3AB9D28F0D}"/>
    <cellStyle name="Output 7 3 2 3" xfId="37061" xr:uid="{31F0F5BF-5D7A-46B2-BD48-755E7172D8E9}"/>
    <cellStyle name="Output 7 3 3" xfId="29274" xr:uid="{F965837A-EE33-4300-B29C-E61E8DDF4524}"/>
    <cellStyle name="Output 7 3 4" xfId="34998" xr:uid="{C45A8117-15F4-4D58-96C0-7A3FDA5C6E69}"/>
    <cellStyle name="Output 7 4" xfId="24713" xr:uid="{32470011-C078-425E-8D3E-9D383CB28A3D}"/>
    <cellStyle name="Output 7 4 2" xfId="26908" xr:uid="{D322E494-F4C5-4517-A027-DCE44BA2D7BA}"/>
    <cellStyle name="Output 7 4 2 2" xfId="32360" xr:uid="{DB51F1AE-E4F1-4270-9151-41FFF4B3FE5A}"/>
    <cellStyle name="Output 7 4 3" xfId="30165" xr:uid="{DD9958C9-ADD8-4E14-B550-20F41161A7BB}"/>
    <cellStyle name="Output 7 4 4" xfId="35864" xr:uid="{A97A60E3-17CB-4642-9DF8-CF77C5D62812}"/>
    <cellStyle name="Output 7 5" xfId="22479" xr:uid="{03B00BD3-F279-4169-B8C2-79EA6F6A0B38}"/>
    <cellStyle name="Output 7 5 2" xfId="28419" xr:uid="{571F3331-61DB-45A8-83B6-455DDF9E10E0}"/>
    <cellStyle name="Output 7 5 3" xfId="34146" xr:uid="{FEDF47C2-C006-4440-933C-8EFA89ECE733}"/>
    <cellStyle name="Output 7 6" xfId="21598" xr:uid="{1A8A9CD4-63E0-445E-94BD-E80B2836A8C1}"/>
    <cellStyle name="Output 7 7" xfId="27540" xr:uid="{EE077B06-1F73-4CD4-BE80-D7A0DD24ECA5}"/>
    <cellStyle name="Output 7 8" xfId="33267" xr:uid="{AA1F78FD-D670-4D50-B282-B946F6BE6DA6}"/>
    <cellStyle name="Percen - Style1" xfId="20620" xr:uid="{00000000-0005-0000-0000-00008F500000}"/>
    <cellStyle name="Percent" xfId="20962" builtinId="5"/>
    <cellStyle name="Percent [0]" xfId="20621" xr:uid="{00000000-0005-0000-0000-000091500000}"/>
    <cellStyle name="Percent [00]" xfId="20622" xr:uid="{00000000-0005-0000-0000-000092500000}"/>
    <cellStyle name="Percent 10" xfId="20623" xr:uid="{00000000-0005-0000-0000-000093500000}"/>
    <cellStyle name="Percent 10 2" xfId="20624" xr:uid="{00000000-0005-0000-0000-000094500000}"/>
    <cellStyle name="Percent 10 2 2" xfId="20625" xr:uid="{00000000-0005-0000-0000-000095500000}"/>
    <cellStyle name="Percent 10 3" xfId="20626" xr:uid="{00000000-0005-0000-0000-000096500000}"/>
    <cellStyle name="Percent 10 4" xfId="20627" xr:uid="{00000000-0005-0000-0000-000097500000}"/>
    <cellStyle name="Percent 11" xfId="20628" xr:uid="{00000000-0005-0000-0000-000098500000}"/>
    <cellStyle name="Percent 11 2" xfId="20629" xr:uid="{00000000-0005-0000-0000-000099500000}"/>
    <cellStyle name="Percent 12" xfId="20630" xr:uid="{00000000-0005-0000-0000-00009A500000}"/>
    <cellStyle name="Percent 12 2" xfId="20631" xr:uid="{00000000-0005-0000-0000-00009B500000}"/>
    <cellStyle name="Percent 13" xfId="20632" xr:uid="{00000000-0005-0000-0000-00009C500000}"/>
    <cellStyle name="Percent 13 2" xfId="20633" xr:uid="{00000000-0005-0000-0000-00009D500000}"/>
    <cellStyle name="Percent 14" xfId="20634" xr:uid="{00000000-0005-0000-0000-00009E500000}"/>
    <cellStyle name="Percent 15" xfId="20635" xr:uid="{00000000-0005-0000-0000-00009F500000}"/>
    <cellStyle name="Percent 15 2" xfId="20636" xr:uid="{00000000-0005-0000-0000-0000A0500000}"/>
    <cellStyle name="Percent 16" xfId="20637" xr:uid="{00000000-0005-0000-0000-0000A1500000}"/>
    <cellStyle name="Percent 17" xfId="20638" xr:uid="{00000000-0005-0000-0000-0000A2500000}"/>
    <cellStyle name="Percent 18" xfId="20639" xr:uid="{00000000-0005-0000-0000-0000A3500000}"/>
    <cellStyle name="Percent 19" xfId="20640" xr:uid="{00000000-0005-0000-0000-0000A4500000}"/>
    <cellStyle name="Percent 2" xfId="6" xr:uid="{00000000-0005-0000-0000-0000A5500000}"/>
    <cellStyle name="Percent 2 2" xfId="20641" xr:uid="{00000000-0005-0000-0000-0000A6500000}"/>
    <cellStyle name="Percent 2 2 2" xfId="20642" xr:uid="{00000000-0005-0000-0000-0000A7500000}"/>
    <cellStyle name="Percent 2 2 3" xfId="20643" xr:uid="{00000000-0005-0000-0000-0000A8500000}"/>
    <cellStyle name="Percent 2 2 4" xfId="20644" xr:uid="{00000000-0005-0000-0000-0000A9500000}"/>
    <cellStyle name="Percent 2 2 4 2" xfId="20645" xr:uid="{00000000-0005-0000-0000-0000AA500000}"/>
    <cellStyle name="Percent 2 2 4 2 2" xfId="20646" xr:uid="{00000000-0005-0000-0000-0000AB500000}"/>
    <cellStyle name="Percent 2 2 4 2 2 2" xfId="20647" xr:uid="{00000000-0005-0000-0000-0000AC500000}"/>
    <cellStyle name="Percent 2 2 4 2 2 3" xfId="20648" xr:uid="{00000000-0005-0000-0000-0000AD500000}"/>
    <cellStyle name="Percent 2 2 4 2 2 4" xfId="20649" xr:uid="{00000000-0005-0000-0000-0000AE500000}"/>
    <cellStyle name="Percent 2 2 4 2 3" xfId="20650" xr:uid="{00000000-0005-0000-0000-0000AF500000}"/>
    <cellStyle name="Percent 2 2 4 2 4" xfId="20651" xr:uid="{00000000-0005-0000-0000-0000B0500000}"/>
    <cellStyle name="Percent 2 2 4 2 5" xfId="20652" xr:uid="{00000000-0005-0000-0000-0000B1500000}"/>
    <cellStyle name="Percent 2 2 4 3" xfId="20653" xr:uid="{00000000-0005-0000-0000-0000B2500000}"/>
    <cellStyle name="Percent 2 2 4 3 2" xfId="20654" xr:uid="{00000000-0005-0000-0000-0000B3500000}"/>
    <cellStyle name="Percent 2 2 4 3 3" xfId="20655" xr:uid="{00000000-0005-0000-0000-0000B4500000}"/>
    <cellStyle name="Percent 2 2 4 3 4" xfId="20656" xr:uid="{00000000-0005-0000-0000-0000B5500000}"/>
    <cellStyle name="Percent 2 2 4 4" xfId="20657" xr:uid="{00000000-0005-0000-0000-0000B6500000}"/>
    <cellStyle name="Percent 2 2 4 5" xfId="20658" xr:uid="{00000000-0005-0000-0000-0000B7500000}"/>
    <cellStyle name="Percent 2 2 4 6" xfId="20659" xr:uid="{00000000-0005-0000-0000-0000B8500000}"/>
    <cellStyle name="Percent 2 2 5" xfId="20660" xr:uid="{00000000-0005-0000-0000-0000B9500000}"/>
    <cellStyle name="Percent 2 3" xfId="20661" xr:uid="{00000000-0005-0000-0000-0000BA500000}"/>
    <cellStyle name="Percent 2 3 2" xfId="23917" xr:uid="{E14AF5D5-646C-4F23-914B-695FCA6DBCAC}"/>
    <cellStyle name="Percent 2 4" xfId="20662" xr:uid="{00000000-0005-0000-0000-0000BB500000}"/>
    <cellStyle name="Percent 2 5" xfId="20663" xr:uid="{00000000-0005-0000-0000-0000BC500000}"/>
    <cellStyle name="Percent 2 6" xfId="20664" xr:uid="{00000000-0005-0000-0000-0000BD500000}"/>
    <cellStyle name="Percent 2 7" xfId="20665" xr:uid="{00000000-0005-0000-0000-0000BE500000}"/>
    <cellStyle name="Percent 2 8" xfId="20666" xr:uid="{00000000-0005-0000-0000-0000BF500000}"/>
    <cellStyle name="Percent 2 8 2" xfId="20667" xr:uid="{00000000-0005-0000-0000-0000C0500000}"/>
    <cellStyle name="Percent 2 9" xfId="20668" xr:uid="{00000000-0005-0000-0000-0000C1500000}"/>
    <cellStyle name="Percent 2 9 2" xfId="20669" xr:uid="{00000000-0005-0000-0000-0000C2500000}"/>
    <cellStyle name="Percent 2 9 2 2" xfId="20670" xr:uid="{00000000-0005-0000-0000-0000C3500000}"/>
    <cellStyle name="Percent 2 9 2 2 2" xfId="20671" xr:uid="{00000000-0005-0000-0000-0000C4500000}"/>
    <cellStyle name="Percent 2 9 2 2 3" xfId="20672" xr:uid="{00000000-0005-0000-0000-0000C5500000}"/>
    <cellStyle name="Percent 2 9 2 2 4" xfId="20673" xr:uid="{00000000-0005-0000-0000-0000C6500000}"/>
    <cellStyle name="Percent 2 9 2 3" xfId="20674" xr:uid="{00000000-0005-0000-0000-0000C7500000}"/>
    <cellStyle name="Percent 2 9 2 4" xfId="20675" xr:uid="{00000000-0005-0000-0000-0000C8500000}"/>
    <cellStyle name="Percent 2 9 2 5" xfId="20676" xr:uid="{00000000-0005-0000-0000-0000C9500000}"/>
    <cellStyle name="Percent 2 9 3" xfId="20677" xr:uid="{00000000-0005-0000-0000-0000CA500000}"/>
    <cellStyle name="Percent 2 9 3 2" xfId="20678" xr:uid="{00000000-0005-0000-0000-0000CB500000}"/>
    <cellStyle name="Percent 2 9 3 3" xfId="20679" xr:uid="{00000000-0005-0000-0000-0000CC500000}"/>
    <cellStyle name="Percent 2 9 3 4" xfId="20680" xr:uid="{00000000-0005-0000-0000-0000CD500000}"/>
    <cellStyle name="Percent 2 9 4" xfId="20681" xr:uid="{00000000-0005-0000-0000-0000CE500000}"/>
    <cellStyle name="Percent 2 9 5" xfId="20682" xr:uid="{00000000-0005-0000-0000-0000CF500000}"/>
    <cellStyle name="Percent 2 9 6" xfId="20683" xr:uid="{00000000-0005-0000-0000-0000D0500000}"/>
    <cellStyle name="Percent 20" xfId="20684" xr:uid="{00000000-0005-0000-0000-0000D1500000}"/>
    <cellStyle name="Percent 21" xfId="20685" xr:uid="{00000000-0005-0000-0000-0000D2500000}"/>
    <cellStyle name="Percent 21 2" xfId="20686" xr:uid="{00000000-0005-0000-0000-0000D3500000}"/>
    <cellStyle name="Percent 21 3" xfId="20687" xr:uid="{00000000-0005-0000-0000-0000D4500000}"/>
    <cellStyle name="Percent 21 4" xfId="20688" xr:uid="{00000000-0005-0000-0000-0000D5500000}"/>
    <cellStyle name="Percent 3" xfId="14" xr:uid="{00000000-0005-0000-0000-0000D6500000}"/>
    <cellStyle name="Percent 3 2" xfId="20689" xr:uid="{00000000-0005-0000-0000-0000D7500000}"/>
    <cellStyle name="Percent 3 2 2" xfId="20690" xr:uid="{00000000-0005-0000-0000-0000D8500000}"/>
    <cellStyle name="Percent 3 2 2 2" xfId="20691" xr:uid="{00000000-0005-0000-0000-0000D9500000}"/>
    <cellStyle name="Percent 3 2 2 3" xfId="20692" xr:uid="{00000000-0005-0000-0000-0000DA500000}"/>
    <cellStyle name="Percent 3 2 3" xfId="20693" xr:uid="{00000000-0005-0000-0000-0000DB500000}"/>
    <cellStyle name="Percent 3 2 4" xfId="20694" xr:uid="{00000000-0005-0000-0000-0000DC500000}"/>
    <cellStyle name="Percent 3 3" xfId="20695" xr:uid="{00000000-0005-0000-0000-0000DD500000}"/>
    <cellStyle name="Percent 3 3 2" xfId="20696" xr:uid="{00000000-0005-0000-0000-0000DE500000}"/>
    <cellStyle name="Percent 3 4" xfId="20697" xr:uid="{00000000-0005-0000-0000-0000DF500000}"/>
    <cellStyle name="Percent 3 4 2" xfId="20698" xr:uid="{00000000-0005-0000-0000-0000E0500000}"/>
    <cellStyle name="Percent 3 4 3" xfId="20699" xr:uid="{00000000-0005-0000-0000-0000E1500000}"/>
    <cellStyle name="Percent 3 5" xfId="23850" xr:uid="{C09B5AD3-6F39-49A5-8450-5D4384C2F857}"/>
    <cellStyle name="Percent 4" xfId="20700" xr:uid="{00000000-0005-0000-0000-0000E2500000}"/>
    <cellStyle name="Percent 4 2" xfId="20701" xr:uid="{00000000-0005-0000-0000-0000E3500000}"/>
    <cellStyle name="Percent 4 2 2" xfId="20702" xr:uid="{00000000-0005-0000-0000-0000E4500000}"/>
    <cellStyle name="Percent 4 2 2 2" xfId="20703" xr:uid="{00000000-0005-0000-0000-0000E5500000}"/>
    <cellStyle name="Percent 4 3" xfId="20704" xr:uid="{00000000-0005-0000-0000-0000E6500000}"/>
    <cellStyle name="Percent 4 3 2" xfId="20705" xr:uid="{00000000-0005-0000-0000-0000E7500000}"/>
    <cellStyle name="Percent 4 4" xfId="20706" xr:uid="{00000000-0005-0000-0000-0000E8500000}"/>
    <cellStyle name="Percent 4 5" xfId="23902" xr:uid="{F57CB59E-7090-4184-A416-F93F725EA381}"/>
    <cellStyle name="Percent 5" xfId="20707" xr:uid="{00000000-0005-0000-0000-0000E9500000}"/>
    <cellStyle name="Percent 5 2" xfId="20708" xr:uid="{00000000-0005-0000-0000-0000EA500000}"/>
    <cellStyle name="Percent 5 2 2" xfId="20709" xr:uid="{00000000-0005-0000-0000-0000EB500000}"/>
    <cellStyle name="Percent 5 2 2 2" xfId="20710" xr:uid="{00000000-0005-0000-0000-0000EC500000}"/>
    <cellStyle name="Percent 5 2 3" xfId="20711" xr:uid="{00000000-0005-0000-0000-0000ED500000}"/>
    <cellStyle name="Percent 5 2 4" xfId="20712" xr:uid="{00000000-0005-0000-0000-0000EE500000}"/>
    <cellStyle name="Percent 5 2 4 2" xfId="20713" xr:uid="{00000000-0005-0000-0000-0000EF500000}"/>
    <cellStyle name="Percent 5 2 4 2 2" xfId="20714" xr:uid="{00000000-0005-0000-0000-0000F0500000}"/>
    <cellStyle name="Percent 5 2 4 2 3" xfId="20715" xr:uid="{00000000-0005-0000-0000-0000F1500000}"/>
    <cellStyle name="Percent 5 2 4 2 4" xfId="20716" xr:uid="{00000000-0005-0000-0000-0000F2500000}"/>
    <cellStyle name="Percent 5 2 4 3" xfId="20717" xr:uid="{00000000-0005-0000-0000-0000F3500000}"/>
    <cellStyle name="Percent 5 2 4 4" xfId="20718" xr:uid="{00000000-0005-0000-0000-0000F4500000}"/>
    <cellStyle name="Percent 5 2 4 5" xfId="20719" xr:uid="{00000000-0005-0000-0000-0000F5500000}"/>
    <cellStyle name="Percent 5 2 5" xfId="20720" xr:uid="{00000000-0005-0000-0000-0000F6500000}"/>
    <cellStyle name="Percent 5 2 5 2" xfId="20721" xr:uid="{00000000-0005-0000-0000-0000F7500000}"/>
    <cellStyle name="Percent 5 2 5 3" xfId="20722" xr:uid="{00000000-0005-0000-0000-0000F8500000}"/>
    <cellStyle name="Percent 5 2 5 4" xfId="20723" xr:uid="{00000000-0005-0000-0000-0000F9500000}"/>
    <cellStyle name="Percent 5 2 6" xfId="20724" xr:uid="{00000000-0005-0000-0000-0000FA500000}"/>
    <cellStyle name="Percent 5 2 7" xfId="20725" xr:uid="{00000000-0005-0000-0000-0000FB500000}"/>
    <cellStyle name="Percent 5 2 8" xfId="20726" xr:uid="{00000000-0005-0000-0000-0000FC500000}"/>
    <cellStyle name="Percent 5 3" xfId="20727" xr:uid="{00000000-0005-0000-0000-0000FD500000}"/>
    <cellStyle name="Percent 5 3 2" xfId="20728" xr:uid="{00000000-0005-0000-0000-0000FE500000}"/>
    <cellStyle name="Percent 5 4" xfId="20729" xr:uid="{00000000-0005-0000-0000-0000FF500000}"/>
    <cellStyle name="Percent 5 4 2" xfId="20730" xr:uid="{00000000-0005-0000-0000-000000510000}"/>
    <cellStyle name="Percent 5 4 2 2" xfId="20731" xr:uid="{00000000-0005-0000-0000-000001510000}"/>
    <cellStyle name="Percent 5 4 2 3" xfId="20732" xr:uid="{00000000-0005-0000-0000-000002510000}"/>
    <cellStyle name="Percent 5 4 2 4" xfId="20733" xr:uid="{00000000-0005-0000-0000-000003510000}"/>
    <cellStyle name="Percent 5 4 3" xfId="20734" xr:uid="{00000000-0005-0000-0000-000004510000}"/>
    <cellStyle name="Percent 5 4 4" xfId="20735" xr:uid="{00000000-0005-0000-0000-000005510000}"/>
    <cellStyle name="Percent 5 4 5" xfId="20736" xr:uid="{00000000-0005-0000-0000-000006510000}"/>
    <cellStyle name="Percent 5 5" xfId="20737" xr:uid="{00000000-0005-0000-0000-000007510000}"/>
    <cellStyle name="Percent 5 5 2" xfId="20738" xr:uid="{00000000-0005-0000-0000-000008510000}"/>
    <cellStyle name="Percent 5 5 3" xfId="20739" xr:uid="{00000000-0005-0000-0000-000009510000}"/>
    <cellStyle name="Percent 5 5 4" xfId="20740" xr:uid="{00000000-0005-0000-0000-00000A510000}"/>
    <cellStyle name="Percent 5 6" xfId="20741" xr:uid="{00000000-0005-0000-0000-00000B510000}"/>
    <cellStyle name="Percent 5 7" xfId="20742" xr:uid="{00000000-0005-0000-0000-00000C510000}"/>
    <cellStyle name="Percent 5 8" xfId="20743" xr:uid="{00000000-0005-0000-0000-00000D510000}"/>
    <cellStyle name="Percent 6" xfId="20744" xr:uid="{00000000-0005-0000-0000-00000E510000}"/>
    <cellStyle name="Percent 6 2" xfId="20745" xr:uid="{00000000-0005-0000-0000-00000F510000}"/>
    <cellStyle name="Percent 6 2 2" xfId="20746" xr:uid="{00000000-0005-0000-0000-000010510000}"/>
    <cellStyle name="Percent 6 3" xfId="20747" xr:uid="{00000000-0005-0000-0000-000011510000}"/>
    <cellStyle name="Percent 6 3 2" xfId="20748" xr:uid="{00000000-0005-0000-0000-000012510000}"/>
    <cellStyle name="Percent 7" xfId="20749" xr:uid="{00000000-0005-0000-0000-000013510000}"/>
    <cellStyle name="Percent 7 2" xfId="20750" xr:uid="{00000000-0005-0000-0000-000014510000}"/>
    <cellStyle name="Percent 7 2 2" xfId="20751" xr:uid="{00000000-0005-0000-0000-000015510000}"/>
    <cellStyle name="Percent 7 3" xfId="20752" xr:uid="{00000000-0005-0000-0000-000016510000}"/>
    <cellStyle name="Percent 8" xfId="20753" xr:uid="{00000000-0005-0000-0000-000017510000}"/>
    <cellStyle name="Percent 8 10" xfId="20754" xr:uid="{00000000-0005-0000-0000-000018510000}"/>
    <cellStyle name="Percent 8 11" xfId="20755" xr:uid="{00000000-0005-0000-0000-000019510000}"/>
    <cellStyle name="Percent 8 12" xfId="20756" xr:uid="{00000000-0005-0000-0000-00001A510000}"/>
    <cellStyle name="Percent 8 2" xfId="20757" xr:uid="{00000000-0005-0000-0000-00001B510000}"/>
    <cellStyle name="Percent 8 3" xfId="20758" xr:uid="{00000000-0005-0000-0000-00001C510000}"/>
    <cellStyle name="Percent 8 4" xfId="20759" xr:uid="{00000000-0005-0000-0000-00001D510000}"/>
    <cellStyle name="Percent 8 5" xfId="20760" xr:uid="{00000000-0005-0000-0000-00001E510000}"/>
    <cellStyle name="Percent 8 6" xfId="20761" xr:uid="{00000000-0005-0000-0000-00001F510000}"/>
    <cellStyle name="Percent 8 7" xfId="20762" xr:uid="{00000000-0005-0000-0000-000020510000}"/>
    <cellStyle name="Percent 8 8" xfId="20763" xr:uid="{00000000-0005-0000-0000-000021510000}"/>
    <cellStyle name="Percent 8 9" xfId="20764" xr:uid="{00000000-0005-0000-0000-000022510000}"/>
    <cellStyle name="Percent 9" xfId="20765" xr:uid="{00000000-0005-0000-0000-000023510000}"/>
    <cellStyle name="Percent 9 10" xfId="20766" xr:uid="{00000000-0005-0000-0000-000024510000}"/>
    <cellStyle name="Percent 9 11" xfId="20767" xr:uid="{00000000-0005-0000-0000-000025510000}"/>
    <cellStyle name="Percent 9 2" xfId="20768" xr:uid="{00000000-0005-0000-0000-000026510000}"/>
    <cellStyle name="Percent 9 3" xfId="20769" xr:uid="{00000000-0005-0000-0000-000027510000}"/>
    <cellStyle name="Percent 9 4" xfId="20770" xr:uid="{00000000-0005-0000-0000-000028510000}"/>
    <cellStyle name="Percent 9 5" xfId="20771" xr:uid="{00000000-0005-0000-0000-000029510000}"/>
    <cellStyle name="Percent 9 6" xfId="20772" xr:uid="{00000000-0005-0000-0000-00002A510000}"/>
    <cellStyle name="Percent 9 7" xfId="20773" xr:uid="{00000000-0005-0000-0000-00002B510000}"/>
    <cellStyle name="Percent 9 8" xfId="20774" xr:uid="{00000000-0005-0000-0000-00002C510000}"/>
    <cellStyle name="Percent 9 9" xfId="20775" xr:uid="{00000000-0005-0000-0000-00002D510000}"/>
    <cellStyle name="PrePop Currency (0)" xfId="20776" xr:uid="{00000000-0005-0000-0000-00002E510000}"/>
    <cellStyle name="PrePop Currency (2)" xfId="20777" xr:uid="{00000000-0005-0000-0000-00002F510000}"/>
    <cellStyle name="PrePop Units (0)" xfId="20778" xr:uid="{00000000-0005-0000-0000-000030510000}"/>
    <cellStyle name="PrePop Units (1)" xfId="20779" xr:uid="{00000000-0005-0000-0000-000031510000}"/>
    <cellStyle name="PrePop Units (2)" xfId="20780" xr:uid="{00000000-0005-0000-0000-000032510000}"/>
    <cellStyle name="Price" xfId="20781" xr:uid="{00000000-0005-0000-0000-000033510000}"/>
    <cellStyle name="Price 2" xfId="20782" xr:uid="{00000000-0005-0000-0000-000034510000}"/>
    <cellStyle name="Price 2 2" xfId="23906" xr:uid="{F7794746-3FAF-46F7-83FC-5E949A8E418E}"/>
    <cellStyle name="Price 2 3" xfId="23943" xr:uid="{A8D8BB66-9EF7-4188-8788-9FF628B84CFB}"/>
    <cellStyle name="Price 3" xfId="20783" xr:uid="{00000000-0005-0000-0000-000035510000}"/>
    <cellStyle name="Price 4" xfId="23905" xr:uid="{739F652E-8C70-4D72-A663-B7DE02B41F10}"/>
    <cellStyle name="RunRep_Header" xfId="20784" xr:uid="{00000000-0005-0000-0000-000036510000}"/>
    <cellStyle name="Sheet Title" xfId="20785" xr:uid="{00000000-0005-0000-0000-000037510000}"/>
    <cellStyle name="showExposure" xfId="20786" xr:uid="{00000000-0005-0000-0000-000038510000}"/>
    <cellStyle name="showExposure 2" xfId="21770" xr:uid="{28145B83-2D5B-468C-AC1C-CE43F6BB385B}"/>
    <cellStyle name="showExposure 2 2" xfId="24885" xr:uid="{3D0CCD16-56BE-4512-A8B5-AE378912207C}"/>
    <cellStyle name="showExposure 2 2 2" xfId="27080" xr:uid="{25389C89-8085-40D3-A396-6DE1FE994E00}"/>
    <cellStyle name="showExposure 2 2 2 2" xfId="32532" xr:uid="{BF30B0C0-10C6-43E8-96AB-DBF7F67310DA}"/>
    <cellStyle name="showExposure 2 2 3" xfId="30337" xr:uid="{68963941-5A93-4A27-8600-C282CD6B926C}"/>
    <cellStyle name="showExposure 2 3" xfId="27712" xr:uid="{C42B56D5-78A7-4053-B89A-A4671E0829A7}"/>
    <cellStyle name="showExposure 2 4" xfId="33439" xr:uid="{832A254D-39AB-4330-B7BC-BDFBF19F96C0}"/>
    <cellStyle name="showExposure 3" xfId="23907" xr:uid="{EF90CFF5-E017-4764-BC56-7D58AF1D9ED6}"/>
    <cellStyle name="showExposure 3 2" xfId="25260" xr:uid="{202FEE7B-7CBB-427D-816C-7E7CF0FCE040}"/>
    <cellStyle name="showExposure 3 2 2" xfId="27451" xr:uid="{A8AB3CFB-CA76-44EC-8525-01B6ECA5AF0C}"/>
    <cellStyle name="showExposure 3 2 2 2" xfId="32903" xr:uid="{804E49C8-3A63-4AC5-AC81-9600586948E9}"/>
    <cellStyle name="showExposure 3 2 3" xfId="30712" xr:uid="{AA7648F6-2BF6-41AB-B067-CF464B2EE519}"/>
    <cellStyle name="showExposure 3 3" xfId="29800" xr:uid="{11030614-671F-4307-802D-736F43807CFA}"/>
    <cellStyle name="showExposure 3 4" xfId="35520" xr:uid="{BBD6C437-2883-43E6-85A5-F81958D7F775}"/>
    <cellStyle name="showExposure 4" xfId="24714" xr:uid="{FFED52B9-6BC9-4957-92E6-7828ECEE3A4E}"/>
    <cellStyle name="showExposure 4 2" xfId="26909" xr:uid="{B4ADC687-E06D-486C-9CD7-4360BF90F6CC}"/>
    <cellStyle name="showExposure 4 2 2" xfId="32361" xr:uid="{58589F4B-409C-48BF-9320-00BC5CF599B9}"/>
    <cellStyle name="showExposure 4 3" xfId="30166" xr:uid="{8F013394-32FD-495D-8D17-F6F0B259FA0D}"/>
    <cellStyle name="showExposure 5" xfId="21599" xr:uid="{8774C7CE-B31A-40A7-BB8F-09FA587489D5}"/>
    <cellStyle name="showExposure 6" xfId="27541" xr:uid="{2323D132-94EA-4619-9FB8-68434EB137AE}"/>
    <cellStyle name="showExposure 7" xfId="33268" xr:uid="{5C20058E-287B-495B-92B1-79C5A85F6D51}"/>
    <cellStyle name="showParameterE" xfId="20787" xr:uid="{00000000-0005-0000-0000-000039510000}"/>
    <cellStyle name="showParameterE 2" xfId="21769" xr:uid="{D704FAC0-D4D2-4F76-B1B4-A96B85D7C931}"/>
    <cellStyle name="showParameterE 2 2" xfId="24884" xr:uid="{2F40A04F-1369-4228-B2FE-1F40CB1F2B91}"/>
    <cellStyle name="showParameterE 2 2 2" xfId="27079" xr:uid="{681E3DBB-8F6B-40B4-8207-193B65E3B70B}"/>
    <cellStyle name="showParameterE 2 2 2 2" xfId="32531" xr:uid="{A321EBA7-397D-4D78-8ED4-4E68DDCA709B}"/>
    <cellStyle name="showParameterE 2 2 3" xfId="30336" xr:uid="{D8BB0A44-A3D0-4617-B85A-F38878CF9429}"/>
    <cellStyle name="showParameterE 2 3" xfId="27711" xr:uid="{99031288-2CC3-4EA9-B92C-338155C189EE}"/>
    <cellStyle name="showParameterE 2 4" xfId="33438" xr:uid="{0B3AEDB1-34B3-47C7-B7F0-860C567D8133}"/>
    <cellStyle name="showParameterE 3" xfId="23908" xr:uid="{361BFC9C-F3CC-4E38-A34E-2C86CF07B061}"/>
    <cellStyle name="showParameterE 3 2" xfId="25261" xr:uid="{B423A46C-BF00-470B-9976-8B00C0E9E3EE}"/>
    <cellStyle name="showParameterE 3 2 2" xfId="27452" xr:uid="{2ED3795E-EEF7-4166-B3FF-0A26FEC03623}"/>
    <cellStyle name="showParameterE 3 2 2 2" xfId="32904" xr:uid="{A357DAAC-2700-456C-87CA-7CFC55CA599C}"/>
    <cellStyle name="showParameterE 3 2 3" xfId="30713" xr:uid="{9AAC058A-D751-4DFD-8F75-8668663442F6}"/>
    <cellStyle name="showParameterE 3 3" xfId="29801" xr:uid="{9A510A8C-5C13-4463-B2FD-4FC32BC40056}"/>
    <cellStyle name="showParameterE 3 4" xfId="35521" xr:uid="{6F050B68-FBAA-40DD-9FA3-82E4E4BA10E3}"/>
    <cellStyle name="showParameterE 4" xfId="24715" xr:uid="{90478EF6-43CC-489C-81C7-544CA273DDC4}"/>
    <cellStyle name="showParameterE 4 2" xfId="26910" xr:uid="{5569773D-6B33-4D3C-A980-66C52B7A5D59}"/>
    <cellStyle name="showParameterE 4 2 2" xfId="32362" xr:uid="{CB808338-DE7F-47BD-A425-F050F671EE81}"/>
    <cellStyle name="showParameterE 4 3" xfId="30167" xr:uid="{E92403BC-273E-4B0A-A860-2F5FF2D9D35A}"/>
    <cellStyle name="showParameterE 5" xfId="21600" xr:uid="{B76DDF29-39BC-4B97-B37D-B6C7E720804F}"/>
    <cellStyle name="showParameterE 6" xfId="27542" xr:uid="{9346773C-1DCF-4C98-BD48-63E8D5E151F0}"/>
    <cellStyle name="showParameterE 7" xfId="33269" xr:uid="{08A19DC2-F66E-4832-8F2A-AE2F65C8D54C}"/>
    <cellStyle name="Standard_AX-4-4-Profit-Loss-310899" xfId="20788" xr:uid="{00000000-0005-0000-0000-00003A510000}"/>
    <cellStyle name="Style 1" xfId="20789" xr:uid="{00000000-0005-0000-0000-00003B510000}"/>
    <cellStyle name="Style 1 2" xfId="20790" xr:uid="{00000000-0005-0000-0000-00003C510000}"/>
    <cellStyle name="Style 1 2 2" xfId="20791" xr:uid="{00000000-0005-0000-0000-00003D510000}"/>
    <cellStyle name="Style 1 2 3" xfId="23918" xr:uid="{C75A2A92-A1B7-42CA-B8CD-23AC4BB6EA3D}"/>
    <cellStyle name="Style 1 3" xfId="20792" xr:uid="{00000000-0005-0000-0000-00003E510000}"/>
    <cellStyle name="Style 1 4" xfId="20793" xr:uid="{00000000-0005-0000-0000-00003F510000}"/>
    <cellStyle name="Style 1 5" xfId="23909" xr:uid="{008195EF-E6F1-4A31-9929-326D8E9A938B}"/>
    <cellStyle name="Style 2" xfId="20794" xr:uid="{00000000-0005-0000-0000-000040510000}"/>
    <cellStyle name="Style 2 2" xfId="23910" xr:uid="{591651A3-51E1-419A-A29A-96B92AEEF399}"/>
    <cellStyle name="Style 3" xfId="20795" xr:uid="{00000000-0005-0000-0000-000041510000}"/>
    <cellStyle name="Style 4" xfId="20796" xr:uid="{00000000-0005-0000-0000-000042510000}"/>
    <cellStyle name="Style 5" xfId="20797" xr:uid="{00000000-0005-0000-0000-000043510000}"/>
    <cellStyle name="Style 6" xfId="20798" xr:uid="{00000000-0005-0000-0000-000044510000}"/>
    <cellStyle name="Style 7" xfId="20799" xr:uid="{00000000-0005-0000-0000-000045510000}"/>
    <cellStyle name="Style 8" xfId="20800" xr:uid="{00000000-0005-0000-0000-000046510000}"/>
    <cellStyle name="Style 9" xfId="22133" xr:uid="{FF3BDAA6-71F5-442B-A276-C88624EC2C72}"/>
    <cellStyle name="Text Indent A" xfId="20801" xr:uid="{00000000-0005-0000-0000-000047510000}"/>
    <cellStyle name="Text Indent B" xfId="20802" xr:uid="{00000000-0005-0000-0000-000048510000}"/>
    <cellStyle name="Text Indent C" xfId="20803" xr:uid="{00000000-0005-0000-0000-000049510000}"/>
    <cellStyle name="Tickmark" xfId="20804" xr:uid="{00000000-0005-0000-0000-00004A510000}"/>
    <cellStyle name="Title 2" xfId="20805" xr:uid="{00000000-0005-0000-0000-00004B510000}"/>
    <cellStyle name="Title 2 2" xfId="20806" xr:uid="{00000000-0005-0000-0000-00004C510000}"/>
    <cellStyle name="Title 2 2 2" xfId="20807" xr:uid="{00000000-0005-0000-0000-00004D510000}"/>
    <cellStyle name="Title 2 3" xfId="20808" xr:uid="{00000000-0005-0000-0000-00004E510000}"/>
    <cellStyle name="Title 2 4" xfId="20809" xr:uid="{00000000-0005-0000-0000-00004F510000}"/>
    <cellStyle name="Title 3" xfId="20810" xr:uid="{00000000-0005-0000-0000-000050510000}"/>
    <cellStyle name="Title 3 2" xfId="20811" xr:uid="{00000000-0005-0000-0000-000051510000}"/>
    <cellStyle name="Title 3 3" xfId="20812" xr:uid="{00000000-0005-0000-0000-000052510000}"/>
    <cellStyle name="Title 4" xfId="20813" xr:uid="{00000000-0005-0000-0000-000053510000}"/>
    <cellStyle name="Title 4 2" xfId="20814" xr:uid="{00000000-0005-0000-0000-000054510000}"/>
    <cellStyle name="Title 4 3" xfId="20815" xr:uid="{00000000-0005-0000-0000-000055510000}"/>
    <cellStyle name="Title 5" xfId="20816" xr:uid="{00000000-0005-0000-0000-000056510000}"/>
    <cellStyle name="Title 5 2" xfId="20817" xr:uid="{00000000-0005-0000-0000-000057510000}"/>
    <cellStyle name="Title 5 3" xfId="20818" xr:uid="{00000000-0005-0000-0000-000058510000}"/>
    <cellStyle name="Title 6" xfId="20819" xr:uid="{00000000-0005-0000-0000-000059510000}"/>
    <cellStyle name="Title 6 2" xfId="20820" xr:uid="{00000000-0005-0000-0000-00005A510000}"/>
    <cellStyle name="Title 6 3" xfId="20821" xr:uid="{00000000-0005-0000-0000-00005B510000}"/>
    <cellStyle name="Title 7" xfId="20822" xr:uid="{00000000-0005-0000-0000-00005C510000}"/>
    <cellStyle name="Total 2" xfId="20823" xr:uid="{00000000-0005-0000-0000-00005D510000}"/>
    <cellStyle name="Total 2 10" xfId="20824" xr:uid="{00000000-0005-0000-0000-00005E510000}"/>
    <cellStyle name="Total 2 10 2" xfId="20825" xr:uid="{00000000-0005-0000-0000-00005F510000}"/>
    <cellStyle name="Total 2 10 2 2" xfId="21767" xr:uid="{327C554C-016B-4021-949A-9CC76055B92D}"/>
    <cellStyle name="Total 2 10 2 2 2" xfId="23501" xr:uid="{C3372ED8-EA49-458D-94E5-59E7AAA503C3}"/>
    <cellStyle name="Total 2 10 2 2 2 2" xfId="26201" xr:uid="{412D8E04-415A-4468-AB84-D70FCD43F502}"/>
    <cellStyle name="Total 2 10 2 2 2 2 2" xfId="31653" xr:uid="{182AAC14-0F9A-4118-80DC-174671D9912C}"/>
    <cellStyle name="Total 2 10 2 2 2 2 3" xfId="37228" xr:uid="{0C495A8C-A2BA-4AE6-A2DD-78E948127252}"/>
    <cellStyle name="Total 2 10 2 2 2 3" xfId="29441" xr:uid="{0DA2EB28-F0CD-4F13-BD48-C39DB120E0E4}"/>
    <cellStyle name="Total 2 10 2 2 2 4" xfId="35165" xr:uid="{A24C5773-6A4D-4E50-BC64-01702193044D}"/>
    <cellStyle name="Total 2 10 2 2 3" xfId="24882" xr:uid="{C10883B3-68B1-449B-A62B-5FE60EEB6BB6}"/>
    <cellStyle name="Total 2 10 2 2 3 2" xfId="27077" xr:uid="{29048E7D-2B1D-4F87-B5C5-A56414B56812}"/>
    <cellStyle name="Total 2 10 2 2 3 2 2" xfId="32529" xr:uid="{DC979AFD-C2F6-49B0-B513-20CF36F24FFF}"/>
    <cellStyle name="Total 2 10 2 2 3 2 3" xfId="37998" xr:uid="{29100D23-5E70-4A16-9011-F0DBB61739E1}"/>
    <cellStyle name="Total 2 10 2 2 3 3" xfId="30334" xr:uid="{1578B5DB-D35A-4B9E-B07C-7EBD8820FE1A}"/>
    <cellStyle name="Total 2 10 2 2 3 4" xfId="36031" xr:uid="{AF1B8E16-C843-4336-94C7-7C2FE5DF7203}"/>
    <cellStyle name="Total 2 10 2 2 4" xfId="22646" xr:uid="{4A36DE8D-1330-4F0E-AA1A-C626473DE118}"/>
    <cellStyle name="Total 2 10 2 2 4 2" xfId="28586" xr:uid="{AB8CCCF1-FA81-44DF-B5D6-AEDFEDD15D54}"/>
    <cellStyle name="Total 2 10 2 2 4 3" xfId="34313" xr:uid="{779ACA9E-9BE6-4AAB-906C-45D93F40668C}"/>
    <cellStyle name="Total 2 10 2 2 5" xfId="25346" xr:uid="{CD8AAD88-63F6-4E7F-97D8-CF29F3E80895}"/>
    <cellStyle name="Total 2 10 2 2 5 2" xfId="30798" xr:uid="{9EFA698F-8600-4675-B04E-EE32AF1DA48F}"/>
    <cellStyle name="Total 2 10 2 2 5 3" xfId="36457" xr:uid="{01321AF3-3892-4DF7-8891-18E8E00A2AFF}"/>
    <cellStyle name="Total 2 10 2 2 6" xfId="27709" xr:uid="{BD3F36F1-64AE-4BAE-9C84-879D6FF5F175}"/>
    <cellStyle name="Total 2 10 2 2 7" xfId="33436" xr:uid="{584D65E6-35AD-4F02-9548-0F50A994C45D}"/>
    <cellStyle name="Total 2 10 2 3" xfId="23336" xr:uid="{8AAEC4B6-4718-42DC-8FEE-7F42F1A27A5C}"/>
    <cellStyle name="Total 2 10 2 3 2" xfId="26036" xr:uid="{DEA66307-7F48-494C-B3D0-57328466D130}"/>
    <cellStyle name="Total 2 10 2 3 2 2" xfId="31488" xr:uid="{FBDBC394-A760-4724-AFEA-CB6727F81B89}"/>
    <cellStyle name="Total 2 10 2 3 2 3" xfId="37063" xr:uid="{7B6784B5-C60C-41D6-83BA-5E4BBE9E6936}"/>
    <cellStyle name="Total 2 10 2 3 3" xfId="29276" xr:uid="{2025D57A-EBEB-43CA-AB1A-00D7A629887E}"/>
    <cellStyle name="Total 2 10 2 3 4" xfId="35000" xr:uid="{0591A868-BF04-483E-9CA6-2412F2AF809D}"/>
    <cellStyle name="Total 2 10 2 4" xfId="24717" xr:uid="{2B675810-7C6B-4A30-8554-B6D2C354F7F6}"/>
    <cellStyle name="Total 2 10 2 4 2" xfId="26912" xr:uid="{1CE5C300-1F6F-4EEE-AF33-0327AAF0C013}"/>
    <cellStyle name="Total 2 10 2 4 2 2" xfId="32364" xr:uid="{89A6D7A8-B6C9-413C-89FF-525A51A6AFD0}"/>
    <cellStyle name="Total 2 10 2 4 2 3" xfId="37833" xr:uid="{DD167E42-B0B9-4772-A536-6F5FDEE0E1C6}"/>
    <cellStyle name="Total 2 10 2 4 3" xfId="30169" xr:uid="{E6E28441-928D-4484-B0C3-B06617327462}"/>
    <cellStyle name="Total 2 10 2 4 4" xfId="35866" xr:uid="{1D50B13C-5A28-46F1-B6ED-CF4F27F005D9}"/>
    <cellStyle name="Total 2 10 2 5" xfId="22481" xr:uid="{E5A1BC75-31DC-42C8-8F00-8D798C89919D}"/>
    <cellStyle name="Total 2 10 2 5 2" xfId="28421" xr:uid="{E28C0E80-5B21-4703-BE78-4FBF200537D9}"/>
    <cellStyle name="Total 2 10 2 5 3" xfId="34148" xr:uid="{1675B4E9-0323-4706-960D-F28EA1FF6F74}"/>
    <cellStyle name="Total 2 10 2 6" xfId="21602" xr:uid="{09BAD5AB-9444-4A20-84AE-04209C19B7B9}"/>
    <cellStyle name="Total 2 10 2 7" xfId="27544" xr:uid="{70947C30-DAD3-4E12-87A7-A5697C51F20F}"/>
    <cellStyle name="Total 2 10 2 8" xfId="33271" xr:uid="{F16E60F5-72B5-4B89-86E1-ACA9B407A49E}"/>
    <cellStyle name="Total 2 10 3" xfId="20826" xr:uid="{00000000-0005-0000-0000-000060510000}"/>
    <cellStyle name="Total 2 10 3 2" xfId="21766" xr:uid="{59581EA3-9624-4EA0-AA2F-934867CC32E2}"/>
    <cellStyle name="Total 2 10 3 2 2" xfId="23500" xr:uid="{D0082AE0-E68D-4996-A04D-F91D03934706}"/>
    <cellStyle name="Total 2 10 3 2 2 2" xfId="26200" xr:uid="{62AAFA33-77C8-495D-92CA-102582AD3E3F}"/>
    <cellStyle name="Total 2 10 3 2 2 2 2" xfId="31652" xr:uid="{E5FD8DF5-0756-48C1-8957-CDD6405081E6}"/>
    <cellStyle name="Total 2 10 3 2 2 2 3" xfId="37227" xr:uid="{0E190528-CFEB-491B-BBFC-0C4F5804F550}"/>
    <cellStyle name="Total 2 10 3 2 2 3" xfId="29440" xr:uid="{57014806-0777-4C30-9A4D-0AA4806EA992}"/>
    <cellStyle name="Total 2 10 3 2 2 4" xfId="35164" xr:uid="{B1878C3C-F676-4C76-ACDE-B9A3ED3BC640}"/>
    <cellStyle name="Total 2 10 3 2 3" xfId="24881" xr:uid="{B2D41198-0DBB-4C10-AA4C-22C4B0C41D70}"/>
    <cellStyle name="Total 2 10 3 2 3 2" xfId="27076" xr:uid="{170EA51B-A2DC-4C70-8903-C53C48E0A79F}"/>
    <cellStyle name="Total 2 10 3 2 3 2 2" xfId="32528" xr:uid="{859F3127-3CC7-4C1A-BF9A-7C450F23B7F3}"/>
    <cellStyle name="Total 2 10 3 2 3 2 3" xfId="37997" xr:uid="{BC0C0E07-22F9-4A1D-92AE-9BF70ABEAA27}"/>
    <cellStyle name="Total 2 10 3 2 3 3" xfId="30333" xr:uid="{9863B14F-2FFF-4B9B-89ED-D4E185AFF190}"/>
    <cellStyle name="Total 2 10 3 2 3 4" xfId="36030" xr:uid="{EE78BA8D-238D-495F-9A79-C1E941C2A891}"/>
    <cellStyle name="Total 2 10 3 2 4" xfId="22645" xr:uid="{2BB147C1-00A9-4D0F-B245-EABE18CC8ACD}"/>
    <cellStyle name="Total 2 10 3 2 4 2" xfId="28585" xr:uid="{A456B203-BA7A-4E8A-9EBE-74F30CC99A5E}"/>
    <cellStyle name="Total 2 10 3 2 4 3" xfId="34312" xr:uid="{6C052183-45FA-40E5-B789-4760EBA06EB4}"/>
    <cellStyle name="Total 2 10 3 2 5" xfId="25345" xr:uid="{8867F0DF-A9B1-4E75-AD9F-AE4A278A48ED}"/>
    <cellStyle name="Total 2 10 3 2 5 2" xfId="30797" xr:uid="{B873A004-2E1A-49B8-8397-9DB78C8E18A2}"/>
    <cellStyle name="Total 2 10 3 2 5 3" xfId="36456" xr:uid="{5106A452-04CE-411A-9658-6519218736A4}"/>
    <cellStyle name="Total 2 10 3 2 6" xfId="27708" xr:uid="{98DB0150-7289-4E09-901F-5A155FD6712E}"/>
    <cellStyle name="Total 2 10 3 2 7" xfId="33435" xr:uid="{A48291DB-657F-483C-A2CF-7F095173B137}"/>
    <cellStyle name="Total 2 10 3 3" xfId="23337" xr:uid="{748C2121-D9A8-4E07-AB01-4FD10FD2FB1C}"/>
    <cellStyle name="Total 2 10 3 3 2" xfId="26037" xr:uid="{DF2CD9D4-CBEA-4DB1-95F3-4BE385F5A593}"/>
    <cellStyle name="Total 2 10 3 3 2 2" xfId="31489" xr:uid="{295EEB5A-2E11-4FDD-8830-B874D3A3D429}"/>
    <cellStyle name="Total 2 10 3 3 2 3" xfId="37064" xr:uid="{65A9FDDD-0339-4C3D-BB83-5DB2AC17110A}"/>
    <cellStyle name="Total 2 10 3 3 3" xfId="29277" xr:uid="{A974B0C0-E14F-450E-AE42-93C78C668543}"/>
    <cellStyle name="Total 2 10 3 3 4" xfId="35001" xr:uid="{6C5C09E2-05CD-4DEA-9A15-F957DCA3E915}"/>
    <cellStyle name="Total 2 10 3 4" xfId="24718" xr:uid="{BEDE393F-F901-4B46-AB00-B86E1EBCF864}"/>
    <cellStyle name="Total 2 10 3 4 2" xfId="26913" xr:uid="{5596A7FE-F7C5-43E1-B7C1-9F4E0096AF60}"/>
    <cellStyle name="Total 2 10 3 4 2 2" xfId="32365" xr:uid="{461EABD7-1D51-4741-B6F4-46A4ED16654F}"/>
    <cellStyle name="Total 2 10 3 4 2 3" xfId="37834" xr:uid="{B13F794B-BFC0-49EC-9F3D-05637F804911}"/>
    <cellStyle name="Total 2 10 3 4 3" xfId="30170" xr:uid="{08BD362E-39C1-4C35-8457-64CD9EE5CAA4}"/>
    <cellStyle name="Total 2 10 3 4 4" xfId="35867" xr:uid="{6A635BC7-0C84-4407-A5B9-E5446CCA585B}"/>
    <cellStyle name="Total 2 10 3 5" xfId="22482" xr:uid="{FE6CCA51-26A2-4AA6-9D53-1B59172114A9}"/>
    <cellStyle name="Total 2 10 3 5 2" xfId="28422" xr:uid="{6ABB6FC2-CB5D-4731-BC23-D47E3A59FFEF}"/>
    <cellStyle name="Total 2 10 3 5 3" xfId="34149" xr:uid="{52BA4C4F-0AFE-4FDE-B1BF-5B84AFFB4F7C}"/>
    <cellStyle name="Total 2 10 3 6" xfId="21603" xr:uid="{300186DC-2FEB-421E-BD1B-2190D6CDA33C}"/>
    <cellStyle name="Total 2 10 3 7" xfId="27545" xr:uid="{67F18A0E-3E7A-4197-A6D3-91ABFB6A9F49}"/>
    <cellStyle name="Total 2 10 3 8" xfId="33272" xr:uid="{C44DE4EE-0D74-4297-985A-30FD821CA080}"/>
    <cellStyle name="Total 2 10 4" xfId="20827" xr:uid="{00000000-0005-0000-0000-000061510000}"/>
    <cellStyle name="Total 2 10 4 2" xfId="21765" xr:uid="{678EA3B1-7C26-42D4-81FB-21F27C16485B}"/>
    <cellStyle name="Total 2 10 4 2 2" xfId="23499" xr:uid="{A23196C1-E9A0-4DA8-B15B-4C7AC250D028}"/>
    <cellStyle name="Total 2 10 4 2 2 2" xfId="26199" xr:uid="{6C8D95B2-D964-43E6-92E3-F908D306C537}"/>
    <cellStyle name="Total 2 10 4 2 2 2 2" xfId="31651" xr:uid="{B4D183D2-93EF-4F73-A1DC-93200C4C53B7}"/>
    <cellStyle name="Total 2 10 4 2 2 2 3" xfId="37226" xr:uid="{CAE67F7F-D8BB-4689-B6F6-2D1B9D6DE03B}"/>
    <cellStyle name="Total 2 10 4 2 2 3" xfId="29439" xr:uid="{6866704B-84E4-49DE-AAEE-7AC8B18B4D35}"/>
    <cellStyle name="Total 2 10 4 2 2 4" xfId="35163" xr:uid="{5299796A-199B-4B4B-9F34-3A9D9DE4230C}"/>
    <cellStyle name="Total 2 10 4 2 3" xfId="24880" xr:uid="{6F8301AF-4FC4-43A3-B601-1E2FF7B784DD}"/>
    <cellStyle name="Total 2 10 4 2 3 2" xfId="27075" xr:uid="{0C1C2082-B935-4735-B07B-050DAC6A928E}"/>
    <cellStyle name="Total 2 10 4 2 3 2 2" xfId="32527" xr:uid="{9E2B18ED-A258-49C1-924B-6FD7F641590E}"/>
    <cellStyle name="Total 2 10 4 2 3 2 3" xfId="37996" xr:uid="{28D16D84-9956-4762-ACC5-00395EFBFCA5}"/>
    <cellStyle name="Total 2 10 4 2 3 3" xfId="30332" xr:uid="{D924A019-9654-4AA2-8C14-B812FACC0D4A}"/>
    <cellStyle name="Total 2 10 4 2 3 4" xfId="36029" xr:uid="{A7EDDA93-410A-4D97-BEEA-F36057071EAA}"/>
    <cellStyle name="Total 2 10 4 2 4" xfId="22644" xr:uid="{A79255BC-B0B6-49F0-9460-554221373CE1}"/>
    <cellStyle name="Total 2 10 4 2 4 2" xfId="28584" xr:uid="{64B83BAF-66CA-4ED7-B1CA-39EAC43EB49B}"/>
    <cellStyle name="Total 2 10 4 2 4 3" xfId="34311" xr:uid="{EC9F8C9C-52B4-4F6F-8338-2289ABB693FF}"/>
    <cellStyle name="Total 2 10 4 2 5" xfId="25344" xr:uid="{5F3D674D-C2D2-4C15-A3C5-28493072F10F}"/>
    <cellStyle name="Total 2 10 4 2 5 2" xfId="30796" xr:uid="{A905C975-4731-4600-8E0A-E0BA903CD009}"/>
    <cellStyle name="Total 2 10 4 2 5 3" xfId="36455" xr:uid="{72AE94BE-2094-4B22-AA5E-E1FEB7E5FA32}"/>
    <cellStyle name="Total 2 10 4 2 6" xfId="27707" xr:uid="{861C8EBC-1862-456B-86B3-A5C2AA2A348B}"/>
    <cellStyle name="Total 2 10 4 2 7" xfId="33434" xr:uid="{A20DB6F2-FB03-471D-A593-B472E72D4BF9}"/>
    <cellStyle name="Total 2 10 4 3" xfId="23338" xr:uid="{55399A2C-3D59-4789-99EE-01F55D4F31FE}"/>
    <cellStyle name="Total 2 10 4 3 2" xfId="26038" xr:uid="{0B8853A3-CCE9-4C30-98CD-26735B1E63B0}"/>
    <cellStyle name="Total 2 10 4 3 2 2" xfId="31490" xr:uid="{DC28CFC5-2175-4210-93FE-5F289EC69D50}"/>
    <cellStyle name="Total 2 10 4 3 2 3" xfId="37065" xr:uid="{AC8CDCC0-4FBA-4219-AE92-B5654C451598}"/>
    <cellStyle name="Total 2 10 4 3 3" xfId="29278" xr:uid="{58488DD4-7018-48F7-8D06-B02ED8EB1413}"/>
    <cellStyle name="Total 2 10 4 3 4" xfId="35002" xr:uid="{42DA6377-19EC-497C-9D6A-521B1445B7EA}"/>
    <cellStyle name="Total 2 10 4 4" xfId="24719" xr:uid="{AD61731D-737A-4EDB-B05D-3BD494E71F3D}"/>
    <cellStyle name="Total 2 10 4 4 2" xfId="26914" xr:uid="{3A645271-1CE6-4804-A283-A1ED563F499E}"/>
    <cellStyle name="Total 2 10 4 4 2 2" xfId="32366" xr:uid="{815411A9-D461-42CC-92FF-5A3A3BF31EEF}"/>
    <cellStyle name="Total 2 10 4 4 2 3" xfId="37835" xr:uid="{351A9572-C89A-446C-B1FA-02BADA0CC0EB}"/>
    <cellStyle name="Total 2 10 4 4 3" xfId="30171" xr:uid="{2FA0E124-B924-4B33-9E5B-B69BE264C29B}"/>
    <cellStyle name="Total 2 10 4 4 4" xfId="35868" xr:uid="{54B2C0E4-4419-4E69-A12F-00163D1284B4}"/>
    <cellStyle name="Total 2 10 4 5" xfId="22483" xr:uid="{B7525A6F-30F6-429B-AC83-11B5564758E6}"/>
    <cellStyle name="Total 2 10 4 5 2" xfId="28423" xr:uid="{D48296CC-1F2C-4C88-B6EF-05068A3875AA}"/>
    <cellStyle name="Total 2 10 4 5 3" xfId="34150" xr:uid="{8968CDFF-4C5A-4A7C-A5C6-555BA40F6744}"/>
    <cellStyle name="Total 2 10 4 6" xfId="21604" xr:uid="{0E1BD5F9-CBFD-47B6-9098-60104F216180}"/>
    <cellStyle name="Total 2 10 4 7" xfId="27546" xr:uid="{039F1C5E-970D-4C47-8A63-811A5569DC36}"/>
    <cellStyle name="Total 2 10 4 8" xfId="33273" xr:uid="{D121E0A2-717E-417D-AD86-6BB534BC55C9}"/>
    <cellStyle name="Total 2 10 5" xfId="20828" xr:uid="{00000000-0005-0000-0000-000062510000}"/>
    <cellStyle name="Total 2 10 5 2" xfId="21764" xr:uid="{9149E1B5-95A7-48F6-8604-C38E69A1FBFE}"/>
    <cellStyle name="Total 2 10 5 2 2" xfId="23498" xr:uid="{AFBCE6AF-9B9E-4432-B516-F89273388939}"/>
    <cellStyle name="Total 2 10 5 2 2 2" xfId="26198" xr:uid="{01C076DB-51E9-4C37-B455-78C44F8AB2F1}"/>
    <cellStyle name="Total 2 10 5 2 2 2 2" xfId="31650" xr:uid="{FC77AB13-230E-4E1E-910B-EC71BDDFE82C}"/>
    <cellStyle name="Total 2 10 5 2 2 2 3" xfId="37225" xr:uid="{7E463240-98D2-4F94-AC50-DEFB39D1570D}"/>
    <cellStyle name="Total 2 10 5 2 2 3" xfId="29438" xr:uid="{4CD0C5F6-67FC-4342-9761-F707FEF910E5}"/>
    <cellStyle name="Total 2 10 5 2 2 4" xfId="35162" xr:uid="{43061CD7-4B2C-4335-AC51-E900679D3E7B}"/>
    <cellStyle name="Total 2 10 5 2 3" xfId="24879" xr:uid="{AE61768C-1D21-4501-803D-DD183F724962}"/>
    <cellStyle name="Total 2 10 5 2 3 2" xfId="27074" xr:uid="{45A89515-C472-476B-84ED-E8784FD26D06}"/>
    <cellStyle name="Total 2 10 5 2 3 2 2" xfId="32526" xr:uid="{C17AC6DC-B046-424D-A96A-E2EF0B31DB93}"/>
    <cellStyle name="Total 2 10 5 2 3 2 3" xfId="37995" xr:uid="{DD5D7E96-5160-4840-A4E5-1AE9F59F26C0}"/>
    <cellStyle name="Total 2 10 5 2 3 3" xfId="30331" xr:uid="{A5BFE9B4-7897-48E9-BAA5-5CBE992762EA}"/>
    <cellStyle name="Total 2 10 5 2 3 4" xfId="36028" xr:uid="{105D1ED0-FEBB-4DE8-96DE-F66DA1CD6E72}"/>
    <cellStyle name="Total 2 10 5 2 4" xfId="22643" xr:uid="{807DC68F-EACF-4DA4-952D-77FF7D8904CC}"/>
    <cellStyle name="Total 2 10 5 2 4 2" xfId="28583" xr:uid="{81A4A727-E337-490E-805B-C8FB437FCB2F}"/>
    <cellStyle name="Total 2 10 5 2 4 3" xfId="34310" xr:uid="{D4EBF7E1-E572-468E-80E4-FE4699A08561}"/>
    <cellStyle name="Total 2 10 5 2 5" xfId="25343" xr:uid="{2FA7AAF7-5928-4BE9-84A9-50713EB6EA92}"/>
    <cellStyle name="Total 2 10 5 2 5 2" xfId="30795" xr:uid="{B3178B24-E998-48CC-AF24-DD00DA9D0C5A}"/>
    <cellStyle name="Total 2 10 5 2 5 3" xfId="36454" xr:uid="{DED2C42B-E81F-4A86-AB81-4072B6174444}"/>
    <cellStyle name="Total 2 10 5 2 6" xfId="27706" xr:uid="{19531CEC-6B85-456A-AE56-E8020331B08F}"/>
    <cellStyle name="Total 2 10 5 2 7" xfId="33433" xr:uid="{DAFB104F-C6C1-416F-9D44-5EB8B74A7530}"/>
    <cellStyle name="Total 2 10 5 3" xfId="23339" xr:uid="{2E49B038-1A97-4770-9C97-7287265793E5}"/>
    <cellStyle name="Total 2 10 5 3 2" xfId="26039" xr:uid="{BC0C988D-0E85-481F-A6FF-5F06E1263A8D}"/>
    <cellStyle name="Total 2 10 5 3 2 2" xfId="31491" xr:uid="{A166D7AA-4CFE-4E69-BE4B-E016476BCC51}"/>
    <cellStyle name="Total 2 10 5 3 2 3" xfId="37066" xr:uid="{D581FAA9-E4EE-48C8-A455-8ADE12254F39}"/>
    <cellStyle name="Total 2 10 5 3 3" xfId="29279" xr:uid="{422D61B0-2488-43D4-9166-830AA3883281}"/>
    <cellStyle name="Total 2 10 5 3 4" xfId="35003" xr:uid="{AAD81040-7699-4B0A-ACC0-7E24EADB27CF}"/>
    <cellStyle name="Total 2 10 5 4" xfId="24720" xr:uid="{53B9A7DD-45CF-4772-B5C6-6294E4B4540B}"/>
    <cellStyle name="Total 2 10 5 4 2" xfId="26915" xr:uid="{301B365B-5D81-4BC4-8D37-C13F048B87DA}"/>
    <cellStyle name="Total 2 10 5 4 2 2" xfId="32367" xr:uid="{8EA4FC55-9129-4B17-8BB7-B433FBB19EDC}"/>
    <cellStyle name="Total 2 10 5 4 2 3" xfId="37836" xr:uid="{BEDFB1F3-3E4B-43AB-9365-212253FAA758}"/>
    <cellStyle name="Total 2 10 5 4 3" xfId="30172" xr:uid="{906F4943-A9F5-4A32-AB87-66EFF48E0870}"/>
    <cellStyle name="Total 2 10 5 4 4" xfId="35869" xr:uid="{0C3B75C5-9E0A-49F6-964C-BDF282B1D41F}"/>
    <cellStyle name="Total 2 10 5 5" xfId="22484" xr:uid="{17C86AF7-8F89-4DD8-8F8E-73B9A7EA7DCD}"/>
    <cellStyle name="Total 2 10 5 5 2" xfId="28424" xr:uid="{F9D81C7A-DA02-471A-A175-38B0AF30BDA3}"/>
    <cellStyle name="Total 2 10 5 5 3" xfId="34151" xr:uid="{373662CD-9833-46D1-A2DB-B06A3D9574D4}"/>
    <cellStyle name="Total 2 10 5 6" xfId="21605" xr:uid="{7E46B882-1FFB-4D44-ADEA-F2E6993A182C}"/>
    <cellStyle name="Total 2 10 5 7" xfId="27547" xr:uid="{4156F0A3-09B8-4784-BA93-B7513D347301}"/>
    <cellStyle name="Total 2 10 5 8" xfId="33274" xr:uid="{8BB9108C-A30D-496A-90FA-90E63705708C}"/>
    <cellStyle name="Total 2 11" xfId="20829" xr:uid="{00000000-0005-0000-0000-000063510000}"/>
    <cellStyle name="Total 2 11 10" xfId="21606" xr:uid="{BEB1FB79-2FC3-44A0-9866-48D93E26E4B3}"/>
    <cellStyle name="Total 2 11 11" xfId="27548" xr:uid="{85A0E465-DDE9-491F-AB2C-270F213489C7}"/>
    <cellStyle name="Total 2 11 12" xfId="33275" xr:uid="{D6DF30B4-72A7-42B0-8584-7E3FB6914CE9}"/>
    <cellStyle name="Total 2 11 2" xfId="20830" xr:uid="{00000000-0005-0000-0000-000064510000}"/>
    <cellStyle name="Total 2 11 2 2" xfId="21762" xr:uid="{156DFA3F-6F62-494A-9B75-9E669A12F510}"/>
    <cellStyle name="Total 2 11 2 2 2" xfId="23496" xr:uid="{EC3A5F0E-1DC0-460F-A1AB-231E0415CD53}"/>
    <cellStyle name="Total 2 11 2 2 2 2" xfId="26196" xr:uid="{4094706F-EAAC-456C-AC44-6DA4126FC341}"/>
    <cellStyle name="Total 2 11 2 2 2 2 2" xfId="31648" xr:uid="{0F3953E3-5C5F-4617-A5C9-36172D915AFF}"/>
    <cellStyle name="Total 2 11 2 2 2 2 3" xfId="37223" xr:uid="{7F97EA0B-3B0A-4F55-AE85-4762314B34CF}"/>
    <cellStyle name="Total 2 11 2 2 2 3" xfId="29436" xr:uid="{46C6FB34-81E6-46FD-BBED-DBCD40380B82}"/>
    <cellStyle name="Total 2 11 2 2 2 4" xfId="35160" xr:uid="{8BAABC4A-E5BB-496D-9929-ED16E44699C7}"/>
    <cellStyle name="Total 2 11 2 2 3" xfId="24877" xr:uid="{62159483-38AE-4D50-8ABC-D6E01495002A}"/>
    <cellStyle name="Total 2 11 2 2 3 2" xfId="27072" xr:uid="{1CF12338-4897-4AB9-B4A9-79D8C973ACC1}"/>
    <cellStyle name="Total 2 11 2 2 3 2 2" xfId="32524" xr:uid="{036CA67D-EE7A-4744-9694-79B3B6D452D6}"/>
    <cellStyle name="Total 2 11 2 2 3 2 3" xfId="37993" xr:uid="{1CF92C04-106B-44E2-94DB-248D49F1C92C}"/>
    <cellStyle name="Total 2 11 2 2 3 3" xfId="30329" xr:uid="{C005D954-869A-495D-8A73-7B60021A2262}"/>
    <cellStyle name="Total 2 11 2 2 3 4" xfId="36026" xr:uid="{60F6A5A3-BE72-46DC-94E8-B99F726204C3}"/>
    <cellStyle name="Total 2 11 2 2 4" xfId="22641" xr:uid="{68EE4A50-3229-4D42-B020-0E23D8CEBF35}"/>
    <cellStyle name="Total 2 11 2 2 4 2" xfId="28581" xr:uid="{04F7B4C5-6D4D-44EE-B410-7DEC155B3D18}"/>
    <cellStyle name="Total 2 11 2 2 4 3" xfId="34308" xr:uid="{E883A9EF-5BD1-4A4B-B88E-0B96B8372D80}"/>
    <cellStyle name="Total 2 11 2 2 5" xfId="25341" xr:uid="{4E2FF637-BB53-4349-A2A1-7159714F3A49}"/>
    <cellStyle name="Total 2 11 2 2 5 2" xfId="30793" xr:uid="{941875F4-650A-4A46-B562-6096B42D5B21}"/>
    <cellStyle name="Total 2 11 2 2 5 3" xfId="36452" xr:uid="{1C07F80A-A6FD-4B98-81E3-66E883FA49FE}"/>
    <cellStyle name="Total 2 11 2 2 6" xfId="27704" xr:uid="{87E16302-0B2C-40EF-8C04-461B60C63BED}"/>
    <cellStyle name="Total 2 11 2 2 7" xfId="33431" xr:uid="{32506257-831A-4A3C-A5E4-00A65536EC94}"/>
    <cellStyle name="Total 2 11 2 3" xfId="23341" xr:uid="{6F09F2AD-D874-4F57-B3CB-456283F5C11B}"/>
    <cellStyle name="Total 2 11 2 3 2" xfId="26041" xr:uid="{482A08A0-9AE6-492B-9910-D17832E6004B}"/>
    <cellStyle name="Total 2 11 2 3 2 2" xfId="31493" xr:uid="{4C0E0943-EE20-4534-82A5-D07306639BD1}"/>
    <cellStyle name="Total 2 11 2 3 2 3" xfId="37068" xr:uid="{E54FDD9E-2DC3-4ACF-8EEB-4B21C6528A06}"/>
    <cellStyle name="Total 2 11 2 3 3" xfId="29281" xr:uid="{7137893B-FC1E-48AA-8635-30EF828D665D}"/>
    <cellStyle name="Total 2 11 2 3 4" xfId="35005" xr:uid="{D210AD80-6F79-4E50-A2F3-53AAB56F4782}"/>
    <cellStyle name="Total 2 11 2 4" xfId="24722" xr:uid="{BB2F238C-75DC-4C60-8B9C-440E11FC1283}"/>
    <cellStyle name="Total 2 11 2 4 2" xfId="26917" xr:uid="{D729772B-5FFE-4F95-939E-8C00C4D0844B}"/>
    <cellStyle name="Total 2 11 2 4 2 2" xfId="32369" xr:uid="{6624D3B9-6610-4DFB-B139-7022BBA0084A}"/>
    <cellStyle name="Total 2 11 2 4 2 3" xfId="37838" xr:uid="{C05AAC4F-7231-48C1-97CB-C4D52820A5B1}"/>
    <cellStyle name="Total 2 11 2 4 3" xfId="30174" xr:uid="{CDF1D292-F7E9-4EB5-925F-82660BE8A421}"/>
    <cellStyle name="Total 2 11 2 4 4" xfId="35871" xr:uid="{7DC471B1-8777-4199-81F2-1BD7BC473407}"/>
    <cellStyle name="Total 2 11 2 5" xfId="22486" xr:uid="{E1706D67-02D2-4259-9741-B30575DB7F54}"/>
    <cellStyle name="Total 2 11 2 5 2" xfId="28426" xr:uid="{D20C1DCD-EFE5-4FAE-8CC6-CAC3072D0BB1}"/>
    <cellStyle name="Total 2 11 2 5 3" xfId="34153" xr:uid="{7847BBD3-4E6D-4675-A3DD-4FD1AA80E7A6}"/>
    <cellStyle name="Total 2 11 2 6" xfId="21607" xr:uid="{E4AF4417-40A7-4429-8A36-EEE8BFDD6129}"/>
    <cellStyle name="Total 2 11 2 7" xfId="27549" xr:uid="{84264190-E87E-4B6E-85CB-4953348FE241}"/>
    <cellStyle name="Total 2 11 2 8" xfId="33276" xr:uid="{50C8DCF7-754E-44B1-B4EE-3785E7768767}"/>
    <cellStyle name="Total 2 11 3" xfId="20831" xr:uid="{00000000-0005-0000-0000-000065510000}"/>
    <cellStyle name="Total 2 11 3 2" xfId="21761" xr:uid="{3F8E0734-219B-4505-AC6F-E7B0AF21C314}"/>
    <cellStyle name="Total 2 11 3 2 2" xfId="23495" xr:uid="{601B7464-6D0D-4D48-81FC-6EBD6616F388}"/>
    <cellStyle name="Total 2 11 3 2 2 2" xfId="26195" xr:uid="{F1CF987D-F2F0-4689-A16A-222549251FA2}"/>
    <cellStyle name="Total 2 11 3 2 2 2 2" xfId="31647" xr:uid="{14A26219-B5D9-4644-9153-74E81BD6A565}"/>
    <cellStyle name="Total 2 11 3 2 2 2 3" xfId="37222" xr:uid="{A212C04D-01C1-498E-A6D6-5D99DDB8AED6}"/>
    <cellStyle name="Total 2 11 3 2 2 3" xfId="29435" xr:uid="{04471F7A-ACD7-4AE1-A908-2F143D6A6D0E}"/>
    <cellStyle name="Total 2 11 3 2 2 4" xfId="35159" xr:uid="{3EFFE0FB-2038-4937-A3B7-6619A9F5B3E2}"/>
    <cellStyle name="Total 2 11 3 2 3" xfId="24876" xr:uid="{E59FD36E-073C-4D61-A6E3-D51457FC6E2B}"/>
    <cellStyle name="Total 2 11 3 2 3 2" xfId="27071" xr:uid="{587E088D-D634-4208-A403-99DF104E0701}"/>
    <cellStyle name="Total 2 11 3 2 3 2 2" xfId="32523" xr:uid="{5ABB95E4-7C59-403D-AA25-A3B2C3565B2A}"/>
    <cellStyle name="Total 2 11 3 2 3 2 3" xfId="37992" xr:uid="{CFF4003F-6070-48E9-833F-576A9910DB26}"/>
    <cellStyle name="Total 2 11 3 2 3 3" xfId="30328" xr:uid="{075529F0-9669-497B-8706-172CE299D922}"/>
    <cellStyle name="Total 2 11 3 2 3 4" xfId="36025" xr:uid="{0258A1BA-9679-4E62-8A42-CC3D5983362D}"/>
    <cellStyle name="Total 2 11 3 2 4" xfId="22640" xr:uid="{04ACCC1D-1E05-4600-95E1-268ADDC69412}"/>
    <cellStyle name="Total 2 11 3 2 4 2" xfId="28580" xr:uid="{5CF3D459-F9A7-49BB-A572-6E639D140623}"/>
    <cellStyle name="Total 2 11 3 2 4 3" xfId="34307" xr:uid="{D762C18D-12B6-4738-94D9-399D89097208}"/>
    <cellStyle name="Total 2 11 3 2 5" xfId="25340" xr:uid="{B506268A-12F6-4728-B624-5B751BBC37AB}"/>
    <cellStyle name="Total 2 11 3 2 5 2" xfId="30792" xr:uid="{F168B718-BE95-4F1E-A5F5-919984FAF4CD}"/>
    <cellStyle name="Total 2 11 3 2 5 3" xfId="36451" xr:uid="{27AA2E0C-2139-490D-9D93-7DA8036A93CD}"/>
    <cellStyle name="Total 2 11 3 2 6" xfId="27703" xr:uid="{AC1FEDB5-D149-4FA9-9B49-11FC61941F80}"/>
    <cellStyle name="Total 2 11 3 2 7" xfId="33430" xr:uid="{A53C4CE5-2443-4C58-AF58-D0A610DC7BF9}"/>
    <cellStyle name="Total 2 11 3 3" xfId="23342" xr:uid="{B5AAC4CF-77D8-4B7D-91FE-2BE42BDB7973}"/>
    <cellStyle name="Total 2 11 3 3 2" xfId="26042" xr:uid="{9B8B157D-A43B-4FE8-9D5F-01C0D0895A24}"/>
    <cellStyle name="Total 2 11 3 3 2 2" xfId="31494" xr:uid="{69EEC064-94B8-4593-BE1B-EE1ED0A9B42E}"/>
    <cellStyle name="Total 2 11 3 3 2 3" xfId="37069" xr:uid="{5C8807B5-81C6-4645-A8F5-A1E489A10F11}"/>
    <cellStyle name="Total 2 11 3 3 3" xfId="29282" xr:uid="{26B01BF1-1F1B-4949-A423-4AD540E5C2C7}"/>
    <cellStyle name="Total 2 11 3 3 4" xfId="35006" xr:uid="{7F376D38-6F03-4437-A40F-D1C3911F0F63}"/>
    <cellStyle name="Total 2 11 3 4" xfId="24723" xr:uid="{5C0C0C16-8982-4043-A5E5-4A5DE2764410}"/>
    <cellStyle name="Total 2 11 3 4 2" xfId="26918" xr:uid="{85D83EF3-F0B2-408F-9BF4-83EDA953BD47}"/>
    <cellStyle name="Total 2 11 3 4 2 2" xfId="32370" xr:uid="{1C48AAA2-B874-4D7C-9640-7D82A43FFE37}"/>
    <cellStyle name="Total 2 11 3 4 2 3" xfId="37839" xr:uid="{3095E7EC-FC2A-42C9-B32E-9778B25AE775}"/>
    <cellStyle name="Total 2 11 3 4 3" xfId="30175" xr:uid="{F77E0AC5-BF6E-418E-AD02-32F899DE8EB7}"/>
    <cellStyle name="Total 2 11 3 4 4" xfId="35872" xr:uid="{71E85F36-036F-4E69-A996-AE883E532450}"/>
    <cellStyle name="Total 2 11 3 5" xfId="22487" xr:uid="{341BEAFA-C618-427E-96CD-BB6468514DF1}"/>
    <cellStyle name="Total 2 11 3 5 2" xfId="28427" xr:uid="{FE8480F8-9462-49BB-8BC6-60B957D62D89}"/>
    <cellStyle name="Total 2 11 3 5 3" xfId="34154" xr:uid="{7A4DF43F-FBBF-4898-8945-E20BDFEB9B66}"/>
    <cellStyle name="Total 2 11 3 6" xfId="21608" xr:uid="{A7B79A81-F91E-4B58-8969-27739E4A7B72}"/>
    <cellStyle name="Total 2 11 3 7" xfId="27550" xr:uid="{AE9ADCFA-AACC-4FD0-A71F-71176999A0BF}"/>
    <cellStyle name="Total 2 11 3 8" xfId="33277" xr:uid="{710B8594-0F01-4B52-ABB7-F98AEB667C25}"/>
    <cellStyle name="Total 2 11 4" xfId="20832" xr:uid="{00000000-0005-0000-0000-000066510000}"/>
    <cellStyle name="Total 2 11 4 2" xfId="21760" xr:uid="{DB6E0D20-0AD4-4D5D-8B17-475B00394664}"/>
    <cellStyle name="Total 2 11 4 2 2" xfId="23494" xr:uid="{F3C4D132-D866-446F-B5A8-C0E972EA397B}"/>
    <cellStyle name="Total 2 11 4 2 2 2" xfId="26194" xr:uid="{4D29985C-A54E-4D7C-A327-67E499869E24}"/>
    <cellStyle name="Total 2 11 4 2 2 2 2" xfId="31646" xr:uid="{51610EF9-0614-4316-81BA-CCE15E2537F3}"/>
    <cellStyle name="Total 2 11 4 2 2 2 3" xfId="37221" xr:uid="{3F9CE91C-416C-4053-B1FA-66CD7EDB4A26}"/>
    <cellStyle name="Total 2 11 4 2 2 3" xfId="29434" xr:uid="{0680F502-3C13-4E29-B001-FB743000778B}"/>
    <cellStyle name="Total 2 11 4 2 2 4" xfId="35158" xr:uid="{FA341C0C-8832-4AE1-BB28-B03B43D82C3B}"/>
    <cellStyle name="Total 2 11 4 2 3" xfId="24875" xr:uid="{0EA3A422-A6BB-4348-B383-181E7E43D091}"/>
    <cellStyle name="Total 2 11 4 2 3 2" xfId="27070" xr:uid="{CFEE4736-2971-47D4-94AD-FA14BBA06161}"/>
    <cellStyle name="Total 2 11 4 2 3 2 2" xfId="32522" xr:uid="{692E1A6E-BB67-4496-86D3-257ABE58E418}"/>
    <cellStyle name="Total 2 11 4 2 3 2 3" xfId="37991" xr:uid="{79306746-981F-4C16-A36C-0DE42AA2B3FC}"/>
    <cellStyle name="Total 2 11 4 2 3 3" xfId="30327" xr:uid="{FAB6D6A8-89C8-4AB9-9E45-33E1C7F7A3C9}"/>
    <cellStyle name="Total 2 11 4 2 3 4" xfId="36024" xr:uid="{5FC0647F-CFD2-450D-9C87-17B56291C995}"/>
    <cellStyle name="Total 2 11 4 2 4" xfId="22639" xr:uid="{9F119D8D-31B6-4C64-A737-5923FDDB3420}"/>
    <cellStyle name="Total 2 11 4 2 4 2" xfId="28579" xr:uid="{DD47503A-B5E7-4F8A-99AA-92F8E103CC50}"/>
    <cellStyle name="Total 2 11 4 2 4 3" xfId="34306" xr:uid="{CCCE826C-DF51-454E-94F1-C86A8A7C0989}"/>
    <cellStyle name="Total 2 11 4 2 5" xfId="25339" xr:uid="{586F1BAD-4D15-4B5D-BACC-E4EF064EE727}"/>
    <cellStyle name="Total 2 11 4 2 5 2" xfId="30791" xr:uid="{87B229DA-4BBC-4D3B-8571-BC7802A3C09A}"/>
    <cellStyle name="Total 2 11 4 2 5 3" xfId="36450" xr:uid="{F3D2C152-2F31-444D-9CBC-2D289E8212F3}"/>
    <cellStyle name="Total 2 11 4 2 6" xfId="27702" xr:uid="{AB0A63B2-656A-4B06-95C9-46B15665ED6A}"/>
    <cellStyle name="Total 2 11 4 2 7" xfId="33429" xr:uid="{967664FF-59FA-45B7-B9DC-A6AE2C0726E8}"/>
    <cellStyle name="Total 2 11 4 3" xfId="23343" xr:uid="{934147A4-6951-43F2-8A31-6CE25BEBD1CB}"/>
    <cellStyle name="Total 2 11 4 3 2" xfId="26043" xr:uid="{0DD8801E-5AED-44CC-8549-3BD15D8AA29F}"/>
    <cellStyle name="Total 2 11 4 3 2 2" xfId="31495" xr:uid="{F881CB58-5FF6-4852-BE2A-3625806EE609}"/>
    <cellStyle name="Total 2 11 4 3 2 3" xfId="37070" xr:uid="{FC45AFD1-2B10-483C-A87B-666128B27B31}"/>
    <cellStyle name="Total 2 11 4 3 3" xfId="29283" xr:uid="{778ACCCA-4463-429B-86F1-EF0EC12B3E68}"/>
    <cellStyle name="Total 2 11 4 3 4" xfId="35007" xr:uid="{D15EC969-BC11-4E9B-9305-4002216499C1}"/>
    <cellStyle name="Total 2 11 4 4" xfId="24724" xr:uid="{29144A97-8B6B-43EB-9227-0685B876E418}"/>
    <cellStyle name="Total 2 11 4 4 2" xfId="26919" xr:uid="{9A91E22D-F5B4-4AD5-B5C8-3DCBF98A6213}"/>
    <cellStyle name="Total 2 11 4 4 2 2" xfId="32371" xr:uid="{2E2D8B3B-AF1B-4F65-B5D9-5C73D4064C39}"/>
    <cellStyle name="Total 2 11 4 4 2 3" xfId="37840" xr:uid="{3370E941-38BC-46E1-A14B-C9C3B0FBB2B0}"/>
    <cellStyle name="Total 2 11 4 4 3" xfId="30176" xr:uid="{642D7263-16F5-432C-B3FE-B8F2F39A1684}"/>
    <cellStyle name="Total 2 11 4 4 4" xfId="35873" xr:uid="{8A46B778-5CDA-4DD6-B537-1DED4EDE0470}"/>
    <cellStyle name="Total 2 11 4 5" xfId="22488" xr:uid="{D1948A88-852F-4072-8734-5CB9E71A03A0}"/>
    <cellStyle name="Total 2 11 4 5 2" xfId="28428" xr:uid="{EEC73E5A-55F4-469B-9942-28AF9184A83B}"/>
    <cellStyle name="Total 2 11 4 5 3" xfId="34155" xr:uid="{A781ADF3-00B0-4881-96D9-724A97A1606D}"/>
    <cellStyle name="Total 2 11 4 6" xfId="21609" xr:uid="{5F3B8BA5-3955-4BA8-80B8-AC2C450D480C}"/>
    <cellStyle name="Total 2 11 4 7" xfId="27551" xr:uid="{CB5B5764-07E2-4005-8B76-0C4C9FBBED21}"/>
    <cellStyle name="Total 2 11 4 8" xfId="33278" xr:uid="{3D25C714-4F39-4CE3-9566-845B7A4B63DD}"/>
    <cellStyle name="Total 2 11 5" xfId="20833" xr:uid="{00000000-0005-0000-0000-000067510000}"/>
    <cellStyle name="Total 2 11 5 2" xfId="21759" xr:uid="{E4DD8E92-5E9D-43D3-8A5C-A2CC579887D4}"/>
    <cellStyle name="Total 2 11 5 2 2" xfId="23493" xr:uid="{E96BB68B-1654-46F8-A715-22725E63A764}"/>
    <cellStyle name="Total 2 11 5 2 2 2" xfId="26193" xr:uid="{52957A12-B884-43A1-9F44-740A1A18D2EC}"/>
    <cellStyle name="Total 2 11 5 2 2 2 2" xfId="31645" xr:uid="{66DD1909-913C-4488-9936-67AC3BF1913B}"/>
    <cellStyle name="Total 2 11 5 2 2 2 3" xfId="37220" xr:uid="{480FD812-2426-4266-83A8-700A26839F12}"/>
    <cellStyle name="Total 2 11 5 2 2 3" xfId="29433" xr:uid="{FAE0512E-1C66-4496-8B85-E1F265B15A0E}"/>
    <cellStyle name="Total 2 11 5 2 2 4" xfId="35157" xr:uid="{15964263-F0F5-4F86-9467-1CA2AE7C4BCF}"/>
    <cellStyle name="Total 2 11 5 2 3" xfId="24874" xr:uid="{5B2F05AF-82FA-4778-9261-A3F936792D83}"/>
    <cellStyle name="Total 2 11 5 2 3 2" xfId="27069" xr:uid="{0BD44689-3496-4C55-AA1D-90DA450C2481}"/>
    <cellStyle name="Total 2 11 5 2 3 2 2" xfId="32521" xr:uid="{8C5F18DD-5EFB-45E9-9EAC-4E7E0205254F}"/>
    <cellStyle name="Total 2 11 5 2 3 2 3" xfId="37990" xr:uid="{E788739A-FD53-4DAE-92CF-FE644A387ADB}"/>
    <cellStyle name="Total 2 11 5 2 3 3" xfId="30326" xr:uid="{BA7299A5-8D7D-46D0-9743-B26040A90A68}"/>
    <cellStyle name="Total 2 11 5 2 3 4" xfId="36023" xr:uid="{918FDDDC-96F3-4D22-B914-C85AAD6A79EA}"/>
    <cellStyle name="Total 2 11 5 2 4" xfId="22638" xr:uid="{241B3005-A981-49D8-BD70-E298B449FE1A}"/>
    <cellStyle name="Total 2 11 5 2 4 2" xfId="28578" xr:uid="{185B83CA-439D-472D-9E87-D895C7261D9A}"/>
    <cellStyle name="Total 2 11 5 2 4 3" xfId="34305" xr:uid="{3B919A9C-D090-4258-B9AF-D2738BD9C925}"/>
    <cellStyle name="Total 2 11 5 2 5" xfId="25338" xr:uid="{91AED22E-9D9D-4DBA-AA87-CACFBBD79A1C}"/>
    <cellStyle name="Total 2 11 5 2 5 2" xfId="30790" xr:uid="{46F43A7B-DF27-4181-8E86-E934BA728272}"/>
    <cellStyle name="Total 2 11 5 2 5 3" xfId="36449" xr:uid="{3A1AB4B3-DCB2-4DE9-AF88-B3CC58E12C2B}"/>
    <cellStyle name="Total 2 11 5 2 6" xfId="27701" xr:uid="{15CCAB68-70CB-4D84-AB62-3D72CBA8CA82}"/>
    <cellStyle name="Total 2 11 5 2 7" xfId="33428" xr:uid="{3626EC95-ADC6-4E26-A8C6-7DC0FD1FFE13}"/>
    <cellStyle name="Total 2 11 5 3" xfId="23344" xr:uid="{3B88E05A-1416-4F8F-97DC-051BF24E3234}"/>
    <cellStyle name="Total 2 11 5 3 2" xfId="26044" xr:uid="{64AE7299-6D35-4C7D-814B-77513EFDB8A0}"/>
    <cellStyle name="Total 2 11 5 3 2 2" xfId="31496" xr:uid="{66B1B46C-A851-4425-A35C-02307A74E210}"/>
    <cellStyle name="Total 2 11 5 3 2 3" xfId="37071" xr:uid="{77C0B490-286C-47F5-8214-1DF85F12730F}"/>
    <cellStyle name="Total 2 11 5 3 3" xfId="29284" xr:uid="{D3997426-0D54-4388-944E-A6A9EE3A3817}"/>
    <cellStyle name="Total 2 11 5 3 4" xfId="35008" xr:uid="{CA037632-1F79-4904-8998-159D03AFA98D}"/>
    <cellStyle name="Total 2 11 5 4" xfId="24725" xr:uid="{09F3D2E3-ED8E-4D04-931C-77D60035105E}"/>
    <cellStyle name="Total 2 11 5 4 2" xfId="26920" xr:uid="{77CEF7AB-D79A-4FA3-896E-2E8816D37584}"/>
    <cellStyle name="Total 2 11 5 4 2 2" xfId="32372" xr:uid="{EC3EB0B3-B84F-48EA-9EDF-864C0C7B7076}"/>
    <cellStyle name="Total 2 11 5 4 2 3" xfId="37841" xr:uid="{7FD8A550-816F-4B9E-A769-BDF0E06AD69F}"/>
    <cellStyle name="Total 2 11 5 4 3" xfId="30177" xr:uid="{31B2442A-8951-4042-A53C-ABE6EBAF6479}"/>
    <cellStyle name="Total 2 11 5 4 4" xfId="35874" xr:uid="{BC7DFA97-2AE1-430E-BCD1-62BD92BD418C}"/>
    <cellStyle name="Total 2 11 5 5" xfId="22489" xr:uid="{8DFCF2C5-EFEE-4FB0-9657-3F6C1DA43C25}"/>
    <cellStyle name="Total 2 11 5 5 2" xfId="28429" xr:uid="{8E8D3B75-4675-450B-AC72-3812280B85DC}"/>
    <cellStyle name="Total 2 11 5 5 3" xfId="34156" xr:uid="{AB2051EE-DC31-4D22-B752-D71AE1EAAB6A}"/>
    <cellStyle name="Total 2 11 5 6" xfId="21610" xr:uid="{F1F739BE-207F-4A82-87FD-5B2650364649}"/>
    <cellStyle name="Total 2 11 5 7" xfId="27552" xr:uid="{83451735-D30F-4D7B-89E7-28C677D49C2B}"/>
    <cellStyle name="Total 2 11 5 8" xfId="33279" xr:uid="{C83A97F7-C10C-460A-BA5B-8B8DC989C357}"/>
    <cellStyle name="Total 2 11 6" xfId="21763" xr:uid="{B2E3A4AF-5551-4BAE-8591-6C75D1FCF233}"/>
    <cellStyle name="Total 2 11 6 2" xfId="23497" xr:uid="{07568B0A-90B9-4F7B-8D99-169C4C9C10F1}"/>
    <cellStyle name="Total 2 11 6 2 2" xfId="26197" xr:uid="{C46112E7-0E97-4D6A-AAA0-92C2037A0023}"/>
    <cellStyle name="Total 2 11 6 2 2 2" xfId="31649" xr:uid="{A66A27D2-E210-4DC8-936B-ADC8B570FC40}"/>
    <cellStyle name="Total 2 11 6 2 2 3" xfId="37224" xr:uid="{DCBFE16E-F8D1-4CBA-AC9B-E4EF1FE7F035}"/>
    <cellStyle name="Total 2 11 6 2 3" xfId="29437" xr:uid="{AE5E287D-42A3-4DBA-8E50-F38606BD7D8F}"/>
    <cellStyle name="Total 2 11 6 2 4" xfId="35161" xr:uid="{64527DBF-D089-4F1C-A802-7BFB7E3E06C6}"/>
    <cellStyle name="Total 2 11 6 3" xfId="24878" xr:uid="{D48F1953-7BE6-40B3-A26B-F1D31FE47BA6}"/>
    <cellStyle name="Total 2 11 6 3 2" xfId="27073" xr:uid="{75A08AE9-883E-44EC-8AE8-C806B5266387}"/>
    <cellStyle name="Total 2 11 6 3 2 2" xfId="32525" xr:uid="{8D096014-527D-4EB0-9DA6-2BD077903909}"/>
    <cellStyle name="Total 2 11 6 3 2 3" xfId="37994" xr:uid="{ECE970DF-0EAA-4627-9376-799D9E5C3C66}"/>
    <cellStyle name="Total 2 11 6 3 3" xfId="30330" xr:uid="{38178E5E-EDA8-4478-AB06-5E6AEEB0ECEC}"/>
    <cellStyle name="Total 2 11 6 3 4" xfId="36027" xr:uid="{314A0CC4-017A-4047-A493-087AC80D85DB}"/>
    <cellStyle name="Total 2 11 6 4" xfId="22642" xr:uid="{953E2827-A86F-4BFB-B4A6-4900A3413767}"/>
    <cellStyle name="Total 2 11 6 4 2" xfId="28582" xr:uid="{AFBD9A51-04C5-4DD2-9024-8ADF658B238E}"/>
    <cellStyle name="Total 2 11 6 4 3" xfId="34309" xr:uid="{6E61E5AA-0908-460D-9530-B596E794C34B}"/>
    <cellStyle name="Total 2 11 6 5" xfId="25342" xr:uid="{DBF1EC43-A5F7-44AA-BAA4-8A69741B5E4C}"/>
    <cellStyle name="Total 2 11 6 5 2" xfId="30794" xr:uid="{D97069C0-9565-4CE6-88A3-A25FB994C37E}"/>
    <cellStyle name="Total 2 11 6 5 3" xfId="36453" xr:uid="{831F36AF-01A8-4837-8592-1E0E2A78B218}"/>
    <cellStyle name="Total 2 11 6 6" xfId="27705" xr:uid="{01C20483-D7EE-48D8-AA2C-0E1D0F113CD6}"/>
    <cellStyle name="Total 2 11 6 7" xfId="33432" xr:uid="{3B9C6FF9-D4A9-4C92-B26E-100A59A9B52C}"/>
    <cellStyle name="Total 2 11 7" xfId="23340" xr:uid="{A7F30127-1DA9-43BE-8050-BFFDC958AC6A}"/>
    <cellStyle name="Total 2 11 7 2" xfId="26040" xr:uid="{174599A6-4CFD-4CE4-A3AD-7F602F9670C6}"/>
    <cellStyle name="Total 2 11 7 2 2" xfId="31492" xr:uid="{BE92EFFA-D677-48A5-B81C-ECD8943D74F7}"/>
    <cellStyle name="Total 2 11 7 2 3" xfId="37067" xr:uid="{94A3DA6D-5C66-42F2-959F-483FAE6CC180}"/>
    <cellStyle name="Total 2 11 7 3" xfId="29280" xr:uid="{5DFB2534-EF92-4DB1-A670-F8B4886A0500}"/>
    <cellStyle name="Total 2 11 7 4" xfId="35004" xr:uid="{14795A7D-7071-42AE-A349-E32855F42753}"/>
    <cellStyle name="Total 2 11 8" xfId="24721" xr:uid="{4356AE79-7CE5-4568-8122-D3B8411B9AC2}"/>
    <cellStyle name="Total 2 11 8 2" xfId="26916" xr:uid="{23322AE4-7869-4B19-BA3A-A25B4F30CE95}"/>
    <cellStyle name="Total 2 11 8 2 2" xfId="32368" xr:uid="{3D45C14E-C812-4C93-A003-346F2E73DE69}"/>
    <cellStyle name="Total 2 11 8 2 3" xfId="37837" xr:uid="{1C1DC710-BFBA-4B0A-8AC3-C4291CFD7219}"/>
    <cellStyle name="Total 2 11 8 3" xfId="30173" xr:uid="{202AE896-817B-486B-BFD3-D501C97CE745}"/>
    <cellStyle name="Total 2 11 8 4" xfId="35870" xr:uid="{E82732C8-027F-4E19-859A-4419D4E2BF1C}"/>
    <cellStyle name="Total 2 11 9" xfId="22485" xr:uid="{8F1626A5-032A-4250-B2C1-3AA6F6211DF1}"/>
    <cellStyle name="Total 2 11 9 2" xfId="28425" xr:uid="{D7ADDAD6-BD62-429A-B669-684091CFFE3D}"/>
    <cellStyle name="Total 2 11 9 3" xfId="34152" xr:uid="{6D2FB299-118E-4471-ADAB-5BEEA5487796}"/>
    <cellStyle name="Total 2 12" xfId="20834" xr:uid="{00000000-0005-0000-0000-000068510000}"/>
    <cellStyle name="Total 2 12 10" xfId="21611" xr:uid="{E3A34264-F9F4-45BB-9134-A09153F3C2BC}"/>
    <cellStyle name="Total 2 12 11" xfId="27553" xr:uid="{DF10F2FB-345A-4602-A54F-161BE4E1CF02}"/>
    <cellStyle name="Total 2 12 12" xfId="33280" xr:uid="{DAE3A3C2-CED6-4185-AC2C-B5BD5E9DDC18}"/>
    <cellStyle name="Total 2 12 2" xfId="20835" xr:uid="{00000000-0005-0000-0000-000069510000}"/>
    <cellStyle name="Total 2 12 2 2" xfId="21757" xr:uid="{41112148-D108-4C34-B578-BDE45260A176}"/>
    <cellStyle name="Total 2 12 2 2 2" xfId="23491" xr:uid="{4223A2F6-E9E2-4094-89BE-03DD429F4B53}"/>
    <cellStyle name="Total 2 12 2 2 2 2" xfId="26191" xr:uid="{5E89C1E6-7B4D-4BFD-B991-6AF371C4E0FB}"/>
    <cellStyle name="Total 2 12 2 2 2 2 2" xfId="31643" xr:uid="{9BD7779F-73FB-41C5-93B7-EC751D73CCAA}"/>
    <cellStyle name="Total 2 12 2 2 2 2 3" xfId="37218" xr:uid="{13B7628D-B753-4705-AB8A-0EB97DC55D0E}"/>
    <cellStyle name="Total 2 12 2 2 2 3" xfId="29431" xr:uid="{18A2D3FC-00AB-4B9D-9BD5-03C6CEAB5F92}"/>
    <cellStyle name="Total 2 12 2 2 2 4" xfId="35155" xr:uid="{678BA32A-D858-4753-8320-2BCE51377EE1}"/>
    <cellStyle name="Total 2 12 2 2 3" xfId="24872" xr:uid="{365335F5-4C03-4060-9E0C-83CDB6820C5E}"/>
    <cellStyle name="Total 2 12 2 2 3 2" xfId="27067" xr:uid="{79CCF89C-19EC-4046-9D9E-4627A085AB77}"/>
    <cellStyle name="Total 2 12 2 2 3 2 2" xfId="32519" xr:uid="{A495E116-E0EA-4EA1-905B-7E44E8310B2F}"/>
    <cellStyle name="Total 2 12 2 2 3 2 3" xfId="37988" xr:uid="{821A8B6D-B8C6-41CF-B370-D23B5781E96E}"/>
    <cellStyle name="Total 2 12 2 2 3 3" xfId="30324" xr:uid="{1BEDBE73-2253-4B1E-924A-2FF02C358E9F}"/>
    <cellStyle name="Total 2 12 2 2 3 4" xfId="36021" xr:uid="{852631D5-10A2-4B7B-AD45-BF3EF93FCEE5}"/>
    <cellStyle name="Total 2 12 2 2 4" xfId="22636" xr:uid="{6D2AC97D-D308-459D-B587-86191A1C8B12}"/>
    <cellStyle name="Total 2 12 2 2 4 2" xfId="28576" xr:uid="{D9B7A7C9-291C-42CF-B519-DC503A0F730B}"/>
    <cellStyle name="Total 2 12 2 2 4 3" xfId="34303" xr:uid="{8843E9BA-766D-4215-8817-8640B6317505}"/>
    <cellStyle name="Total 2 12 2 2 5" xfId="25336" xr:uid="{2F0FED87-A228-45E6-B9CE-FF24B11B828E}"/>
    <cellStyle name="Total 2 12 2 2 5 2" xfId="30788" xr:uid="{B451BCA2-28F9-4324-A742-FEF6592EE329}"/>
    <cellStyle name="Total 2 12 2 2 5 3" xfId="36447" xr:uid="{BBC81DAB-30A3-4BAA-91C2-34EA5425070C}"/>
    <cellStyle name="Total 2 12 2 2 6" xfId="27699" xr:uid="{719BDA83-2BE7-4D36-9060-2287FA5E335D}"/>
    <cellStyle name="Total 2 12 2 2 7" xfId="33426" xr:uid="{3742DD64-A31A-46A4-A352-8E7E0F726506}"/>
    <cellStyle name="Total 2 12 2 3" xfId="23346" xr:uid="{1F598035-54C1-43CE-9603-0BD8E75DD824}"/>
    <cellStyle name="Total 2 12 2 3 2" xfId="26046" xr:uid="{5B07842B-5ABF-44DF-8355-E742EAA73DF0}"/>
    <cellStyle name="Total 2 12 2 3 2 2" xfId="31498" xr:uid="{DF1A3550-5694-47BA-9325-4815658BD7A1}"/>
    <cellStyle name="Total 2 12 2 3 2 3" xfId="37073" xr:uid="{BC94BC2C-135B-4A64-AB08-18473530171D}"/>
    <cellStyle name="Total 2 12 2 3 3" xfId="29286" xr:uid="{41F65734-CB2A-422D-9D99-A4BEED9AF7C6}"/>
    <cellStyle name="Total 2 12 2 3 4" xfId="35010" xr:uid="{57834A6C-F2A5-4F5C-8DB1-392BC9F27BA4}"/>
    <cellStyle name="Total 2 12 2 4" xfId="24727" xr:uid="{798D6079-D13E-419B-9A1B-EBF1330F3B47}"/>
    <cellStyle name="Total 2 12 2 4 2" xfId="26922" xr:uid="{50255545-CD0F-49C5-8990-CC676CE40629}"/>
    <cellStyle name="Total 2 12 2 4 2 2" xfId="32374" xr:uid="{B253B595-D769-454C-BDCE-67D3D0AEAA14}"/>
    <cellStyle name="Total 2 12 2 4 2 3" xfId="37843" xr:uid="{264D3DFA-B0EE-420D-B9EF-3287339C2FEA}"/>
    <cellStyle name="Total 2 12 2 4 3" xfId="30179" xr:uid="{8E49EC25-2CE6-4796-891F-221E9F845623}"/>
    <cellStyle name="Total 2 12 2 4 4" xfId="35876" xr:uid="{53B54136-626A-4BAA-BB3D-78BF84E84E5E}"/>
    <cellStyle name="Total 2 12 2 5" xfId="22491" xr:uid="{72CA61BF-CC4D-41C7-BB9F-923528778654}"/>
    <cellStyle name="Total 2 12 2 5 2" xfId="28431" xr:uid="{A2BEA473-5E20-4BB2-B5F6-7620F68F7E7F}"/>
    <cellStyle name="Total 2 12 2 5 3" xfId="34158" xr:uid="{97C8294B-3ABB-4997-95EE-EE4CC98395D7}"/>
    <cellStyle name="Total 2 12 2 6" xfId="21612" xr:uid="{02D06B3F-1428-496A-92D2-10599C542818}"/>
    <cellStyle name="Total 2 12 2 7" xfId="27554" xr:uid="{B6CDA017-95F1-4D96-BC44-BAB2976456CC}"/>
    <cellStyle name="Total 2 12 2 8" xfId="33281" xr:uid="{BCA54C04-187E-41E4-B95B-3B9B65094910}"/>
    <cellStyle name="Total 2 12 3" xfId="20836" xr:uid="{00000000-0005-0000-0000-00006A510000}"/>
    <cellStyle name="Total 2 12 3 2" xfId="21756" xr:uid="{8FA945E6-7F4E-4AAF-BB8D-BD1C02287B91}"/>
    <cellStyle name="Total 2 12 3 2 2" xfId="23490" xr:uid="{251F4CC4-5EB0-4680-9B2F-5C44AF4E143F}"/>
    <cellStyle name="Total 2 12 3 2 2 2" xfId="26190" xr:uid="{AAE7C139-75FD-430E-848E-C74143CC3788}"/>
    <cellStyle name="Total 2 12 3 2 2 2 2" xfId="31642" xr:uid="{6056BF57-A58D-4A43-BC65-ACBAA093ED65}"/>
    <cellStyle name="Total 2 12 3 2 2 2 3" xfId="37217" xr:uid="{73A7F3A6-36B3-4CAE-9A45-D87863844D42}"/>
    <cellStyle name="Total 2 12 3 2 2 3" xfId="29430" xr:uid="{8EEC7D9A-DDB7-4918-941A-61218CA4604E}"/>
    <cellStyle name="Total 2 12 3 2 2 4" xfId="35154" xr:uid="{16400E67-5291-4346-86C0-7B222665909C}"/>
    <cellStyle name="Total 2 12 3 2 3" xfId="24871" xr:uid="{9D248835-6ACD-411D-9A3A-8BBC9AE9CE32}"/>
    <cellStyle name="Total 2 12 3 2 3 2" xfId="27066" xr:uid="{18C9DAA2-87EF-42B8-AB63-69BBF93225CC}"/>
    <cellStyle name="Total 2 12 3 2 3 2 2" xfId="32518" xr:uid="{41AD1044-D8A3-41F6-9BFE-3E88C0574A7B}"/>
    <cellStyle name="Total 2 12 3 2 3 2 3" xfId="37987" xr:uid="{6296C096-36B1-4BCD-A73D-8EE618FB5585}"/>
    <cellStyle name="Total 2 12 3 2 3 3" xfId="30323" xr:uid="{E4D6389D-1AD4-453B-B6ED-8254179BF2E9}"/>
    <cellStyle name="Total 2 12 3 2 3 4" xfId="36020" xr:uid="{55DF1745-8F2F-4948-99D8-F45CE36B5C95}"/>
    <cellStyle name="Total 2 12 3 2 4" xfId="22635" xr:uid="{CE2D0FB0-AB59-4A14-8C28-09BA79BC321D}"/>
    <cellStyle name="Total 2 12 3 2 4 2" xfId="28575" xr:uid="{1F3C3C36-C951-4384-9BAB-7B3E62A22232}"/>
    <cellStyle name="Total 2 12 3 2 4 3" xfId="34302" xr:uid="{77503695-D93B-4988-A7F8-C2EFB16CE5AA}"/>
    <cellStyle name="Total 2 12 3 2 5" xfId="25335" xr:uid="{FEDD568F-A4C6-478F-BBE5-88F8B82FA08F}"/>
    <cellStyle name="Total 2 12 3 2 5 2" xfId="30787" xr:uid="{695CE7AF-92E2-44BD-84F6-DB5A8CF0BE14}"/>
    <cellStyle name="Total 2 12 3 2 5 3" xfId="36446" xr:uid="{2C39DFD6-DCC7-4151-B179-C1BA6C59B2EB}"/>
    <cellStyle name="Total 2 12 3 2 6" xfId="27698" xr:uid="{F047708F-666C-4640-8286-EC6C93098EEB}"/>
    <cellStyle name="Total 2 12 3 2 7" xfId="33425" xr:uid="{BDA5512A-C1B2-4473-BCB4-8A9A92E65CB1}"/>
    <cellStyle name="Total 2 12 3 3" xfId="23347" xr:uid="{4C40EEA1-A1C8-4528-9F3F-140BFBAC378F}"/>
    <cellStyle name="Total 2 12 3 3 2" xfId="26047" xr:uid="{AF4D3FCF-8973-497B-AE01-5FC9DE3CE431}"/>
    <cellStyle name="Total 2 12 3 3 2 2" xfId="31499" xr:uid="{279C0690-2557-4C51-8F5B-69A71D4B610C}"/>
    <cellStyle name="Total 2 12 3 3 2 3" xfId="37074" xr:uid="{42536069-62CD-4043-AE4A-B416ACF2D424}"/>
    <cellStyle name="Total 2 12 3 3 3" xfId="29287" xr:uid="{E02D60CA-7F68-4768-824D-1926CB57132A}"/>
    <cellStyle name="Total 2 12 3 3 4" xfId="35011" xr:uid="{A17F9D3A-DB9D-452F-BD9C-C3B0BA1BB5B6}"/>
    <cellStyle name="Total 2 12 3 4" xfId="24728" xr:uid="{2648A90E-46DC-43B3-8D6E-59CEDBA4FF71}"/>
    <cellStyle name="Total 2 12 3 4 2" xfId="26923" xr:uid="{B2724DFA-FAB7-47FC-8D68-2EB5DB83A3C4}"/>
    <cellStyle name="Total 2 12 3 4 2 2" xfId="32375" xr:uid="{BE91D657-556D-4F70-8753-004F17777EA7}"/>
    <cellStyle name="Total 2 12 3 4 2 3" xfId="37844" xr:uid="{28D8B41B-EFE1-437F-9D2A-3CF4EE67E2E0}"/>
    <cellStyle name="Total 2 12 3 4 3" xfId="30180" xr:uid="{17834178-F45E-4442-A960-D4CAD51223ED}"/>
    <cellStyle name="Total 2 12 3 4 4" xfId="35877" xr:uid="{C569AD7D-263D-42F4-A497-46D1E91E67FB}"/>
    <cellStyle name="Total 2 12 3 5" xfId="22492" xr:uid="{79853C98-A328-4831-B074-3868ACD67860}"/>
    <cellStyle name="Total 2 12 3 5 2" xfId="28432" xr:uid="{6EAF06D6-68AD-46AE-9AFF-DB8DF1B09600}"/>
    <cellStyle name="Total 2 12 3 5 3" xfId="34159" xr:uid="{15B11490-9D6B-4A60-8ADC-344F0F5E6EB3}"/>
    <cellStyle name="Total 2 12 3 6" xfId="21613" xr:uid="{C2E3FE47-E2FB-4683-AB87-E02F53E50AD5}"/>
    <cellStyle name="Total 2 12 3 7" xfId="27555" xr:uid="{99B001FF-9E17-48FE-96FB-ABD9FC708934}"/>
    <cellStyle name="Total 2 12 3 8" xfId="33282" xr:uid="{81AA8E23-E4DC-431A-8E0A-76229F8C5D48}"/>
    <cellStyle name="Total 2 12 4" xfId="20837" xr:uid="{00000000-0005-0000-0000-00006B510000}"/>
    <cellStyle name="Total 2 12 4 2" xfId="21755" xr:uid="{4590937C-CC49-4764-BA79-9C3F00EDD0FF}"/>
    <cellStyle name="Total 2 12 4 2 2" xfId="23489" xr:uid="{71A869C6-4065-444F-AC38-01A40ED25781}"/>
    <cellStyle name="Total 2 12 4 2 2 2" xfId="26189" xr:uid="{3A590A11-0632-4E62-9517-EEEF7EAED203}"/>
    <cellStyle name="Total 2 12 4 2 2 2 2" xfId="31641" xr:uid="{7C12A071-2ABF-4FCE-A457-E87A6D54620C}"/>
    <cellStyle name="Total 2 12 4 2 2 2 3" xfId="37216" xr:uid="{F488BBF3-155F-489D-AE8F-8F570F5E1B91}"/>
    <cellStyle name="Total 2 12 4 2 2 3" xfId="29429" xr:uid="{2DAEBBD4-3A09-46AD-9941-7C95489CCEEC}"/>
    <cellStyle name="Total 2 12 4 2 2 4" xfId="35153" xr:uid="{5BE901C1-002D-4D49-9E87-9093DE641DB5}"/>
    <cellStyle name="Total 2 12 4 2 3" xfId="24870" xr:uid="{C3672AAA-8638-4A96-A236-D4A1959A36AA}"/>
    <cellStyle name="Total 2 12 4 2 3 2" xfId="27065" xr:uid="{A4752A32-CA50-4C89-AB71-9D14D711732D}"/>
    <cellStyle name="Total 2 12 4 2 3 2 2" xfId="32517" xr:uid="{B251BB80-1BF5-4E71-85D3-9D50575E7207}"/>
    <cellStyle name="Total 2 12 4 2 3 2 3" xfId="37986" xr:uid="{51DC95DB-5E00-412F-81E5-BA3BEC776233}"/>
    <cellStyle name="Total 2 12 4 2 3 3" xfId="30322" xr:uid="{59D60904-E708-4FA9-895C-941C1FCD3010}"/>
    <cellStyle name="Total 2 12 4 2 3 4" xfId="36019" xr:uid="{E31E0C25-65E1-44F4-AB6D-E232B9C7DC41}"/>
    <cellStyle name="Total 2 12 4 2 4" xfId="22634" xr:uid="{4CA153D5-8AFB-44A9-9028-AA53077130E0}"/>
    <cellStyle name="Total 2 12 4 2 4 2" xfId="28574" xr:uid="{C20D9705-051C-4DF1-A242-CA9FE0FD4759}"/>
    <cellStyle name="Total 2 12 4 2 4 3" xfId="34301" xr:uid="{7123C9A4-38AD-40A2-A305-9417F5C8A078}"/>
    <cellStyle name="Total 2 12 4 2 5" xfId="25334" xr:uid="{56DFAC10-46D8-4D1C-9498-18C1781A526D}"/>
    <cellStyle name="Total 2 12 4 2 5 2" xfId="30786" xr:uid="{1F09DE6E-7D9A-402E-B057-A9220BEBBF0F}"/>
    <cellStyle name="Total 2 12 4 2 5 3" xfId="36445" xr:uid="{C632C1D7-596F-4028-8469-F2E585CF58E9}"/>
    <cellStyle name="Total 2 12 4 2 6" xfId="27697" xr:uid="{73D06C66-7DE8-409A-918F-111C779A9880}"/>
    <cellStyle name="Total 2 12 4 2 7" xfId="33424" xr:uid="{34E594D4-A0B1-429C-9258-E89234348ADE}"/>
    <cellStyle name="Total 2 12 4 3" xfId="23348" xr:uid="{C58AC5B5-7E3D-4E64-BC8B-DD5B78A61CFD}"/>
    <cellStyle name="Total 2 12 4 3 2" xfId="26048" xr:uid="{E33F7347-585A-48D0-ACC4-47C97F2368C2}"/>
    <cellStyle name="Total 2 12 4 3 2 2" xfId="31500" xr:uid="{85CBA73B-6758-4415-B515-369D56743897}"/>
    <cellStyle name="Total 2 12 4 3 2 3" xfId="37075" xr:uid="{B6F35AF3-0161-42AA-B042-5802E7C70216}"/>
    <cellStyle name="Total 2 12 4 3 3" xfId="29288" xr:uid="{896D9A07-480F-404D-AFE2-FFB86ADE7380}"/>
    <cellStyle name="Total 2 12 4 3 4" xfId="35012" xr:uid="{8E5A4270-A0DE-4205-B1E5-7E8137A4382E}"/>
    <cellStyle name="Total 2 12 4 4" xfId="24729" xr:uid="{EE4162BC-9602-4E5D-8AA6-D8FD7FECB535}"/>
    <cellStyle name="Total 2 12 4 4 2" xfId="26924" xr:uid="{59A66CCE-40F8-46E1-AB48-E93B8AF82A12}"/>
    <cellStyle name="Total 2 12 4 4 2 2" xfId="32376" xr:uid="{EF49B262-7DE7-4419-A391-99B996840D6E}"/>
    <cellStyle name="Total 2 12 4 4 2 3" xfId="37845" xr:uid="{19BCB7D0-0A9E-4479-B50E-918D9743D9EC}"/>
    <cellStyle name="Total 2 12 4 4 3" xfId="30181" xr:uid="{E3B0D37E-A1B7-4F09-A6C3-30FBB94B48D1}"/>
    <cellStyle name="Total 2 12 4 4 4" xfId="35878" xr:uid="{3544CEDE-65A0-4A84-8A9D-5A978D3C0CCF}"/>
    <cellStyle name="Total 2 12 4 5" xfId="22493" xr:uid="{4C484D92-5408-4087-B10F-9582B728891F}"/>
    <cellStyle name="Total 2 12 4 5 2" xfId="28433" xr:uid="{B90D4C5C-6822-44EF-8C9F-DB467BEA5A64}"/>
    <cellStyle name="Total 2 12 4 5 3" xfId="34160" xr:uid="{8981F925-2C89-44B1-A63A-A1CAE5C8CBC8}"/>
    <cellStyle name="Total 2 12 4 6" xfId="21614" xr:uid="{1222375A-8838-486C-A9E5-FCC0C3A997B8}"/>
    <cellStyle name="Total 2 12 4 7" xfId="27556" xr:uid="{7B57A34B-BF06-448C-ACAE-050C37F10765}"/>
    <cellStyle name="Total 2 12 4 8" xfId="33283" xr:uid="{4971E2C0-69BF-43BB-AF7C-5D0A89DDB928}"/>
    <cellStyle name="Total 2 12 5" xfId="20838" xr:uid="{00000000-0005-0000-0000-00006C510000}"/>
    <cellStyle name="Total 2 12 5 2" xfId="21754" xr:uid="{9829D346-FE0B-4311-B512-494F394557F1}"/>
    <cellStyle name="Total 2 12 5 2 2" xfId="23488" xr:uid="{B31A7D18-44D0-415C-BDE1-644EF43B975E}"/>
    <cellStyle name="Total 2 12 5 2 2 2" xfId="26188" xr:uid="{CA1F11DE-A2E4-4520-A5F4-D34BA6BEDAF5}"/>
    <cellStyle name="Total 2 12 5 2 2 2 2" xfId="31640" xr:uid="{B5B1CE96-C15E-4E8A-902E-C9EFB44E01D4}"/>
    <cellStyle name="Total 2 12 5 2 2 2 3" xfId="37215" xr:uid="{7687D9C2-4B56-4E27-973D-BF0934543D28}"/>
    <cellStyle name="Total 2 12 5 2 2 3" xfId="29428" xr:uid="{B19A48BC-AC81-4A29-9FDF-3FD92113F349}"/>
    <cellStyle name="Total 2 12 5 2 2 4" xfId="35152" xr:uid="{974444DF-78D4-4819-BADD-76CF1C76CE56}"/>
    <cellStyle name="Total 2 12 5 2 3" xfId="24869" xr:uid="{2F948610-3F84-456C-894E-9D986F480BF9}"/>
    <cellStyle name="Total 2 12 5 2 3 2" xfId="27064" xr:uid="{3F2256BC-F1BA-4441-8491-29562F22D1B9}"/>
    <cellStyle name="Total 2 12 5 2 3 2 2" xfId="32516" xr:uid="{70383F80-1AFA-4804-91E0-EB24B6D45EC5}"/>
    <cellStyle name="Total 2 12 5 2 3 2 3" xfId="37985" xr:uid="{C7909E78-B74D-485E-801F-832F59DCCC43}"/>
    <cellStyle name="Total 2 12 5 2 3 3" xfId="30321" xr:uid="{9E873684-1C43-4466-B388-86CB4A6FB49E}"/>
    <cellStyle name="Total 2 12 5 2 3 4" xfId="36018" xr:uid="{BCBF32D5-60D7-421D-83A4-83B7D900B9A8}"/>
    <cellStyle name="Total 2 12 5 2 4" xfId="22633" xr:uid="{D8604809-318A-417D-916F-A625DE5409CA}"/>
    <cellStyle name="Total 2 12 5 2 4 2" xfId="28573" xr:uid="{E06900FA-07FB-4E96-B207-AF9B74B1F585}"/>
    <cellStyle name="Total 2 12 5 2 4 3" xfId="34300" xr:uid="{1F9AC8F2-BB9A-4795-A2C5-29BA2223A576}"/>
    <cellStyle name="Total 2 12 5 2 5" xfId="25333" xr:uid="{B89FCE5E-DFF7-4415-ADD6-E1F0C381295E}"/>
    <cellStyle name="Total 2 12 5 2 5 2" xfId="30785" xr:uid="{8DC83E55-996E-4467-B12B-2D1E67821A5E}"/>
    <cellStyle name="Total 2 12 5 2 5 3" xfId="36444" xr:uid="{99D35D94-51A6-4043-8CAF-5569D639A615}"/>
    <cellStyle name="Total 2 12 5 2 6" xfId="27696" xr:uid="{382F1C56-34A0-45E1-94C5-748983DA715E}"/>
    <cellStyle name="Total 2 12 5 2 7" xfId="33423" xr:uid="{908FB49B-2FF3-4997-8619-1D9307AB3D7A}"/>
    <cellStyle name="Total 2 12 5 3" xfId="23349" xr:uid="{C10B005A-8C92-4D88-91E9-08E4808047F9}"/>
    <cellStyle name="Total 2 12 5 3 2" xfId="26049" xr:uid="{7961EF57-080C-4847-84A5-8C9A3A6B3F4F}"/>
    <cellStyle name="Total 2 12 5 3 2 2" xfId="31501" xr:uid="{B06AE89F-4E5B-4699-88E1-7B27ABF48C70}"/>
    <cellStyle name="Total 2 12 5 3 2 3" xfId="37076" xr:uid="{9EE01B95-8DC6-411D-8F41-3BE260A6C401}"/>
    <cellStyle name="Total 2 12 5 3 3" xfId="29289" xr:uid="{8288399F-A502-45D0-9069-03D22B30C6F5}"/>
    <cellStyle name="Total 2 12 5 3 4" xfId="35013" xr:uid="{39465D01-9326-42AA-B3A7-5B764223B57E}"/>
    <cellStyle name="Total 2 12 5 4" xfId="24730" xr:uid="{B0627178-9490-47A8-9490-60463093E6A2}"/>
    <cellStyle name="Total 2 12 5 4 2" xfId="26925" xr:uid="{89F83B1B-7C33-4924-84DD-41891FEA75B0}"/>
    <cellStyle name="Total 2 12 5 4 2 2" xfId="32377" xr:uid="{DE32B86C-8C6C-42BE-9C10-0519FAFC10EB}"/>
    <cellStyle name="Total 2 12 5 4 2 3" xfId="37846" xr:uid="{84C7ED5B-2E00-4D89-974C-FA6C0B19857C}"/>
    <cellStyle name="Total 2 12 5 4 3" xfId="30182" xr:uid="{26B8F0E9-4E29-43E9-8863-386643E4139E}"/>
    <cellStyle name="Total 2 12 5 4 4" xfId="35879" xr:uid="{4259EC64-1FF3-46E5-A877-35DA107CFFFB}"/>
    <cellStyle name="Total 2 12 5 5" xfId="22494" xr:uid="{69969625-39C0-4119-9814-C3EC8A2CB9F0}"/>
    <cellStyle name="Total 2 12 5 5 2" xfId="28434" xr:uid="{91E6FDE7-7E54-41F5-9159-23D34CBAFE7B}"/>
    <cellStyle name="Total 2 12 5 5 3" xfId="34161" xr:uid="{9AC00367-5204-4179-B783-415733D577F7}"/>
    <cellStyle name="Total 2 12 5 6" xfId="21615" xr:uid="{F661276D-43D5-46D0-B829-BEA298952C54}"/>
    <cellStyle name="Total 2 12 5 7" xfId="27557" xr:uid="{942B919D-FA14-42AF-9F66-485F48F772E0}"/>
    <cellStyle name="Total 2 12 5 8" xfId="33284" xr:uid="{765D256A-1373-409B-91A1-27EFE3BF510D}"/>
    <cellStyle name="Total 2 12 6" xfId="21758" xr:uid="{522EC774-10BA-4BEA-961E-D2BC6DDCF7E7}"/>
    <cellStyle name="Total 2 12 6 2" xfId="23492" xr:uid="{63C22E04-B645-4DE3-AEDF-D90637F3E9D9}"/>
    <cellStyle name="Total 2 12 6 2 2" xfId="26192" xr:uid="{D893918A-C15D-47D4-BD56-BE44E9FDC21C}"/>
    <cellStyle name="Total 2 12 6 2 2 2" xfId="31644" xr:uid="{FD85ADD7-41F5-401B-BC27-87E0A8C3B2F1}"/>
    <cellStyle name="Total 2 12 6 2 2 3" xfId="37219" xr:uid="{6562325F-FAD2-470D-9001-128C7A62B7BE}"/>
    <cellStyle name="Total 2 12 6 2 3" xfId="29432" xr:uid="{349673EA-4709-4B3C-8849-655577EF754A}"/>
    <cellStyle name="Total 2 12 6 2 4" xfId="35156" xr:uid="{C755137B-0E95-480F-9867-87BDA083D7E7}"/>
    <cellStyle name="Total 2 12 6 3" xfId="24873" xr:uid="{D9365E6D-FF09-46F1-8043-198FA21B4F3F}"/>
    <cellStyle name="Total 2 12 6 3 2" xfId="27068" xr:uid="{F3ABD685-F373-41E1-9DDF-412BE3073B70}"/>
    <cellStyle name="Total 2 12 6 3 2 2" xfId="32520" xr:uid="{B519603B-FC9B-45E7-BC04-09026968AA68}"/>
    <cellStyle name="Total 2 12 6 3 2 3" xfId="37989" xr:uid="{E765F6F9-AB5C-4543-8499-07838604CB0A}"/>
    <cellStyle name="Total 2 12 6 3 3" xfId="30325" xr:uid="{B4388987-D71F-4880-A490-570D096D2E2D}"/>
    <cellStyle name="Total 2 12 6 3 4" xfId="36022" xr:uid="{3B705BF8-AE4B-4026-AC36-645FD7FCD230}"/>
    <cellStyle name="Total 2 12 6 4" xfId="22637" xr:uid="{1EAA2020-9032-4C66-95BD-381C9057C17A}"/>
    <cellStyle name="Total 2 12 6 4 2" xfId="28577" xr:uid="{B75D3B3C-2E7C-40B4-8A4D-F0F531EDAFAD}"/>
    <cellStyle name="Total 2 12 6 4 3" xfId="34304" xr:uid="{AF48405A-A61A-4966-AA85-CC310F49440A}"/>
    <cellStyle name="Total 2 12 6 5" xfId="25337" xr:uid="{F51D4CF0-051F-40EF-970C-B6FC3DC7F44B}"/>
    <cellStyle name="Total 2 12 6 5 2" xfId="30789" xr:uid="{D937193A-BF94-40A9-888D-F9541721AC37}"/>
    <cellStyle name="Total 2 12 6 5 3" xfId="36448" xr:uid="{88E21019-2322-43AD-AAC1-539BE4CB42C0}"/>
    <cellStyle name="Total 2 12 6 6" xfId="27700" xr:uid="{90ACE134-89B2-4732-A94E-1D95EDF509CF}"/>
    <cellStyle name="Total 2 12 6 7" xfId="33427" xr:uid="{FF90FFC4-882A-428F-8D06-71237AD91581}"/>
    <cellStyle name="Total 2 12 7" xfId="23345" xr:uid="{4F8B36CB-A096-43AC-BAD5-FBCDA9702525}"/>
    <cellStyle name="Total 2 12 7 2" xfId="26045" xr:uid="{9B34CD6F-A40B-49B1-A9FD-F1D8C572C790}"/>
    <cellStyle name="Total 2 12 7 2 2" xfId="31497" xr:uid="{437194CD-22F8-4EDE-B655-73E963E72626}"/>
    <cellStyle name="Total 2 12 7 2 3" xfId="37072" xr:uid="{3B677C02-B169-4555-8168-4F54668FAF83}"/>
    <cellStyle name="Total 2 12 7 3" xfId="29285" xr:uid="{AE1554B1-C785-43A9-A0B8-24EE03319136}"/>
    <cellStyle name="Total 2 12 7 4" xfId="35009" xr:uid="{DF8D99F5-4DD5-4EF9-A07A-3FEC3C8D59E0}"/>
    <cellStyle name="Total 2 12 8" xfId="24726" xr:uid="{76609128-D47D-42B3-8E9F-8C824D786FAE}"/>
    <cellStyle name="Total 2 12 8 2" xfId="26921" xr:uid="{0450B075-3DC7-4714-9055-4C3866BACAA2}"/>
    <cellStyle name="Total 2 12 8 2 2" xfId="32373" xr:uid="{3DD2C9C6-4FA3-4FEA-AEE6-8E6465B3A533}"/>
    <cellStyle name="Total 2 12 8 2 3" xfId="37842" xr:uid="{0368401F-C9F8-4B02-A69E-DCB2899FB82E}"/>
    <cellStyle name="Total 2 12 8 3" xfId="30178" xr:uid="{6C3CEC27-3F3E-4C9E-99BB-67EAED8C9CB8}"/>
    <cellStyle name="Total 2 12 8 4" xfId="35875" xr:uid="{ABEB3D14-5EDD-47DA-9083-6DEC58B24A15}"/>
    <cellStyle name="Total 2 12 9" xfId="22490" xr:uid="{E57B1D17-8D7F-456E-83EC-093717B53CF4}"/>
    <cellStyle name="Total 2 12 9 2" xfId="28430" xr:uid="{5E6F6CF8-E6AE-4299-A53A-AF34C7951FA2}"/>
    <cellStyle name="Total 2 12 9 3" xfId="34157" xr:uid="{BE1A898C-788F-4192-8CF5-33E64E5616D8}"/>
    <cellStyle name="Total 2 13" xfId="20839" xr:uid="{00000000-0005-0000-0000-00006D510000}"/>
    <cellStyle name="Total 2 13 10" xfId="27558" xr:uid="{2B7620F2-5998-4F1E-A848-48683FD2B0EB}"/>
    <cellStyle name="Total 2 13 11" xfId="33285" xr:uid="{CB0E1209-2764-4A7B-90B0-0E4ED6D37F1F}"/>
    <cellStyle name="Total 2 13 2" xfId="20840" xr:uid="{00000000-0005-0000-0000-00006E510000}"/>
    <cellStyle name="Total 2 13 2 2" xfId="21752" xr:uid="{A9BD7B20-0A69-4831-9541-7AB4FB3F6673}"/>
    <cellStyle name="Total 2 13 2 2 2" xfId="23486" xr:uid="{781FDD4C-E4D7-4857-BC15-59FB49EF4F20}"/>
    <cellStyle name="Total 2 13 2 2 2 2" xfId="26186" xr:uid="{1FCA4D22-0378-4BD7-B327-0D0002FFCE2A}"/>
    <cellStyle name="Total 2 13 2 2 2 2 2" xfId="31638" xr:uid="{92E43839-2EB4-40DA-8F1E-F9E27E5806CC}"/>
    <cellStyle name="Total 2 13 2 2 2 2 3" xfId="37213" xr:uid="{60CB6EA2-C079-491C-B99A-430AADDFAE5C}"/>
    <cellStyle name="Total 2 13 2 2 2 3" xfId="29426" xr:uid="{341517DB-F8F1-474E-A917-69FC74484496}"/>
    <cellStyle name="Total 2 13 2 2 2 4" xfId="35150" xr:uid="{0FD90C7D-448B-4A27-8408-88FF34DFCD1C}"/>
    <cellStyle name="Total 2 13 2 2 3" xfId="24867" xr:uid="{FD7A2423-25FF-4DDF-AA6A-D1A13778B982}"/>
    <cellStyle name="Total 2 13 2 2 3 2" xfId="27062" xr:uid="{07232ACB-372D-4B2A-9521-83AED3779799}"/>
    <cellStyle name="Total 2 13 2 2 3 2 2" xfId="32514" xr:uid="{5365A21C-C0F6-48B9-858E-AD038AFFBB5D}"/>
    <cellStyle name="Total 2 13 2 2 3 2 3" xfId="37983" xr:uid="{E6D3BBF8-E9E7-4696-AC01-84C219DB1D88}"/>
    <cellStyle name="Total 2 13 2 2 3 3" xfId="30319" xr:uid="{680E5D31-A471-4309-B517-FA91CEF919F2}"/>
    <cellStyle name="Total 2 13 2 2 3 4" xfId="36016" xr:uid="{2FBE4BC0-C780-48B6-85DD-3A58948A068B}"/>
    <cellStyle name="Total 2 13 2 2 4" xfId="22631" xr:uid="{E1D2D7CD-E18C-4761-A9C8-372DA35B6623}"/>
    <cellStyle name="Total 2 13 2 2 4 2" xfId="28571" xr:uid="{6CE9637C-FD3D-4ADA-8809-7D9C3416CA68}"/>
    <cellStyle name="Total 2 13 2 2 4 3" xfId="34298" xr:uid="{DB49BEE0-C2AA-448D-91CF-A2BC63FAEE8F}"/>
    <cellStyle name="Total 2 13 2 2 5" xfId="25331" xr:uid="{37C4C67E-BBC1-48A8-A2AE-D308FD1FF699}"/>
    <cellStyle name="Total 2 13 2 2 5 2" xfId="30783" xr:uid="{9EF06B3C-881B-4C92-931F-82834BFC01E2}"/>
    <cellStyle name="Total 2 13 2 2 5 3" xfId="36442" xr:uid="{2CE8AE4E-F318-4594-8669-7B8F3F4E2C3A}"/>
    <cellStyle name="Total 2 13 2 2 6" xfId="27694" xr:uid="{023090C0-3F1E-4B77-9234-8AE41BCC33F0}"/>
    <cellStyle name="Total 2 13 2 2 7" xfId="33421" xr:uid="{343895B1-6026-4C3E-B6F5-D87F707CBAFC}"/>
    <cellStyle name="Total 2 13 2 3" xfId="23351" xr:uid="{AEE30A82-B487-4DB4-9CDD-AF5274469F0F}"/>
    <cellStyle name="Total 2 13 2 3 2" xfId="26051" xr:uid="{F4F23952-42AB-44A4-AE7E-FF35B0B54076}"/>
    <cellStyle name="Total 2 13 2 3 2 2" xfId="31503" xr:uid="{9B656DDD-BF94-46B2-A6B4-7C57DE315358}"/>
    <cellStyle name="Total 2 13 2 3 2 3" xfId="37078" xr:uid="{7F0FF1E2-721A-47B1-9979-4DE8447E483E}"/>
    <cellStyle name="Total 2 13 2 3 3" xfId="29291" xr:uid="{79B78A59-77FD-436E-9760-2A5A0396E210}"/>
    <cellStyle name="Total 2 13 2 3 4" xfId="35015" xr:uid="{5C80C552-D98F-478A-8AEB-25A0E1F01EE1}"/>
    <cellStyle name="Total 2 13 2 4" xfId="24732" xr:uid="{0E7C6574-E857-4DE1-BE27-6026AE797BA6}"/>
    <cellStyle name="Total 2 13 2 4 2" xfId="26927" xr:uid="{ACAB5F41-8CEA-43A5-874B-8A342CFB6401}"/>
    <cellStyle name="Total 2 13 2 4 2 2" xfId="32379" xr:uid="{D787816E-F2DC-470C-8B48-925CC25CEF22}"/>
    <cellStyle name="Total 2 13 2 4 2 3" xfId="37848" xr:uid="{7A7D0DF5-3AF9-453E-BF57-CEF523DF8464}"/>
    <cellStyle name="Total 2 13 2 4 3" xfId="30184" xr:uid="{1F0676E5-11BE-4221-A4D4-CF66917F8FE7}"/>
    <cellStyle name="Total 2 13 2 4 4" xfId="35881" xr:uid="{77D136A3-6849-4B39-B82A-038B1966F6E8}"/>
    <cellStyle name="Total 2 13 2 5" xfId="22496" xr:uid="{C21B4DF8-DEA1-4C21-B985-C3AADFC75797}"/>
    <cellStyle name="Total 2 13 2 5 2" xfId="28436" xr:uid="{15831769-9F48-441E-B723-F6543C7A9A01}"/>
    <cellStyle name="Total 2 13 2 5 3" xfId="34163" xr:uid="{6EF9DC8C-756C-4C3B-87B2-84A7E647F8E5}"/>
    <cellStyle name="Total 2 13 2 6" xfId="21617" xr:uid="{C00410EF-78FF-4A65-8C20-DDC1E6639720}"/>
    <cellStyle name="Total 2 13 2 7" xfId="27559" xr:uid="{DBA7CDD9-6F6A-4272-B1C3-FD5D571A046A}"/>
    <cellStyle name="Total 2 13 2 8" xfId="33286" xr:uid="{9E490F7E-F226-4E7F-B86A-8C5FA5BBFE45}"/>
    <cellStyle name="Total 2 13 3" xfId="20841" xr:uid="{00000000-0005-0000-0000-00006F510000}"/>
    <cellStyle name="Total 2 13 3 2" xfId="21751" xr:uid="{D437AF99-BA06-4524-904C-137769C5D812}"/>
    <cellStyle name="Total 2 13 3 2 2" xfId="23485" xr:uid="{34074BF4-CAC9-43C9-B176-AF7EC0131BC8}"/>
    <cellStyle name="Total 2 13 3 2 2 2" xfId="26185" xr:uid="{F0B31E66-C516-4257-A4DB-FB757AC99A08}"/>
    <cellStyle name="Total 2 13 3 2 2 2 2" xfId="31637" xr:uid="{C420F65B-3D4D-481A-8C61-3B120C348392}"/>
    <cellStyle name="Total 2 13 3 2 2 2 3" xfId="37212" xr:uid="{A0D7F5D4-32CB-4BB2-BBC9-EBAA6CBC8C63}"/>
    <cellStyle name="Total 2 13 3 2 2 3" xfId="29425" xr:uid="{D0EA6A4D-2996-4A35-B147-C62CD8742661}"/>
    <cellStyle name="Total 2 13 3 2 2 4" xfId="35149" xr:uid="{11C3FBFE-F6A0-402F-92DE-90DD2A4D9070}"/>
    <cellStyle name="Total 2 13 3 2 3" xfId="24866" xr:uid="{27FF4CB8-4491-47CF-A310-F9505BDC6D04}"/>
    <cellStyle name="Total 2 13 3 2 3 2" xfId="27061" xr:uid="{E69A02CF-A904-4C5F-AC7C-75E893E6991A}"/>
    <cellStyle name="Total 2 13 3 2 3 2 2" xfId="32513" xr:uid="{1AF54B0E-A50D-432E-86D1-71716AC3B4B6}"/>
    <cellStyle name="Total 2 13 3 2 3 2 3" xfId="37982" xr:uid="{DCC12CD4-22E3-4581-BD67-C18E8C6AFCCF}"/>
    <cellStyle name="Total 2 13 3 2 3 3" xfId="30318" xr:uid="{47AF0DA2-5EF0-4BC7-91CC-553F0C82D296}"/>
    <cellStyle name="Total 2 13 3 2 3 4" xfId="36015" xr:uid="{0660A0F5-0F4B-4F1F-8AA0-D4BCC0EC72C5}"/>
    <cellStyle name="Total 2 13 3 2 4" xfId="22630" xr:uid="{4F7A693A-CD87-4FD1-8651-D392F3F7EE4D}"/>
    <cellStyle name="Total 2 13 3 2 4 2" xfId="28570" xr:uid="{1C9AA123-831E-4D93-82B4-26762D28AA48}"/>
    <cellStyle name="Total 2 13 3 2 4 3" xfId="34297" xr:uid="{843AC66F-DB19-4025-9A16-C89FDE87E505}"/>
    <cellStyle name="Total 2 13 3 2 5" xfId="25330" xr:uid="{BFF3F93B-9180-40E2-985D-3031B31514AA}"/>
    <cellStyle name="Total 2 13 3 2 5 2" xfId="30782" xr:uid="{28874AE4-E8CB-4072-8517-8D9B27D274DD}"/>
    <cellStyle name="Total 2 13 3 2 5 3" xfId="36441" xr:uid="{70C4D33B-2CCC-4669-9D8E-5DB47F671D7F}"/>
    <cellStyle name="Total 2 13 3 2 6" xfId="27693" xr:uid="{B6B40EDD-96AA-4491-A74B-6910937BC63B}"/>
    <cellStyle name="Total 2 13 3 2 7" xfId="33420" xr:uid="{BBB2E9FA-BE4A-46EE-A13A-D061EE97DBD2}"/>
    <cellStyle name="Total 2 13 3 3" xfId="23352" xr:uid="{C4F95FEE-9D33-44A3-8E9B-47BFE66F91BE}"/>
    <cellStyle name="Total 2 13 3 3 2" xfId="26052" xr:uid="{E335F079-9834-444B-BE86-EF0EEB00993C}"/>
    <cellStyle name="Total 2 13 3 3 2 2" xfId="31504" xr:uid="{F158655E-B913-4CBC-8804-43DC052CDF25}"/>
    <cellStyle name="Total 2 13 3 3 2 3" xfId="37079" xr:uid="{1A96F8E6-BB9A-439D-95F8-BF1753C51F55}"/>
    <cellStyle name="Total 2 13 3 3 3" xfId="29292" xr:uid="{7C3D52EA-7426-4CB6-93A2-5881D11E6F94}"/>
    <cellStyle name="Total 2 13 3 3 4" xfId="35016" xr:uid="{D0835EBF-7FE4-4CCB-8261-449D5C3A974C}"/>
    <cellStyle name="Total 2 13 3 4" xfId="24733" xr:uid="{355AA89D-7F01-4F3C-94D2-AB5DB1383F8A}"/>
    <cellStyle name="Total 2 13 3 4 2" xfId="26928" xr:uid="{1B2A45C0-28F8-4BEF-856A-4478EEA357C2}"/>
    <cellStyle name="Total 2 13 3 4 2 2" xfId="32380" xr:uid="{226E7CAB-60FE-4D2A-9B15-1C317349E9C9}"/>
    <cellStyle name="Total 2 13 3 4 2 3" xfId="37849" xr:uid="{4426E4EC-DD82-474E-935A-4C6AE749B866}"/>
    <cellStyle name="Total 2 13 3 4 3" xfId="30185" xr:uid="{B0850088-4639-458C-950C-B082EDA327E6}"/>
    <cellStyle name="Total 2 13 3 4 4" xfId="35882" xr:uid="{28150727-F0B7-414F-8BF7-7A70B1AADAB1}"/>
    <cellStyle name="Total 2 13 3 5" xfId="22497" xr:uid="{98FC53CC-B1E2-41CE-ABE9-045BCE250668}"/>
    <cellStyle name="Total 2 13 3 5 2" xfId="28437" xr:uid="{2ADF3317-0A13-4F76-B96E-43DCDAB944F7}"/>
    <cellStyle name="Total 2 13 3 5 3" xfId="34164" xr:uid="{23D47BA7-F8D5-45B9-92B0-4DE5638B2C4B}"/>
    <cellStyle name="Total 2 13 3 6" xfId="21618" xr:uid="{8305B3E8-1406-4667-9FBE-40C1AAD81DA8}"/>
    <cellStyle name="Total 2 13 3 7" xfId="27560" xr:uid="{2F411CB8-BDEF-450B-B339-A3C0F6B3D39B}"/>
    <cellStyle name="Total 2 13 3 8" xfId="33287" xr:uid="{21B1EB29-BDF4-45EA-B8BE-1063EF41085E}"/>
    <cellStyle name="Total 2 13 4" xfId="20842" xr:uid="{00000000-0005-0000-0000-000070510000}"/>
    <cellStyle name="Total 2 13 4 2" xfId="21750" xr:uid="{F854C824-826A-4E73-8271-C63FBA80C895}"/>
    <cellStyle name="Total 2 13 4 2 2" xfId="23484" xr:uid="{A714EDE4-7108-45AF-BC31-989C14E92840}"/>
    <cellStyle name="Total 2 13 4 2 2 2" xfId="26184" xr:uid="{ACCB3B1E-9668-46C7-B60C-EBD758BEB691}"/>
    <cellStyle name="Total 2 13 4 2 2 2 2" xfId="31636" xr:uid="{A15FEECB-5324-4D6E-BDAD-6669BBA59419}"/>
    <cellStyle name="Total 2 13 4 2 2 2 3" xfId="37211" xr:uid="{0FAE2651-D07B-48E8-8534-5F02B403D92B}"/>
    <cellStyle name="Total 2 13 4 2 2 3" xfId="29424" xr:uid="{B3F71AD1-5150-41C8-89F1-2157949D78FD}"/>
    <cellStyle name="Total 2 13 4 2 2 4" xfId="35148" xr:uid="{D0D3E822-4167-42B8-ABED-BBAE6C508C8A}"/>
    <cellStyle name="Total 2 13 4 2 3" xfId="24865" xr:uid="{992F31ED-2E8F-4F59-9AD7-52FD4A6C462E}"/>
    <cellStyle name="Total 2 13 4 2 3 2" xfId="27060" xr:uid="{27001974-2CF9-479F-A68C-270FBA87E189}"/>
    <cellStyle name="Total 2 13 4 2 3 2 2" xfId="32512" xr:uid="{E104ABCC-2A19-40E6-878D-7FE0D472AC31}"/>
    <cellStyle name="Total 2 13 4 2 3 2 3" xfId="37981" xr:uid="{A57C939C-F7F9-4036-94EA-47088A488172}"/>
    <cellStyle name="Total 2 13 4 2 3 3" xfId="30317" xr:uid="{D99A403F-8CCD-4CB7-B588-1F244E1EB0E3}"/>
    <cellStyle name="Total 2 13 4 2 3 4" xfId="36014" xr:uid="{37B3A421-83EB-4EAD-8286-CEF3C9AF0F9A}"/>
    <cellStyle name="Total 2 13 4 2 4" xfId="22629" xr:uid="{61A8B298-ED90-4F6F-9189-F1CC2E6FB2A6}"/>
    <cellStyle name="Total 2 13 4 2 4 2" xfId="28569" xr:uid="{61CDFA3E-ADAF-415A-B8C3-3E68940D2216}"/>
    <cellStyle name="Total 2 13 4 2 4 3" xfId="34296" xr:uid="{6C0B4F61-9A03-40CD-9DB4-530A83A5410E}"/>
    <cellStyle name="Total 2 13 4 2 5" xfId="25329" xr:uid="{9FE60D8F-EC03-4E4F-B8FD-C59226574807}"/>
    <cellStyle name="Total 2 13 4 2 5 2" xfId="30781" xr:uid="{DAB06410-8E44-4978-8B56-3AC752B3A549}"/>
    <cellStyle name="Total 2 13 4 2 5 3" xfId="36440" xr:uid="{575973D5-841D-4045-A378-A8F7E7BF8955}"/>
    <cellStyle name="Total 2 13 4 2 6" xfId="27692" xr:uid="{2D090BA3-87E1-46A4-B83F-666922E79AB8}"/>
    <cellStyle name="Total 2 13 4 2 7" xfId="33419" xr:uid="{E29F092D-E9A0-41E8-A0FA-D540548D1EDA}"/>
    <cellStyle name="Total 2 13 4 3" xfId="23353" xr:uid="{0120225E-F8B1-4FD0-B552-CCC901E6FBFD}"/>
    <cellStyle name="Total 2 13 4 3 2" xfId="26053" xr:uid="{6DC92AD3-371D-489C-AD1B-72305DB3197D}"/>
    <cellStyle name="Total 2 13 4 3 2 2" xfId="31505" xr:uid="{D1E2F27B-30BD-4E7F-9C30-F5A8ADBDBC42}"/>
    <cellStyle name="Total 2 13 4 3 2 3" xfId="37080" xr:uid="{D3509912-2176-409C-9D0B-BC8A026CED05}"/>
    <cellStyle name="Total 2 13 4 3 3" xfId="29293" xr:uid="{292DD3F7-AAC4-4821-8A4B-290FAE2F5F8C}"/>
    <cellStyle name="Total 2 13 4 3 4" xfId="35017" xr:uid="{C3CF83FC-2E0A-4411-B730-D09F9D2B1998}"/>
    <cellStyle name="Total 2 13 4 4" xfId="24734" xr:uid="{A7982112-101C-493E-BCDD-015F8C4C3AD9}"/>
    <cellStyle name="Total 2 13 4 4 2" xfId="26929" xr:uid="{DD5F0C6A-66EF-445A-A24E-F3B2173245A9}"/>
    <cellStyle name="Total 2 13 4 4 2 2" xfId="32381" xr:uid="{505436FF-69F9-469D-AF99-6F846B31B9CB}"/>
    <cellStyle name="Total 2 13 4 4 2 3" xfId="37850" xr:uid="{C5BAAAD8-3B9F-4BEE-8BBB-F0C7C682AE94}"/>
    <cellStyle name="Total 2 13 4 4 3" xfId="30186" xr:uid="{81CE6539-769C-4634-9443-A637BF6CCF64}"/>
    <cellStyle name="Total 2 13 4 4 4" xfId="35883" xr:uid="{DAFC5815-E430-491A-9BA4-3DE724481C5A}"/>
    <cellStyle name="Total 2 13 4 5" xfId="22498" xr:uid="{6219A80D-DAE0-4AF1-9632-8068FB68249A}"/>
    <cellStyle name="Total 2 13 4 5 2" xfId="28438" xr:uid="{B1F68284-4141-44AB-B075-6410FA4C7495}"/>
    <cellStyle name="Total 2 13 4 5 3" xfId="34165" xr:uid="{F84FF011-D0FB-4528-AEEC-DAF7555B3AC8}"/>
    <cellStyle name="Total 2 13 4 6" xfId="21619" xr:uid="{AB5EBA57-7332-4762-BC30-7C655F70DEA5}"/>
    <cellStyle name="Total 2 13 4 7" xfId="27561" xr:uid="{55F4982E-6169-4744-83CE-E2EB99576771}"/>
    <cellStyle name="Total 2 13 4 8" xfId="33288" xr:uid="{CDEA388D-E098-4E80-958D-96B478876F88}"/>
    <cellStyle name="Total 2 13 5" xfId="21753" xr:uid="{0A2A62DE-354B-4289-8440-71E6353F998F}"/>
    <cellStyle name="Total 2 13 5 2" xfId="23487" xr:uid="{7CA23FCC-705F-4E6A-9DD6-F7277C44F6F4}"/>
    <cellStyle name="Total 2 13 5 2 2" xfId="26187" xr:uid="{01F6DD16-2708-4726-BE23-11DE704DEF39}"/>
    <cellStyle name="Total 2 13 5 2 2 2" xfId="31639" xr:uid="{F87E2C1D-F8A2-40A4-97BB-128EBC3A19D9}"/>
    <cellStyle name="Total 2 13 5 2 2 3" xfId="37214" xr:uid="{C448A136-7010-428F-A3B2-1075429D92A6}"/>
    <cellStyle name="Total 2 13 5 2 3" xfId="29427" xr:uid="{C3410908-BE82-40CB-90C5-93CB71630B64}"/>
    <cellStyle name="Total 2 13 5 2 4" xfId="35151" xr:uid="{B219F855-31B1-4D2A-AD48-7F0D0D3C8E87}"/>
    <cellStyle name="Total 2 13 5 3" xfId="24868" xr:uid="{F355072D-6E09-4044-8EAE-BCC97013446A}"/>
    <cellStyle name="Total 2 13 5 3 2" xfId="27063" xr:uid="{77D46336-DAD4-426B-81F8-4DFCB3229D1A}"/>
    <cellStyle name="Total 2 13 5 3 2 2" xfId="32515" xr:uid="{35F39E53-7776-40FE-A625-C719F1C254B3}"/>
    <cellStyle name="Total 2 13 5 3 2 3" xfId="37984" xr:uid="{80A8305A-C61B-472F-B32D-0202DEA906E2}"/>
    <cellStyle name="Total 2 13 5 3 3" xfId="30320" xr:uid="{9CFD2F43-6065-425B-A303-B9876332DB2E}"/>
    <cellStyle name="Total 2 13 5 3 4" xfId="36017" xr:uid="{7F3A68D1-E0CC-4848-8955-1E94D85CBBCB}"/>
    <cellStyle name="Total 2 13 5 4" xfId="22632" xr:uid="{7ADEF7DA-0107-433A-97B3-9516231952DB}"/>
    <cellStyle name="Total 2 13 5 4 2" xfId="28572" xr:uid="{DED880E0-5880-4BDD-B26E-8F4D933CFB01}"/>
    <cellStyle name="Total 2 13 5 4 3" xfId="34299" xr:uid="{701EFE51-D6C6-478C-A0C3-75EE12F8EFD6}"/>
    <cellStyle name="Total 2 13 5 5" xfId="25332" xr:uid="{2DEEF054-FA62-4110-BDFC-384C089BC7D9}"/>
    <cellStyle name="Total 2 13 5 5 2" xfId="30784" xr:uid="{34EB1964-92BF-445C-B9D6-3B0EC2EBB73A}"/>
    <cellStyle name="Total 2 13 5 5 3" xfId="36443" xr:uid="{D9EC9ACB-C921-4B29-AF4C-082A7B36924F}"/>
    <cellStyle name="Total 2 13 5 6" xfId="27695" xr:uid="{35E06AE1-424C-4368-A2C3-606623FDFBE6}"/>
    <cellStyle name="Total 2 13 5 7" xfId="33422" xr:uid="{EE121788-29E2-4BB4-ADEF-269B0DC9D842}"/>
    <cellStyle name="Total 2 13 6" xfId="23350" xr:uid="{A06609F9-3B61-4742-A4CF-503542775954}"/>
    <cellStyle name="Total 2 13 6 2" xfId="26050" xr:uid="{26377341-4C80-4FD6-A935-544AD22E4CD9}"/>
    <cellStyle name="Total 2 13 6 2 2" xfId="31502" xr:uid="{73BFB4F3-3604-43A2-B9A9-852B6BFBD1E8}"/>
    <cellStyle name="Total 2 13 6 2 3" xfId="37077" xr:uid="{2EEB3C92-3D78-476C-9A14-00139E7296E8}"/>
    <cellStyle name="Total 2 13 6 3" xfId="29290" xr:uid="{F2E37513-4FC4-4375-893E-8597C9785416}"/>
    <cellStyle name="Total 2 13 6 4" xfId="35014" xr:uid="{EDC92132-DA52-4940-9FB1-D796928BC2B3}"/>
    <cellStyle name="Total 2 13 7" xfId="24731" xr:uid="{92E8F9FD-9333-4298-90EC-E3FA2BEF19B9}"/>
    <cellStyle name="Total 2 13 7 2" xfId="26926" xr:uid="{DB4148B0-E182-45CB-A904-15DD9A86A272}"/>
    <cellStyle name="Total 2 13 7 2 2" xfId="32378" xr:uid="{83D58C7C-95AA-493A-9020-75B3D45B17DB}"/>
    <cellStyle name="Total 2 13 7 2 3" xfId="37847" xr:uid="{8F71F860-E676-4BF0-9D42-A16D19B4F975}"/>
    <cellStyle name="Total 2 13 7 3" xfId="30183" xr:uid="{CC0C01C7-6B53-4A8C-9450-F0131AD3FDA7}"/>
    <cellStyle name="Total 2 13 7 4" xfId="35880" xr:uid="{B6309588-7F24-4629-93E9-6E3EA725D4B1}"/>
    <cellStyle name="Total 2 13 8" xfId="22495" xr:uid="{C71B66AC-B09D-4D94-9D20-A0269FE95BA7}"/>
    <cellStyle name="Total 2 13 8 2" xfId="28435" xr:uid="{5C92BD3B-B673-4881-8C22-2F35DDEFDFA1}"/>
    <cellStyle name="Total 2 13 8 3" xfId="34162" xr:uid="{6A3AE74E-1576-45F8-BBC6-F5958B916F69}"/>
    <cellStyle name="Total 2 13 9" xfId="21616" xr:uid="{87E0F77A-7001-4826-89BC-A8ECDEDB3E80}"/>
    <cellStyle name="Total 2 14" xfId="20843" xr:uid="{00000000-0005-0000-0000-000071510000}"/>
    <cellStyle name="Total 2 14 2" xfId="21749" xr:uid="{E049CD1E-FE71-4C56-8E17-C3F0FAE1F000}"/>
    <cellStyle name="Total 2 14 2 2" xfId="23483" xr:uid="{E3CDA2CE-D1DA-4CD3-802B-D7811A22D52A}"/>
    <cellStyle name="Total 2 14 2 2 2" xfId="26183" xr:uid="{8B268B08-3975-43A7-BA66-E910AD5BF0A5}"/>
    <cellStyle name="Total 2 14 2 2 2 2" xfId="31635" xr:uid="{048948A6-A8B0-4BF0-BC82-898EDB105466}"/>
    <cellStyle name="Total 2 14 2 2 2 3" xfId="37210" xr:uid="{942D21A7-74F5-4508-A142-66751DD31AD5}"/>
    <cellStyle name="Total 2 14 2 2 3" xfId="29423" xr:uid="{337F6924-9893-40F0-ADE9-BB0E4B8EE56A}"/>
    <cellStyle name="Total 2 14 2 2 4" xfId="35147" xr:uid="{00B3A08B-FD13-49DE-884B-F4B5FD685AEB}"/>
    <cellStyle name="Total 2 14 2 3" xfId="24864" xr:uid="{289434C0-5F0D-42E3-989B-187C973A2025}"/>
    <cellStyle name="Total 2 14 2 3 2" xfId="27059" xr:uid="{846D8A84-ED1C-49AE-9D0D-E30181915FD6}"/>
    <cellStyle name="Total 2 14 2 3 2 2" xfId="32511" xr:uid="{07EAA698-7559-4D19-9C98-8DA855AF6FB4}"/>
    <cellStyle name="Total 2 14 2 3 2 3" xfId="37980" xr:uid="{C72C5E1D-A63B-431B-BE98-636FED9ABA0C}"/>
    <cellStyle name="Total 2 14 2 3 3" xfId="30316" xr:uid="{F3CFA25E-2545-4866-93DD-AFE903834744}"/>
    <cellStyle name="Total 2 14 2 3 4" xfId="36013" xr:uid="{733F4EFC-C14D-4723-9010-416945F307B7}"/>
    <cellStyle name="Total 2 14 2 4" xfId="22628" xr:uid="{05EB5784-AF6A-4655-9BD6-05294CD06F10}"/>
    <cellStyle name="Total 2 14 2 4 2" xfId="28568" xr:uid="{8710B4C0-D035-4966-9D98-B059B28B4F8A}"/>
    <cellStyle name="Total 2 14 2 4 3" xfId="34295" xr:uid="{6D7D2B99-C1B0-451C-81DC-3BE5653B57CD}"/>
    <cellStyle name="Total 2 14 2 5" xfId="25328" xr:uid="{50898EE1-2D5E-425A-BEC7-15C43FDEB77E}"/>
    <cellStyle name="Total 2 14 2 5 2" xfId="30780" xr:uid="{A9202AFC-5374-47AD-80B9-9EF9B553B5F6}"/>
    <cellStyle name="Total 2 14 2 5 3" xfId="36439" xr:uid="{4BB4E04D-3933-407F-A89D-D64C91B5B3CE}"/>
    <cellStyle name="Total 2 14 2 6" xfId="27691" xr:uid="{FEE9C570-4413-4422-9DB0-477FB311AEC6}"/>
    <cellStyle name="Total 2 14 2 7" xfId="33418" xr:uid="{1D9FA2E3-0A52-4930-9B87-09FA339EF592}"/>
    <cellStyle name="Total 2 14 3" xfId="23354" xr:uid="{BBF6D8DE-630E-43FC-B721-7C17AFDAC25D}"/>
    <cellStyle name="Total 2 14 3 2" xfId="26054" xr:uid="{72999524-478D-43C6-9F6F-19F72D668B15}"/>
    <cellStyle name="Total 2 14 3 2 2" xfId="31506" xr:uid="{6A1C2654-0988-4FE0-BAFC-C9C475DD3D59}"/>
    <cellStyle name="Total 2 14 3 2 3" xfId="37081" xr:uid="{0A03680F-7F4F-4ACE-B85C-65314920847E}"/>
    <cellStyle name="Total 2 14 3 3" xfId="29294" xr:uid="{FD371FBE-868E-4311-8A41-1EACB220EE16}"/>
    <cellStyle name="Total 2 14 3 4" xfId="35018" xr:uid="{9E74D809-8F68-468C-9232-96DC491AFA29}"/>
    <cellStyle name="Total 2 14 4" xfId="24735" xr:uid="{00A86960-D3F5-4AA4-9FA7-17C331B5889B}"/>
    <cellStyle name="Total 2 14 4 2" xfId="26930" xr:uid="{A7FD1002-82AA-4015-9208-75C9B1CFC800}"/>
    <cellStyle name="Total 2 14 4 2 2" xfId="32382" xr:uid="{37B360B0-CFC1-4993-A04A-5F47F8263D97}"/>
    <cellStyle name="Total 2 14 4 2 3" xfId="37851" xr:uid="{1031C302-0447-43EB-9A42-9928D138BF17}"/>
    <cellStyle name="Total 2 14 4 3" xfId="30187" xr:uid="{FC5156DA-BD5C-431E-BCA1-C0C1D314FBB8}"/>
    <cellStyle name="Total 2 14 4 4" xfId="35884" xr:uid="{F6AD8AA7-50D1-4B1F-8008-13E546D94FA4}"/>
    <cellStyle name="Total 2 14 5" xfId="22499" xr:uid="{B7C10996-F507-4B65-8D05-BD699347634D}"/>
    <cellStyle name="Total 2 14 5 2" xfId="28439" xr:uid="{0A4C3C6E-4E53-40E3-8424-39FED2572F88}"/>
    <cellStyle name="Total 2 14 5 3" xfId="34166" xr:uid="{5A2EED15-5F5C-465D-88AD-CD80BF3613FD}"/>
    <cellStyle name="Total 2 14 6" xfId="21620" xr:uid="{7A7FFC99-D7EE-4100-9E6D-F73DA2A225BA}"/>
    <cellStyle name="Total 2 14 7" xfId="27562" xr:uid="{3DDBC193-5A4A-4CEB-BE9B-7067D0578E13}"/>
    <cellStyle name="Total 2 14 8" xfId="33289" xr:uid="{8297EAE7-EC06-4913-B7EC-1154B9C21BEB}"/>
    <cellStyle name="Total 2 15" xfId="20844" xr:uid="{00000000-0005-0000-0000-000072510000}"/>
    <cellStyle name="Total 2 15 2" xfId="21748" xr:uid="{545126FD-A452-4691-816A-D17A6F8DB524}"/>
    <cellStyle name="Total 2 15 2 2" xfId="23482" xr:uid="{A72CC43D-E591-4EEF-87B8-16B764458708}"/>
    <cellStyle name="Total 2 15 2 2 2" xfId="26182" xr:uid="{785FE7F0-10AA-49FC-B518-02B386338727}"/>
    <cellStyle name="Total 2 15 2 2 2 2" xfId="31634" xr:uid="{00225E90-878F-40AB-B3CE-9A2834083742}"/>
    <cellStyle name="Total 2 15 2 2 2 3" xfId="37209" xr:uid="{28225515-D2BC-4EC1-8417-4C511D80AD4D}"/>
    <cellStyle name="Total 2 15 2 2 3" xfId="29422" xr:uid="{4D314AD7-C36C-448F-B343-B757EC8ADC80}"/>
    <cellStyle name="Total 2 15 2 2 4" xfId="35146" xr:uid="{199D8422-6D4D-4B3F-832D-5CDC33AAF89D}"/>
    <cellStyle name="Total 2 15 2 3" xfId="24863" xr:uid="{AE6105A5-8D80-4DE6-8E1A-E3B7619A8D54}"/>
    <cellStyle name="Total 2 15 2 3 2" xfId="27058" xr:uid="{8269A98D-C6D2-4257-BF80-172007000377}"/>
    <cellStyle name="Total 2 15 2 3 2 2" xfId="32510" xr:uid="{C2514A07-24E2-4C3F-B7C8-2A4D3F2DC477}"/>
    <cellStyle name="Total 2 15 2 3 2 3" xfId="37979" xr:uid="{57A56546-3993-4CD5-AA39-397A9680F870}"/>
    <cellStyle name="Total 2 15 2 3 3" xfId="30315" xr:uid="{E81E1B5F-CDD9-45A6-9146-D0BF7E006A08}"/>
    <cellStyle name="Total 2 15 2 3 4" xfId="36012" xr:uid="{48258E72-A752-462B-896E-9CACDA422EA8}"/>
    <cellStyle name="Total 2 15 2 4" xfId="22627" xr:uid="{3342E725-9A57-4E83-BB66-4E463BB8706D}"/>
    <cellStyle name="Total 2 15 2 4 2" xfId="28567" xr:uid="{C1784469-98F3-4148-B42D-5C4D079CF5B1}"/>
    <cellStyle name="Total 2 15 2 4 3" xfId="34294" xr:uid="{8C812BCB-AC44-4DEE-B675-69ED406781FD}"/>
    <cellStyle name="Total 2 15 2 5" xfId="25327" xr:uid="{453CDD4E-30D4-4F37-84CB-4BE2072205C2}"/>
    <cellStyle name="Total 2 15 2 5 2" xfId="30779" xr:uid="{4C0CC87B-0141-486B-A01C-6AA7BCA4CAB1}"/>
    <cellStyle name="Total 2 15 2 5 3" xfId="36438" xr:uid="{344F0E7C-B0B0-4683-BBB3-0917D62E47D2}"/>
    <cellStyle name="Total 2 15 2 6" xfId="27690" xr:uid="{FE7C87C6-B556-4F6B-A14F-B543901F453A}"/>
    <cellStyle name="Total 2 15 2 7" xfId="33417" xr:uid="{7B09EFCD-B6BE-4DCF-81A4-40842A153727}"/>
    <cellStyle name="Total 2 15 3" xfId="23355" xr:uid="{C013665D-5363-4AEB-9C29-9854EDCE4C3C}"/>
    <cellStyle name="Total 2 15 3 2" xfId="26055" xr:uid="{8E1C89BF-DCB0-4BFF-A1B4-2815516388B3}"/>
    <cellStyle name="Total 2 15 3 2 2" xfId="31507" xr:uid="{B015FA25-47EB-4D00-8C16-15E3DBA3605A}"/>
    <cellStyle name="Total 2 15 3 2 3" xfId="37082" xr:uid="{1F920C62-9404-49B1-9BCE-ED4777168072}"/>
    <cellStyle name="Total 2 15 3 3" xfId="29295" xr:uid="{A3D98EB5-51DE-4361-AB5A-580A07614A78}"/>
    <cellStyle name="Total 2 15 3 4" xfId="35019" xr:uid="{60A711BD-2CCE-44FB-ABE8-13774B59EAC7}"/>
    <cellStyle name="Total 2 15 4" xfId="24736" xr:uid="{FD0E8B11-E1A3-401D-8744-30361617FB83}"/>
    <cellStyle name="Total 2 15 4 2" xfId="26931" xr:uid="{B400D9DD-48AE-4190-B807-4ADB70C2CF43}"/>
    <cellStyle name="Total 2 15 4 2 2" xfId="32383" xr:uid="{0D4D94B3-E908-47B4-8504-BE02A6F2EDDC}"/>
    <cellStyle name="Total 2 15 4 2 3" xfId="37852" xr:uid="{C890A3C6-D5FE-4435-8B4B-FAEC039B4B26}"/>
    <cellStyle name="Total 2 15 4 3" xfId="30188" xr:uid="{306E96F9-85A1-497A-8D7D-0931F34C29EC}"/>
    <cellStyle name="Total 2 15 4 4" xfId="35885" xr:uid="{1E7BB814-ED32-4A4F-A613-A8AC023057C1}"/>
    <cellStyle name="Total 2 15 5" xfId="22500" xr:uid="{8698ACDA-31BB-4963-B0B4-88F76BC60892}"/>
    <cellStyle name="Total 2 15 5 2" xfId="28440" xr:uid="{1F895C13-38F7-424F-90DA-B2E5527539CB}"/>
    <cellStyle name="Total 2 15 5 3" xfId="34167" xr:uid="{B0BAA457-8BC6-48B9-B7A6-7D9C1CA21A96}"/>
    <cellStyle name="Total 2 15 6" xfId="21621" xr:uid="{2AF02B17-6CFA-4FE3-A2DC-5A888EBF5713}"/>
    <cellStyle name="Total 2 15 7" xfId="27563" xr:uid="{557621F4-CC19-4C3D-A07A-C23306EB67DC}"/>
    <cellStyle name="Total 2 15 8" xfId="33290" xr:uid="{B1D2E302-3E80-4E17-8233-FD2B38DFFEBB}"/>
    <cellStyle name="Total 2 16" xfId="20845" xr:uid="{00000000-0005-0000-0000-000073510000}"/>
    <cellStyle name="Total 2 16 2" xfId="21747" xr:uid="{A3AAF001-E2EE-4EBE-81DD-2D86F4C5EA81}"/>
    <cellStyle name="Total 2 16 2 2" xfId="23481" xr:uid="{0D906FA2-01A3-4885-8DC6-05EA674A8DEE}"/>
    <cellStyle name="Total 2 16 2 2 2" xfId="26181" xr:uid="{80428F6E-5F94-4F1C-A2A4-CFE1D62141D1}"/>
    <cellStyle name="Total 2 16 2 2 2 2" xfId="31633" xr:uid="{7E0B97C9-015E-447C-B305-4BDE974DA42D}"/>
    <cellStyle name="Total 2 16 2 2 2 3" xfId="37208" xr:uid="{B6D546A7-C25D-4C31-90D0-C353D4D1C6F2}"/>
    <cellStyle name="Total 2 16 2 2 3" xfId="29421" xr:uid="{B2F6DA34-FA7A-413C-AD81-4F2B25568ABF}"/>
    <cellStyle name="Total 2 16 2 2 4" xfId="35145" xr:uid="{23C7D7EE-3EF9-4D92-A01B-D4F2CA0F45FB}"/>
    <cellStyle name="Total 2 16 2 3" xfId="24862" xr:uid="{32BCEEE3-726A-4651-8855-8ED9371CFD3D}"/>
    <cellStyle name="Total 2 16 2 3 2" xfId="27057" xr:uid="{0E194817-2362-45AA-8967-C122CAB84837}"/>
    <cellStyle name="Total 2 16 2 3 2 2" xfId="32509" xr:uid="{AD77B76E-A23F-4558-8B49-46FD590D1AAD}"/>
    <cellStyle name="Total 2 16 2 3 2 3" xfId="37978" xr:uid="{7B8513D0-C5D8-46D9-A90E-ECD2C7573727}"/>
    <cellStyle name="Total 2 16 2 3 3" xfId="30314" xr:uid="{68B74494-9C2C-42A4-9037-2BDBE8E02495}"/>
    <cellStyle name="Total 2 16 2 3 4" xfId="36011" xr:uid="{EBC50805-6E7E-4DFB-BB27-2720C677D3C1}"/>
    <cellStyle name="Total 2 16 2 4" xfId="22626" xr:uid="{E90EC271-E0AF-4520-8F37-4E89EFA89884}"/>
    <cellStyle name="Total 2 16 2 4 2" xfId="28566" xr:uid="{7A25F0BA-C9EF-49D5-80AE-9BC24703BE11}"/>
    <cellStyle name="Total 2 16 2 4 3" xfId="34293" xr:uid="{EAEDDB86-E0ED-4369-B594-6A03A61F7619}"/>
    <cellStyle name="Total 2 16 2 5" xfId="25326" xr:uid="{4F77F7F6-77BD-446D-87CE-7311241FC31F}"/>
    <cellStyle name="Total 2 16 2 5 2" xfId="30778" xr:uid="{6FE32345-6ED6-45EC-A2A9-C15F4AD77C8C}"/>
    <cellStyle name="Total 2 16 2 5 3" xfId="36437" xr:uid="{C3E6A065-CF22-4CAB-9431-39F564F04AD3}"/>
    <cellStyle name="Total 2 16 2 6" xfId="27689" xr:uid="{5D0A3B1D-A471-4F4D-989E-96A5191A1CAB}"/>
    <cellStyle name="Total 2 16 2 7" xfId="33416" xr:uid="{D07950FE-89C9-40B2-BD29-CE67AC2B1F7F}"/>
    <cellStyle name="Total 2 16 3" xfId="23356" xr:uid="{4D37C9DA-0E76-428B-8A50-0750DE8A15EA}"/>
    <cellStyle name="Total 2 16 3 2" xfId="26056" xr:uid="{2D10C6B4-DCEF-4D15-82F5-4AFC3EDFB07E}"/>
    <cellStyle name="Total 2 16 3 2 2" xfId="31508" xr:uid="{57F36B60-AF99-47CE-99E6-7C59B50B1432}"/>
    <cellStyle name="Total 2 16 3 2 3" xfId="37083" xr:uid="{0866D589-3A34-4334-86AE-655A99C516D7}"/>
    <cellStyle name="Total 2 16 3 3" xfId="29296" xr:uid="{51DF282A-7605-4A93-8035-7728FAEFA82A}"/>
    <cellStyle name="Total 2 16 3 4" xfId="35020" xr:uid="{0FF311F5-9FB5-4C68-A13E-EC02F3269EE3}"/>
    <cellStyle name="Total 2 16 4" xfId="24737" xr:uid="{4A39E37D-A488-4A32-BB21-5ECD79C240FC}"/>
    <cellStyle name="Total 2 16 4 2" xfId="26932" xr:uid="{4A1932B7-FE53-4C18-80CF-25C40F13592F}"/>
    <cellStyle name="Total 2 16 4 2 2" xfId="32384" xr:uid="{9AEA807A-F556-4ACF-B73D-D3435A953E45}"/>
    <cellStyle name="Total 2 16 4 2 3" xfId="37853" xr:uid="{4CD63D5E-7F58-4D6E-8D44-5264D7DE61DC}"/>
    <cellStyle name="Total 2 16 4 3" xfId="30189" xr:uid="{69621A40-11EA-4A52-9C96-C712F7CD638C}"/>
    <cellStyle name="Total 2 16 4 4" xfId="35886" xr:uid="{F1534A92-CA4D-4E94-8A0E-916DAC476DAF}"/>
    <cellStyle name="Total 2 16 5" xfId="22501" xr:uid="{BD9F6DD6-5214-41C8-A4D8-9F98F21352E5}"/>
    <cellStyle name="Total 2 16 5 2" xfId="28441" xr:uid="{831D735D-E5C1-4884-93EA-FD5F59BFD73C}"/>
    <cellStyle name="Total 2 16 5 3" xfId="34168" xr:uid="{45761B9B-F1A4-4E5D-86DF-6D07AE1E1A39}"/>
    <cellStyle name="Total 2 16 6" xfId="21622" xr:uid="{32C5542C-BF79-4C5E-8120-9E7D24B8A2D6}"/>
    <cellStyle name="Total 2 16 7" xfId="27564" xr:uid="{534243BF-0712-41D5-B175-CAE9BF34FE7C}"/>
    <cellStyle name="Total 2 16 8" xfId="33291" xr:uid="{F4F86979-74BC-41F5-85DE-ABE1282A9777}"/>
    <cellStyle name="Total 2 17" xfId="21768" xr:uid="{AF91ABED-181D-47C1-BF3F-6E1A982B9768}"/>
    <cellStyle name="Total 2 17 2" xfId="23502" xr:uid="{BFCA57CE-7188-46AF-9581-7DF8066AC55E}"/>
    <cellStyle name="Total 2 17 2 2" xfId="26202" xr:uid="{60A79161-AC19-4616-AFC7-FE37CC1073F7}"/>
    <cellStyle name="Total 2 17 2 2 2" xfId="31654" xr:uid="{2E2B6032-A877-44B1-91BE-BFE4C751EC4B}"/>
    <cellStyle name="Total 2 17 2 2 3" xfId="37229" xr:uid="{2429F0B9-049B-492A-929E-D66349CE1D53}"/>
    <cellStyle name="Total 2 17 2 3" xfId="29442" xr:uid="{81636D30-2014-46B1-B9AB-7668D439327A}"/>
    <cellStyle name="Total 2 17 2 4" xfId="35166" xr:uid="{6C09A4E6-495F-4DF0-AC78-4F5116568889}"/>
    <cellStyle name="Total 2 17 3" xfId="24883" xr:uid="{7309DFE9-CF07-4842-9DB8-7CBD32C3E93C}"/>
    <cellStyle name="Total 2 17 3 2" xfId="27078" xr:uid="{98AB1C86-4216-47D7-B223-CB911F540A6D}"/>
    <cellStyle name="Total 2 17 3 2 2" xfId="32530" xr:uid="{FB9B2214-9F69-4237-84DC-9E4B213FE8BE}"/>
    <cellStyle name="Total 2 17 3 2 3" xfId="37999" xr:uid="{88778ACA-1FAD-4643-BAA4-1F1AFB01EE87}"/>
    <cellStyle name="Total 2 17 3 3" xfId="30335" xr:uid="{CBEE7BE5-6F6C-40F6-854F-E833248747A0}"/>
    <cellStyle name="Total 2 17 3 4" xfId="36032" xr:uid="{EC0DB756-6F91-4D45-9D7F-4649D3DBAB49}"/>
    <cellStyle name="Total 2 17 4" xfId="22647" xr:uid="{97C324F3-4AA7-4785-AE77-32F7D59B8DEE}"/>
    <cellStyle name="Total 2 17 4 2" xfId="28587" xr:uid="{C3DDD3C9-FEC9-48A5-BC93-CCCC8D9AE2E2}"/>
    <cellStyle name="Total 2 17 4 3" xfId="34314" xr:uid="{5047AF6E-9527-406C-9C58-39DE1433778D}"/>
    <cellStyle name="Total 2 17 5" xfId="25347" xr:uid="{7BF9676D-4AC0-4764-B45D-89D05D7EC9F4}"/>
    <cellStyle name="Total 2 17 5 2" xfId="30799" xr:uid="{45C9BF49-ADF0-4733-B934-3CD8A2D466EC}"/>
    <cellStyle name="Total 2 17 5 3" xfId="36458" xr:uid="{A22FA7D0-7B55-4AC9-B793-848FBDD7E6C1}"/>
    <cellStyle name="Total 2 17 6" xfId="27710" xr:uid="{3071AE2F-5B32-445B-9C97-C2E3F76E2D66}"/>
    <cellStyle name="Total 2 17 7" xfId="33437" xr:uid="{B14A777D-4E50-466B-B5C5-10F81F4BF7BA}"/>
    <cellStyle name="Total 2 18" xfId="23335" xr:uid="{8DF02C6F-0520-4E84-B404-BE8F9A1EA904}"/>
    <cellStyle name="Total 2 18 2" xfId="26035" xr:uid="{E72E048D-27B1-4BF0-BA92-3B3B77527A6C}"/>
    <cellStyle name="Total 2 18 2 2" xfId="31487" xr:uid="{18840297-60AF-4736-9BE1-AE480F030062}"/>
    <cellStyle name="Total 2 18 2 3" xfId="37062" xr:uid="{E6825E26-8449-46CB-98D8-4135D6BFDA83}"/>
    <cellStyle name="Total 2 18 3" xfId="29275" xr:uid="{D4C7483F-4FA7-4C90-9726-1F1F42A0F294}"/>
    <cellStyle name="Total 2 18 4" xfId="34999" xr:uid="{9C24515D-DF0E-4158-9837-4B5256019311}"/>
    <cellStyle name="Total 2 19" xfId="24716" xr:uid="{2683AC56-3F26-42D8-81F4-7BC58214CFDB}"/>
    <cellStyle name="Total 2 19 2" xfId="26911" xr:uid="{9F2EC494-EBB2-4581-93E4-E1B509973117}"/>
    <cellStyle name="Total 2 19 2 2" xfId="32363" xr:uid="{B44F8C78-0FC7-4CCB-BA31-C721EE996449}"/>
    <cellStyle name="Total 2 19 2 3" xfId="37832" xr:uid="{E51BBF58-3696-4D3F-B879-873B72A862E7}"/>
    <cellStyle name="Total 2 19 3" xfId="30168" xr:uid="{EAD121D5-45A7-464F-B4B6-F7FF7C413272}"/>
    <cellStyle name="Total 2 19 4" xfId="35865" xr:uid="{9406C860-5A77-4C1D-8056-E3874F68C85D}"/>
    <cellStyle name="Total 2 2" xfId="20846" xr:uid="{00000000-0005-0000-0000-000074510000}"/>
    <cellStyle name="Total 2 2 10" xfId="21746" xr:uid="{483F1F4C-61D6-4879-8E3B-AC07118F0D4B}"/>
    <cellStyle name="Total 2 2 10 2" xfId="23480" xr:uid="{5EFF0D70-25DB-4775-9B14-B00616D94371}"/>
    <cellStyle name="Total 2 2 10 2 2" xfId="26180" xr:uid="{B9F0A039-6122-470F-8A63-0AD902DCA399}"/>
    <cellStyle name="Total 2 2 10 2 2 2" xfId="31632" xr:uid="{266899A3-0DEC-45AB-9259-1C001E201573}"/>
    <cellStyle name="Total 2 2 10 2 2 3" xfId="37207" xr:uid="{4F871AD3-87C9-4D34-9E2B-AFC26F2CFC8A}"/>
    <cellStyle name="Total 2 2 10 2 3" xfId="29420" xr:uid="{70E461E4-CABF-49F7-9EB9-2DD6AD1C1073}"/>
    <cellStyle name="Total 2 2 10 2 4" xfId="35144" xr:uid="{6ADCB998-901E-44A0-9704-CBDFD16050D8}"/>
    <cellStyle name="Total 2 2 10 3" xfId="24861" xr:uid="{675E1C3C-6423-45F2-B87E-FC2FAD7D195E}"/>
    <cellStyle name="Total 2 2 10 3 2" xfId="27056" xr:uid="{25964F58-64B2-4383-BFAF-5079B4E4C95C}"/>
    <cellStyle name="Total 2 2 10 3 2 2" xfId="32508" xr:uid="{B5C8FC86-9670-47B0-B110-E437729A26E2}"/>
    <cellStyle name="Total 2 2 10 3 2 3" xfId="37977" xr:uid="{4B0E782A-AD20-4882-B067-056F4CE095A4}"/>
    <cellStyle name="Total 2 2 10 3 3" xfId="30313" xr:uid="{19E2BA66-EF54-4258-895B-8A5460A5F80E}"/>
    <cellStyle name="Total 2 2 10 3 4" xfId="36010" xr:uid="{3B8FDFBC-0E3C-409A-AF57-3494BD9747B2}"/>
    <cellStyle name="Total 2 2 10 4" xfId="22625" xr:uid="{BBCE4EB8-2B6F-4056-8DCB-B7D34F376895}"/>
    <cellStyle name="Total 2 2 10 4 2" xfId="28565" xr:uid="{EFA3FC27-6B79-44B5-8C04-8A650BC9F3D3}"/>
    <cellStyle name="Total 2 2 10 4 3" xfId="34292" xr:uid="{A656624F-BC24-43DA-9B13-343D525BC414}"/>
    <cellStyle name="Total 2 2 10 5" xfId="25325" xr:uid="{F796EA5E-F4DF-4BA7-A48D-FE9E185B80C9}"/>
    <cellStyle name="Total 2 2 10 5 2" xfId="30777" xr:uid="{DE4331EF-1D43-48FC-A807-F56DBA901304}"/>
    <cellStyle name="Total 2 2 10 5 3" xfId="36436" xr:uid="{7C691C55-3192-4313-9E39-C3A99A8A770B}"/>
    <cellStyle name="Total 2 2 10 6" xfId="27688" xr:uid="{BDCEE846-C3CF-4BE9-95A4-52475828E968}"/>
    <cellStyle name="Total 2 2 10 7" xfId="33415" xr:uid="{FEEC01FF-7143-420F-A0F4-718E70C5652A}"/>
    <cellStyle name="Total 2 2 11" xfId="23357" xr:uid="{9318371E-BF31-417B-99C0-5DC9035BDF88}"/>
    <cellStyle name="Total 2 2 11 2" xfId="26057" xr:uid="{6A7C5580-7C2C-4951-BDCB-FDAAE246AD69}"/>
    <cellStyle name="Total 2 2 11 2 2" xfId="31509" xr:uid="{2A8F7FAB-B6FC-4CCD-83CC-F4A1998EAC7A}"/>
    <cellStyle name="Total 2 2 11 2 3" xfId="37084" xr:uid="{B99EBE70-9F61-4870-9C70-DE98395DE987}"/>
    <cellStyle name="Total 2 2 11 3" xfId="29297" xr:uid="{AC8869A3-4960-4F02-8887-AA48E06AE2A3}"/>
    <cellStyle name="Total 2 2 11 4" xfId="35021" xr:uid="{6AB1FD9E-D2BB-43F6-966F-12A41969EA08}"/>
    <cellStyle name="Total 2 2 12" xfId="24738" xr:uid="{F2C5856D-6B54-43D0-99FE-87143025BB83}"/>
    <cellStyle name="Total 2 2 12 2" xfId="26933" xr:uid="{A2A2FB9E-0B78-4E79-B262-A85178F88BE6}"/>
    <cellStyle name="Total 2 2 12 2 2" xfId="32385" xr:uid="{A140A1D5-0451-443B-BFA1-E6ED02391FBD}"/>
    <cellStyle name="Total 2 2 12 2 3" xfId="37854" xr:uid="{54C586D6-97EF-4C23-AB8C-478B0509DFB8}"/>
    <cellStyle name="Total 2 2 12 3" xfId="30190" xr:uid="{B1F4C9EB-AAE3-49D7-99BB-7785298C4105}"/>
    <cellStyle name="Total 2 2 12 4" xfId="35887" xr:uid="{94E0E424-5FA8-45CD-BD6A-7A3158066A82}"/>
    <cellStyle name="Total 2 2 13" xfId="22502" xr:uid="{553891CA-B5A5-41F6-BBE9-D7C438642700}"/>
    <cellStyle name="Total 2 2 13 2" xfId="28442" xr:uid="{F052CB82-0978-4D63-9C77-D8438B45E871}"/>
    <cellStyle name="Total 2 2 13 3" xfId="34169" xr:uid="{FB7AE5E6-C6B8-4787-929C-076B9D1658CC}"/>
    <cellStyle name="Total 2 2 14" xfId="21623" xr:uid="{00A285B0-C8A8-45D4-848C-1E5910EF555B}"/>
    <cellStyle name="Total 2 2 15" xfId="27565" xr:uid="{AFAEA13D-7DC5-4646-8E89-7A5B287253BF}"/>
    <cellStyle name="Total 2 2 16" xfId="33292" xr:uid="{3712A624-73F0-4C1F-8C35-E29888976E0F}"/>
    <cellStyle name="Total 2 2 2" xfId="20847" xr:uid="{00000000-0005-0000-0000-000075510000}"/>
    <cellStyle name="Total 2 2 2 10" xfId="27566" xr:uid="{C6A96CCE-9B7A-4A13-957A-0DD3AA4E2D5C}"/>
    <cellStyle name="Total 2 2 2 11" xfId="33293" xr:uid="{B61129F5-BE19-4E98-91A6-44B16B33A372}"/>
    <cellStyle name="Total 2 2 2 2" xfId="20848" xr:uid="{00000000-0005-0000-0000-000076510000}"/>
    <cellStyle name="Total 2 2 2 2 2" xfId="21744" xr:uid="{07A0BF7D-8C34-4C62-BF3C-FADF18B6A4A7}"/>
    <cellStyle name="Total 2 2 2 2 2 2" xfId="23478" xr:uid="{5A56FCAB-A98A-4C36-983B-E24A24E46C27}"/>
    <cellStyle name="Total 2 2 2 2 2 2 2" xfId="26178" xr:uid="{32DBADD1-85A8-4144-82EC-BE9643321390}"/>
    <cellStyle name="Total 2 2 2 2 2 2 2 2" xfId="31630" xr:uid="{723EF6A7-5446-456D-99FF-5BA06DA98B23}"/>
    <cellStyle name="Total 2 2 2 2 2 2 2 3" xfId="37205" xr:uid="{C747437A-B024-49A8-9CBD-EE0E2700A435}"/>
    <cellStyle name="Total 2 2 2 2 2 2 3" xfId="29418" xr:uid="{AEC2CD6A-EBE3-454D-AD0A-9C6CF7C9DF48}"/>
    <cellStyle name="Total 2 2 2 2 2 2 4" xfId="35142" xr:uid="{3D197748-FAA3-4428-AC05-FC399857607B}"/>
    <cellStyle name="Total 2 2 2 2 2 3" xfId="24859" xr:uid="{EF2E081C-8FE4-4C61-88BD-4EC0691C2B79}"/>
    <cellStyle name="Total 2 2 2 2 2 3 2" xfId="27054" xr:uid="{D8C430F4-CDC2-47DD-9049-AD692A8330F4}"/>
    <cellStyle name="Total 2 2 2 2 2 3 2 2" xfId="32506" xr:uid="{53A9C9A4-09ED-4CDC-B3F4-9CE59A789618}"/>
    <cellStyle name="Total 2 2 2 2 2 3 2 3" xfId="37975" xr:uid="{8EFBCFEC-6C25-4D25-AD34-F8F847235CBE}"/>
    <cellStyle name="Total 2 2 2 2 2 3 3" xfId="30311" xr:uid="{8C076891-8715-4F40-BC46-E1FED4363756}"/>
    <cellStyle name="Total 2 2 2 2 2 3 4" xfId="36008" xr:uid="{1DB982DE-D75D-43F4-9B7C-BF8EEC5E1CB1}"/>
    <cellStyle name="Total 2 2 2 2 2 4" xfId="22623" xr:uid="{8AE94B9B-83E3-4D2D-8A0A-64462B1ED436}"/>
    <cellStyle name="Total 2 2 2 2 2 4 2" xfId="28563" xr:uid="{F1808196-7E29-4D27-B1C4-4EFCD82D7727}"/>
    <cellStyle name="Total 2 2 2 2 2 4 3" xfId="34290" xr:uid="{FDFBA115-E5FE-4904-8FA9-7994B6B82A78}"/>
    <cellStyle name="Total 2 2 2 2 2 5" xfId="25323" xr:uid="{5E9FC026-4787-498A-9278-53573E8B0B47}"/>
    <cellStyle name="Total 2 2 2 2 2 5 2" xfId="30775" xr:uid="{E082A8CC-51A3-4111-93A9-5B18CA4ACBC3}"/>
    <cellStyle name="Total 2 2 2 2 2 5 3" xfId="36434" xr:uid="{316D7F96-944F-44D4-858A-00A7A5700B20}"/>
    <cellStyle name="Total 2 2 2 2 2 6" xfId="27686" xr:uid="{D5026182-98F0-476E-A4F6-E0592FBC30BB}"/>
    <cellStyle name="Total 2 2 2 2 2 7" xfId="33413" xr:uid="{54166C2C-C08E-4949-9118-9DD1545E9466}"/>
    <cellStyle name="Total 2 2 2 2 3" xfId="23359" xr:uid="{9EAB9860-BD5C-4F5B-8045-5AF60626118C}"/>
    <cellStyle name="Total 2 2 2 2 3 2" xfId="26059" xr:uid="{566259E9-5497-4685-BDD4-F976BF3C8B8F}"/>
    <cellStyle name="Total 2 2 2 2 3 2 2" xfId="31511" xr:uid="{4E621999-4BFC-4FAC-A411-C331193DC776}"/>
    <cellStyle name="Total 2 2 2 2 3 2 3" xfId="37086" xr:uid="{47441A74-9625-4B70-AB17-8EB618EE1287}"/>
    <cellStyle name="Total 2 2 2 2 3 3" xfId="29299" xr:uid="{BEF4B025-CDD1-4E4C-8A97-384909BE7592}"/>
    <cellStyle name="Total 2 2 2 2 3 4" xfId="35023" xr:uid="{1C2ED291-FB25-4C6C-B2B1-C2B252B53A6E}"/>
    <cellStyle name="Total 2 2 2 2 4" xfId="24740" xr:uid="{F78311B6-D242-4360-A1D0-F51665E8D275}"/>
    <cellStyle name="Total 2 2 2 2 4 2" xfId="26935" xr:uid="{A342A0ED-F215-4EA0-A993-2690B8F34C04}"/>
    <cellStyle name="Total 2 2 2 2 4 2 2" xfId="32387" xr:uid="{EADDB08F-6ACA-4400-8DFF-85C276735FC9}"/>
    <cellStyle name="Total 2 2 2 2 4 2 3" xfId="37856" xr:uid="{6BD45A84-2FF8-489A-8319-08087F4C87BC}"/>
    <cellStyle name="Total 2 2 2 2 4 3" xfId="30192" xr:uid="{9E5335CB-C7EC-45CF-946B-65334A701C3B}"/>
    <cellStyle name="Total 2 2 2 2 4 4" xfId="35889" xr:uid="{7403D5C6-E854-4656-B67F-2BA71C78B687}"/>
    <cellStyle name="Total 2 2 2 2 5" xfId="22504" xr:uid="{2FDE1882-A7C6-46DE-9605-33EF1A73E474}"/>
    <cellStyle name="Total 2 2 2 2 5 2" xfId="28444" xr:uid="{95FA4AB0-A20D-4966-9C1E-AF1AC54FA446}"/>
    <cellStyle name="Total 2 2 2 2 5 3" xfId="34171" xr:uid="{23BA9E38-CEDE-4CB8-BA00-FF6CCC791A24}"/>
    <cellStyle name="Total 2 2 2 2 6" xfId="21625" xr:uid="{096DFF4E-E91D-472A-BEB2-C1A8538C594A}"/>
    <cellStyle name="Total 2 2 2 2 7" xfId="27567" xr:uid="{0811A809-E6D1-43EB-88B0-442BF4B55C89}"/>
    <cellStyle name="Total 2 2 2 2 8" xfId="33294" xr:uid="{B33BCD5B-08F4-4EC4-A527-D91A22B05D76}"/>
    <cellStyle name="Total 2 2 2 3" xfId="20849" xr:uid="{00000000-0005-0000-0000-000077510000}"/>
    <cellStyle name="Total 2 2 2 3 2" xfId="21743" xr:uid="{082CD682-41F8-4582-BFB6-F2CE9A317D25}"/>
    <cellStyle name="Total 2 2 2 3 2 2" xfId="23477" xr:uid="{4C1339FD-A324-4654-9173-1E68965C8AAD}"/>
    <cellStyle name="Total 2 2 2 3 2 2 2" xfId="26177" xr:uid="{8810B2D2-DC7A-46B3-9628-AD4E5B3B444F}"/>
    <cellStyle name="Total 2 2 2 3 2 2 2 2" xfId="31629" xr:uid="{8896228A-15F6-43D5-ADAE-FDBB58173685}"/>
    <cellStyle name="Total 2 2 2 3 2 2 2 3" xfId="37204" xr:uid="{D5DC85B8-DDA4-4BF3-A514-D0997D05F5FB}"/>
    <cellStyle name="Total 2 2 2 3 2 2 3" xfId="29417" xr:uid="{519238F7-D027-48EA-BD88-7DB517FD3DC6}"/>
    <cellStyle name="Total 2 2 2 3 2 2 4" xfId="35141" xr:uid="{138C422C-FB6B-4BC2-8F29-A137B6629007}"/>
    <cellStyle name="Total 2 2 2 3 2 3" xfId="24858" xr:uid="{E1F654C2-58EA-4109-A34A-F7D35B018F0A}"/>
    <cellStyle name="Total 2 2 2 3 2 3 2" xfId="27053" xr:uid="{8342CA98-E5CA-44FC-99FB-2923B0945D81}"/>
    <cellStyle name="Total 2 2 2 3 2 3 2 2" xfId="32505" xr:uid="{AC3CF928-9210-4444-882B-6D73D024C799}"/>
    <cellStyle name="Total 2 2 2 3 2 3 2 3" xfId="37974" xr:uid="{98D54ACC-A4F3-4266-A2E0-85EF756FEE0B}"/>
    <cellStyle name="Total 2 2 2 3 2 3 3" xfId="30310" xr:uid="{2866E6CA-0673-4E13-A5AF-99682F529BCC}"/>
    <cellStyle name="Total 2 2 2 3 2 3 4" xfId="36007" xr:uid="{AEA506E4-7B88-4C15-8B5A-63460AE56AEC}"/>
    <cellStyle name="Total 2 2 2 3 2 4" xfId="22622" xr:uid="{A3F19317-1C95-41D7-9418-AA1EFF0F0223}"/>
    <cellStyle name="Total 2 2 2 3 2 4 2" xfId="28562" xr:uid="{B0AD50DA-FCA7-41B4-B63E-712769BCD8AC}"/>
    <cellStyle name="Total 2 2 2 3 2 4 3" xfId="34289" xr:uid="{1912EAEB-C1DB-43D1-85AD-045C270A1B97}"/>
    <cellStyle name="Total 2 2 2 3 2 5" xfId="25322" xr:uid="{345221FA-6574-469B-B092-0B759F35D2FF}"/>
    <cellStyle name="Total 2 2 2 3 2 5 2" xfId="30774" xr:uid="{EE68591D-E79C-46D6-9D35-81C33410F42D}"/>
    <cellStyle name="Total 2 2 2 3 2 5 3" xfId="36433" xr:uid="{25FAD220-4D3A-4A91-93E4-591155F1F6A1}"/>
    <cellStyle name="Total 2 2 2 3 2 6" xfId="27685" xr:uid="{A5A00C3E-1091-4A97-8784-0CB21E47A63D}"/>
    <cellStyle name="Total 2 2 2 3 2 7" xfId="33412" xr:uid="{A7751E00-E170-43B2-98DA-EBB9B506FBDC}"/>
    <cellStyle name="Total 2 2 2 3 3" xfId="23360" xr:uid="{6EF5CCC5-6896-4451-B498-140078A26784}"/>
    <cellStyle name="Total 2 2 2 3 3 2" xfId="26060" xr:uid="{5A91B710-D87B-422B-89E3-453A15657813}"/>
    <cellStyle name="Total 2 2 2 3 3 2 2" xfId="31512" xr:uid="{54A313CC-993B-4E12-920E-1F442FE06B6F}"/>
    <cellStyle name="Total 2 2 2 3 3 2 3" xfId="37087" xr:uid="{82A19D31-0DBB-4CC7-B907-7B2BED85186B}"/>
    <cellStyle name="Total 2 2 2 3 3 3" xfId="29300" xr:uid="{D92AD03A-6848-4CB0-962E-C9A09F0ED437}"/>
    <cellStyle name="Total 2 2 2 3 3 4" xfId="35024" xr:uid="{100ED5D7-1844-4318-A55F-1B0AE2BF267E}"/>
    <cellStyle name="Total 2 2 2 3 4" xfId="24741" xr:uid="{A9FDA297-BF02-4AFD-8FAD-CCB766F19E14}"/>
    <cellStyle name="Total 2 2 2 3 4 2" xfId="26936" xr:uid="{2437D347-D7C8-4A13-A8D1-5F114C992F16}"/>
    <cellStyle name="Total 2 2 2 3 4 2 2" xfId="32388" xr:uid="{3487A4BE-E36B-49A0-B92D-5A9D877A00E5}"/>
    <cellStyle name="Total 2 2 2 3 4 2 3" xfId="37857" xr:uid="{B4FC95AD-9575-4E31-895E-D790030217E4}"/>
    <cellStyle name="Total 2 2 2 3 4 3" xfId="30193" xr:uid="{0FC99714-B791-466D-BD17-1333074BB7A8}"/>
    <cellStyle name="Total 2 2 2 3 4 4" xfId="35890" xr:uid="{A98DB2CA-B5B1-40F1-835D-3D40FE89DF9E}"/>
    <cellStyle name="Total 2 2 2 3 5" xfId="22505" xr:uid="{84017BC2-DE28-46F0-97DE-35FB591098FA}"/>
    <cellStyle name="Total 2 2 2 3 5 2" xfId="28445" xr:uid="{AC230A25-5E81-41A9-B849-0D60F0D8AE56}"/>
    <cellStyle name="Total 2 2 2 3 5 3" xfId="34172" xr:uid="{F248FD8D-F796-4A91-A3B2-9299C87F5EA5}"/>
    <cellStyle name="Total 2 2 2 3 6" xfId="21626" xr:uid="{89F9667F-751D-419B-8BF6-D2C18CE4748C}"/>
    <cellStyle name="Total 2 2 2 3 7" xfId="27568" xr:uid="{6D1B7543-841D-4C60-825E-8D822589E900}"/>
    <cellStyle name="Total 2 2 2 3 8" xfId="33295" xr:uid="{46659E98-8DAD-46D5-A864-EFE3AEFD2402}"/>
    <cellStyle name="Total 2 2 2 4" xfId="20850" xr:uid="{00000000-0005-0000-0000-000078510000}"/>
    <cellStyle name="Total 2 2 2 4 2" xfId="21742" xr:uid="{3130E3B9-2840-42A1-9011-3645EC2AAB5D}"/>
    <cellStyle name="Total 2 2 2 4 2 2" xfId="23476" xr:uid="{EB1F158F-AF85-4F10-B956-67ECDA2FFB55}"/>
    <cellStyle name="Total 2 2 2 4 2 2 2" xfId="26176" xr:uid="{767BF15A-4093-4B94-A963-A65FBEA0624E}"/>
    <cellStyle name="Total 2 2 2 4 2 2 2 2" xfId="31628" xr:uid="{0D31DD87-151A-4232-AF1F-0485099C6705}"/>
    <cellStyle name="Total 2 2 2 4 2 2 2 3" xfId="37203" xr:uid="{7A743AF5-2A31-4E76-B112-A65F75D42FC0}"/>
    <cellStyle name="Total 2 2 2 4 2 2 3" xfId="29416" xr:uid="{B7293B3F-8C8F-42C5-8590-E23F18519C3D}"/>
    <cellStyle name="Total 2 2 2 4 2 2 4" xfId="35140" xr:uid="{EF4E4948-17C4-4EB0-AFFB-DB3031E63F55}"/>
    <cellStyle name="Total 2 2 2 4 2 3" xfId="24857" xr:uid="{3EED259E-DBE1-42B3-A4CC-5A3BFCB3F654}"/>
    <cellStyle name="Total 2 2 2 4 2 3 2" xfId="27052" xr:uid="{A27DED4B-025A-44AA-BFFB-CDF55AC93238}"/>
    <cellStyle name="Total 2 2 2 4 2 3 2 2" xfId="32504" xr:uid="{D378891D-E860-4F01-8BCD-F3AB65D1D9BF}"/>
    <cellStyle name="Total 2 2 2 4 2 3 2 3" xfId="37973" xr:uid="{183E8592-1DAD-4B0C-B97B-98AE0C794D9B}"/>
    <cellStyle name="Total 2 2 2 4 2 3 3" xfId="30309" xr:uid="{DD9EEF08-B465-4767-9B45-33F6FF98A67B}"/>
    <cellStyle name="Total 2 2 2 4 2 3 4" xfId="36006" xr:uid="{C663A444-1789-4DAD-B448-D23648B3A618}"/>
    <cellStyle name="Total 2 2 2 4 2 4" xfId="22621" xr:uid="{4737A2C0-F7F0-429B-BCC1-A19AB31414DE}"/>
    <cellStyle name="Total 2 2 2 4 2 4 2" xfId="28561" xr:uid="{D0EF443C-396F-422B-8EC0-A0B33F721800}"/>
    <cellStyle name="Total 2 2 2 4 2 4 3" xfId="34288" xr:uid="{974632C0-51C7-40E0-A260-30E24D2BA100}"/>
    <cellStyle name="Total 2 2 2 4 2 5" xfId="25321" xr:uid="{71CD4B9A-47BB-47F5-A24A-987F64BCE67C}"/>
    <cellStyle name="Total 2 2 2 4 2 5 2" xfId="30773" xr:uid="{F07361E9-9053-4C2B-BEDE-18F2D0F2A9A5}"/>
    <cellStyle name="Total 2 2 2 4 2 5 3" xfId="36432" xr:uid="{C51946FB-D099-4125-8C4D-5626F3F7F76B}"/>
    <cellStyle name="Total 2 2 2 4 2 6" xfId="27684" xr:uid="{D84D72FB-AA51-483E-BC96-DDA013F55ECA}"/>
    <cellStyle name="Total 2 2 2 4 2 7" xfId="33411" xr:uid="{91E49C3E-8A20-408D-B8A0-86803728759D}"/>
    <cellStyle name="Total 2 2 2 4 3" xfId="23361" xr:uid="{3DCE9ACB-0A0E-4F7E-A8F9-614C3E7F53BE}"/>
    <cellStyle name="Total 2 2 2 4 3 2" xfId="26061" xr:uid="{2D1E2CED-EE5A-4A72-A7F8-40EAD29EFC90}"/>
    <cellStyle name="Total 2 2 2 4 3 2 2" xfId="31513" xr:uid="{3EF9FE11-26D9-4E49-903D-D060EA2F3FED}"/>
    <cellStyle name="Total 2 2 2 4 3 2 3" xfId="37088" xr:uid="{3D1F11EE-9CC9-4477-BE6D-7B6FD118BAEF}"/>
    <cellStyle name="Total 2 2 2 4 3 3" xfId="29301" xr:uid="{926B9F66-9BCF-4699-A174-0A05FD8C18B9}"/>
    <cellStyle name="Total 2 2 2 4 3 4" xfId="35025" xr:uid="{4B733845-86FC-4785-92F1-3901A44EC4F5}"/>
    <cellStyle name="Total 2 2 2 4 4" xfId="24742" xr:uid="{DB4379A6-7C4E-41FE-9A48-54EFA6BF272A}"/>
    <cellStyle name="Total 2 2 2 4 4 2" xfId="26937" xr:uid="{E00127BD-7991-4266-8693-89C0B2989017}"/>
    <cellStyle name="Total 2 2 2 4 4 2 2" xfId="32389" xr:uid="{1323C60C-DAFC-43A8-A848-625560636BD7}"/>
    <cellStyle name="Total 2 2 2 4 4 2 3" xfId="37858" xr:uid="{CCF1521B-FE5D-4396-B284-057FBCC73DA7}"/>
    <cellStyle name="Total 2 2 2 4 4 3" xfId="30194" xr:uid="{1C95BEEA-6C34-41C7-A141-ADA14B287C20}"/>
    <cellStyle name="Total 2 2 2 4 4 4" xfId="35891" xr:uid="{B35B0115-FDDD-4D02-9FAE-4BB2AFE19275}"/>
    <cellStyle name="Total 2 2 2 4 5" xfId="22506" xr:uid="{41C557F4-FCCE-44EF-AD05-4931154348D9}"/>
    <cellStyle name="Total 2 2 2 4 5 2" xfId="28446" xr:uid="{EC0A133B-C29C-479D-8CF4-32FBC0814A5B}"/>
    <cellStyle name="Total 2 2 2 4 5 3" xfId="34173" xr:uid="{2A0E586A-AAAD-4664-BEE7-B53A0F328401}"/>
    <cellStyle name="Total 2 2 2 4 6" xfId="21627" xr:uid="{BC4876B8-634C-4B0C-AEAE-D3E1528A271A}"/>
    <cellStyle name="Total 2 2 2 4 7" xfId="27569" xr:uid="{D7463CCE-2057-404B-8611-D141AC28415B}"/>
    <cellStyle name="Total 2 2 2 4 8" xfId="33296" xr:uid="{07D9FE83-1A11-4E68-81CE-740A41F1F045}"/>
    <cellStyle name="Total 2 2 2 5" xfId="21745" xr:uid="{4CBB6528-C840-4945-AE4A-17BE07028BAB}"/>
    <cellStyle name="Total 2 2 2 5 2" xfId="23479" xr:uid="{5852DA16-3EEB-441E-82E8-16EEF2190F93}"/>
    <cellStyle name="Total 2 2 2 5 2 2" xfId="26179" xr:uid="{C11E3DE4-0738-4993-9DE5-0BF95F60C5F3}"/>
    <cellStyle name="Total 2 2 2 5 2 2 2" xfId="31631" xr:uid="{F34EFAC1-CE6A-4C82-A389-83412D7C9327}"/>
    <cellStyle name="Total 2 2 2 5 2 2 3" xfId="37206" xr:uid="{2BD4B438-6C25-4911-8C96-623B126A4202}"/>
    <cellStyle name="Total 2 2 2 5 2 3" xfId="29419" xr:uid="{17D6EF2E-742A-4ACF-9FBD-46F38A0DA1F3}"/>
    <cellStyle name="Total 2 2 2 5 2 4" xfId="35143" xr:uid="{11429266-8023-43F9-BBBE-88BE72BCEBBA}"/>
    <cellStyle name="Total 2 2 2 5 3" xfId="24860" xr:uid="{11794793-7825-4023-9B66-AC7135D570D1}"/>
    <cellStyle name="Total 2 2 2 5 3 2" xfId="27055" xr:uid="{AB73028B-0ABC-490A-8156-AC5EF62FF657}"/>
    <cellStyle name="Total 2 2 2 5 3 2 2" xfId="32507" xr:uid="{831BEB82-69AE-464A-B892-943593800286}"/>
    <cellStyle name="Total 2 2 2 5 3 2 3" xfId="37976" xr:uid="{896AC54D-1786-4B49-9257-4CD6E07BCE9D}"/>
    <cellStyle name="Total 2 2 2 5 3 3" xfId="30312" xr:uid="{7EFF0392-8CDA-4BA3-B87D-FE7D06560D6A}"/>
    <cellStyle name="Total 2 2 2 5 3 4" xfId="36009" xr:uid="{097DCFFE-899B-4023-B521-C0B2A3685896}"/>
    <cellStyle name="Total 2 2 2 5 4" xfId="22624" xr:uid="{3F9984DB-6BCE-4583-9F4C-668C011873D7}"/>
    <cellStyle name="Total 2 2 2 5 4 2" xfId="28564" xr:uid="{AEAAA83E-B555-48D7-AF38-9D05AFA6C523}"/>
    <cellStyle name="Total 2 2 2 5 4 3" xfId="34291" xr:uid="{8CDD473B-5407-4748-B3B3-F1E8A5B9780C}"/>
    <cellStyle name="Total 2 2 2 5 5" xfId="25324" xr:uid="{72FFC425-CFEB-420F-95D1-1E57D9145952}"/>
    <cellStyle name="Total 2 2 2 5 5 2" xfId="30776" xr:uid="{60FC8ABC-73CB-46E5-9059-756C5AEEBC40}"/>
    <cellStyle name="Total 2 2 2 5 5 3" xfId="36435" xr:uid="{76C2CF20-1F62-4AD0-905B-89F9200D15D2}"/>
    <cellStyle name="Total 2 2 2 5 6" xfId="27687" xr:uid="{CD6BB2D0-EFD3-41F1-940F-B2699C0DC533}"/>
    <cellStyle name="Total 2 2 2 5 7" xfId="33414" xr:uid="{83123A40-FE71-4891-BEA9-D3429B596CF1}"/>
    <cellStyle name="Total 2 2 2 6" xfId="23358" xr:uid="{79FC984E-EFC4-40A6-86DA-55F13FE7F34B}"/>
    <cellStyle name="Total 2 2 2 6 2" xfId="26058" xr:uid="{2DB5EA24-4265-49B8-A131-68D68C98C72A}"/>
    <cellStyle name="Total 2 2 2 6 2 2" xfId="31510" xr:uid="{6E155164-4B17-45A5-98BE-499498AD20C4}"/>
    <cellStyle name="Total 2 2 2 6 2 3" xfId="37085" xr:uid="{46B75454-7778-4518-8A19-7CFE0608F49E}"/>
    <cellStyle name="Total 2 2 2 6 3" xfId="29298" xr:uid="{F71AF77F-DA66-4A6B-83C8-CF60B2D66C1F}"/>
    <cellStyle name="Total 2 2 2 6 4" xfId="35022" xr:uid="{64854566-8EDD-4AD7-B063-5206725CAA2E}"/>
    <cellStyle name="Total 2 2 2 7" xfId="24739" xr:uid="{18551520-B377-400F-A42D-BA69E9E7551A}"/>
    <cellStyle name="Total 2 2 2 7 2" xfId="26934" xr:uid="{E73FD6A6-B593-432B-B681-C4391675393E}"/>
    <cellStyle name="Total 2 2 2 7 2 2" xfId="32386" xr:uid="{FFF0B561-0973-4359-8DBB-68EDB24DC576}"/>
    <cellStyle name="Total 2 2 2 7 2 3" xfId="37855" xr:uid="{0E11C4D8-F23E-44C1-9AB3-78D778AB80D6}"/>
    <cellStyle name="Total 2 2 2 7 3" xfId="30191" xr:uid="{210E4C8D-AB72-4FB9-91AC-13FBB9E08716}"/>
    <cellStyle name="Total 2 2 2 7 4" xfId="35888" xr:uid="{734C5EB4-FC46-4CA4-B685-538AF9D96A9B}"/>
    <cellStyle name="Total 2 2 2 8" xfId="22503" xr:uid="{1A751DA0-F829-4E1A-8426-63D1707FFC5A}"/>
    <cellStyle name="Total 2 2 2 8 2" xfId="28443" xr:uid="{A796BD94-16AA-4752-BA2E-0413599B13D4}"/>
    <cellStyle name="Total 2 2 2 8 3" xfId="34170" xr:uid="{5ADEF6BD-9CD1-4599-9309-F5AB29F64F36}"/>
    <cellStyle name="Total 2 2 2 9" xfId="21624" xr:uid="{0615AEC3-E2E0-4873-9D22-3AF671C94AF0}"/>
    <cellStyle name="Total 2 2 3" xfId="20851" xr:uid="{00000000-0005-0000-0000-000079510000}"/>
    <cellStyle name="Total 2 2 3 10" xfId="27570" xr:uid="{D804E775-8AB0-455D-BDE7-BC83DA6D9DC1}"/>
    <cellStyle name="Total 2 2 3 11" xfId="33297" xr:uid="{8F4BEF9A-9307-48B3-B4B3-F6F749AEA1E8}"/>
    <cellStyle name="Total 2 2 3 2" xfId="20852" xr:uid="{00000000-0005-0000-0000-00007A510000}"/>
    <cellStyle name="Total 2 2 3 2 2" xfId="21740" xr:uid="{9F6EEE95-DCA2-48A2-96AF-A2DC847DCB63}"/>
    <cellStyle name="Total 2 2 3 2 2 2" xfId="23474" xr:uid="{B18AF91C-BABC-4F65-A142-6FC43DF26074}"/>
    <cellStyle name="Total 2 2 3 2 2 2 2" xfId="26174" xr:uid="{B6BC7D5C-A049-4B3A-AD67-00CE1A9CE4DE}"/>
    <cellStyle name="Total 2 2 3 2 2 2 2 2" xfId="31626" xr:uid="{05E6D855-A2DF-4BA4-ABF3-328E57CA68D8}"/>
    <cellStyle name="Total 2 2 3 2 2 2 2 3" xfId="37201" xr:uid="{CEC4A1D2-01C5-4E25-97BA-A57781DFCC99}"/>
    <cellStyle name="Total 2 2 3 2 2 2 3" xfId="29414" xr:uid="{0A38AA3E-CD3B-48BD-ABC3-A4D11EC9C136}"/>
    <cellStyle name="Total 2 2 3 2 2 2 4" xfId="35138" xr:uid="{1E1718B6-A604-4692-B8FA-2BEEB04C8D6F}"/>
    <cellStyle name="Total 2 2 3 2 2 3" xfId="24855" xr:uid="{600F3861-C6E7-4F01-8748-92DE5A9A1143}"/>
    <cellStyle name="Total 2 2 3 2 2 3 2" xfId="27050" xr:uid="{A5A5DA8C-F459-4C61-9F80-A7E1053640F2}"/>
    <cellStyle name="Total 2 2 3 2 2 3 2 2" xfId="32502" xr:uid="{8CD4E908-084B-4CBF-A607-46A60F9EF1AD}"/>
    <cellStyle name="Total 2 2 3 2 2 3 2 3" xfId="37971" xr:uid="{B2BAB41B-07AB-49D3-A33A-7E968A962F3D}"/>
    <cellStyle name="Total 2 2 3 2 2 3 3" xfId="30307" xr:uid="{FBD8CAE4-AFB2-4010-B8EA-0857E86356D4}"/>
    <cellStyle name="Total 2 2 3 2 2 3 4" xfId="36004" xr:uid="{A554D7AA-8612-41BF-B5D9-46D2B105CC7B}"/>
    <cellStyle name="Total 2 2 3 2 2 4" xfId="22619" xr:uid="{3D948809-5EB6-4714-8B63-35CE283FB8B6}"/>
    <cellStyle name="Total 2 2 3 2 2 4 2" xfId="28559" xr:uid="{22FFD195-D9A8-4ACA-B9DF-D9D631E16AF2}"/>
    <cellStyle name="Total 2 2 3 2 2 4 3" xfId="34286" xr:uid="{A0CD212E-8F72-43FD-ADE7-0C092C5EE14D}"/>
    <cellStyle name="Total 2 2 3 2 2 5" xfId="25319" xr:uid="{C2E4A837-4947-4D5D-A5B3-1F9DEC3361C4}"/>
    <cellStyle name="Total 2 2 3 2 2 5 2" xfId="30771" xr:uid="{EC905DA7-A03B-4FCA-BD87-DEC380535449}"/>
    <cellStyle name="Total 2 2 3 2 2 5 3" xfId="36430" xr:uid="{59056E12-30B4-4D48-B02F-D007FC8ECF14}"/>
    <cellStyle name="Total 2 2 3 2 2 6" xfId="27682" xr:uid="{2DF25297-E7D0-425F-B52F-AE7E0971EFC4}"/>
    <cellStyle name="Total 2 2 3 2 2 7" xfId="33409" xr:uid="{75EBB848-878B-4569-A3BE-6533975CA206}"/>
    <cellStyle name="Total 2 2 3 2 3" xfId="23363" xr:uid="{9970695B-1608-4208-92D4-B1F53D26136E}"/>
    <cellStyle name="Total 2 2 3 2 3 2" xfId="26063" xr:uid="{83736CB9-16E1-4DE9-BF83-6C4313F6B4AD}"/>
    <cellStyle name="Total 2 2 3 2 3 2 2" xfId="31515" xr:uid="{5BE5669C-65D6-4EC9-A304-A4E9F29FAA76}"/>
    <cellStyle name="Total 2 2 3 2 3 2 3" xfId="37090" xr:uid="{A5C502BA-4343-4223-961F-14801E556164}"/>
    <cellStyle name="Total 2 2 3 2 3 3" xfId="29303" xr:uid="{31C0A37C-FD46-4742-92A1-F4E0216E02CF}"/>
    <cellStyle name="Total 2 2 3 2 3 4" xfId="35027" xr:uid="{C85B472A-61DF-4ED3-A48B-D12F99D5112F}"/>
    <cellStyle name="Total 2 2 3 2 4" xfId="24744" xr:uid="{A4152A29-9FA3-44D2-B593-0EF841162763}"/>
    <cellStyle name="Total 2 2 3 2 4 2" xfId="26939" xr:uid="{D56371F2-DF59-4261-895C-C82FF7020A26}"/>
    <cellStyle name="Total 2 2 3 2 4 2 2" xfId="32391" xr:uid="{137E800B-BC02-43F3-ADB8-BEFB1378D9CB}"/>
    <cellStyle name="Total 2 2 3 2 4 2 3" xfId="37860" xr:uid="{EA786522-CFF5-4315-806A-DBE3E1978DA6}"/>
    <cellStyle name="Total 2 2 3 2 4 3" xfId="30196" xr:uid="{FE9590E7-DF4B-4E8B-834E-0011304AF023}"/>
    <cellStyle name="Total 2 2 3 2 4 4" xfId="35893" xr:uid="{5B2A2B73-7DAD-4A0D-ADC9-A24551CD79EC}"/>
    <cellStyle name="Total 2 2 3 2 5" xfId="22508" xr:uid="{391880B2-96FF-4D72-8CF0-D7B16F8C6EBE}"/>
    <cellStyle name="Total 2 2 3 2 5 2" xfId="28448" xr:uid="{F036F3B9-11D0-4CBF-9A52-B4234D19DB4A}"/>
    <cellStyle name="Total 2 2 3 2 5 3" xfId="34175" xr:uid="{8B233500-A1B3-47BA-AE49-9DA75C2B832C}"/>
    <cellStyle name="Total 2 2 3 2 6" xfId="21629" xr:uid="{23F10443-A885-421D-BFF0-01E17494F53A}"/>
    <cellStyle name="Total 2 2 3 2 7" xfId="27571" xr:uid="{D7CE7C50-9B68-461A-A178-B482654B8815}"/>
    <cellStyle name="Total 2 2 3 2 8" xfId="33298" xr:uid="{A355E079-D118-4646-BE1A-043B32F4DEBA}"/>
    <cellStyle name="Total 2 2 3 3" xfId="20853" xr:uid="{00000000-0005-0000-0000-00007B510000}"/>
    <cellStyle name="Total 2 2 3 3 2" xfId="21739" xr:uid="{D4D0FF77-5DBC-42B3-BA56-F2EF9D0974F0}"/>
    <cellStyle name="Total 2 2 3 3 2 2" xfId="23473" xr:uid="{6AD6B20E-DB28-4EE1-98E3-F57E3B0EC899}"/>
    <cellStyle name="Total 2 2 3 3 2 2 2" xfId="26173" xr:uid="{AA7E21AD-D456-45FA-A210-7EDDE7582837}"/>
    <cellStyle name="Total 2 2 3 3 2 2 2 2" xfId="31625" xr:uid="{AEA89BF9-7AF6-46AB-8636-51F74C8B3CDD}"/>
    <cellStyle name="Total 2 2 3 3 2 2 2 3" xfId="37200" xr:uid="{80E1E802-1D25-4DAC-9299-5365732F17A8}"/>
    <cellStyle name="Total 2 2 3 3 2 2 3" xfId="29413" xr:uid="{EFBE3E4A-781B-43A4-BA8D-EFB2B8D4FABB}"/>
    <cellStyle name="Total 2 2 3 3 2 2 4" xfId="35137" xr:uid="{6C2D22BB-BDFE-461B-890B-1FE4A42184B1}"/>
    <cellStyle name="Total 2 2 3 3 2 3" xfId="24854" xr:uid="{4C0AA034-2C0A-40CA-9B8D-483B816859BD}"/>
    <cellStyle name="Total 2 2 3 3 2 3 2" xfId="27049" xr:uid="{456B6E09-C2AA-4170-A7EA-C473CB80433E}"/>
    <cellStyle name="Total 2 2 3 3 2 3 2 2" xfId="32501" xr:uid="{3F354667-AC70-473E-942B-0B1491FB104E}"/>
    <cellStyle name="Total 2 2 3 3 2 3 2 3" xfId="37970" xr:uid="{67FAB6E4-B3B5-47EE-813D-0F2BAC260A4F}"/>
    <cellStyle name="Total 2 2 3 3 2 3 3" xfId="30306" xr:uid="{F05421BD-F01C-47CA-B044-E9DD424C259C}"/>
    <cellStyle name="Total 2 2 3 3 2 3 4" xfId="36003" xr:uid="{B680BA57-491A-4B56-BD34-362F2871A51E}"/>
    <cellStyle name="Total 2 2 3 3 2 4" xfId="22618" xr:uid="{3440980C-F96F-405B-840B-308D96B78786}"/>
    <cellStyle name="Total 2 2 3 3 2 4 2" xfId="28558" xr:uid="{008EE801-CD62-489F-B8EE-34A91AD743F1}"/>
    <cellStyle name="Total 2 2 3 3 2 4 3" xfId="34285" xr:uid="{2FA7FDDB-0433-496D-ABEF-D2D227E4CF0A}"/>
    <cellStyle name="Total 2 2 3 3 2 5" xfId="25318" xr:uid="{7048EE76-3DB7-4FD1-924D-3863C0617FC2}"/>
    <cellStyle name="Total 2 2 3 3 2 5 2" xfId="30770" xr:uid="{E2BD52DF-F606-4270-BE96-1B7143DA4304}"/>
    <cellStyle name="Total 2 2 3 3 2 5 3" xfId="36429" xr:uid="{6E6B8280-6A18-4833-B734-F3831CF3C65A}"/>
    <cellStyle name="Total 2 2 3 3 2 6" xfId="27681" xr:uid="{9F793CD4-D09A-4D69-8EA5-57B5255D9933}"/>
    <cellStyle name="Total 2 2 3 3 2 7" xfId="33408" xr:uid="{F0321E86-DB97-441F-8905-C7B3E2EE45B1}"/>
    <cellStyle name="Total 2 2 3 3 3" xfId="23364" xr:uid="{B403AF0E-BF0D-4F65-B58E-E051C9E32C1B}"/>
    <cellStyle name="Total 2 2 3 3 3 2" xfId="26064" xr:uid="{A95E4465-7B23-4C9E-B8AC-4F55EFFEDEBC}"/>
    <cellStyle name="Total 2 2 3 3 3 2 2" xfId="31516" xr:uid="{5FF8A209-146E-441E-BD50-D6BA7470A23F}"/>
    <cellStyle name="Total 2 2 3 3 3 2 3" xfId="37091" xr:uid="{2C05D2A9-D0A9-4544-BFBB-451C311FD9D3}"/>
    <cellStyle name="Total 2 2 3 3 3 3" xfId="29304" xr:uid="{849D57E4-648A-4BB9-AC59-8E1844B1757A}"/>
    <cellStyle name="Total 2 2 3 3 3 4" xfId="35028" xr:uid="{93D26524-984D-404D-983A-89CE98585E8F}"/>
    <cellStyle name="Total 2 2 3 3 4" xfId="24745" xr:uid="{F5C9D4F0-ED99-43AE-86E1-3D80C96B5999}"/>
    <cellStyle name="Total 2 2 3 3 4 2" xfId="26940" xr:uid="{16C1B8A6-0406-412C-9B69-31193B6459A2}"/>
    <cellStyle name="Total 2 2 3 3 4 2 2" xfId="32392" xr:uid="{B7ED1C85-48D3-4964-BCA8-DEEF32B23593}"/>
    <cellStyle name="Total 2 2 3 3 4 2 3" xfId="37861" xr:uid="{635B8B13-46AB-4F0B-8F54-1CBA864F75E9}"/>
    <cellStyle name="Total 2 2 3 3 4 3" xfId="30197" xr:uid="{82D858F5-6D5E-4CEA-AA73-44F38E8400AD}"/>
    <cellStyle name="Total 2 2 3 3 4 4" xfId="35894" xr:uid="{DF6EEC0B-BC24-448E-8187-D0FE06E3C43E}"/>
    <cellStyle name="Total 2 2 3 3 5" xfId="22509" xr:uid="{CAE1EDA9-B11C-4A3D-ABD7-15984933484D}"/>
    <cellStyle name="Total 2 2 3 3 5 2" xfId="28449" xr:uid="{59138DBF-1E25-4CBA-8FD0-0B65AD9F44FD}"/>
    <cellStyle name="Total 2 2 3 3 5 3" xfId="34176" xr:uid="{31D1DD30-025A-41C6-81B6-9A1B52C3CA48}"/>
    <cellStyle name="Total 2 2 3 3 6" xfId="21630" xr:uid="{111F69FD-8441-46AE-99C0-29F859DDF518}"/>
    <cellStyle name="Total 2 2 3 3 7" xfId="27572" xr:uid="{110C0222-C095-43C4-8DF5-A6653FC79392}"/>
    <cellStyle name="Total 2 2 3 3 8" xfId="33299" xr:uid="{EC0C95CD-07F5-40C3-BC7B-6A15F31D6D7A}"/>
    <cellStyle name="Total 2 2 3 4" xfId="20854" xr:uid="{00000000-0005-0000-0000-00007C510000}"/>
    <cellStyle name="Total 2 2 3 4 2" xfId="21738" xr:uid="{C427DD3E-C493-4212-8E7C-8C8B6BB6F614}"/>
    <cellStyle name="Total 2 2 3 4 2 2" xfId="23472" xr:uid="{C7ED8AB0-2271-49F2-B696-DF7F860A51E2}"/>
    <cellStyle name="Total 2 2 3 4 2 2 2" xfId="26172" xr:uid="{8A09E660-9CAE-45E2-9D6F-A9122E3D1A63}"/>
    <cellStyle name="Total 2 2 3 4 2 2 2 2" xfId="31624" xr:uid="{E316280F-F0AF-4FB6-81AE-7ABA5C205CF5}"/>
    <cellStyle name="Total 2 2 3 4 2 2 2 3" xfId="37199" xr:uid="{4DFAAE62-8D5A-4086-9FFA-CE48BBBA5194}"/>
    <cellStyle name="Total 2 2 3 4 2 2 3" xfId="29412" xr:uid="{3BE446DA-62A4-4EB9-B95A-0EB1859C8287}"/>
    <cellStyle name="Total 2 2 3 4 2 2 4" xfId="35136" xr:uid="{65FF2A7C-13C9-4060-9422-E58BAD11F9C0}"/>
    <cellStyle name="Total 2 2 3 4 2 3" xfId="24853" xr:uid="{57B11EA0-7D16-4FEB-AAD6-AF6B78E206E6}"/>
    <cellStyle name="Total 2 2 3 4 2 3 2" xfId="27048" xr:uid="{E6231166-CDB1-4579-95F4-9664914346CD}"/>
    <cellStyle name="Total 2 2 3 4 2 3 2 2" xfId="32500" xr:uid="{9D915C72-F365-4275-9A87-DEFF4FC9580D}"/>
    <cellStyle name="Total 2 2 3 4 2 3 2 3" xfId="37969" xr:uid="{59A52178-E00C-4659-BC3E-AA4F7EA07F68}"/>
    <cellStyle name="Total 2 2 3 4 2 3 3" xfId="30305" xr:uid="{E8AC24FC-C065-461E-8CD2-6FD51A30C43C}"/>
    <cellStyle name="Total 2 2 3 4 2 3 4" xfId="36002" xr:uid="{8883115F-2457-49C8-80DA-B245C2EE267B}"/>
    <cellStyle name="Total 2 2 3 4 2 4" xfId="22617" xr:uid="{54D8A244-E600-426F-945D-9A75DECDC95F}"/>
    <cellStyle name="Total 2 2 3 4 2 4 2" xfId="28557" xr:uid="{7D88BED0-8B5A-4F37-ABA7-6472A7371757}"/>
    <cellStyle name="Total 2 2 3 4 2 4 3" xfId="34284" xr:uid="{70EDEDEE-E586-427D-AB9C-11AC78E95D4D}"/>
    <cellStyle name="Total 2 2 3 4 2 5" xfId="25317" xr:uid="{15A223C4-998A-42DC-9ABF-7F1A47B1A5D9}"/>
    <cellStyle name="Total 2 2 3 4 2 5 2" xfId="30769" xr:uid="{B9E7B57F-6141-4394-9913-1B317E63B400}"/>
    <cellStyle name="Total 2 2 3 4 2 5 3" xfId="36428" xr:uid="{D8560627-AC7B-4546-9587-7D9D18865C4A}"/>
    <cellStyle name="Total 2 2 3 4 2 6" xfId="27680" xr:uid="{6B9CFD8C-5F8B-46EA-9F39-C2D57450228B}"/>
    <cellStyle name="Total 2 2 3 4 2 7" xfId="33407" xr:uid="{32A33C3C-2A8F-4F59-A33A-2F823CAF3218}"/>
    <cellStyle name="Total 2 2 3 4 3" xfId="23365" xr:uid="{242E7379-46E4-4783-870E-4246882C80B1}"/>
    <cellStyle name="Total 2 2 3 4 3 2" xfId="26065" xr:uid="{797BD5F4-D3EC-4B24-86DB-A3160747F433}"/>
    <cellStyle name="Total 2 2 3 4 3 2 2" xfId="31517" xr:uid="{27D803FF-BD9F-43A5-A250-621C176CF3E7}"/>
    <cellStyle name="Total 2 2 3 4 3 2 3" xfId="37092" xr:uid="{84B516C0-1B03-46A1-B6CB-E6D2ACB01256}"/>
    <cellStyle name="Total 2 2 3 4 3 3" xfId="29305" xr:uid="{C51E8736-9595-4966-99C6-5C0C2BD69AC0}"/>
    <cellStyle name="Total 2 2 3 4 3 4" xfId="35029" xr:uid="{1FB05535-3BE2-4DAA-B543-CD55A0D3DA32}"/>
    <cellStyle name="Total 2 2 3 4 4" xfId="24746" xr:uid="{C66492F2-4304-421A-81C6-DF93DE948AE3}"/>
    <cellStyle name="Total 2 2 3 4 4 2" xfId="26941" xr:uid="{503E95A2-B57A-4BAD-87FC-BFAD0B92E0F9}"/>
    <cellStyle name="Total 2 2 3 4 4 2 2" xfId="32393" xr:uid="{044A9412-C67A-48AF-BD29-5CF344EB7AB9}"/>
    <cellStyle name="Total 2 2 3 4 4 2 3" xfId="37862" xr:uid="{86859722-49AC-499E-8194-41F40484CFFF}"/>
    <cellStyle name="Total 2 2 3 4 4 3" xfId="30198" xr:uid="{C751824C-8AC1-404E-BDD9-D2B0E1C1BD6A}"/>
    <cellStyle name="Total 2 2 3 4 4 4" xfId="35895" xr:uid="{E257D99F-FAC3-46AF-863A-798190386E77}"/>
    <cellStyle name="Total 2 2 3 4 5" xfId="22510" xr:uid="{930739D0-F6E8-4DB4-AD51-6DE3EB8735FF}"/>
    <cellStyle name="Total 2 2 3 4 5 2" xfId="28450" xr:uid="{F047380D-A06C-46F6-9F18-4BF41497BFDE}"/>
    <cellStyle name="Total 2 2 3 4 5 3" xfId="34177" xr:uid="{A389AB20-3E84-468C-BD30-550E4BBFD650}"/>
    <cellStyle name="Total 2 2 3 4 6" xfId="21631" xr:uid="{5B1BECB3-26AB-4C51-A241-54EEE4991AAC}"/>
    <cellStyle name="Total 2 2 3 4 7" xfId="27573" xr:uid="{AE2B8DD6-E790-4BCB-A5C6-7666FB08CD99}"/>
    <cellStyle name="Total 2 2 3 4 8" xfId="33300" xr:uid="{FC6AF3A2-99FE-416A-96AB-2A454261E162}"/>
    <cellStyle name="Total 2 2 3 5" xfId="21741" xr:uid="{2D56F8E1-2897-4008-9EA7-584C673B6667}"/>
    <cellStyle name="Total 2 2 3 5 2" xfId="23475" xr:uid="{2507F77D-4CB6-4869-898A-9B5465B320DE}"/>
    <cellStyle name="Total 2 2 3 5 2 2" xfId="26175" xr:uid="{22877B83-35AA-40D1-9AC1-916DA17FBF76}"/>
    <cellStyle name="Total 2 2 3 5 2 2 2" xfId="31627" xr:uid="{996A7063-0932-4F0C-AC14-4E03C18CA5A2}"/>
    <cellStyle name="Total 2 2 3 5 2 2 3" xfId="37202" xr:uid="{B9CE45C5-3133-4ED9-982B-C0FAB5829F7D}"/>
    <cellStyle name="Total 2 2 3 5 2 3" xfId="29415" xr:uid="{4886F0CE-1344-4341-A5E8-3FBD15234C6E}"/>
    <cellStyle name="Total 2 2 3 5 2 4" xfId="35139" xr:uid="{82AF1F8E-709C-4D45-AF4A-5D72D04535A0}"/>
    <cellStyle name="Total 2 2 3 5 3" xfId="24856" xr:uid="{9FFAF077-799F-496C-8F08-30AE489EF892}"/>
    <cellStyle name="Total 2 2 3 5 3 2" xfId="27051" xr:uid="{F3532D86-531B-407F-BEA4-5065A86C15B9}"/>
    <cellStyle name="Total 2 2 3 5 3 2 2" xfId="32503" xr:uid="{0380B866-42F8-4C85-B129-2DDFBCC0004B}"/>
    <cellStyle name="Total 2 2 3 5 3 2 3" xfId="37972" xr:uid="{485AF49C-E0D3-4379-AEEA-734EDD45C3F6}"/>
    <cellStyle name="Total 2 2 3 5 3 3" xfId="30308" xr:uid="{B018D491-D7BD-4ACB-AC7D-28ADE1F937AC}"/>
    <cellStyle name="Total 2 2 3 5 3 4" xfId="36005" xr:uid="{A70CDFEF-4FE9-4457-8644-25B285BC6FDA}"/>
    <cellStyle name="Total 2 2 3 5 4" xfId="22620" xr:uid="{CA926FFE-9E6C-4FAB-A275-5A96536570AF}"/>
    <cellStyle name="Total 2 2 3 5 4 2" xfId="28560" xr:uid="{CFD18F1B-78CC-4D1E-8FDE-22D2085E2E05}"/>
    <cellStyle name="Total 2 2 3 5 4 3" xfId="34287" xr:uid="{360AECE9-4483-458D-A121-E72D163F50AA}"/>
    <cellStyle name="Total 2 2 3 5 5" xfId="25320" xr:uid="{98C82746-14F6-4B75-8B00-218227224A6D}"/>
    <cellStyle name="Total 2 2 3 5 5 2" xfId="30772" xr:uid="{22FF4AAB-51E8-4872-9A7E-A76C47D69D4C}"/>
    <cellStyle name="Total 2 2 3 5 5 3" xfId="36431" xr:uid="{13949CC8-1789-476E-B5F3-7A39569CFCC8}"/>
    <cellStyle name="Total 2 2 3 5 6" xfId="27683" xr:uid="{CC7E0B65-EACC-495C-8443-9B8984FA2766}"/>
    <cellStyle name="Total 2 2 3 5 7" xfId="33410" xr:uid="{00348332-141B-4BDE-B463-C068F7DEE7A4}"/>
    <cellStyle name="Total 2 2 3 6" xfId="23362" xr:uid="{F5649060-F488-47AB-B498-F36EC28FF688}"/>
    <cellStyle name="Total 2 2 3 6 2" xfId="26062" xr:uid="{BE2B624A-1766-42C7-B48B-B13E58D023F9}"/>
    <cellStyle name="Total 2 2 3 6 2 2" xfId="31514" xr:uid="{E2A9B45B-CAFF-40C1-8360-35E38E8C76EA}"/>
    <cellStyle name="Total 2 2 3 6 2 3" xfId="37089" xr:uid="{F89AF54F-7227-491F-A908-E057CBF99186}"/>
    <cellStyle name="Total 2 2 3 6 3" xfId="29302" xr:uid="{423FC7AD-C711-4196-8AE2-F87ABF5CD579}"/>
    <cellStyle name="Total 2 2 3 6 4" xfId="35026" xr:uid="{676D51DF-2952-4871-9463-B45100EAD07F}"/>
    <cellStyle name="Total 2 2 3 7" xfId="24743" xr:uid="{FE3FCFCE-288E-4D37-869F-4B3E9D6DFD46}"/>
    <cellStyle name="Total 2 2 3 7 2" xfId="26938" xr:uid="{E7DF5919-0AA0-4A37-9EC3-6CD465B43918}"/>
    <cellStyle name="Total 2 2 3 7 2 2" xfId="32390" xr:uid="{B13137DE-2F1D-4BB3-AC71-317C0C43E65C}"/>
    <cellStyle name="Total 2 2 3 7 2 3" xfId="37859" xr:uid="{17484672-63AF-4C82-AAD1-BFA3584EE199}"/>
    <cellStyle name="Total 2 2 3 7 3" xfId="30195" xr:uid="{788D7CAC-46E4-4192-AB57-DC483758F037}"/>
    <cellStyle name="Total 2 2 3 7 4" xfId="35892" xr:uid="{D50D2820-18F3-4559-9310-379EF8E405AB}"/>
    <cellStyle name="Total 2 2 3 8" xfId="22507" xr:uid="{3371336E-2852-4948-B07C-3CD2B3102023}"/>
    <cellStyle name="Total 2 2 3 8 2" xfId="28447" xr:uid="{F76D4BF1-6815-4E8A-9098-142F7730A9A0}"/>
    <cellStyle name="Total 2 2 3 8 3" xfId="34174" xr:uid="{12001321-9101-4C13-9CE3-54B16B5FE15B}"/>
    <cellStyle name="Total 2 2 3 9" xfId="21628" xr:uid="{F193587C-CAFC-4E21-9EDE-90F1D0260863}"/>
    <cellStyle name="Total 2 2 4" xfId="20855" xr:uid="{00000000-0005-0000-0000-00007D510000}"/>
    <cellStyle name="Total 2 2 4 10" xfId="27574" xr:uid="{EEC17F6A-EFEB-4821-8CFE-65702A2E4835}"/>
    <cellStyle name="Total 2 2 4 11" xfId="33301" xr:uid="{8F79B1E3-FEEE-401E-A852-35D988D6E682}"/>
    <cellStyle name="Total 2 2 4 2" xfId="20856" xr:uid="{00000000-0005-0000-0000-00007E510000}"/>
    <cellStyle name="Total 2 2 4 2 2" xfId="21736" xr:uid="{8378EA40-94D6-47B3-BE9E-1408C15B8723}"/>
    <cellStyle name="Total 2 2 4 2 2 2" xfId="23470" xr:uid="{B91989BC-700E-4823-B38E-B5ADB9EBCB61}"/>
    <cellStyle name="Total 2 2 4 2 2 2 2" xfId="26170" xr:uid="{969476F6-E5DE-4D12-8A47-CD6AAFCFE1D2}"/>
    <cellStyle name="Total 2 2 4 2 2 2 2 2" xfId="31622" xr:uid="{B72EC7FA-825E-4E64-9DCB-D6EDAF3ED9D7}"/>
    <cellStyle name="Total 2 2 4 2 2 2 2 3" xfId="37197" xr:uid="{41155BDE-B3A0-4F20-9B53-53C9377BCFB0}"/>
    <cellStyle name="Total 2 2 4 2 2 2 3" xfId="29410" xr:uid="{0813FB7B-987B-4433-B5B2-6DEBA9D1CC47}"/>
    <cellStyle name="Total 2 2 4 2 2 2 4" xfId="35134" xr:uid="{70625354-8958-4E2F-A364-1D895D06233A}"/>
    <cellStyle name="Total 2 2 4 2 2 3" xfId="24851" xr:uid="{3766DD3E-A44E-481C-A9BB-2326098EFAAE}"/>
    <cellStyle name="Total 2 2 4 2 2 3 2" xfId="27046" xr:uid="{9210C654-0E78-41C7-8F33-9424BDBD4035}"/>
    <cellStyle name="Total 2 2 4 2 2 3 2 2" xfId="32498" xr:uid="{0C684304-1E67-424F-8605-72F92B6524DA}"/>
    <cellStyle name="Total 2 2 4 2 2 3 2 3" xfId="37967" xr:uid="{0378C7FE-3C69-4078-AF88-0094EE40ED29}"/>
    <cellStyle name="Total 2 2 4 2 2 3 3" xfId="30303" xr:uid="{29654587-C86F-450F-8227-18765321A55C}"/>
    <cellStyle name="Total 2 2 4 2 2 3 4" xfId="36000" xr:uid="{BDFFCC32-1D99-4283-A4B2-4B8FB184883E}"/>
    <cellStyle name="Total 2 2 4 2 2 4" xfId="22615" xr:uid="{65B6680E-5698-4A20-80DF-6F25013A8BA2}"/>
    <cellStyle name="Total 2 2 4 2 2 4 2" xfId="28555" xr:uid="{DF5590B7-142E-40FF-96D1-3EFA501F8620}"/>
    <cellStyle name="Total 2 2 4 2 2 4 3" xfId="34282" xr:uid="{90B7D511-82E0-4208-B87A-13E88061444C}"/>
    <cellStyle name="Total 2 2 4 2 2 5" xfId="25315" xr:uid="{070F9CEC-507C-448B-89B2-6163AA741015}"/>
    <cellStyle name="Total 2 2 4 2 2 5 2" xfId="30767" xr:uid="{512B6FB7-963E-4F8A-96B8-3372E9FEAC32}"/>
    <cellStyle name="Total 2 2 4 2 2 5 3" xfId="36426" xr:uid="{91835DA3-D5D0-4727-80A0-6F989DB6F82C}"/>
    <cellStyle name="Total 2 2 4 2 2 6" xfId="27678" xr:uid="{07CD7252-3DB7-4F89-AD0A-77C09DC5BE4A}"/>
    <cellStyle name="Total 2 2 4 2 2 7" xfId="33405" xr:uid="{C1E62A89-D850-43B5-81A2-9892C966B478}"/>
    <cellStyle name="Total 2 2 4 2 3" xfId="23367" xr:uid="{FDFCA9FF-DDB5-40EA-AD49-A7A400430A6F}"/>
    <cellStyle name="Total 2 2 4 2 3 2" xfId="26067" xr:uid="{D46276F4-C551-488F-8B66-CFF213FA86B2}"/>
    <cellStyle name="Total 2 2 4 2 3 2 2" xfId="31519" xr:uid="{B7404355-37F0-438C-B183-09934D1E1A5B}"/>
    <cellStyle name="Total 2 2 4 2 3 2 3" xfId="37094" xr:uid="{D100C97D-2989-4246-BCB0-A3E29746E4E7}"/>
    <cellStyle name="Total 2 2 4 2 3 3" xfId="29307" xr:uid="{3F55B196-F6DC-4D23-8F2B-09F56CC1DF53}"/>
    <cellStyle name="Total 2 2 4 2 3 4" xfId="35031" xr:uid="{E87605A8-3F3C-4BFE-A502-9D37382E06FE}"/>
    <cellStyle name="Total 2 2 4 2 4" xfId="24748" xr:uid="{2CC564CE-6483-4FF8-9E41-0FA028E0CD15}"/>
    <cellStyle name="Total 2 2 4 2 4 2" xfId="26943" xr:uid="{F1C07FBD-FD97-4D29-9979-C45E0A236DB2}"/>
    <cellStyle name="Total 2 2 4 2 4 2 2" xfId="32395" xr:uid="{10529D97-1A3C-43ED-9FE7-B87C93FD0409}"/>
    <cellStyle name="Total 2 2 4 2 4 2 3" xfId="37864" xr:uid="{3D2D9149-CB6C-4A53-8800-10D6B0F07416}"/>
    <cellStyle name="Total 2 2 4 2 4 3" xfId="30200" xr:uid="{43B60630-0DA6-4859-9AD2-D1ECB91A4A3C}"/>
    <cellStyle name="Total 2 2 4 2 4 4" xfId="35897" xr:uid="{44251727-4BE8-4C61-B4A1-7EE40AEBA951}"/>
    <cellStyle name="Total 2 2 4 2 5" xfId="22512" xr:uid="{FFF0E5B0-817D-45BD-A5F6-D44C0C93BC3B}"/>
    <cellStyle name="Total 2 2 4 2 5 2" xfId="28452" xr:uid="{12D95C76-3B75-4612-A9AC-92853C5D4D71}"/>
    <cellStyle name="Total 2 2 4 2 5 3" xfId="34179" xr:uid="{E72B1A28-8856-405D-9ECE-0EC7417C9ECC}"/>
    <cellStyle name="Total 2 2 4 2 6" xfId="21633" xr:uid="{7E16E576-4057-4D79-AB03-1F855BEAA99C}"/>
    <cellStyle name="Total 2 2 4 2 7" xfId="27575" xr:uid="{8B8474D0-3D1E-45FF-BB2F-2B8EB220143D}"/>
    <cellStyle name="Total 2 2 4 2 8" xfId="33302" xr:uid="{08BCA7AE-3856-4A0D-8556-BEE09ABC93B7}"/>
    <cellStyle name="Total 2 2 4 3" xfId="20857" xr:uid="{00000000-0005-0000-0000-00007F510000}"/>
    <cellStyle name="Total 2 2 4 3 2" xfId="21735" xr:uid="{E1C7A07E-208D-4DC2-86A2-50C1DD9DE575}"/>
    <cellStyle name="Total 2 2 4 3 2 2" xfId="23469" xr:uid="{41DD21C0-9333-42C8-8420-43722460EB79}"/>
    <cellStyle name="Total 2 2 4 3 2 2 2" xfId="26169" xr:uid="{482D8A1A-091B-44D4-84DF-2661DD7DC38E}"/>
    <cellStyle name="Total 2 2 4 3 2 2 2 2" xfId="31621" xr:uid="{36E4733C-F5E5-41B6-A488-CA227576D93B}"/>
    <cellStyle name="Total 2 2 4 3 2 2 2 3" xfId="37196" xr:uid="{36A91F56-A064-4BCD-85A2-63854166B943}"/>
    <cellStyle name="Total 2 2 4 3 2 2 3" xfId="29409" xr:uid="{7CA78155-C39C-4B71-A2D1-89A72EEA0D14}"/>
    <cellStyle name="Total 2 2 4 3 2 2 4" xfId="35133" xr:uid="{DF9473FC-988A-4AC8-B523-5E46856512DA}"/>
    <cellStyle name="Total 2 2 4 3 2 3" xfId="24850" xr:uid="{BDC987B9-A6F5-4F32-8052-6605EE7D109D}"/>
    <cellStyle name="Total 2 2 4 3 2 3 2" xfId="27045" xr:uid="{26F70513-6FDE-41A8-8796-8E698CEFFDDE}"/>
    <cellStyle name="Total 2 2 4 3 2 3 2 2" xfId="32497" xr:uid="{F4BA96D0-E2C0-4E80-9FD1-35425686F432}"/>
    <cellStyle name="Total 2 2 4 3 2 3 2 3" xfId="37966" xr:uid="{531B7FE8-193B-4B8C-AB8C-24DF34DC08F8}"/>
    <cellStyle name="Total 2 2 4 3 2 3 3" xfId="30302" xr:uid="{621D4C74-C000-4613-903F-40084CE7EF8B}"/>
    <cellStyle name="Total 2 2 4 3 2 3 4" xfId="35999" xr:uid="{82CF0620-CA35-46BA-908C-861637BAC414}"/>
    <cellStyle name="Total 2 2 4 3 2 4" xfId="22614" xr:uid="{FB4C9963-973B-4006-AA94-3A7ED8D41582}"/>
    <cellStyle name="Total 2 2 4 3 2 4 2" xfId="28554" xr:uid="{4EA1702C-54F4-4242-8C5E-EC7A143FD7D7}"/>
    <cellStyle name="Total 2 2 4 3 2 4 3" xfId="34281" xr:uid="{9B8F5AFB-0BD1-4387-A69D-76B8A86C0A70}"/>
    <cellStyle name="Total 2 2 4 3 2 5" xfId="25314" xr:uid="{84C8BA9E-953B-4F6A-A52E-F92743B694A6}"/>
    <cellStyle name="Total 2 2 4 3 2 5 2" xfId="30766" xr:uid="{B258D4BC-2E27-4891-9E6A-E0738278DC99}"/>
    <cellStyle name="Total 2 2 4 3 2 5 3" xfId="36425" xr:uid="{755C0ACC-8149-41EA-8D50-F7EEB8E830FD}"/>
    <cellStyle name="Total 2 2 4 3 2 6" xfId="27677" xr:uid="{43F699F3-532B-4DF3-8F7D-4D1A75D4791F}"/>
    <cellStyle name="Total 2 2 4 3 2 7" xfId="33404" xr:uid="{BA4D7745-6027-4AD2-8A87-D1AB34EE1377}"/>
    <cellStyle name="Total 2 2 4 3 3" xfId="23368" xr:uid="{C8EFF1D2-D275-4535-8821-290388915A53}"/>
    <cellStyle name="Total 2 2 4 3 3 2" xfId="26068" xr:uid="{4115CE4D-F465-47A6-8FD4-E22AC0D4D5AA}"/>
    <cellStyle name="Total 2 2 4 3 3 2 2" xfId="31520" xr:uid="{1FE58202-4F8A-4790-AFDA-2FC59BCAF3AE}"/>
    <cellStyle name="Total 2 2 4 3 3 2 3" xfId="37095" xr:uid="{C26FFAE9-F736-4B74-9F6E-AB5B7D61B44D}"/>
    <cellStyle name="Total 2 2 4 3 3 3" xfId="29308" xr:uid="{4FF5CDFB-0BEE-426F-B511-582C76D7A7F7}"/>
    <cellStyle name="Total 2 2 4 3 3 4" xfId="35032" xr:uid="{58A1E846-9E3F-4ECE-A8C2-C1C3001EBD88}"/>
    <cellStyle name="Total 2 2 4 3 4" xfId="24749" xr:uid="{1155652E-DCA2-446A-BC1A-3DE350A187F0}"/>
    <cellStyle name="Total 2 2 4 3 4 2" xfId="26944" xr:uid="{CB4604E1-6CC9-47BE-8242-72FCB5B0A5E1}"/>
    <cellStyle name="Total 2 2 4 3 4 2 2" xfId="32396" xr:uid="{ADBF9BFE-7015-4774-B2F6-DA6C67037B73}"/>
    <cellStyle name="Total 2 2 4 3 4 2 3" xfId="37865" xr:uid="{F460076C-DFDA-4672-950A-6AF1753D7B44}"/>
    <cellStyle name="Total 2 2 4 3 4 3" xfId="30201" xr:uid="{B4CEF2F0-9327-48AC-B3DC-4DB9B60071BA}"/>
    <cellStyle name="Total 2 2 4 3 4 4" xfId="35898" xr:uid="{7ED48B4D-35FC-4CDF-A73A-59D80A4F9C47}"/>
    <cellStyle name="Total 2 2 4 3 5" xfId="22513" xr:uid="{AD827B05-7B64-429C-A732-A39F919E7141}"/>
    <cellStyle name="Total 2 2 4 3 5 2" xfId="28453" xr:uid="{A595B20A-C315-4C08-9B06-B6175E9A725B}"/>
    <cellStyle name="Total 2 2 4 3 5 3" xfId="34180" xr:uid="{CA2F5563-4D05-4D23-8AD6-8ADC561DBDE5}"/>
    <cellStyle name="Total 2 2 4 3 6" xfId="21634" xr:uid="{53CD5788-85FA-4C9B-89C6-5AD21DC528B8}"/>
    <cellStyle name="Total 2 2 4 3 7" xfId="27576" xr:uid="{FEE5BE6B-76B0-490B-800C-7B588F05B312}"/>
    <cellStyle name="Total 2 2 4 3 8" xfId="33303" xr:uid="{047C7BA4-E824-42D6-A51F-9AAFFE3A1F25}"/>
    <cellStyle name="Total 2 2 4 4" xfId="20858" xr:uid="{00000000-0005-0000-0000-000080510000}"/>
    <cellStyle name="Total 2 2 4 4 2" xfId="21734" xr:uid="{6CAE28A3-8D5E-4F8D-9157-2F6366E2598F}"/>
    <cellStyle name="Total 2 2 4 4 2 2" xfId="23468" xr:uid="{5B991858-E1CB-4CDC-B7BF-8E732CA118E7}"/>
    <cellStyle name="Total 2 2 4 4 2 2 2" xfId="26168" xr:uid="{1CAAA020-42CD-4B2B-9A11-A645D20516C9}"/>
    <cellStyle name="Total 2 2 4 4 2 2 2 2" xfId="31620" xr:uid="{CDF25B99-7BDC-4BAA-B29E-3CB0221F59CA}"/>
    <cellStyle name="Total 2 2 4 4 2 2 2 3" xfId="37195" xr:uid="{D539AE77-88B6-4426-AECB-64E891268186}"/>
    <cellStyle name="Total 2 2 4 4 2 2 3" xfId="29408" xr:uid="{82AF9340-1C61-4B3D-8495-ED30A787ADB9}"/>
    <cellStyle name="Total 2 2 4 4 2 2 4" xfId="35132" xr:uid="{697B3548-207B-4C03-B083-AB05083DC5F5}"/>
    <cellStyle name="Total 2 2 4 4 2 3" xfId="24849" xr:uid="{D2885E6D-57E7-4731-80E6-0E5D9445072E}"/>
    <cellStyle name="Total 2 2 4 4 2 3 2" xfId="27044" xr:uid="{07380111-39EA-4512-96C5-7BEDB62E0824}"/>
    <cellStyle name="Total 2 2 4 4 2 3 2 2" xfId="32496" xr:uid="{E5CBCAED-B70F-4C45-96B1-30AB8C8C02AE}"/>
    <cellStyle name="Total 2 2 4 4 2 3 2 3" xfId="37965" xr:uid="{ACAD2BCF-870B-4A25-B2EA-F3D500E0D8FF}"/>
    <cellStyle name="Total 2 2 4 4 2 3 3" xfId="30301" xr:uid="{1FDB6E33-4380-4D81-AF69-5F40A8AAB4F0}"/>
    <cellStyle name="Total 2 2 4 4 2 3 4" xfId="35998" xr:uid="{88FF5781-C8FA-4D9D-A67F-DCD870B0700E}"/>
    <cellStyle name="Total 2 2 4 4 2 4" xfId="22613" xr:uid="{6E37AF73-9658-40F4-90BD-0D135FAFE105}"/>
    <cellStyle name="Total 2 2 4 4 2 4 2" xfId="28553" xr:uid="{2994FD87-CA9D-409E-A4A7-1451AADCA733}"/>
    <cellStyle name="Total 2 2 4 4 2 4 3" xfId="34280" xr:uid="{2D0121E4-3438-4ACC-9654-5B4062D821BD}"/>
    <cellStyle name="Total 2 2 4 4 2 5" xfId="25313" xr:uid="{564AA805-EAD4-4693-9D6B-2AD188B7F59B}"/>
    <cellStyle name="Total 2 2 4 4 2 5 2" xfId="30765" xr:uid="{5599C55D-C390-4A6E-9E28-FBBAC9FE3FA3}"/>
    <cellStyle name="Total 2 2 4 4 2 5 3" xfId="36424" xr:uid="{5A176F3A-6C21-4B11-8126-329C23ADB056}"/>
    <cellStyle name="Total 2 2 4 4 2 6" xfId="27676" xr:uid="{806F4B6A-BEB1-4659-8ED8-BBA1432BDF34}"/>
    <cellStyle name="Total 2 2 4 4 2 7" xfId="33403" xr:uid="{A793C7C9-7A37-4FB0-A590-6044611A20AF}"/>
    <cellStyle name="Total 2 2 4 4 3" xfId="23369" xr:uid="{96C1DD7F-34E3-4D54-A05B-7AB84EC75783}"/>
    <cellStyle name="Total 2 2 4 4 3 2" xfId="26069" xr:uid="{CB0BA652-2195-4EFD-ACA2-1AE047EA70F2}"/>
    <cellStyle name="Total 2 2 4 4 3 2 2" xfId="31521" xr:uid="{795D6524-1B65-457E-A3C8-32320181E85C}"/>
    <cellStyle name="Total 2 2 4 4 3 2 3" xfId="37096" xr:uid="{2215BD16-C4DD-4D5A-B92E-F6CF855025EA}"/>
    <cellStyle name="Total 2 2 4 4 3 3" xfId="29309" xr:uid="{6EF3719C-DC98-407E-8D39-58961CD5807D}"/>
    <cellStyle name="Total 2 2 4 4 3 4" xfId="35033" xr:uid="{0BEA6C13-C021-4B5F-B02F-AE77674B87EB}"/>
    <cellStyle name="Total 2 2 4 4 4" xfId="24750" xr:uid="{D78C08BD-865C-403D-AF1E-3DDE651EA91B}"/>
    <cellStyle name="Total 2 2 4 4 4 2" xfId="26945" xr:uid="{A38C8790-5C55-4681-98D5-8A75DD78F951}"/>
    <cellStyle name="Total 2 2 4 4 4 2 2" xfId="32397" xr:uid="{C83C6E62-24F4-4AF7-9370-27AFE1D7E819}"/>
    <cellStyle name="Total 2 2 4 4 4 2 3" xfId="37866" xr:uid="{32980C9A-B4AB-4784-BF07-B8E13B440CAB}"/>
    <cellStyle name="Total 2 2 4 4 4 3" xfId="30202" xr:uid="{EE883362-4AAA-49B6-AFD1-ECA171CCF61C}"/>
    <cellStyle name="Total 2 2 4 4 4 4" xfId="35899" xr:uid="{A00AD95F-31A5-4E70-8A41-7153A37CC08E}"/>
    <cellStyle name="Total 2 2 4 4 5" xfId="22514" xr:uid="{39029258-F1DB-4FF9-9FC2-7027A27C0396}"/>
    <cellStyle name="Total 2 2 4 4 5 2" xfId="28454" xr:uid="{DF6EE344-340B-4828-B834-317F7B26E0FA}"/>
    <cellStyle name="Total 2 2 4 4 5 3" xfId="34181" xr:uid="{ECEB427E-BD7C-44FB-B367-18D689ADB5AF}"/>
    <cellStyle name="Total 2 2 4 4 6" xfId="21635" xr:uid="{D2F87CE4-A779-4508-9826-2C3814C5049B}"/>
    <cellStyle name="Total 2 2 4 4 7" xfId="27577" xr:uid="{EE1DF058-AA5B-48AD-BEE1-87B06143F469}"/>
    <cellStyle name="Total 2 2 4 4 8" xfId="33304" xr:uid="{8C9B01F7-7B3D-4065-B5FE-562D00318421}"/>
    <cellStyle name="Total 2 2 4 5" xfId="21737" xr:uid="{0AECD1F7-A681-481E-9E7C-C46D0EC56329}"/>
    <cellStyle name="Total 2 2 4 5 2" xfId="23471" xr:uid="{B35945CC-312B-4316-A1E7-70FFE10D356A}"/>
    <cellStyle name="Total 2 2 4 5 2 2" xfId="26171" xr:uid="{F0198AE9-5DAE-4921-A9D5-4859426EDB82}"/>
    <cellStyle name="Total 2 2 4 5 2 2 2" xfId="31623" xr:uid="{9073F7B6-E41D-402B-A52F-4973F544ADEE}"/>
    <cellStyle name="Total 2 2 4 5 2 2 3" xfId="37198" xr:uid="{B5927984-228D-4729-BC91-071EE4D2B114}"/>
    <cellStyle name="Total 2 2 4 5 2 3" xfId="29411" xr:uid="{B75F1070-1379-4B01-9B15-24C250BBDC91}"/>
    <cellStyle name="Total 2 2 4 5 2 4" xfId="35135" xr:uid="{C5C6A330-9865-4EF5-A98F-0FA60B812359}"/>
    <cellStyle name="Total 2 2 4 5 3" xfId="24852" xr:uid="{477B0469-204C-4411-A4EE-736B1F55D4DB}"/>
    <cellStyle name="Total 2 2 4 5 3 2" xfId="27047" xr:uid="{95493B89-E129-49D1-9E6F-3CF278E0B2FC}"/>
    <cellStyle name="Total 2 2 4 5 3 2 2" xfId="32499" xr:uid="{4BB8B52B-AB4B-4D89-9FAC-D2A09C893C2E}"/>
    <cellStyle name="Total 2 2 4 5 3 2 3" xfId="37968" xr:uid="{97A1855D-04A3-4C86-8EB2-4908180D3CF0}"/>
    <cellStyle name="Total 2 2 4 5 3 3" xfId="30304" xr:uid="{9E0B1DF4-0EF6-4393-81B1-95E21BE725ED}"/>
    <cellStyle name="Total 2 2 4 5 3 4" xfId="36001" xr:uid="{E7335742-F7FB-413B-ABAF-AE4C3EA36D32}"/>
    <cellStyle name="Total 2 2 4 5 4" xfId="22616" xr:uid="{D734FA7C-4D1E-479D-B8AF-E2C6B680F343}"/>
    <cellStyle name="Total 2 2 4 5 4 2" xfId="28556" xr:uid="{FA727262-2940-4291-8C32-7F63DA5A842B}"/>
    <cellStyle name="Total 2 2 4 5 4 3" xfId="34283" xr:uid="{21C82BCA-DB10-46E9-BE8F-771237363FA1}"/>
    <cellStyle name="Total 2 2 4 5 5" xfId="25316" xr:uid="{771977C4-ACB5-4B26-8B75-9C4ADB87FF8A}"/>
    <cellStyle name="Total 2 2 4 5 5 2" xfId="30768" xr:uid="{3E2C8F53-FEFB-45A1-B943-B96AF484CA60}"/>
    <cellStyle name="Total 2 2 4 5 5 3" xfId="36427" xr:uid="{0AA33885-B77D-4953-B3B9-56CC1BC76BDC}"/>
    <cellStyle name="Total 2 2 4 5 6" xfId="27679" xr:uid="{89F8F412-A367-44A8-9C8D-49EA0D319426}"/>
    <cellStyle name="Total 2 2 4 5 7" xfId="33406" xr:uid="{F3DA0CB1-4F1C-4AAC-B2CE-E821649A1A8E}"/>
    <cellStyle name="Total 2 2 4 6" xfId="23366" xr:uid="{CA69FC3A-5AED-4CA3-A239-1D9693D11CAF}"/>
    <cellStyle name="Total 2 2 4 6 2" xfId="26066" xr:uid="{95191705-5BBA-4D23-9484-2FC6DEFB85D2}"/>
    <cellStyle name="Total 2 2 4 6 2 2" xfId="31518" xr:uid="{4492570E-65D8-44BA-B1EE-DF25017593B4}"/>
    <cellStyle name="Total 2 2 4 6 2 3" xfId="37093" xr:uid="{ECB24F63-2563-48B3-A52D-DF91F1220492}"/>
    <cellStyle name="Total 2 2 4 6 3" xfId="29306" xr:uid="{6291DF9C-D8DE-4B1C-A220-6F72DD6C6124}"/>
    <cellStyle name="Total 2 2 4 6 4" xfId="35030" xr:uid="{19CD9A80-7880-4022-96AF-09071EB34504}"/>
    <cellStyle name="Total 2 2 4 7" xfId="24747" xr:uid="{1D3CC594-0C5F-496C-BB75-CD89384DBA35}"/>
    <cellStyle name="Total 2 2 4 7 2" xfId="26942" xr:uid="{A83BEA17-8A35-4955-9EB8-F4BE3AFC0911}"/>
    <cellStyle name="Total 2 2 4 7 2 2" xfId="32394" xr:uid="{AE5B8546-597A-498D-A2FB-929939A5BF20}"/>
    <cellStyle name="Total 2 2 4 7 2 3" xfId="37863" xr:uid="{4594B743-57FD-4247-A585-B0909C47CD61}"/>
    <cellStyle name="Total 2 2 4 7 3" xfId="30199" xr:uid="{FD1D0BFB-C4B2-4F40-B68E-5183BD419C95}"/>
    <cellStyle name="Total 2 2 4 7 4" xfId="35896" xr:uid="{FDF292AF-B588-44D6-9AAF-7DDA628D858D}"/>
    <cellStyle name="Total 2 2 4 8" xfId="22511" xr:uid="{82875BA9-B889-4AB4-B053-8197F23263DF}"/>
    <cellStyle name="Total 2 2 4 8 2" xfId="28451" xr:uid="{96D49B43-8241-4F44-980D-A46A9DCFB3D4}"/>
    <cellStyle name="Total 2 2 4 8 3" xfId="34178" xr:uid="{BA8D2B6B-EDD5-4DB6-B7B8-4EA3FBB3AFA7}"/>
    <cellStyle name="Total 2 2 4 9" xfId="21632" xr:uid="{4BA4AB91-1ED2-48D5-ABF0-2510F2CD7FDA}"/>
    <cellStyle name="Total 2 2 5" xfId="20859" xr:uid="{00000000-0005-0000-0000-000081510000}"/>
    <cellStyle name="Total 2 2 5 10" xfId="27578" xr:uid="{067058A9-737B-4D97-9939-39E9B8294B49}"/>
    <cellStyle name="Total 2 2 5 11" xfId="33305" xr:uid="{E2DB32E6-29F8-4276-820F-C5B531F3507E}"/>
    <cellStyle name="Total 2 2 5 2" xfId="20860" xr:uid="{00000000-0005-0000-0000-000082510000}"/>
    <cellStyle name="Total 2 2 5 2 2" xfId="21732" xr:uid="{3277430A-006D-4190-AEEF-617945FDA109}"/>
    <cellStyle name="Total 2 2 5 2 2 2" xfId="23466" xr:uid="{84713CFE-3CC2-47BD-B1F5-95340E609B10}"/>
    <cellStyle name="Total 2 2 5 2 2 2 2" xfId="26166" xr:uid="{49321820-E53B-4679-AF08-64E0E109FCC5}"/>
    <cellStyle name="Total 2 2 5 2 2 2 2 2" xfId="31618" xr:uid="{B394F0C6-15E6-4DF6-AFA4-093D4BE34E25}"/>
    <cellStyle name="Total 2 2 5 2 2 2 2 3" xfId="37193" xr:uid="{87646D25-CF5B-4D31-A668-DE418A4745E8}"/>
    <cellStyle name="Total 2 2 5 2 2 2 3" xfId="29406" xr:uid="{38CCE7F2-4584-42C0-BF0E-36FFC9004332}"/>
    <cellStyle name="Total 2 2 5 2 2 2 4" xfId="35130" xr:uid="{687DFC13-9624-46C1-A338-13157FC6DF0E}"/>
    <cellStyle name="Total 2 2 5 2 2 3" xfId="24847" xr:uid="{F8BE3040-99E1-4788-80E5-AEE99B495269}"/>
    <cellStyle name="Total 2 2 5 2 2 3 2" xfId="27042" xr:uid="{63CCAD7C-3800-40B8-BB82-843C902E3B5D}"/>
    <cellStyle name="Total 2 2 5 2 2 3 2 2" xfId="32494" xr:uid="{8728BAE3-73CB-4FB9-B2FA-05147D86CD7B}"/>
    <cellStyle name="Total 2 2 5 2 2 3 2 3" xfId="37963" xr:uid="{821B8525-0B6A-403E-B668-2EE5A1C56A31}"/>
    <cellStyle name="Total 2 2 5 2 2 3 3" xfId="30299" xr:uid="{7D0EE35F-C0B9-43A6-90DB-A5E67B6B72AE}"/>
    <cellStyle name="Total 2 2 5 2 2 3 4" xfId="35996" xr:uid="{B4D38A0D-08A1-4020-8D9C-D94A0F77727D}"/>
    <cellStyle name="Total 2 2 5 2 2 4" xfId="22611" xr:uid="{556EA393-A9A5-4500-84A7-ABD63373A85E}"/>
    <cellStyle name="Total 2 2 5 2 2 4 2" xfId="28551" xr:uid="{0129C8B1-6146-4773-AE55-C8F31393A34F}"/>
    <cellStyle name="Total 2 2 5 2 2 4 3" xfId="34278" xr:uid="{DB1F5EA3-6EE8-4631-8B36-B1061AE33155}"/>
    <cellStyle name="Total 2 2 5 2 2 5" xfId="25311" xr:uid="{7E4279C3-1496-4363-86DD-7408BD6A7541}"/>
    <cellStyle name="Total 2 2 5 2 2 5 2" xfId="30763" xr:uid="{49D27197-D517-4E5E-A3E4-152A563ABB76}"/>
    <cellStyle name="Total 2 2 5 2 2 5 3" xfId="36422" xr:uid="{ACB0704F-E7B6-4A9B-ACD7-1460ABE4E4F2}"/>
    <cellStyle name="Total 2 2 5 2 2 6" xfId="27674" xr:uid="{65815A74-4DA5-4807-8D10-97C41CC840B2}"/>
    <cellStyle name="Total 2 2 5 2 2 7" xfId="33401" xr:uid="{AC74B889-F3FA-4AD0-82ED-3407DD17A0F1}"/>
    <cellStyle name="Total 2 2 5 2 3" xfId="23371" xr:uid="{E7657B8C-9756-4A9E-8624-20A3C1A23A11}"/>
    <cellStyle name="Total 2 2 5 2 3 2" xfId="26071" xr:uid="{B8A240D2-EC90-4AD3-AF80-51E13009FF6F}"/>
    <cellStyle name="Total 2 2 5 2 3 2 2" xfId="31523" xr:uid="{865DBB4E-ADC4-416C-AF7D-D58A5D7CD12A}"/>
    <cellStyle name="Total 2 2 5 2 3 2 3" xfId="37098" xr:uid="{EC331236-053B-4BB2-B49C-EE86EA0808E5}"/>
    <cellStyle name="Total 2 2 5 2 3 3" xfId="29311" xr:uid="{1B70E36F-1E68-45AC-9D83-ACB5E9B36134}"/>
    <cellStyle name="Total 2 2 5 2 3 4" xfId="35035" xr:uid="{0B8286AE-B1DA-41A2-A0D1-962252787709}"/>
    <cellStyle name="Total 2 2 5 2 4" xfId="24752" xr:uid="{04D55F9A-FEF7-4311-A900-91E96220F86C}"/>
    <cellStyle name="Total 2 2 5 2 4 2" xfId="26947" xr:uid="{AE588E30-222B-485A-B9CC-8BB58B17AF44}"/>
    <cellStyle name="Total 2 2 5 2 4 2 2" xfId="32399" xr:uid="{E94D5C38-5FE6-471A-8F45-CEB9B0B3C3FE}"/>
    <cellStyle name="Total 2 2 5 2 4 2 3" xfId="37868" xr:uid="{BEFEFAD9-6E14-4CFE-AC47-D2C243D04EA9}"/>
    <cellStyle name="Total 2 2 5 2 4 3" xfId="30204" xr:uid="{55BAC296-EF3C-476A-A9A6-0DF20278CDEE}"/>
    <cellStyle name="Total 2 2 5 2 4 4" xfId="35901" xr:uid="{9AB0CF48-F6D2-4191-A19E-3C7442C8C4EB}"/>
    <cellStyle name="Total 2 2 5 2 5" xfId="22516" xr:uid="{B3FD185A-1E26-42E1-B479-C1CB7B310AED}"/>
    <cellStyle name="Total 2 2 5 2 5 2" xfId="28456" xr:uid="{499C7551-8160-4E67-9DC7-EA751E697129}"/>
    <cellStyle name="Total 2 2 5 2 5 3" xfId="34183" xr:uid="{AF9580C9-45E3-4CDC-9F25-D951BFA683D5}"/>
    <cellStyle name="Total 2 2 5 2 6" xfId="21637" xr:uid="{2F988AC4-243A-454F-9BA9-EB16B0F3F802}"/>
    <cellStyle name="Total 2 2 5 2 7" xfId="27579" xr:uid="{BAC78506-CB89-4B85-84BC-53AB240E793C}"/>
    <cellStyle name="Total 2 2 5 2 8" xfId="33306" xr:uid="{F7BC3028-CA68-4A33-82B1-CCDD511174AC}"/>
    <cellStyle name="Total 2 2 5 3" xfId="20861" xr:uid="{00000000-0005-0000-0000-000083510000}"/>
    <cellStyle name="Total 2 2 5 3 2" xfId="21731" xr:uid="{2ED0B435-DD9F-404F-AE61-2CD94D8BC1FD}"/>
    <cellStyle name="Total 2 2 5 3 2 2" xfId="23465" xr:uid="{A48D7416-16FD-465D-B81F-AF10EDB84D98}"/>
    <cellStyle name="Total 2 2 5 3 2 2 2" xfId="26165" xr:uid="{EBDFD43A-6812-4CDE-9EC2-C08131098571}"/>
    <cellStyle name="Total 2 2 5 3 2 2 2 2" xfId="31617" xr:uid="{31E5F844-B4C7-414A-A61B-BDAA213B7616}"/>
    <cellStyle name="Total 2 2 5 3 2 2 2 3" xfId="37192" xr:uid="{9685251C-F158-4AFA-A89D-12C6A62EBCA2}"/>
    <cellStyle name="Total 2 2 5 3 2 2 3" xfId="29405" xr:uid="{AF3DD078-52F4-4C25-9AFA-816F2B3F9567}"/>
    <cellStyle name="Total 2 2 5 3 2 2 4" xfId="35129" xr:uid="{9496270C-C4FC-420E-B435-BBA83A4D5D18}"/>
    <cellStyle name="Total 2 2 5 3 2 3" xfId="24846" xr:uid="{9FB1D7FA-912F-405A-AAB3-BFE233B6BA37}"/>
    <cellStyle name="Total 2 2 5 3 2 3 2" xfId="27041" xr:uid="{754A9576-32E8-44A4-9F98-1862FE3BE155}"/>
    <cellStyle name="Total 2 2 5 3 2 3 2 2" xfId="32493" xr:uid="{07CCDE2E-9017-4288-A892-7D5514582414}"/>
    <cellStyle name="Total 2 2 5 3 2 3 2 3" xfId="37962" xr:uid="{1F1316D6-6BFE-4634-9F33-B8D4567B48B2}"/>
    <cellStyle name="Total 2 2 5 3 2 3 3" xfId="30298" xr:uid="{1B6620FC-65CE-4EC1-A8CF-C35735AB72E6}"/>
    <cellStyle name="Total 2 2 5 3 2 3 4" xfId="35995" xr:uid="{6FF7CCA5-8DFD-4B83-B5E9-6BA2E67E7BE7}"/>
    <cellStyle name="Total 2 2 5 3 2 4" xfId="22610" xr:uid="{70537604-6062-462E-91D4-856287CBB1D4}"/>
    <cellStyle name="Total 2 2 5 3 2 4 2" xfId="28550" xr:uid="{7DA74B01-4F33-434A-A98D-43D46E282598}"/>
    <cellStyle name="Total 2 2 5 3 2 4 3" xfId="34277" xr:uid="{F8E913BC-3889-40C3-BA23-1FC9B56B7F64}"/>
    <cellStyle name="Total 2 2 5 3 2 5" xfId="25310" xr:uid="{59995CB2-10E8-41D1-9306-1DFE74CD2546}"/>
    <cellStyle name="Total 2 2 5 3 2 5 2" xfId="30762" xr:uid="{120B64B4-C31F-4F4C-8389-14371F1908C2}"/>
    <cellStyle name="Total 2 2 5 3 2 5 3" xfId="36421" xr:uid="{B4E99DF2-E969-4E35-B2E3-EEB4AAEB0026}"/>
    <cellStyle name="Total 2 2 5 3 2 6" xfId="27673" xr:uid="{2182ED8F-FFBD-413A-99F7-C65246B21457}"/>
    <cellStyle name="Total 2 2 5 3 2 7" xfId="33400" xr:uid="{F76A11AA-7E30-436F-8D7D-11619A7D2538}"/>
    <cellStyle name="Total 2 2 5 3 3" xfId="23372" xr:uid="{EC318D33-35CB-44A6-891D-78359070290A}"/>
    <cellStyle name="Total 2 2 5 3 3 2" xfId="26072" xr:uid="{C66E4821-3FF3-45F8-BCCD-FA0B968749DD}"/>
    <cellStyle name="Total 2 2 5 3 3 2 2" xfId="31524" xr:uid="{9249B81A-906A-481A-AF50-608611280FA7}"/>
    <cellStyle name="Total 2 2 5 3 3 2 3" xfId="37099" xr:uid="{7F3074DC-9102-4A72-B674-C2F6B2840F52}"/>
    <cellStyle name="Total 2 2 5 3 3 3" xfId="29312" xr:uid="{8A50C64E-BA78-41E4-B311-EC0536B19CFB}"/>
    <cellStyle name="Total 2 2 5 3 3 4" xfId="35036" xr:uid="{00CF0132-58A0-43E0-A75C-4B2DBB09A06C}"/>
    <cellStyle name="Total 2 2 5 3 4" xfId="24753" xr:uid="{B2A3FCA2-69AF-4F35-B97C-CBDC796F3A05}"/>
    <cellStyle name="Total 2 2 5 3 4 2" xfId="26948" xr:uid="{99BC1EB3-932F-4C82-80B1-0E4D1524C1DA}"/>
    <cellStyle name="Total 2 2 5 3 4 2 2" xfId="32400" xr:uid="{9F65AA11-3D45-4539-8990-8945323FBB91}"/>
    <cellStyle name="Total 2 2 5 3 4 2 3" xfId="37869" xr:uid="{B06356DB-E275-46C9-BCAD-EEE10EAFAE50}"/>
    <cellStyle name="Total 2 2 5 3 4 3" xfId="30205" xr:uid="{FEBC56EC-81C1-4C55-81B9-61414493F35D}"/>
    <cellStyle name="Total 2 2 5 3 4 4" xfId="35902" xr:uid="{DADAA486-E0D5-4210-88B0-E774B5F0583E}"/>
    <cellStyle name="Total 2 2 5 3 5" xfId="22517" xr:uid="{4A51C347-BB82-4BA1-B62A-5CE594EF6591}"/>
    <cellStyle name="Total 2 2 5 3 5 2" xfId="28457" xr:uid="{332A98B5-99C7-4969-938B-668E8C981DD7}"/>
    <cellStyle name="Total 2 2 5 3 5 3" xfId="34184" xr:uid="{0CA71BA7-A7CF-4413-8448-89C1043F8648}"/>
    <cellStyle name="Total 2 2 5 3 6" xfId="21638" xr:uid="{DA82F04B-ED13-4212-B13C-8608333A0A70}"/>
    <cellStyle name="Total 2 2 5 3 7" xfId="27580" xr:uid="{BB7FEAE7-AED6-4409-98C6-9094A295CCBA}"/>
    <cellStyle name="Total 2 2 5 3 8" xfId="33307" xr:uid="{BEB5A462-F2C5-4386-B205-8E0D57001116}"/>
    <cellStyle name="Total 2 2 5 4" xfId="20862" xr:uid="{00000000-0005-0000-0000-000084510000}"/>
    <cellStyle name="Total 2 2 5 4 2" xfId="21730" xr:uid="{350FAED0-EC0E-4350-9728-45DCBFE2181D}"/>
    <cellStyle name="Total 2 2 5 4 2 2" xfId="23464" xr:uid="{6D10DCD0-B5CD-4520-8D04-C4D736082A54}"/>
    <cellStyle name="Total 2 2 5 4 2 2 2" xfId="26164" xr:uid="{86593773-760E-4942-900C-69196C0D006B}"/>
    <cellStyle name="Total 2 2 5 4 2 2 2 2" xfId="31616" xr:uid="{EE1053BF-0923-486A-AEA4-E4D47DF442E2}"/>
    <cellStyle name="Total 2 2 5 4 2 2 2 3" xfId="37191" xr:uid="{489575D1-9C77-4ED0-87E3-867A25553275}"/>
    <cellStyle name="Total 2 2 5 4 2 2 3" xfId="29404" xr:uid="{835B57A2-D4CD-49F3-98F8-69A432F6AFB0}"/>
    <cellStyle name="Total 2 2 5 4 2 2 4" xfId="35128" xr:uid="{1BB44047-C239-416D-A931-856DC4613010}"/>
    <cellStyle name="Total 2 2 5 4 2 3" xfId="24845" xr:uid="{7F22B545-83F7-4C2C-8920-E99FCCB2F873}"/>
    <cellStyle name="Total 2 2 5 4 2 3 2" xfId="27040" xr:uid="{1F07D6A1-6729-4CFF-AD9D-E727610CFF1C}"/>
    <cellStyle name="Total 2 2 5 4 2 3 2 2" xfId="32492" xr:uid="{CA3DEE30-E6EF-4BC6-8470-AF1067565610}"/>
    <cellStyle name="Total 2 2 5 4 2 3 2 3" xfId="37961" xr:uid="{D0AF0F94-9E13-4A1F-B7DC-5CE4205C185F}"/>
    <cellStyle name="Total 2 2 5 4 2 3 3" xfId="30297" xr:uid="{73AFE398-0094-4373-991E-92C328A5D18A}"/>
    <cellStyle name="Total 2 2 5 4 2 3 4" xfId="35994" xr:uid="{5195E719-21BD-49AF-94AF-618D0599CF96}"/>
    <cellStyle name="Total 2 2 5 4 2 4" xfId="22609" xr:uid="{2E1AD5CE-0B59-48B0-AD58-0ABED0681251}"/>
    <cellStyle name="Total 2 2 5 4 2 4 2" xfId="28549" xr:uid="{16A4C0D7-537C-4069-94E8-FA529716FC33}"/>
    <cellStyle name="Total 2 2 5 4 2 4 3" xfId="34276" xr:uid="{2629DD24-B963-4A1E-8BA5-09796838CA5E}"/>
    <cellStyle name="Total 2 2 5 4 2 5" xfId="25309" xr:uid="{45AA9686-AF06-4662-9CBC-63BF8F441BDE}"/>
    <cellStyle name="Total 2 2 5 4 2 5 2" xfId="30761" xr:uid="{C2D78189-58B1-45DA-92EE-22CC6C0E1709}"/>
    <cellStyle name="Total 2 2 5 4 2 5 3" xfId="36420" xr:uid="{A54207EB-F6A4-4450-A94B-C36A02DE6C62}"/>
    <cellStyle name="Total 2 2 5 4 2 6" xfId="27672" xr:uid="{91EC0AC1-48DD-4C43-A7CB-FF1EE2E8B0CC}"/>
    <cellStyle name="Total 2 2 5 4 2 7" xfId="33399" xr:uid="{011B9F5C-1E0D-45F3-BDA5-A260F66638BD}"/>
    <cellStyle name="Total 2 2 5 4 3" xfId="23373" xr:uid="{FE41E6CF-896A-4024-9FCD-56D3CEF07CB6}"/>
    <cellStyle name="Total 2 2 5 4 3 2" xfId="26073" xr:uid="{9100D100-59B1-4BCC-8F0A-23C0DD9F7943}"/>
    <cellStyle name="Total 2 2 5 4 3 2 2" xfId="31525" xr:uid="{CB8A9DBD-00D5-4415-B208-12144970C701}"/>
    <cellStyle name="Total 2 2 5 4 3 2 3" xfId="37100" xr:uid="{6844CA9F-DB43-481E-813E-502B35997141}"/>
    <cellStyle name="Total 2 2 5 4 3 3" xfId="29313" xr:uid="{1C36C593-5089-4BA5-8696-ADA00563AB60}"/>
    <cellStyle name="Total 2 2 5 4 3 4" xfId="35037" xr:uid="{36DDDEB1-89B4-4797-A419-733F0DF14291}"/>
    <cellStyle name="Total 2 2 5 4 4" xfId="24754" xr:uid="{242F5FBA-6BEC-4BC7-B225-5259D4812C74}"/>
    <cellStyle name="Total 2 2 5 4 4 2" xfId="26949" xr:uid="{1FD41FF2-FAE2-4BB7-8BC3-9D8682AC94A8}"/>
    <cellStyle name="Total 2 2 5 4 4 2 2" xfId="32401" xr:uid="{894DEDCD-57F3-4A92-AF0E-C3BB11C72ADE}"/>
    <cellStyle name="Total 2 2 5 4 4 2 3" xfId="37870" xr:uid="{55FC3C8A-0161-49D2-BC5D-2ADD0742E665}"/>
    <cellStyle name="Total 2 2 5 4 4 3" xfId="30206" xr:uid="{25EBBF66-2FC8-4191-B7E5-07607907DBB7}"/>
    <cellStyle name="Total 2 2 5 4 4 4" xfId="35903" xr:uid="{6B536E10-A7D0-43C5-A3AC-3A4EC0E049E0}"/>
    <cellStyle name="Total 2 2 5 4 5" xfId="22518" xr:uid="{30A6A9AD-3412-4D53-80A3-E74D8596C869}"/>
    <cellStyle name="Total 2 2 5 4 5 2" xfId="28458" xr:uid="{151D7378-1D24-4F7D-8B6A-D68369067908}"/>
    <cellStyle name="Total 2 2 5 4 5 3" xfId="34185" xr:uid="{D19585A0-A685-4476-8311-B77D2B19A3C1}"/>
    <cellStyle name="Total 2 2 5 4 6" xfId="21639" xr:uid="{386E551C-F079-473B-88F3-F0E33FA31350}"/>
    <cellStyle name="Total 2 2 5 4 7" xfId="27581" xr:uid="{B0617A8B-9D6C-481B-8935-942289306DDA}"/>
    <cellStyle name="Total 2 2 5 4 8" xfId="33308" xr:uid="{C789152C-8D26-404C-81B2-3B80BE42D818}"/>
    <cellStyle name="Total 2 2 5 5" xfId="21733" xr:uid="{9DCC9543-E3CA-4FAA-9336-136D2592D0D2}"/>
    <cellStyle name="Total 2 2 5 5 2" xfId="23467" xr:uid="{75849539-524B-49C9-8D2B-0E27A301F96D}"/>
    <cellStyle name="Total 2 2 5 5 2 2" xfId="26167" xr:uid="{3BA8F929-67C0-4785-BE33-CB2C6B2349AC}"/>
    <cellStyle name="Total 2 2 5 5 2 2 2" xfId="31619" xr:uid="{092A93F2-AB99-43C1-AE3A-D4230126EA91}"/>
    <cellStyle name="Total 2 2 5 5 2 2 3" xfId="37194" xr:uid="{A221F537-7D8B-47F3-892E-4F94559CB93C}"/>
    <cellStyle name="Total 2 2 5 5 2 3" xfId="29407" xr:uid="{21DE22A5-DBE6-4F39-AD6E-447A563D27D6}"/>
    <cellStyle name="Total 2 2 5 5 2 4" xfId="35131" xr:uid="{D384B389-BFEE-4DCD-A4DC-F38E24F956A3}"/>
    <cellStyle name="Total 2 2 5 5 3" xfId="24848" xr:uid="{31B65412-39A1-48EF-A89E-407A956F78A4}"/>
    <cellStyle name="Total 2 2 5 5 3 2" xfId="27043" xr:uid="{E7A22ED0-30EB-40E5-8B1D-30598B8FF261}"/>
    <cellStyle name="Total 2 2 5 5 3 2 2" xfId="32495" xr:uid="{9A74A547-A7BA-4DFD-860F-C265754ED876}"/>
    <cellStyle name="Total 2 2 5 5 3 2 3" xfId="37964" xr:uid="{5C93BDA4-4471-4232-AA24-673271543208}"/>
    <cellStyle name="Total 2 2 5 5 3 3" xfId="30300" xr:uid="{63DEE8BC-C7FC-481E-9DF4-6EFC60041999}"/>
    <cellStyle name="Total 2 2 5 5 3 4" xfId="35997" xr:uid="{87E4C4D9-7E5C-462D-A183-F8E55B7D399D}"/>
    <cellStyle name="Total 2 2 5 5 4" xfId="22612" xr:uid="{D69A7E65-A14B-4B52-8EF7-01D4C74648E6}"/>
    <cellStyle name="Total 2 2 5 5 4 2" xfId="28552" xr:uid="{6A8FFD6D-1B39-4EAC-97F8-DFABA17A6AF8}"/>
    <cellStyle name="Total 2 2 5 5 4 3" xfId="34279" xr:uid="{43182577-F522-4232-AE10-880F5AC3E3E2}"/>
    <cellStyle name="Total 2 2 5 5 5" xfId="25312" xr:uid="{23574C3F-5F5D-4184-84CF-027AFD5C322D}"/>
    <cellStyle name="Total 2 2 5 5 5 2" xfId="30764" xr:uid="{8FC4B925-1632-449A-9B75-F9D8E26F92AE}"/>
    <cellStyle name="Total 2 2 5 5 5 3" xfId="36423" xr:uid="{50236846-90DE-4857-8A97-0B5A3C06E5BB}"/>
    <cellStyle name="Total 2 2 5 5 6" xfId="27675" xr:uid="{776EC321-57B8-4437-B718-24ED85E30B08}"/>
    <cellStyle name="Total 2 2 5 5 7" xfId="33402" xr:uid="{2C8E2B74-92AE-4170-A7FE-3CBDBDA2E352}"/>
    <cellStyle name="Total 2 2 5 6" xfId="23370" xr:uid="{C631DFB7-7F1C-4E93-8B38-3B590505BE6B}"/>
    <cellStyle name="Total 2 2 5 6 2" xfId="26070" xr:uid="{4FD424C4-9C4F-43C3-B316-942F2494FA7F}"/>
    <cellStyle name="Total 2 2 5 6 2 2" xfId="31522" xr:uid="{7A91E9B6-1D56-465F-AF6D-FEA09A728C26}"/>
    <cellStyle name="Total 2 2 5 6 2 3" xfId="37097" xr:uid="{5A37C095-C16F-48C7-88F2-37A426FEC957}"/>
    <cellStyle name="Total 2 2 5 6 3" xfId="29310" xr:uid="{07195DB5-040A-4C29-ABBE-2A91F9ACC189}"/>
    <cellStyle name="Total 2 2 5 6 4" xfId="35034" xr:uid="{9DC7C750-0073-4F0E-B013-7FB4DD1DF8A9}"/>
    <cellStyle name="Total 2 2 5 7" xfId="24751" xr:uid="{1C3B7219-757C-4853-A054-EA063090E9FB}"/>
    <cellStyle name="Total 2 2 5 7 2" xfId="26946" xr:uid="{BFDEB4CF-0A4B-4A75-8A46-0444BED094F7}"/>
    <cellStyle name="Total 2 2 5 7 2 2" xfId="32398" xr:uid="{89CDC73E-3BB8-4C64-9DF9-2E2952DD24F2}"/>
    <cellStyle name="Total 2 2 5 7 2 3" xfId="37867" xr:uid="{D5F9300A-2B83-4B51-ADFF-1E7625C4DB23}"/>
    <cellStyle name="Total 2 2 5 7 3" xfId="30203" xr:uid="{76BB1E47-3EC0-4C88-BFBC-4133CB901D9E}"/>
    <cellStyle name="Total 2 2 5 7 4" xfId="35900" xr:uid="{77D3559B-F755-4340-8CCC-775F04841DBF}"/>
    <cellStyle name="Total 2 2 5 8" xfId="22515" xr:uid="{D801B7B4-AB52-4008-AEF7-27C6AE253B36}"/>
    <cellStyle name="Total 2 2 5 8 2" xfId="28455" xr:uid="{C835AE36-497D-4A39-9288-E6B4F33824F4}"/>
    <cellStyle name="Total 2 2 5 8 3" xfId="34182" xr:uid="{80800E22-CCEA-48AB-ABBB-6863CF668B3C}"/>
    <cellStyle name="Total 2 2 5 9" xfId="21636" xr:uid="{99BFB5CF-34B2-4CF4-AE54-B241A5E7DAA7}"/>
    <cellStyle name="Total 2 2 6" xfId="20863" xr:uid="{00000000-0005-0000-0000-000085510000}"/>
    <cellStyle name="Total 2 2 6 2" xfId="21729" xr:uid="{A86BC5AF-4BBC-46EC-87C6-7AC991F2B9FD}"/>
    <cellStyle name="Total 2 2 6 2 2" xfId="23463" xr:uid="{67947AC1-CEA5-4DF0-8264-00658134E127}"/>
    <cellStyle name="Total 2 2 6 2 2 2" xfId="26163" xr:uid="{856F4106-6ED9-4B63-9E01-5ECBCCE5DCE0}"/>
    <cellStyle name="Total 2 2 6 2 2 2 2" xfId="31615" xr:uid="{CB49B74A-3436-448C-BD9F-3576AC16E5F4}"/>
    <cellStyle name="Total 2 2 6 2 2 2 3" xfId="37190" xr:uid="{93159A40-C70B-4E90-910A-069D0AE364A9}"/>
    <cellStyle name="Total 2 2 6 2 2 3" xfId="29403" xr:uid="{E45DC17C-3776-4A4B-98B7-BF8DE68748DB}"/>
    <cellStyle name="Total 2 2 6 2 2 4" xfId="35127" xr:uid="{7CDC482B-431E-4EAC-8750-5C9820FC4255}"/>
    <cellStyle name="Total 2 2 6 2 3" xfId="24844" xr:uid="{02AEFDC3-D074-4478-8DB6-1121C80D080E}"/>
    <cellStyle name="Total 2 2 6 2 3 2" xfId="27039" xr:uid="{99B47C3B-FCB8-4A1D-B345-9550E3FE2665}"/>
    <cellStyle name="Total 2 2 6 2 3 2 2" xfId="32491" xr:uid="{9BD2F68F-6F2F-4CC8-AA7A-2AE5A6E9C93B}"/>
    <cellStyle name="Total 2 2 6 2 3 2 3" xfId="37960" xr:uid="{A468E51B-D7F1-4CB3-B494-04D85037B41B}"/>
    <cellStyle name="Total 2 2 6 2 3 3" xfId="30296" xr:uid="{57FE1096-5E9A-4995-902B-AA5C72624B94}"/>
    <cellStyle name="Total 2 2 6 2 3 4" xfId="35993" xr:uid="{5ECF1055-23E0-4FF9-8B8F-1A96546467AB}"/>
    <cellStyle name="Total 2 2 6 2 4" xfId="22608" xr:uid="{9C7CA09E-6544-4528-8694-50F84E84DB27}"/>
    <cellStyle name="Total 2 2 6 2 4 2" xfId="28548" xr:uid="{68BA96E8-E8E0-4A77-A800-C4FFE6057EAC}"/>
    <cellStyle name="Total 2 2 6 2 4 3" xfId="34275" xr:uid="{12EB9FA2-CA42-46A5-98A1-306D6D14FF2A}"/>
    <cellStyle name="Total 2 2 6 2 5" xfId="25308" xr:uid="{1AC7DCC0-A71C-449D-B25E-31F2774A0110}"/>
    <cellStyle name="Total 2 2 6 2 5 2" xfId="30760" xr:uid="{F1A2B036-CE4E-4538-BD1D-1D04472161DB}"/>
    <cellStyle name="Total 2 2 6 2 5 3" xfId="36419" xr:uid="{2060C8CF-5EEE-44EC-B621-0DFE125B8262}"/>
    <cellStyle name="Total 2 2 6 2 6" xfId="27671" xr:uid="{7223DBE8-F478-4FB7-B41D-04B10720426B}"/>
    <cellStyle name="Total 2 2 6 2 7" xfId="33398" xr:uid="{36E21F9D-A2CF-4A67-8C43-3DB4BB3912C7}"/>
    <cellStyle name="Total 2 2 6 3" xfId="23374" xr:uid="{8866FA76-78EF-4272-9E6F-5A06D6CE44D3}"/>
    <cellStyle name="Total 2 2 6 3 2" xfId="26074" xr:uid="{458D5325-844E-45AA-92C0-74B50CFCC178}"/>
    <cellStyle name="Total 2 2 6 3 2 2" xfId="31526" xr:uid="{4D139F2B-5DB6-45A3-96C2-3FA38D4CEE3B}"/>
    <cellStyle name="Total 2 2 6 3 2 3" xfId="37101" xr:uid="{95849AD0-DCAC-4845-963F-745B80437782}"/>
    <cellStyle name="Total 2 2 6 3 3" xfId="29314" xr:uid="{6128BACF-C8A7-4EE8-83D5-2C9A6E394486}"/>
    <cellStyle name="Total 2 2 6 3 4" xfId="35038" xr:uid="{8F58D7CF-8C24-4621-B345-246423B051D3}"/>
    <cellStyle name="Total 2 2 6 4" xfId="24755" xr:uid="{B93E5DA4-4F02-46D1-90D9-CE4000EF34B8}"/>
    <cellStyle name="Total 2 2 6 4 2" xfId="26950" xr:uid="{3D1415BF-8595-40B6-BCCB-3F8D0F5AA38D}"/>
    <cellStyle name="Total 2 2 6 4 2 2" xfId="32402" xr:uid="{A3944592-2B6E-42C9-8D42-7530E00D72EA}"/>
    <cellStyle name="Total 2 2 6 4 2 3" xfId="37871" xr:uid="{2C841B37-9953-43A9-ACAF-A82D8BDB18B2}"/>
    <cellStyle name="Total 2 2 6 4 3" xfId="30207" xr:uid="{8B4D3D76-A395-4508-9A5C-BE232BE5EA84}"/>
    <cellStyle name="Total 2 2 6 4 4" xfId="35904" xr:uid="{B1D2D1E3-80CB-47B7-A5FA-5BD3379844C6}"/>
    <cellStyle name="Total 2 2 6 5" xfId="22519" xr:uid="{47C92F06-EF5E-406D-BF45-B1C8C2272047}"/>
    <cellStyle name="Total 2 2 6 5 2" xfId="28459" xr:uid="{9A744B15-C70E-4CE1-8384-30BBB3BB6D75}"/>
    <cellStyle name="Total 2 2 6 5 3" xfId="34186" xr:uid="{AE56AB9C-DC86-4CBB-AA89-A5CEB4E6F01A}"/>
    <cellStyle name="Total 2 2 6 6" xfId="21640" xr:uid="{98FF5103-3DE9-4839-9F7C-A5C7F573E459}"/>
    <cellStyle name="Total 2 2 6 7" xfId="27582" xr:uid="{F3044510-B728-4E60-B5A2-CEA0DFFFBD6E}"/>
    <cellStyle name="Total 2 2 6 8" xfId="33309" xr:uid="{3F925ADE-5059-4B5F-AE81-246889249705}"/>
    <cellStyle name="Total 2 2 7" xfId="20864" xr:uid="{00000000-0005-0000-0000-000086510000}"/>
    <cellStyle name="Total 2 2 7 2" xfId="21728" xr:uid="{092D4EE1-E039-4B7E-AB2E-BC323109B9C3}"/>
    <cellStyle name="Total 2 2 7 2 2" xfId="23462" xr:uid="{5DA29560-976B-49B3-A1BC-BC46CADA6907}"/>
    <cellStyle name="Total 2 2 7 2 2 2" xfId="26162" xr:uid="{BD046DF9-AAE1-4C18-90DC-0BEB825C47E0}"/>
    <cellStyle name="Total 2 2 7 2 2 2 2" xfId="31614" xr:uid="{CA7DA70E-A594-45B7-9AAD-4660C36033D7}"/>
    <cellStyle name="Total 2 2 7 2 2 2 3" xfId="37189" xr:uid="{BE2A34A0-FC0F-47D4-A485-E0A0B5488277}"/>
    <cellStyle name="Total 2 2 7 2 2 3" xfId="29402" xr:uid="{24F8D721-645F-4501-ACD0-197951D5D2F0}"/>
    <cellStyle name="Total 2 2 7 2 2 4" xfId="35126" xr:uid="{0E6EF6E6-52A2-4B7D-AB0E-38F3B58899DF}"/>
    <cellStyle name="Total 2 2 7 2 3" xfId="24843" xr:uid="{61D9FE24-4CF0-498F-A954-30053F9997E5}"/>
    <cellStyle name="Total 2 2 7 2 3 2" xfId="27038" xr:uid="{6AF4DD28-FDEF-4D37-B308-984F43280751}"/>
    <cellStyle name="Total 2 2 7 2 3 2 2" xfId="32490" xr:uid="{CDF40200-4056-4706-8B84-944CA5DE0FC3}"/>
    <cellStyle name="Total 2 2 7 2 3 2 3" xfId="37959" xr:uid="{B9211FDA-EA66-40C0-A363-B2D838E66008}"/>
    <cellStyle name="Total 2 2 7 2 3 3" xfId="30295" xr:uid="{DDF755EE-5079-47E3-81AC-52E26F26CADD}"/>
    <cellStyle name="Total 2 2 7 2 3 4" xfId="35992" xr:uid="{A53B42B2-F635-47D0-8CC6-7613DCA5310B}"/>
    <cellStyle name="Total 2 2 7 2 4" xfId="22607" xr:uid="{F79C62FC-BC98-4BCA-BF5B-1E88327A9876}"/>
    <cellStyle name="Total 2 2 7 2 4 2" xfId="28547" xr:uid="{FFEB58CF-9545-4B08-AFE6-71009443CBC6}"/>
    <cellStyle name="Total 2 2 7 2 4 3" xfId="34274" xr:uid="{28B4EF3D-77CE-4EBE-95CB-F3020717C71E}"/>
    <cellStyle name="Total 2 2 7 2 5" xfId="25307" xr:uid="{096AE960-E9E1-4608-A567-EA4D62473A4D}"/>
    <cellStyle name="Total 2 2 7 2 5 2" xfId="30759" xr:uid="{25B11565-7795-422B-B91B-B769FFE0495C}"/>
    <cellStyle name="Total 2 2 7 2 5 3" xfId="36418" xr:uid="{65D853B0-BE15-499D-847C-D20475809C66}"/>
    <cellStyle name="Total 2 2 7 2 6" xfId="27670" xr:uid="{7617B718-DA3D-4C7B-8F1D-BAB645E0DD66}"/>
    <cellStyle name="Total 2 2 7 2 7" xfId="33397" xr:uid="{B93A8DDB-4FB0-4985-90BB-0A72B427DB05}"/>
    <cellStyle name="Total 2 2 7 3" xfId="23375" xr:uid="{282C8549-57D7-432E-BDDF-DF2A74319903}"/>
    <cellStyle name="Total 2 2 7 3 2" xfId="26075" xr:uid="{62C18EB9-EF06-4043-A8CE-94F09B2EE43E}"/>
    <cellStyle name="Total 2 2 7 3 2 2" xfId="31527" xr:uid="{39C773E8-B2ED-461B-8E51-607FF8E112AD}"/>
    <cellStyle name="Total 2 2 7 3 2 3" xfId="37102" xr:uid="{20F6655D-57B8-4656-BCCC-989EE6415E01}"/>
    <cellStyle name="Total 2 2 7 3 3" xfId="29315" xr:uid="{4971BB58-A2B4-4B85-8760-E1F17521EE43}"/>
    <cellStyle name="Total 2 2 7 3 4" xfId="35039" xr:uid="{A71538E6-0CFC-45E1-A712-9EF368F268C5}"/>
    <cellStyle name="Total 2 2 7 4" xfId="24756" xr:uid="{B0D2FD3E-0C24-4852-B945-D8CACD42497D}"/>
    <cellStyle name="Total 2 2 7 4 2" xfId="26951" xr:uid="{B7515F16-D59C-42CF-962A-7842A47D341C}"/>
    <cellStyle name="Total 2 2 7 4 2 2" xfId="32403" xr:uid="{CF30BE2E-2EB9-436A-B010-130A58E899FA}"/>
    <cellStyle name="Total 2 2 7 4 2 3" xfId="37872" xr:uid="{8CE8D7FF-658E-4325-9F2C-1D09B18758AB}"/>
    <cellStyle name="Total 2 2 7 4 3" xfId="30208" xr:uid="{6AD6C773-DDF8-4C24-A493-F13B7974EC0D}"/>
    <cellStyle name="Total 2 2 7 4 4" xfId="35905" xr:uid="{B3D5AC9C-870B-406E-A7BF-025268A09D23}"/>
    <cellStyle name="Total 2 2 7 5" xfId="22520" xr:uid="{7E6BFD63-B1CB-4E76-9836-3A28281766F4}"/>
    <cellStyle name="Total 2 2 7 5 2" xfId="28460" xr:uid="{5857CC81-5186-48F8-9E1C-E8230FC36F22}"/>
    <cellStyle name="Total 2 2 7 5 3" xfId="34187" xr:uid="{83E97104-3E78-4F10-BEA5-DDB535F6DC11}"/>
    <cellStyle name="Total 2 2 7 6" xfId="21641" xr:uid="{D4F6AD9C-A9B7-4600-B831-4D72B8BAC105}"/>
    <cellStyle name="Total 2 2 7 7" xfId="27583" xr:uid="{1C12AF09-38DD-437B-B55C-AA0A2870DADB}"/>
    <cellStyle name="Total 2 2 7 8" xfId="33310" xr:uid="{2BCB4333-D070-4E62-BCAE-9D07ABFAA29E}"/>
    <cellStyle name="Total 2 2 8" xfId="20865" xr:uid="{00000000-0005-0000-0000-000087510000}"/>
    <cellStyle name="Total 2 2 8 2" xfId="21727" xr:uid="{83450673-D5C0-41BD-AF8B-0FE56E9E56D1}"/>
    <cellStyle name="Total 2 2 8 2 2" xfId="23461" xr:uid="{32DDA55F-FD7E-4445-848F-2D3103742AC9}"/>
    <cellStyle name="Total 2 2 8 2 2 2" xfId="26161" xr:uid="{DBAF6B2F-6D38-4D88-8F95-3ABE19AE54E2}"/>
    <cellStyle name="Total 2 2 8 2 2 2 2" xfId="31613" xr:uid="{65B30FF8-0F5D-4E3B-A4C9-2DF69F5339A7}"/>
    <cellStyle name="Total 2 2 8 2 2 2 3" xfId="37188" xr:uid="{82CF4428-7AA3-4A6A-9A3B-6F2FD7902EF9}"/>
    <cellStyle name="Total 2 2 8 2 2 3" xfId="29401" xr:uid="{949F10CF-70C0-475A-B34E-9A5951A44AD5}"/>
    <cellStyle name="Total 2 2 8 2 2 4" xfId="35125" xr:uid="{224285DB-04E5-4E0D-B3F5-6512AE97698D}"/>
    <cellStyle name="Total 2 2 8 2 3" xfId="24842" xr:uid="{4CCC8B6D-F834-4A0E-9735-745FE3397A63}"/>
    <cellStyle name="Total 2 2 8 2 3 2" xfId="27037" xr:uid="{79994982-5E14-429B-9CE2-491E2D39A990}"/>
    <cellStyle name="Total 2 2 8 2 3 2 2" xfId="32489" xr:uid="{108F383C-5E75-4CE3-A9BC-B4679EE49420}"/>
    <cellStyle name="Total 2 2 8 2 3 2 3" xfId="37958" xr:uid="{2A7E5497-9F2D-4A88-AF6C-B1C1FE4034B2}"/>
    <cellStyle name="Total 2 2 8 2 3 3" xfId="30294" xr:uid="{4B03DFE6-599D-4DC3-91E1-1648AB30575B}"/>
    <cellStyle name="Total 2 2 8 2 3 4" xfId="35991" xr:uid="{7752E77A-3B72-40C1-B8EB-70DBA80CE3EC}"/>
    <cellStyle name="Total 2 2 8 2 4" xfId="22606" xr:uid="{F795128D-14BE-4CC9-9997-51E2CE28FA22}"/>
    <cellStyle name="Total 2 2 8 2 4 2" xfId="28546" xr:uid="{A1F3F560-D12C-4B3C-BCB6-39710EDC8C09}"/>
    <cellStyle name="Total 2 2 8 2 4 3" xfId="34273" xr:uid="{C29A19F7-F1B3-4897-B3C1-6C3C49689511}"/>
    <cellStyle name="Total 2 2 8 2 5" xfId="25306" xr:uid="{7B7D305D-6E1F-4BD2-AFDC-2B6B890A075B}"/>
    <cellStyle name="Total 2 2 8 2 5 2" xfId="30758" xr:uid="{5F967598-09A3-4DAE-8E42-2AC9BDD4F706}"/>
    <cellStyle name="Total 2 2 8 2 5 3" xfId="36417" xr:uid="{306AE529-5AB5-4BFA-8301-749C11C3E8A5}"/>
    <cellStyle name="Total 2 2 8 2 6" xfId="27669" xr:uid="{9CB34708-C115-4A6A-B5A0-A466EF57EC78}"/>
    <cellStyle name="Total 2 2 8 2 7" xfId="33396" xr:uid="{F434C4C0-BA6B-408F-A5CA-4EE9BD37195C}"/>
    <cellStyle name="Total 2 2 8 3" xfId="23376" xr:uid="{ACF7ABAD-1DC1-4F03-993D-9CF073BEBC3F}"/>
    <cellStyle name="Total 2 2 8 3 2" xfId="26076" xr:uid="{EABC8F42-E3C7-41B1-AC19-7EC95108BC8B}"/>
    <cellStyle name="Total 2 2 8 3 2 2" xfId="31528" xr:uid="{D96C34DE-DF11-47B1-AEDB-1140F6861452}"/>
    <cellStyle name="Total 2 2 8 3 2 3" xfId="37103" xr:uid="{AA846C5B-9099-4713-B37A-5F501ADDB057}"/>
    <cellStyle name="Total 2 2 8 3 3" xfId="29316" xr:uid="{671EE246-145D-46EF-9121-CD57F132BF3C}"/>
    <cellStyle name="Total 2 2 8 3 4" xfId="35040" xr:uid="{BC8133A4-2E91-4AE8-BFAE-5B4E4F558F6F}"/>
    <cellStyle name="Total 2 2 8 4" xfId="24757" xr:uid="{6E69FCBE-D140-4B5A-A054-D3529FB37883}"/>
    <cellStyle name="Total 2 2 8 4 2" xfId="26952" xr:uid="{8796F105-E653-400C-BB36-32A7DEAD632F}"/>
    <cellStyle name="Total 2 2 8 4 2 2" xfId="32404" xr:uid="{273E6CA7-2071-4363-BFD2-96DC24692D0E}"/>
    <cellStyle name="Total 2 2 8 4 2 3" xfId="37873" xr:uid="{E874927C-410F-4B30-A161-ECD5FD286758}"/>
    <cellStyle name="Total 2 2 8 4 3" xfId="30209" xr:uid="{F6D9DDA3-90ED-4B9E-A558-CCB8121B850F}"/>
    <cellStyle name="Total 2 2 8 4 4" xfId="35906" xr:uid="{55FB8308-6E3F-4CBE-B726-56F534E5C267}"/>
    <cellStyle name="Total 2 2 8 5" xfId="22521" xr:uid="{1A90D42C-609E-49F2-9D1D-6D83F7C59BBD}"/>
    <cellStyle name="Total 2 2 8 5 2" xfId="28461" xr:uid="{63F4EEB7-8AA0-4990-9E64-F3132F7CC1C7}"/>
    <cellStyle name="Total 2 2 8 5 3" xfId="34188" xr:uid="{80EB680A-CD07-4F3C-8D65-2BF2ECC87EEB}"/>
    <cellStyle name="Total 2 2 8 6" xfId="21642" xr:uid="{CC83100F-DA04-4C88-81B7-8ED1CDDFC479}"/>
    <cellStyle name="Total 2 2 8 7" xfId="27584" xr:uid="{007C208C-8287-44D9-BF52-80D1075448C5}"/>
    <cellStyle name="Total 2 2 8 8" xfId="33311" xr:uid="{6071CB57-5321-4E42-A57F-7EC4EFD8DB6F}"/>
    <cellStyle name="Total 2 2 9" xfId="20866" xr:uid="{00000000-0005-0000-0000-000088510000}"/>
    <cellStyle name="Total 2 2 9 2" xfId="21726" xr:uid="{6F2022FC-F87D-472A-BB3B-9C7966666619}"/>
    <cellStyle name="Total 2 2 9 2 2" xfId="23460" xr:uid="{7846EA20-1F08-4CC4-B097-CD9E3F31E73F}"/>
    <cellStyle name="Total 2 2 9 2 2 2" xfId="26160" xr:uid="{F071BBDC-1B1F-4DF4-A936-873E3F0374D0}"/>
    <cellStyle name="Total 2 2 9 2 2 2 2" xfId="31612" xr:uid="{3DA10878-7E26-48E4-B819-92C47F72A23E}"/>
    <cellStyle name="Total 2 2 9 2 2 2 3" xfId="37187" xr:uid="{171BE90A-64C5-48F5-96F9-C01051C508C3}"/>
    <cellStyle name="Total 2 2 9 2 2 3" xfId="29400" xr:uid="{22B085BD-1AC4-4B59-9394-257E56972942}"/>
    <cellStyle name="Total 2 2 9 2 2 4" xfId="35124" xr:uid="{6E984194-E269-469B-A15D-32C20E363360}"/>
    <cellStyle name="Total 2 2 9 2 3" xfId="24841" xr:uid="{F0A3289C-36C2-4E41-8570-BFB72CA00617}"/>
    <cellStyle name="Total 2 2 9 2 3 2" xfId="27036" xr:uid="{A276559E-24E7-49C1-A199-B43E0D04AF9F}"/>
    <cellStyle name="Total 2 2 9 2 3 2 2" xfId="32488" xr:uid="{9895854B-5AFE-490B-ABDA-247847DF195F}"/>
    <cellStyle name="Total 2 2 9 2 3 2 3" xfId="37957" xr:uid="{63F0C84E-153A-4354-8187-349B582D0E6F}"/>
    <cellStyle name="Total 2 2 9 2 3 3" xfId="30293" xr:uid="{357CFE9B-19F5-4D9D-8E85-4FB12163BE18}"/>
    <cellStyle name="Total 2 2 9 2 3 4" xfId="35990" xr:uid="{1D895B7B-64B6-4898-9BAE-01BE69113CD6}"/>
    <cellStyle name="Total 2 2 9 2 4" xfId="22605" xr:uid="{92D20DCE-8CD7-4C8C-B9C4-BA505E4C0875}"/>
    <cellStyle name="Total 2 2 9 2 4 2" xfId="28545" xr:uid="{3EEC4BC7-C92D-4994-9EA2-4D7B225367B7}"/>
    <cellStyle name="Total 2 2 9 2 4 3" xfId="34272" xr:uid="{EEDD43FD-1259-4A0E-9B74-F1C174BFF959}"/>
    <cellStyle name="Total 2 2 9 2 5" xfId="25305" xr:uid="{07558246-552F-4BEC-BC8A-71C4334FE3CE}"/>
    <cellStyle name="Total 2 2 9 2 5 2" xfId="30757" xr:uid="{71F6B2F2-279F-49AA-B963-157748CA9AA8}"/>
    <cellStyle name="Total 2 2 9 2 5 3" xfId="36416" xr:uid="{00181567-48EB-4816-BB16-8B265480E01F}"/>
    <cellStyle name="Total 2 2 9 2 6" xfId="27668" xr:uid="{69FA6690-7E60-4131-BD70-94C0D8EF6EA5}"/>
    <cellStyle name="Total 2 2 9 2 7" xfId="33395" xr:uid="{1F77AC3F-1BC0-4554-AC05-CC5CE70C1153}"/>
    <cellStyle name="Total 2 2 9 3" xfId="23377" xr:uid="{F2DB3ED5-76DE-4C89-A248-670A9A74F7F1}"/>
    <cellStyle name="Total 2 2 9 3 2" xfId="26077" xr:uid="{E82FC0CC-C06C-429D-8E25-9D2899CACE8D}"/>
    <cellStyle name="Total 2 2 9 3 2 2" xfId="31529" xr:uid="{CED367AF-5D09-4049-A965-A340099EF8D4}"/>
    <cellStyle name="Total 2 2 9 3 2 3" xfId="37104" xr:uid="{E69EAA50-5299-43CF-BD69-B39084ECDCAD}"/>
    <cellStyle name="Total 2 2 9 3 3" xfId="29317" xr:uid="{778EF773-BAF2-4D0F-A968-64DFAB102ACE}"/>
    <cellStyle name="Total 2 2 9 3 4" xfId="35041" xr:uid="{78B0DA59-6CA2-42BC-AD30-7AFCDDCF9504}"/>
    <cellStyle name="Total 2 2 9 4" xfId="24758" xr:uid="{54477C65-5BFC-4A49-A0E2-8312E0610F10}"/>
    <cellStyle name="Total 2 2 9 4 2" xfId="26953" xr:uid="{11F67F3D-B0BA-42D4-ADE4-022E316C2A25}"/>
    <cellStyle name="Total 2 2 9 4 2 2" xfId="32405" xr:uid="{47022BB2-7A3D-43F6-B3BC-45CC6635AE79}"/>
    <cellStyle name="Total 2 2 9 4 2 3" xfId="37874" xr:uid="{DDE081ED-99A1-46E1-8860-49F4151DEB7B}"/>
    <cellStyle name="Total 2 2 9 4 3" xfId="30210" xr:uid="{B1932C47-6767-4E7C-9597-37A91A91CB87}"/>
    <cellStyle name="Total 2 2 9 4 4" xfId="35907" xr:uid="{99CCFA83-63B2-4EDB-9EDF-36929FAC52DC}"/>
    <cellStyle name="Total 2 2 9 5" xfId="22522" xr:uid="{48E14676-1409-45ED-B13B-0B85E09243ED}"/>
    <cellStyle name="Total 2 2 9 5 2" xfId="28462" xr:uid="{517B4129-3A6B-42D4-8D60-E123D5ED2414}"/>
    <cellStyle name="Total 2 2 9 5 3" xfId="34189" xr:uid="{4B7BE681-96BB-4E40-8DC7-06C7941C0547}"/>
    <cellStyle name="Total 2 2 9 6" xfId="21643" xr:uid="{8A8FAFA3-376A-4133-9F5B-A2A7A0BBE3CC}"/>
    <cellStyle name="Total 2 2 9 7" xfId="27585" xr:uid="{3603025D-91F3-4D6B-872B-F292CE29C5D6}"/>
    <cellStyle name="Total 2 2 9 8" xfId="33312" xr:uid="{86BAF505-6C13-4CA4-94CD-C8EA4264E969}"/>
    <cellStyle name="Total 2 20" xfId="22480" xr:uid="{E9087350-F8CE-4B38-9B91-AF83E1936A6B}"/>
    <cellStyle name="Total 2 20 2" xfId="28420" xr:uid="{23BD484B-8965-437D-8248-B9C97FFDCF3D}"/>
    <cellStyle name="Total 2 20 3" xfId="34147" xr:uid="{79717570-C27F-4916-8F80-9C9F55BCD9B3}"/>
    <cellStyle name="Total 2 21" xfId="21601" xr:uid="{1ECDDAD0-8961-44AF-B5A2-7F966923A00E}"/>
    <cellStyle name="Total 2 22" xfId="27543" xr:uid="{555280BA-EFC2-48C5-B3B4-8BB0A9DC4B4A}"/>
    <cellStyle name="Total 2 23" xfId="33270" xr:uid="{2FE53297-2B1B-4E8C-A000-CE3B791DDD71}"/>
    <cellStyle name="Total 2 3" xfId="20867" xr:uid="{00000000-0005-0000-0000-000089510000}"/>
    <cellStyle name="Total 2 3 2" xfId="20868" xr:uid="{00000000-0005-0000-0000-00008A510000}"/>
    <cellStyle name="Total 2 3 2 2" xfId="21725" xr:uid="{6EC534FD-6398-491C-AEA7-CAC05AC098E9}"/>
    <cellStyle name="Total 2 3 2 2 2" xfId="23459" xr:uid="{612323E2-0D42-47D0-9711-5E0A25042539}"/>
    <cellStyle name="Total 2 3 2 2 2 2" xfId="26159" xr:uid="{B601A6DA-B2D9-440B-8D16-D0FCCF363236}"/>
    <cellStyle name="Total 2 3 2 2 2 2 2" xfId="31611" xr:uid="{5634D5D1-5080-4976-86FC-B8B74943BDEB}"/>
    <cellStyle name="Total 2 3 2 2 2 2 3" xfId="37186" xr:uid="{B9D88D8E-601E-4015-91D7-A8F1AD45D899}"/>
    <cellStyle name="Total 2 3 2 2 2 3" xfId="29399" xr:uid="{262213E4-2B6B-4B6A-B412-17A62A76EC3E}"/>
    <cellStyle name="Total 2 3 2 2 2 4" xfId="35123" xr:uid="{4FEDB72C-C195-4BAD-BFA8-52CD7D71DC76}"/>
    <cellStyle name="Total 2 3 2 2 3" xfId="24840" xr:uid="{32CA29B2-8866-4F49-9ADF-947EB66350D5}"/>
    <cellStyle name="Total 2 3 2 2 3 2" xfId="27035" xr:uid="{818C1E51-83FE-41F4-A57D-9343FD782AD3}"/>
    <cellStyle name="Total 2 3 2 2 3 2 2" xfId="32487" xr:uid="{B6B6A734-581A-47BE-AA55-536AF863BCAA}"/>
    <cellStyle name="Total 2 3 2 2 3 2 3" xfId="37956" xr:uid="{B53582F6-4582-4355-B39D-7D0F77FBF9FF}"/>
    <cellStyle name="Total 2 3 2 2 3 3" xfId="30292" xr:uid="{45EAB1CA-A25A-438B-A892-A850E7AE997D}"/>
    <cellStyle name="Total 2 3 2 2 3 4" xfId="35989" xr:uid="{16364B63-BE93-4B0E-A138-CFEC3B828ED2}"/>
    <cellStyle name="Total 2 3 2 2 4" xfId="22604" xr:uid="{507311BE-9BDA-416E-8C7C-C92512D19FF3}"/>
    <cellStyle name="Total 2 3 2 2 4 2" xfId="28544" xr:uid="{853FD65B-FB6A-4774-9D2E-367CD59D57D4}"/>
    <cellStyle name="Total 2 3 2 2 4 3" xfId="34271" xr:uid="{27A367EC-117B-4C28-8FC0-60E3E9CDFC9E}"/>
    <cellStyle name="Total 2 3 2 2 5" xfId="25304" xr:uid="{21A8DE2E-A26E-4941-A2E2-863A7D35986C}"/>
    <cellStyle name="Total 2 3 2 2 5 2" xfId="30756" xr:uid="{BB6DDD21-C538-456E-88C5-D2C511B3F00D}"/>
    <cellStyle name="Total 2 3 2 2 5 3" xfId="36415" xr:uid="{4E3F3623-133D-466C-90C7-4D406BDDAE8E}"/>
    <cellStyle name="Total 2 3 2 2 6" xfId="27667" xr:uid="{A4F0DDE0-553E-42CE-A612-18F0BC6D9594}"/>
    <cellStyle name="Total 2 3 2 2 7" xfId="33394" xr:uid="{1962493F-6DA3-49A2-8D8E-774F09F5141D}"/>
    <cellStyle name="Total 2 3 2 3" xfId="23378" xr:uid="{1C91C2E8-50AB-4944-A065-93C6605EFE91}"/>
    <cellStyle name="Total 2 3 2 3 2" xfId="26078" xr:uid="{07062C87-3141-4037-AFE4-5E0F407BB01B}"/>
    <cellStyle name="Total 2 3 2 3 2 2" xfId="31530" xr:uid="{7392C57C-57E6-47BA-B49F-D7FEEFB493D4}"/>
    <cellStyle name="Total 2 3 2 3 2 3" xfId="37105" xr:uid="{1A4CA1AF-DF24-449D-B51A-D8C421088218}"/>
    <cellStyle name="Total 2 3 2 3 3" xfId="29318" xr:uid="{B38987BB-4392-4F56-8A7C-A3E7E8600C76}"/>
    <cellStyle name="Total 2 3 2 3 4" xfId="35042" xr:uid="{4D110D8F-E99E-4848-8C84-5ED9D5A41F16}"/>
    <cellStyle name="Total 2 3 2 4" xfId="24759" xr:uid="{A22A3D5D-E211-4D59-933F-254DA128C118}"/>
    <cellStyle name="Total 2 3 2 4 2" xfId="26954" xr:uid="{846A26CE-6927-48BB-A5C9-B9BA4B6DE5C8}"/>
    <cellStyle name="Total 2 3 2 4 2 2" xfId="32406" xr:uid="{2ECFD120-64B1-49A8-BD27-004FEC472929}"/>
    <cellStyle name="Total 2 3 2 4 2 3" xfId="37875" xr:uid="{06CF4568-184D-4756-A03C-316AED641D58}"/>
    <cellStyle name="Total 2 3 2 4 3" xfId="30211" xr:uid="{612A352F-536F-46F9-9DC1-69D00BD6421D}"/>
    <cellStyle name="Total 2 3 2 4 4" xfId="35908" xr:uid="{DF49E632-E9F5-4522-824E-25DDE011D855}"/>
    <cellStyle name="Total 2 3 2 5" xfId="22523" xr:uid="{DAC6E872-B159-4A56-8D0F-F53087B4CCF5}"/>
    <cellStyle name="Total 2 3 2 5 2" xfId="28463" xr:uid="{D889FEEF-4B9B-4EF8-94DE-5A7ACDA6EBEA}"/>
    <cellStyle name="Total 2 3 2 5 3" xfId="34190" xr:uid="{BED82D08-48A6-4393-A57C-30F13174F400}"/>
    <cellStyle name="Total 2 3 2 6" xfId="21644" xr:uid="{F2F9096B-18C2-42EF-9A3C-B432D76176BD}"/>
    <cellStyle name="Total 2 3 2 7" xfId="27586" xr:uid="{19409732-075A-4AE2-B208-0D8862C1DC90}"/>
    <cellStyle name="Total 2 3 2 8" xfId="33313" xr:uid="{A393DA99-76B1-490A-A5BA-CDCB354A9650}"/>
    <cellStyle name="Total 2 3 3" xfId="20869" xr:uid="{00000000-0005-0000-0000-00008B510000}"/>
    <cellStyle name="Total 2 3 3 2" xfId="21724" xr:uid="{88569925-F410-4AE2-8245-4BD33E6B03AA}"/>
    <cellStyle name="Total 2 3 3 2 2" xfId="23458" xr:uid="{99C52C05-5754-40DC-8AA2-2330D19FF3DB}"/>
    <cellStyle name="Total 2 3 3 2 2 2" xfId="26158" xr:uid="{6FE55276-9ED2-4759-AD40-231C8D13B94F}"/>
    <cellStyle name="Total 2 3 3 2 2 2 2" xfId="31610" xr:uid="{23FAB142-617C-4298-8EF1-D5054D63E6C2}"/>
    <cellStyle name="Total 2 3 3 2 2 2 3" xfId="37185" xr:uid="{58DFC2EA-51AF-4E96-87A1-0087220246D2}"/>
    <cellStyle name="Total 2 3 3 2 2 3" xfId="29398" xr:uid="{AB6B86F7-7BA8-411B-BC6F-A986DA11CB54}"/>
    <cellStyle name="Total 2 3 3 2 2 4" xfId="35122" xr:uid="{D9BB048C-3C19-4F32-A421-04BC898A8E44}"/>
    <cellStyle name="Total 2 3 3 2 3" xfId="24839" xr:uid="{F3199F06-ABE7-4565-8DBE-178E0612B33F}"/>
    <cellStyle name="Total 2 3 3 2 3 2" xfId="27034" xr:uid="{3B5F57AD-2C2C-4CA3-BA5E-0996CB89F8FC}"/>
    <cellStyle name="Total 2 3 3 2 3 2 2" xfId="32486" xr:uid="{2D615136-DED8-4B7A-AA31-D710F3857DFE}"/>
    <cellStyle name="Total 2 3 3 2 3 2 3" xfId="37955" xr:uid="{547479A4-57DF-4747-AF6D-2025E5240835}"/>
    <cellStyle name="Total 2 3 3 2 3 3" xfId="30291" xr:uid="{2EA42CC2-6852-4665-8AD2-0D4A687543A5}"/>
    <cellStyle name="Total 2 3 3 2 3 4" xfId="35988" xr:uid="{63DC0088-E5A6-4648-976F-6DE964BE3651}"/>
    <cellStyle name="Total 2 3 3 2 4" xfId="22603" xr:uid="{D90D9A10-6436-4889-9885-C6AD40EADD79}"/>
    <cellStyle name="Total 2 3 3 2 4 2" xfId="28543" xr:uid="{04BDD2BF-657F-4FD4-9CD4-E0BD274CD999}"/>
    <cellStyle name="Total 2 3 3 2 4 3" xfId="34270" xr:uid="{79DB8D81-8B01-43BF-9E69-2B978D022297}"/>
    <cellStyle name="Total 2 3 3 2 5" xfId="25303" xr:uid="{5F5F19A9-1D16-480A-8D53-FDCF5FCEB1AE}"/>
    <cellStyle name="Total 2 3 3 2 5 2" xfId="30755" xr:uid="{931F5232-9DE8-416F-9B42-793957265BBC}"/>
    <cellStyle name="Total 2 3 3 2 5 3" xfId="36414" xr:uid="{52223256-9027-4CE3-B53C-AB847A3FB863}"/>
    <cellStyle name="Total 2 3 3 2 6" xfId="27666" xr:uid="{AC3B5182-DE8C-4D07-9508-6C4435A0FA68}"/>
    <cellStyle name="Total 2 3 3 2 7" xfId="33393" xr:uid="{E2232CC3-30B0-43B9-8256-8C7E4FCB8CAB}"/>
    <cellStyle name="Total 2 3 3 3" xfId="23379" xr:uid="{463CCC96-D753-47AA-A849-FED7CDA08F28}"/>
    <cellStyle name="Total 2 3 3 3 2" xfId="26079" xr:uid="{F71EB8DC-FC61-4813-9F4D-CA31FF8C7D60}"/>
    <cellStyle name="Total 2 3 3 3 2 2" xfId="31531" xr:uid="{40D454FC-7A45-4B93-93B9-67F8401DA59B}"/>
    <cellStyle name="Total 2 3 3 3 2 3" xfId="37106" xr:uid="{7B8D6088-2F75-48F4-9533-12DCC53ED56D}"/>
    <cellStyle name="Total 2 3 3 3 3" xfId="29319" xr:uid="{5E227AED-98FC-4475-970C-B873A9159EF5}"/>
    <cellStyle name="Total 2 3 3 3 4" xfId="35043" xr:uid="{BF1E3E81-445C-4095-8148-547425851F91}"/>
    <cellStyle name="Total 2 3 3 4" xfId="24760" xr:uid="{7D8E3D28-316B-4116-8AED-8F40FBC2EC92}"/>
    <cellStyle name="Total 2 3 3 4 2" xfId="26955" xr:uid="{B5EB05D9-07B4-4D84-973E-FC640C49D7E2}"/>
    <cellStyle name="Total 2 3 3 4 2 2" xfId="32407" xr:uid="{CB41075F-C263-4BC6-B055-732C42B8ABAF}"/>
    <cellStyle name="Total 2 3 3 4 2 3" xfId="37876" xr:uid="{12A7ADA8-AF43-4F7F-A337-5F3D2751E1E2}"/>
    <cellStyle name="Total 2 3 3 4 3" xfId="30212" xr:uid="{5C0F3E8D-B5ED-4064-8E21-867ACC0DCB74}"/>
    <cellStyle name="Total 2 3 3 4 4" xfId="35909" xr:uid="{9EE5843F-79A0-47E6-90A3-02733ECD4FC2}"/>
    <cellStyle name="Total 2 3 3 5" xfId="22524" xr:uid="{59E06ABC-427A-458C-994F-8E81E892B14C}"/>
    <cellStyle name="Total 2 3 3 5 2" xfId="28464" xr:uid="{E1016509-11E8-41F3-B1B6-6AD750463EFA}"/>
    <cellStyle name="Total 2 3 3 5 3" xfId="34191" xr:uid="{4EE46743-113D-47F9-9F3B-816ECC135093}"/>
    <cellStyle name="Total 2 3 3 6" xfId="21645" xr:uid="{2AC23FB6-4F58-4E90-8832-CD73B6AE86F2}"/>
    <cellStyle name="Total 2 3 3 7" xfId="27587" xr:uid="{3D13094B-5380-4F2F-B535-94A47ED95203}"/>
    <cellStyle name="Total 2 3 3 8" xfId="33314" xr:uid="{4A2307D7-9E0E-4843-845E-D86182CE4FEB}"/>
    <cellStyle name="Total 2 3 4" xfId="20870" xr:uid="{00000000-0005-0000-0000-00008C510000}"/>
    <cellStyle name="Total 2 3 4 2" xfId="21723" xr:uid="{7A477774-4BD3-459E-BA41-9C6D7467CE11}"/>
    <cellStyle name="Total 2 3 4 2 2" xfId="23457" xr:uid="{BD91C9A7-93EC-4012-9608-73B0DB68B10C}"/>
    <cellStyle name="Total 2 3 4 2 2 2" xfId="26157" xr:uid="{EABD7F00-084C-46FD-BEEE-5076B4D4596C}"/>
    <cellStyle name="Total 2 3 4 2 2 2 2" xfId="31609" xr:uid="{6A48323D-3A53-4D84-908F-1A7FFB6A538E}"/>
    <cellStyle name="Total 2 3 4 2 2 2 3" xfId="37184" xr:uid="{00826F34-03AF-4F8D-ADC2-ECA410BE4DDD}"/>
    <cellStyle name="Total 2 3 4 2 2 3" xfId="29397" xr:uid="{0514B84E-BAF4-4734-8458-C5528AAFCD4E}"/>
    <cellStyle name="Total 2 3 4 2 2 4" xfId="35121" xr:uid="{B3546615-7EE1-4DDA-8AB5-74213A9BCF2A}"/>
    <cellStyle name="Total 2 3 4 2 3" xfId="24838" xr:uid="{9FD899B0-4682-49BD-A6AF-292E661273C9}"/>
    <cellStyle name="Total 2 3 4 2 3 2" xfId="27033" xr:uid="{B763CBCC-C920-4286-98DE-386AA28B194C}"/>
    <cellStyle name="Total 2 3 4 2 3 2 2" xfId="32485" xr:uid="{789D1763-4949-48B6-9581-BD36257BEF8F}"/>
    <cellStyle name="Total 2 3 4 2 3 2 3" xfId="37954" xr:uid="{5539F8CD-352F-458E-A6CF-978A13F24D62}"/>
    <cellStyle name="Total 2 3 4 2 3 3" xfId="30290" xr:uid="{972CC82A-613C-4E7E-921B-C5214367969F}"/>
    <cellStyle name="Total 2 3 4 2 3 4" xfId="35987" xr:uid="{67FA385B-4120-4B2C-BF68-C7FE30532D88}"/>
    <cellStyle name="Total 2 3 4 2 4" xfId="22602" xr:uid="{D7A1F95E-17CB-4123-95F4-63354468EB6F}"/>
    <cellStyle name="Total 2 3 4 2 4 2" xfId="28542" xr:uid="{14A7D5FB-959C-4C8F-BBDA-20E811B9A6F9}"/>
    <cellStyle name="Total 2 3 4 2 4 3" xfId="34269" xr:uid="{93C06BDB-DCF7-4E9D-83A1-B0982B5CD085}"/>
    <cellStyle name="Total 2 3 4 2 5" xfId="25302" xr:uid="{91624377-1F4D-4777-84C3-C7A7FF518671}"/>
    <cellStyle name="Total 2 3 4 2 5 2" xfId="30754" xr:uid="{9DF13EA8-34B6-4370-BB9A-273BE47E7AB2}"/>
    <cellStyle name="Total 2 3 4 2 5 3" xfId="36413" xr:uid="{83279F6D-FA81-4A53-91E2-84B75EBBACB6}"/>
    <cellStyle name="Total 2 3 4 2 6" xfId="27665" xr:uid="{FD42C496-23CA-42B5-98AC-FE78D952EC33}"/>
    <cellStyle name="Total 2 3 4 2 7" xfId="33392" xr:uid="{F9C6D895-32B3-4092-974C-675C5CAF4C78}"/>
    <cellStyle name="Total 2 3 4 3" xfId="23380" xr:uid="{C4BF3C22-AFC6-49A3-BDB9-82581F3BE9E5}"/>
    <cellStyle name="Total 2 3 4 3 2" xfId="26080" xr:uid="{EFCA843F-32AE-4BC5-B0C0-92ECEF690185}"/>
    <cellStyle name="Total 2 3 4 3 2 2" xfId="31532" xr:uid="{285C36FD-DB72-4E0A-95F6-0C152D0B163E}"/>
    <cellStyle name="Total 2 3 4 3 2 3" xfId="37107" xr:uid="{30BA2454-3C4F-4AE6-BD50-04DDF11C1EA8}"/>
    <cellStyle name="Total 2 3 4 3 3" xfId="29320" xr:uid="{A5870B53-39E6-445F-8B3C-EAFD95668747}"/>
    <cellStyle name="Total 2 3 4 3 4" xfId="35044" xr:uid="{8E472B05-7877-4AA3-8B37-F3173413F07E}"/>
    <cellStyle name="Total 2 3 4 4" xfId="24761" xr:uid="{C0EDECC1-4732-44EF-BF60-F117AFEAE887}"/>
    <cellStyle name="Total 2 3 4 4 2" xfId="26956" xr:uid="{7196FCAF-C6F2-45FA-AA0F-C826A05F0A39}"/>
    <cellStyle name="Total 2 3 4 4 2 2" xfId="32408" xr:uid="{FE1EAD70-0603-443C-8AE3-F87C373E68C2}"/>
    <cellStyle name="Total 2 3 4 4 2 3" xfId="37877" xr:uid="{11A443B0-C079-4315-A67D-A7E94967BB48}"/>
    <cellStyle name="Total 2 3 4 4 3" xfId="30213" xr:uid="{F3848BAC-910D-4861-85D2-678D98F60EE5}"/>
    <cellStyle name="Total 2 3 4 4 4" xfId="35910" xr:uid="{BA3F43F5-274D-4E5D-91F9-91CF70F1682D}"/>
    <cellStyle name="Total 2 3 4 5" xfId="22525" xr:uid="{CABB9C5C-72B1-4C3D-A08F-1EC3E74777EF}"/>
    <cellStyle name="Total 2 3 4 5 2" xfId="28465" xr:uid="{85DD0BCA-A962-417A-B673-7A3E8EFA46C8}"/>
    <cellStyle name="Total 2 3 4 5 3" xfId="34192" xr:uid="{E42A1DB6-E5E7-4F80-8CA2-F7C100F3059A}"/>
    <cellStyle name="Total 2 3 4 6" xfId="21646" xr:uid="{E904BA3B-C64D-4A40-B310-C6A1D48CB516}"/>
    <cellStyle name="Total 2 3 4 7" xfId="27588" xr:uid="{8E346A88-73BE-46ED-A992-E9F89D714CB6}"/>
    <cellStyle name="Total 2 3 4 8" xfId="33315" xr:uid="{DC45B147-9DEB-4DBF-B18D-26FB228741E7}"/>
    <cellStyle name="Total 2 3 5" xfId="20871" xr:uid="{00000000-0005-0000-0000-00008D510000}"/>
    <cellStyle name="Total 2 3 5 2" xfId="21722" xr:uid="{BC9298F5-2EC1-425D-893A-0528B5BE32BA}"/>
    <cellStyle name="Total 2 3 5 2 2" xfId="23456" xr:uid="{61654852-A136-4CA9-85AC-4FECE384D08E}"/>
    <cellStyle name="Total 2 3 5 2 2 2" xfId="26156" xr:uid="{631F6A32-1522-4C14-AF4B-A8845D8E4A01}"/>
    <cellStyle name="Total 2 3 5 2 2 2 2" xfId="31608" xr:uid="{E33089BD-7389-4A23-AC80-E5E6C8DB9C72}"/>
    <cellStyle name="Total 2 3 5 2 2 2 3" xfId="37183" xr:uid="{0E9A9F52-C51F-4C58-8834-C000CC6F6D0A}"/>
    <cellStyle name="Total 2 3 5 2 2 3" xfId="29396" xr:uid="{5510C7D7-7679-4974-BD3F-A691CA33D2A7}"/>
    <cellStyle name="Total 2 3 5 2 2 4" xfId="35120" xr:uid="{B8BC8929-23EF-46B9-81E6-1BECFDB708D6}"/>
    <cellStyle name="Total 2 3 5 2 3" xfId="24837" xr:uid="{14837417-E563-4A6B-94BC-4E63AEFA29F7}"/>
    <cellStyle name="Total 2 3 5 2 3 2" xfId="27032" xr:uid="{96FBE428-CE9F-469C-9E5B-9F6ECAEA4F52}"/>
    <cellStyle name="Total 2 3 5 2 3 2 2" xfId="32484" xr:uid="{55252BE3-3F9D-4B07-B31A-2198CC3608BA}"/>
    <cellStyle name="Total 2 3 5 2 3 2 3" xfId="37953" xr:uid="{41004E0E-DF86-49F0-B85B-8FA6E6005259}"/>
    <cellStyle name="Total 2 3 5 2 3 3" xfId="30289" xr:uid="{F2396696-F6CB-445A-8B8E-3F6548730117}"/>
    <cellStyle name="Total 2 3 5 2 3 4" xfId="35986" xr:uid="{C200CCF5-BEDC-4EC5-8DE3-027FFDF5447B}"/>
    <cellStyle name="Total 2 3 5 2 4" xfId="22601" xr:uid="{8277D880-4282-4C6D-BBFC-CB99B1261269}"/>
    <cellStyle name="Total 2 3 5 2 4 2" xfId="28541" xr:uid="{5EAC1E40-D779-413D-AE0B-A6EB8FF6DACE}"/>
    <cellStyle name="Total 2 3 5 2 4 3" xfId="34268" xr:uid="{66F0FE2C-84A2-4451-8DF4-E2B043C78CF7}"/>
    <cellStyle name="Total 2 3 5 2 5" xfId="25301" xr:uid="{C20B0DB9-32D3-46EF-8EFB-EECF6F7301CE}"/>
    <cellStyle name="Total 2 3 5 2 5 2" xfId="30753" xr:uid="{542B4F8C-3D5F-4064-9DF9-76DAB7AB6B0E}"/>
    <cellStyle name="Total 2 3 5 2 5 3" xfId="36412" xr:uid="{C173BDE0-7962-4ED0-BCCD-39497E828447}"/>
    <cellStyle name="Total 2 3 5 2 6" xfId="27664" xr:uid="{B4067C8E-3CA9-45C0-A6A4-5A68FE16609D}"/>
    <cellStyle name="Total 2 3 5 2 7" xfId="33391" xr:uid="{E65A7940-604D-4A24-8D20-4391F6098E8B}"/>
    <cellStyle name="Total 2 3 5 3" xfId="23381" xr:uid="{F3249C08-0A54-4C9B-89FD-494E2CE27E6D}"/>
    <cellStyle name="Total 2 3 5 3 2" xfId="26081" xr:uid="{79AD6B4F-D861-4DB8-BCFD-F5AF6F77BA15}"/>
    <cellStyle name="Total 2 3 5 3 2 2" xfId="31533" xr:uid="{63D40B5E-CD46-4DB7-84E8-0F70C9332448}"/>
    <cellStyle name="Total 2 3 5 3 2 3" xfId="37108" xr:uid="{E820D1D5-FC4A-4C5A-8E55-70A015B2D281}"/>
    <cellStyle name="Total 2 3 5 3 3" xfId="29321" xr:uid="{94AAA64D-823B-4218-B9EA-A4C696729E3C}"/>
    <cellStyle name="Total 2 3 5 3 4" xfId="35045" xr:uid="{BC6D8866-019E-4F17-9778-8B45E45DECE1}"/>
    <cellStyle name="Total 2 3 5 4" xfId="24762" xr:uid="{5B597DDC-F24B-4524-B583-CC5F42948A1C}"/>
    <cellStyle name="Total 2 3 5 4 2" xfId="26957" xr:uid="{48417DE3-0E53-467C-BFBD-E96FFF0C1FC4}"/>
    <cellStyle name="Total 2 3 5 4 2 2" xfId="32409" xr:uid="{9634B612-DE5C-41B1-AE22-D5A7996DC91A}"/>
    <cellStyle name="Total 2 3 5 4 2 3" xfId="37878" xr:uid="{CDAB2C59-C5BD-461D-B121-8A571CF7A48D}"/>
    <cellStyle name="Total 2 3 5 4 3" xfId="30214" xr:uid="{67C2792E-D20E-4D14-B598-077AD7BD0117}"/>
    <cellStyle name="Total 2 3 5 4 4" xfId="35911" xr:uid="{4D0AB04F-1ACB-40FE-9DDC-1E117EF2F85F}"/>
    <cellStyle name="Total 2 3 5 5" xfId="22526" xr:uid="{2D44CE9A-4610-4EF7-8DC1-1663EE90866C}"/>
    <cellStyle name="Total 2 3 5 5 2" xfId="28466" xr:uid="{EDBBFB61-A80D-4A81-90BF-B43D9BFE4825}"/>
    <cellStyle name="Total 2 3 5 5 3" xfId="34193" xr:uid="{C1217BDB-11EC-4E6D-8180-A1D432E73652}"/>
    <cellStyle name="Total 2 3 5 6" xfId="21647" xr:uid="{74C4E4BA-DE20-471B-BBBD-EF0C8CF25700}"/>
    <cellStyle name="Total 2 3 5 7" xfId="27589" xr:uid="{6CAF4DC3-59A2-4AD6-9795-E999E24D871A}"/>
    <cellStyle name="Total 2 3 5 8" xfId="33316" xr:uid="{86C95890-7235-4419-9CE8-8270E836A352}"/>
    <cellStyle name="Total 2 4" xfId="20872" xr:uid="{00000000-0005-0000-0000-00008E510000}"/>
    <cellStyle name="Total 2 4 2" xfId="20873" xr:uid="{00000000-0005-0000-0000-00008F510000}"/>
    <cellStyle name="Total 2 4 2 2" xfId="21721" xr:uid="{D955037C-8CD8-464E-A3B6-CA06DFDD3F94}"/>
    <cellStyle name="Total 2 4 2 2 2" xfId="23455" xr:uid="{7D505FF9-CBDD-456D-B02E-DD937A724923}"/>
    <cellStyle name="Total 2 4 2 2 2 2" xfId="26155" xr:uid="{162ED052-0C0A-48D4-B0AB-330C7DBDA45C}"/>
    <cellStyle name="Total 2 4 2 2 2 2 2" xfId="31607" xr:uid="{9FF53784-5D63-412B-A437-2319A667FEF5}"/>
    <cellStyle name="Total 2 4 2 2 2 2 3" xfId="37182" xr:uid="{55E71499-6441-401F-96B0-6B1E16E64887}"/>
    <cellStyle name="Total 2 4 2 2 2 3" xfId="29395" xr:uid="{75698342-2219-428D-9DD1-483D429CB373}"/>
    <cellStyle name="Total 2 4 2 2 2 4" xfId="35119" xr:uid="{5725A9E1-FBA3-435E-BBD3-3721DE1B1E62}"/>
    <cellStyle name="Total 2 4 2 2 3" xfId="24836" xr:uid="{853F40D8-5326-499D-8CAB-53E15A56B3F8}"/>
    <cellStyle name="Total 2 4 2 2 3 2" xfId="27031" xr:uid="{0763B6F2-DBAA-4E1F-AB5C-0A625D0AC604}"/>
    <cellStyle name="Total 2 4 2 2 3 2 2" xfId="32483" xr:uid="{9266B97B-2FCD-4F81-8182-79F9E959FD06}"/>
    <cellStyle name="Total 2 4 2 2 3 2 3" xfId="37952" xr:uid="{E327CE08-7D6B-4AA7-A306-EE33B20455D1}"/>
    <cellStyle name="Total 2 4 2 2 3 3" xfId="30288" xr:uid="{62B99CD3-0C09-47D0-8096-44B511B6B599}"/>
    <cellStyle name="Total 2 4 2 2 3 4" xfId="35985" xr:uid="{6AE52324-826C-4161-90D4-7919076FE115}"/>
    <cellStyle name="Total 2 4 2 2 4" xfId="22600" xr:uid="{EAB07063-059F-422E-A8B6-11B88473E733}"/>
    <cellStyle name="Total 2 4 2 2 4 2" xfId="28540" xr:uid="{88D02D70-68A9-4140-98C4-535A3675DE38}"/>
    <cellStyle name="Total 2 4 2 2 4 3" xfId="34267" xr:uid="{72939B16-07B0-4AEF-826C-9D2A78056EFD}"/>
    <cellStyle name="Total 2 4 2 2 5" xfId="25300" xr:uid="{66442E45-8E67-412A-9CA3-19E7B92C9C19}"/>
    <cellStyle name="Total 2 4 2 2 5 2" xfId="30752" xr:uid="{E06496F3-2D71-4610-AD84-2AC1B6AD07E7}"/>
    <cellStyle name="Total 2 4 2 2 5 3" xfId="36411" xr:uid="{F304AD79-1310-44BE-887E-08B3A2ABE55F}"/>
    <cellStyle name="Total 2 4 2 2 6" xfId="27663" xr:uid="{3772B467-A547-49F1-85AF-D0BCB63B0B8D}"/>
    <cellStyle name="Total 2 4 2 2 7" xfId="33390" xr:uid="{3874B3DD-811F-4A55-B136-3344E9528BA4}"/>
    <cellStyle name="Total 2 4 2 3" xfId="23382" xr:uid="{923AE128-E94E-48FC-A57A-29202AB52DFA}"/>
    <cellStyle name="Total 2 4 2 3 2" xfId="26082" xr:uid="{1A4FCFEE-63C1-4DBE-829C-6815062FDF7D}"/>
    <cellStyle name="Total 2 4 2 3 2 2" xfId="31534" xr:uid="{B471791C-97C0-44E9-BCA5-F42E4D42AB0A}"/>
    <cellStyle name="Total 2 4 2 3 2 3" xfId="37109" xr:uid="{FDAC3A7E-9ADD-4801-9F2A-49F53327F24B}"/>
    <cellStyle name="Total 2 4 2 3 3" xfId="29322" xr:uid="{3ED79B5A-62D9-4F9F-903E-B22553C68488}"/>
    <cellStyle name="Total 2 4 2 3 4" xfId="35046" xr:uid="{3D6049F2-0001-43DB-B075-8F7435A7D0AB}"/>
    <cellStyle name="Total 2 4 2 4" xfId="24763" xr:uid="{516F9DCA-5B35-40F1-939A-53751FF557D4}"/>
    <cellStyle name="Total 2 4 2 4 2" xfId="26958" xr:uid="{9F801661-E68E-40C4-B72D-67E933681FFE}"/>
    <cellStyle name="Total 2 4 2 4 2 2" xfId="32410" xr:uid="{5F4D66D2-5A27-424D-88A2-75A8CC07B764}"/>
    <cellStyle name="Total 2 4 2 4 2 3" xfId="37879" xr:uid="{D9D0537F-5B5B-47D0-92B6-FE70BF5AA8F2}"/>
    <cellStyle name="Total 2 4 2 4 3" xfId="30215" xr:uid="{A8270E60-CB93-4960-AA7F-6D575E499A36}"/>
    <cellStyle name="Total 2 4 2 4 4" xfId="35912" xr:uid="{39F6A0FA-A4EE-4A7D-9FE7-CA15F950B553}"/>
    <cellStyle name="Total 2 4 2 5" xfId="22527" xr:uid="{47074226-4F91-478B-BD2C-7352A46436FF}"/>
    <cellStyle name="Total 2 4 2 5 2" xfId="28467" xr:uid="{CC6369E4-E2E3-4494-B31A-FA5FF8C4CFE7}"/>
    <cellStyle name="Total 2 4 2 5 3" xfId="34194" xr:uid="{84BD291A-9D94-4BEC-BDAF-69B6D48D23FA}"/>
    <cellStyle name="Total 2 4 2 6" xfId="21648" xr:uid="{FA76FD80-996F-40B8-984D-3FF8E1C428E6}"/>
    <cellStyle name="Total 2 4 2 7" xfId="27590" xr:uid="{D42D28A5-C460-4E7A-A897-C6D34EC0E477}"/>
    <cellStyle name="Total 2 4 2 8" xfId="33317" xr:uid="{44352587-8966-4340-8978-0D0D6138DFFF}"/>
    <cellStyle name="Total 2 4 3" xfId="20874" xr:uid="{00000000-0005-0000-0000-000090510000}"/>
    <cellStyle name="Total 2 4 3 2" xfId="21720" xr:uid="{EE081833-8797-40AE-A1F8-34BD12E0DE4A}"/>
    <cellStyle name="Total 2 4 3 2 2" xfId="23454" xr:uid="{CB3ECDF0-3111-49B5-8BDA-73428273EC5C}"/>
    <cellStyle name="Total 2 4 3 2 2 2" xfId="26154" xr:uid="{FDF36909-906B-4D28-AC4B-AD3B839BD642}"/>
    <cellStyle name="Total 2 4 3 2 2 2 2" xfId="31606" xr:uid="{2A980471-C4D7-440F-BA74-5A9F49E7A9C3}"/>
    <cellStyle name="Total 2 4 3 2 2 2 3" xfId="37181" xr:uid="{BE7F402C-F503-42A8-A369-09CF0AFFB562}"/>
    <cellStyle name="Total 2 4 3 2 2 3" xfId="29394" xr:uid="{D2EA0018-AAEF-4A09-B73E-F5B8EC65E488}"/>
    <cellStyle name="Total 2 4 3 2 2 4" xfId="35118" xr:uid="{170E023D-C0A4-4D01-886B-122212C6272D}"/>
    <cellStyle name="Total 2 4 3 2 3" xfId="24835" xr:uid="{1CD49143-FD7D-4D07-BB6D-3905663CB3DE}"/>
    <cellStyle name="Total 2 4 3 2 3 2" xfId="27030" xr:uid="{9E0E8EA7-84FA-4AB3-A376-EBED997D1E4A}"/>
    <cellStyle name="Total 2 4 3 2 3 2 2" xfId="32482" xr:uid="{EE92C7DB-B46B-44B1-946D-D1B178825FC8}"/>
    <cellStyle name="Total 2 4 3 2 3 2 3" xfId="37951" xr:uid="{ADF6373B-3DD5-419D-B26C-21928374F784}"/>
    <cellStyle name="Total 2 4 3 2 3 3" xfId="30287" xr:uid="{5F923803-1E25-472B-8A1F-20C59CDDA648}"/>
    <cellStyle name="Total 2 4 3 2 3 4" xfId="35984" xr:uid="{33E7921F-3646-4958-8FD2-D65E376F51CC}"/>
    <cellStyle name="Total 2 4 3 2 4" xfId="22599" xr:uid="{D5B2F6FC-DCDF-420E-A8FD-065E2E019E6C}"/>
    <cellStyle name="Total 2 4 3 2 4 2" xfId="28539" xr:uid="{D082E83F-55C5-49FB-8110-AE56D83BD2E8}"/>
    <cellStyle name="Total 2 4 3 2 4 3" xfId="34266" xr:uid="{E368768C-2647-4AC2-AECA-9400ACA5D2C6}"/>
    <cellStyle name="Total 2 4 3 2 5" xfId="25299" xr:uid="{5ACEB542-6513-4C77-A855-835160C50991}"/>
    <cellStyle name="Total 2 4 3 2 5 2" xfId="30751" xr:uid="{54AC88D8-6A32-43F4-9AE7-8ADA70BB206C}"/>
    <cellStyle name="Total 2 4 3 2 5 3" xfId="36410" xr:uid="{2C17C854-9F77-4318-B793-C8A140FD4AFA}"/>
    <cellStyle name="Total 2 4 3 2 6" xfId="27662" xr:uid="{4B5195E7-85F9-48BB-8DB3-C8DB4053A593}"/>
    <cellStyle name="Total 2 4 3 2 7" xfId="33389" xr:uid="{A03EF91E-E20E-4C34-8592-3B850CF97C02}"/>
    <cellStyle name="Total 2 4 3 3" xfId="23383" xr:uid="{780F3EE6-00E2-4167-8EB2-FE0998226D3C}"/>
    <cellStyle name="Total 2 4 3 3 2" xfId="26083" xr:uid="{41A49255-D816-4B00-B62B-3EB7C222A726}"/>
    <cellStyle name="Total 2 4 3 3 2 2" xfId="31535" xr:uid="{7E7A5F2E-56A1-46D6-AB4B-8897919A1027}"/>
    <cellStyle name="Total 2 4 3 3 2 3" xfId="37110" xr:uid="{21F1B744-AE7F-41C8-966B-02E6F7986C55}"/>
    <cellStyle name="Total 2 4 3 3 3" xfId="29323" xr:uid="{7B0B1077-ED0E-4A44-ABC8-C4AB1E93147D}"/>
    <cellStyle name="Total 2 4 3 3 4" xfId="35047" xr:uid="{324C0263-88C0-4B6F-A5F3-7094A2333038}"/>
    <cellStyle name="Total 2 4 3 4" xfId="24764" xr:uid="{35D0E3B1-1B81-4439-88CD-22518C084EA8}"/>
    <cellStyle name="Total 2 4 3 4 2" xfId="26959" xr:uid="{D8999955-BAE5-42F7-B1E2-AE5C37C71C83}"/>
    <cellStyle name="Total 2 4 3 4 2 2" xfId="32411" xr:uid="{4CDF2A6D-5248-4500-A171-6F699FD012F2}"/>
    <cellStyle name="Total 2 4 3 4 2 3" xfId="37880" xr:uid="{61FD070A-258A-460A-A03E-AB7BF153523A}"/>
    <cellStyle name="Total 2 4 3 4 3" xfId="30216" xr:uid="{7B480AC3-E6E7-4C98-85DB-0493271921C4}"/>
    <cellStyle name="Total 2 4 3 4 4" xfId="35913" xr:uid="{8A53DDC8-FF49-4C61-8822-95C144049AAF}"/>
    <cellStyle name="Total 2 4 3 5" xfId="22528" xr:uid="{5E0FC3FE-32DB-450D-AE8E-922D887A831D}"/>
    <cellStyle name="Total 2 4 3 5 2" xfId="28468" xr:uid="{C18399C4-C620-4DE4-8053-99A45BB63CCF}"/>
    <cellStyle name="Total 2 4 3 5 3" xfId="34195" xr:uid="{93A2F54D-B250-48EA-B41E-2BCE479396D4}"/>
    <cellStyle name="Total 2 4 3 6" xfId="21649" xr:uid="{7B332439-0A1A-43F3-932A-939A4DC8B23F}"/>
    <cellStyle name="Total 2 4 3 7" xfId="27591" xr:uid="{6EC2C961-38D9-45A2-8588-1F18E8F20901}"/>
    <cellStyle name="Total 2 4 3 8" xfId="33318" xr:uid="{AE975EB6-2132-4112-9299-966D315E55C7}"/>
    <cellStyle name="Total 2 4 4" xfId="20875" xr:uid="{00000000-0005-0000-0000-000091510000}"/>
    <cellStyle name="Total 2 4 4 2" xfId="21719" xr:uid="{BFA0400A-45C2-4153-8772-6C140B2E6D74}"/>
    <cellStyle name="Total 2 4 4 2 2" xfId="23453" xr:uid="{0F4DD3AD-FF54-43AE-99A2-7AB886D93E47}"/>
    <cellStyle name="Total 2 4 4 2 2 2" xfId="26153" xr:uid="{2EFD67D0-3CDE-4C96-A16D-DA7CA0D9418E}"/>
    <cellStyle name="Total 2 4 4 2 2 2 2" xfId="31605" xr:uid="{3FBAF31A-BBC7-456F-A33D-087962C60621}"/>
    <cellStyle name="Total 2 4 4 2 2 2 3" xfId="37180" xr:uid="{5FBACE59-2C83-4AAA-906E-C655367C0FA0}"/>
    <cellStyle name="Total 2 4 4 2 2 3" xfId="29393" xr:uid="{C6055D3D-0D91-4E83-8137-B152783DEA6C}"/>
    <cellStyle name="Total 2 4 4 2 2 4" xfId="35117" xr:uid="{F57A20E6-F473-43A0-8587-96E10396635D}"/>
    <cellStyle name="Total 2 4 4 2 3" xfId="24834" xr:uid="{2B125855-0A09-465C-B613-59A34B4BDBE3}"/>
    <cellStyle name="Total 2 4 4 2 3 2" xfId="27029" xr:uid="{CFFBE82F-9EFF-480E-83A9-AB752B362F2F}"/>
    <cellStyle name="Total 2 4 4 2 3 2 2" xfId="32481" xr:uid="{E429DAAE-B2A3-42BD-B08D-06C41EA10954}"/>
    <cellStyle name="Total 2 4 4 2 3 2 3" xfId="37950" xr:uid="{F0681F33-8D95-441D-B6CE-BC96C5AF4027}"/>
    <cellStyle name="Total 2 4 4 2 3 3" xfId="30286" xr:uid="{5FE045FA-404F-4354-A9E3-F108542D6CCD}"/>
    <cellStyle name="Total 2 4 4 2 3 4" xfId="35983" xr:uid="{22CC2090-774E-43BE-8424-18C81C347EC3}"/>
    <cellStyle name="Total 2 4 4 2 4" xfId="22598" xr:uid="{B28C74BC-8A08-4CAB-8065-01E2B336887D}"/>
    <cellStyle name="Total 2 4 4 2 4 2" xfId="28538" xr:uid="{50C31A87-C46E-406A-B8E5-BF2F068E5CC9}"/>
    <cellStyle name="Total 2 4 4 2 4 3" xfId="34265" xr:uid="{E3C5CD81-26C8-41F9-B65C-4FDEF308E917}"/>
    <cellStyle name="Total 2 4 4 2 5" xfId="25298" xr:uid="{0D05314D-E7E0-47BD-BDC7-5D96F05D7252}"/>
    <cellStyle name="Total 2 4 4 2 5 2" xfId="30750" xr:uid="{456BE798-E5C7-4D23-9AC3-EA5BC630B95B}"/>
    <cellStyle name="Total 2 4 4 2 5 3" xfId="36409" xr:uid="{4755D62C-5406-4D8E-BC21-B7B10234706E}"/>
    <cellStyle name="Total 2 4 4 2 6" xfId="27661" xr:uid="{D073B559-1A84-478D-B3A8-27EDCAA88064}"/>
    <cellStyle name="Total 2 4 4 2 7" xfId="33388" xr:uid="{0B270A16-A8B7-484D-B0FF-83CB5CD33F40}"/>
    <cellStyle name="Total 2 4 4 3" xfId="23384" xr:uid="{8B13DFDD-C997-4418-93BC-D2BCA75F26B0}"/>
    <cellStyle name="Total 2 4 4 3 2" xfId="26084" xr:uid="{2BB64DEF-875A-4DBE-880A-46847FC9667D}"/>
    <cellStyle name="Total 2 4 4 3 2 2" xfId="31536" xr:uid="{CAFCD0B2-6285-4383-8E68-56F98C9CFD17}"/>
    <cellStyle name="Total 2 4 4 3 2 3" xfId="37111" xr:uid="{CA14DEE6-3F02-40AE-B47C-1EEFEC5A0CAC}"/>
    <cellStyle name="Total 2 4 4 3 3" xfId="29324" xr:uid="{B1D9C0BD-D1B6-4D32-B7DC-F087169078D1}"/>
    <cellStyle name="Total 2 4 4 3 4" xfId="35048" xr:uid="{4471D36E-73BC-4639-ADC8-7B0BEAEB960D}"/>
    <cellStyle name="Total 2 4 4 4" xfId="24765" xr:uid="{614B9138-EF77-409D-B784-DC82FCA288A6}"/>
    <cellStyle name="Total 2 4 4 4 2" xfId="26960" xr:uid="{DC02D36C-ED02-4029-81A4-351121DA6143}"/>
    <cellStyle name="Total 2 4 4 4 2 2" xfId="32412" xr:uid="{2770A2A1-2690-42CC-9A67-9B77F03CB0D0}"/>
    <cellStyle name="Total 2 4 4 4 2 3" xfId="37881" xr:uid="{CA4F5B98-F817-4848-9C65-2AFC9747689C}"/>
    <cellStyle name="Total 2 4 4 4 3" xfId="30217" xr:uid="{5CD33F9E-0D85-4306-B53E-EDC088C54F21}"/>
    <cellStyle name="Total 2 4 4 4 4" xfId="35914" xr:uid="{A3D56704-6BC3-4B78-9328-2B2EAD5835E4}"/>
    <cellStyle name="Total 2 4 4 5" xfId="22529" xr:uid="{E6F20569-3225-4193-AB04-9C6D9276BD9B}"/>
    <cellStyle name="Total 2 4 4 5 2" xfId="28469" xr:uid="{AF2A8F12-3A2B-4120-BA22-91D016021E78}"/>
    <cellStyle name="Total 2 4 4 5 3" xfId="34196" xr:uid="{4DFA49FF-1AC7-4146-BF60-C31CAD7431AB}"/>
    <cellStyle name="Total 2 4 4 6" xfId="21650" xr:uid="{73E01A29-9C51-452C-B98D-2A0C5A6EDA1F}"/>
    <cellStyle name="Total 2 4 4 7" xfId="27592" xr:uid="{52B3990E-5518-4917-82C1-B8E594ADF266}"/>
    <cellStyle name="Total 2 4 4 8" xfId="33319" xr:uid="{000B4A2F-8A68-4607-946B-37CC954AD351}"/>
    <cellStyle name="Total 2 4 5" xfId="20876" xr:uid="{00000000-0005-0000-0000-000092510000}"/>
    <cellStyle name="Total 2 4 5 2" xfId="21718" xr:uid="{63910B08-DCA7-4DB5-B9B4-72F4683C8BFC}"/>
    <cellStyle name="Total 2 4 5 2 2" xfId="23452" xr:uid="{492F5D84-4FA4-489E-A779-81261612C819}"/>
    <cellStyle name="Total 2 4 5 2 2 2" xfId="26152" xr:uid="{A529AE11-A006-4075-A3B7-DF745F4590A9}"/>
    <cellStyle name="Total 2 4 5 2 2 2 2" xfId="31604" xr:uid="{C8DC24DB-337D-4EED-BBF5-5B4A771243E2}"/>
    <cellStyle name="Total 2 4 5 2 2 2 3" xfId="37179" xr:uid="{C6A589CE-D90F-4E92-9D8C-2A4F62CCD868}"/>
    <cellStyle name="Total 2 4 5 2 2 3" xfId="29392" xr:uid="{570996D6-D38C-45E7-8904-9BA5EAA99853}"/>
    <cellStyle name="Total 2 4 5 2 2 4" xfId="35116" xr:uid="{3A613222-F65E-4437-B41E-2ED5771FD682}"/>
    <cellStyle name="Total 2 4 5 2 3" xfId="24833" xr:uid="{D7284BFA-1B38-426E-97EC-940CD4E8F827}"/>
    <cellStyle name="Total 2 4 5 2 3 2" xfId="27028" xr:uid="{F625E7E7-D097-4DA3-83FB-92A1A68D7E42}"/>
    <cellStyle name="Total 2 4 5 2 3 2 2" xfId="32480" xr:uid="{3F778B58-EF28-496B-BE64-FF1EA27156F1}"/>
    <cellStyle name="Total 2 4 5 2 3 2 3" xfId="37949" xr:uid="{7A41A6CA-D4B9-4B3A-819E-BFA1852E8370}"/>
    <cellStyle name="Total 2 4 5 2 3 3" xfId="30285" xr:uid="{8E67A885-5A18-400F-BF65-25BF2AEFC7B9}"/>
    <cellStyle name="Total 2 4 5 2 3 4" xfId="35982" xr:uid="{C5CC4457-5DB7-4A5E-96B4-4CB9B9480384}"/>
    <cellStyle name="Total 2 4 5 2 4" xfId="22597" xr:uid="{5AA9D605-19FF-4D84-BC4D-FD5FCC4330F5}"/>
    <cellStyle name="Total 2 4 5 2 4 2" xfId="28537" xr:uid="{50DACE3A-F922-42AA-969F-11C04FC35FF9}"/>
    <cellStyle name="Total 2 4 5 2 4 3" xfId="34264" xr:uid="{25E567E3-B3F6-450F-8051-F70B2B97CB38}"/>
    <cellStyle name="Total 2 4 5 2 5" xfId="25297" xr:uid="{D24F4101-0481-4446-88A6-A47CE8CE2370}"/>
    <cellStyle name="Total 2 4 5 2 5 2" xfId="30749" xr:uid="{2C2D8BCA-CA52-4950-8F17-DFCEE4AEF6E4}"/>
    <cellStyle name="Total 2 4 5 2 5 3" xfId="36408" xr:uid="{ABCBAEAC-8F86-41D9-B309-D55090C287B4}"/>
    <cellStyle name="Total 2 4 5 2 6" xfId="27660" xr:uid="{E218C185-B0D1-4AFE-85BA-F1B73F3FE94F}"/>
    <cellStyle name="Total 2 4 5 2 7" xfId="33387" xr:uid="{A36CF68F-667E-483F-97B3-ABD5EBD9965F}"/>
    <cellStyle name="Total 2 4 5 3" xfId="23385" xr:uid="{9CC722BD-2909-4C57-9AEE-6E9581FE6899}"/>
    <cellStyle name="Total 2 4 5 3 2" xfId="26085" xr:uid="{5B70A989-E09E-421C-B0AD-1946170A2D01}"/>
    <cellStyle name="Total 2 4 5 3 2 2" xfId="31537" xr:uid="{62E684D4-03E7-43AD-8D93-09ACFB8B73DF}"/>
    <cellStyle name="Total 2 4 5 3 2 3" xfId="37112" xr:uid="{C93F60E1-D727-4E08-86BA-8A1D72D39DD6}"/>
    <cellStyle name="Total 2 4 5 3 3" xfId="29325" xr:uid="{5681EEC4-5BC3-4FD6-BFCE-C90DAB04901E}"/>
    <cellStyle name="Total 2 4 5 3 4" xfId="35049" xr:uid="{52B689EB-9900-40A1-9124-D3178EC3CEBB}"/>
    <cellStyle name="Total 2 4 5 4" xfId="24766" xr:uid="{B202A8B9-ADC7-4A62-919C-0C67AC3ECE8B}"/>
    <cellStyle name="Total 2 4 5 4 2" xfId="26961" xr:uid="{AD996044-DBCF-4F14-A49C-D35F3CA0E41D}"/>
    <cellStyle name="Total 2 4 5 4 2 2" xfId="32413" xr:uid="{10D771AF-6BBB-41F4-9318-743A80F33E48}"/>
    <cellStyle name="Total 2 4 5 4 2 3" xfId="37882" xr:uid="{5037D8C7-1B4B-4451-88E2-0F7F9A067626}"/>
    <cellStyle name="Total 2 4 5 4 3" xfId="30218" xr:uid="{8DE15FBE-EC48-4C33-8451-485C35C2E341}"/>
    <cellStyle name="Total 2 4 5 4 4" xfId="35915" xr:uid="{5853C6B3-0E44-4267-9400-8719B475E20F}"/>
    <cellStyle name="Total 2 4 5 5" xfId="22530" xr:uid="{281D688E-5945-4038-BD5A-35797283BDD9}"/>
    <cellStyle name="Total 2 4 5 5 2" xfId="28470" xr:uid="{A9F7CBE9-A05B-428A-A24A-1D061D4AE6DA}"/>
    <cellStyle name="Total 2 4 5 5 3" xfId="34197" xr:uid="{6F84BF77-EA83-43EC-8889-3430785554D6}"/>
    <cellStyle name="Total 2 4 5 6" xfId="21651" xr:uid="{C1E329E7-6BA5-420E-9751-2DB828191AD3}"/>
    <cellStyle name="Total 2 4 5 7" xfId="27593" xr:uid="{1592AC23-6EB0-4E75-B40E-0B6DA4821A79}"/>
    <cellStyle name="Total 2 4 5 8" xfId="33320" xr:uid="{A2D35182-F25D-4429-9911-65D79C956B6C}"/>
    <cellStyle name="Total 2 5" xfId="20877" xr:uid="{00000000-0005-0000-0000-000093510000}"/>
    <cellStyle name="Total 2 5 2" xfId="20878" xr:uid="{00000000-0005-0000-0000-000094510000}"/>
    <cellStyle name="Total 2 5 2 2" xfId="21717" xr:uid="{84822694-922D-400E-B5D4-B408FDCC4835}"/>
    <cellStyle name="Total 2 5 2 2 2" xfId="23451" xr:uid="{7B924C06-3785-4D9B-921E-9B66AE8BD2E2}"/>
    <cellStyle name="Total 2 5 2 2 2 2" xfId="26151" xr:uid="{9FA50CF6-9B1C-484B-B6F2-9816914B3C7C}"/>
    <cellStyle name="Total 2 5 2 2 2 2 2" xfId="31603" xr:uid="{B43266BF-0533-47F6-B6B3-0A636D03547B}"/>
    <cellStyle name="Total 2 5 2 2 2 2 3" xfId="37178" xr:uid="{D4F8EAF0-8055-4577-B952-B23588846B24}"/>
    <cellStyle name="Total 2 5 2 2 2 3" xfId="29391" xr:uid="{6FE98560-E859-44BD-BFFE-10A97411E5E2}"/>
    <cellStyle name="Total 2 5 2 2 2 4" xfId="35115" xr:uid="{D5EF5751-2AF9-4933-811E-1FEE070F090F}"/>
    <cellStyle name="Total 2 5 2 2 3" xfId="24832" xr:uid="{BE75EAC3-4A49-4223-81BF-1FFB2BF321CB}"/>
    <cellStyle name="Total 2 5 2 2 3 2" xfId="27027" xr:uid="{8F0CCDB6-B95C-4867-83E1-3016A9475B57}"/>
    <cellStyle name="Total 2 5 2 2 3 2 2" xfId="32479" xr:uid="{11FF80BE-92FE-4FB8-AEE6-18E651919E90}"/>
    <cellStyle name="Total 2 5 2 2 3 2 3" xfId="37948" xr:uid="{07462AD6-D2EE-4FF0-8874-000042D9647A}"/>
    <cellStyle name="Total 2 5 2 2 3 3" xfId="30284" xr:uid="{9AD35ECD-040D-439A-8163-497F04536024}"/>
    <cellStyle name="Total 2 5 2 2 3 4" xfId="35981" xr:uid="{F131F8EC-7262-4C2A-BD5B-299003DCA606}"/>
    <cellStyle name="Total 2 5 2 2 4" xfId="22596" xr:uid="{F29514BA-236B-4C1B-869B-27EC943FE8D7}"/>
    <cellStyle name="Total 2 5 2 2 4 2" xfId="28536" xr:uid="{54FFE038-54FA-4627-B7AA-0D669159C0BD}"/>
    <cellStyle name="Total 2 5 2 2 4 3" xfId="34263" xr:uid="{62050533-B1E8-4778-9536-93D40654F3C2}"/>
    <cellStyle name="Total 2 5 2 2 5" xfId="25296" xr:uid="{A92CDD00-CB73-4022-AE83-E392D458B92B}"/>
    <cellStyle name="Total 2 5 2 2 5 2" xfId="30748" xr:uid="{ED639510-0ED2-4D96-810C-897CCB529B22}"/>
    <cellStyle name="Total 2 5 2 2 5 3" xfId="36407" xr:uid="{CF9AE49B-0880-4A79-B432-A7585BBEBB20}"/>
    <cellStyle name="Total 2 5 2 2 6" xfId="27659" xr:uid="{6BF58C94-CBDF-4773-932C-8561B36FFC76}"/>
    <cellStyle name="Total 2 5 2 2 7" xfId="33386" xr:uid="{555447A7-E1B9-4E93-BD4B-7C7865107444}"/>
    <cellStyle name="Total 2 5 2 3" xfId="23386" xr:uid="{DFC0DE7A-26AD-4B25-8C12-E81512353B25}"/>
    <cellStyle name="Total 2 5 2 3 2" xfId="26086" xr:uid="{B253FA1A-577D-4601-A195-4D63A6435BBB}"/>
    <cellStyle name="Total 2 5 2 3 2 2" xfId="31538" xr:uid="{5B17041F-0CBC-48D7-9791-2AAD568A17EB}"/>
    <cellStyle name="Total 2 5 2 3 2 3" xfId="37113" xr:uid="{E1BE60E5-3AE5-43D8-934C-942D42936504}"/>
    <cellStyle name="Total 2 5 2 3 3" xfId="29326" xr:uid="{4AC94848-990F-44A1-AE91-4C8DFCD7309B}"/>
    <cellStyle name="Total 2 5 2 3 4" xfId="35050" xr:uid="{F29C68ED-B6D7-4E71-AB77-8F9AA497BE3D}"/>
    <cellStyle name="Total 2 5 2 4" xfId="24767" xr:uid="{E969D1AE-1E3A-435C-AFE2-FDE853726EEA}"/>
    <cellStyle name="Total 2 5 2 4 2" xfId="26962" xr:uid="{556F936D-955B-446F-B801-129B1ABBD800}"/>
    <cellStyle name="Total 2 5 2 4 2 2" xfId="32414" xr:uid="{1AC57DB1-47B4-46C6-9F4E-6EE79C3766F0}"/>
    <cellStyle name="Total 2 5 2 4 2 3" xfId="37883" xr:uid="{3BA542D9-1411-4BCE-91E6-5E282B4F05AD}"/>
    <cellStyle name="Total 2 5 2 4 3" xfId="30219" xr:uid="{C206E674-07ED-4B9C-9897-2B931FDAEA07}"/>
    <cellStyle name="Total 2 5 2 4 4" xfId="35916" xr:uid="{89068811-4D4F-4593-8195-D1B94A22D553}"/>
    <cellStyle name="Total 2 5 2 5" xfId="22531" xr:uid="{6486EFE8-3816-4DC3-B6C3-76904003AF23}"/>
    <cellStyle name="Total 2 5 2 5 2" xfId="28471" xr:uid="{7B96D0CA-DFD8-4D6B-B73D-65D13CF51E32}"/>
    <cellStyle name="Total 2 5 2 5 3" xfId="34198" xr:uid="{E3176A7A-8F0F-4B65-BA9C-068E871F93F6}"/>
    <cellStyle name="Total 2 5 2 6" xfId="21652" xr:uid="{FE902E88-A533-4A30-B3C6-91710040A4C1}"/>
    <cellStyle name="Total 2 5 2 7" xfId="27594" xr:uid="{9C950208-798D-4904-9D71-4284F2E3179C}"/>
    <cellStyle name="Total 2 5 2 8" xfId="33321" xr:uid="{67BC9DFB-3CCB-4BA3-A280-38DC3CF94C54}"/>
    <cellStyle name="Total 2 5 3" xfId="20879" xr:uid="{00000000-0005-0000-0000-000095510000}"/>
    <cellStyle name="Total 2 5 3 2" xfId="21716" xr:uid="{1A71A5E3-9840-47AE-939E-18D062A94F05}"/>
    <cellStyle name="Total 2 5 3 2 2" xfId="23450" xr:uid="{CF4F2C69-C46E-4949-B310-42653E3B8CA8}"/>
    <cellStyle name="Total 2 5 3 2 2 2" xfId="26150" xr:uid="{47DB58CE-88A1-43CF-A69B-E7CBA6F51645}"/>
    <cellStyle name="Total 2 5 3 2 2 2 2" xfId="31602" xr:uid="{D127B05B-E119-4AB6-8514-18AF19E44C01}"/>
    <cellStyle name="Total 2 5 3 2 2 2 3" xfId="37177" xr:uid="{0EB68453-26E8-4A01-85E5-E84EC164694B}"/>
    <cellStyle name="Total 2 5 3 2 2 3" xfId="29390" xr:uid="{7BC5ED37-2BC6-48B8-8E52-0A7D31575CC4}"/>
    <cellStyle name="Total 2 5 3 2 2 4" xfId="35114" xr:uid="{AA72D27E-B3C0-419A-ACA5-23D004F1AAA2}"/>
    <cellStyle name="Total 2 5 3 2 3" xfId="24831" xr:uid="{FE92760D-C3D8-41F3-8647-C9E9569CBDB5}"/>
    <cellStyle name="Total 2 5 3 2 3 2" xfId="27026" xr:uid="{806CB615-68B1-43A4-BBE3-E6E1BF867FA3}"/>
    <cellStyle name="Total 2 5 3 2 3 2 2" xfId="32478" xr:uid="{EE538DD1-A8BB-46EE-9AA0-E516BE8CD52C}"/>
    <cellStyle name="Total 2 5 3 2 3 2 3" xfId="37947" xr:uid="{A979B9C8-B527-4475-A4FF-36E66AF45437}"/>
    <cellStyle name="Total 2 5 3 2 3 3" xfId="30283" xr:uid="{00DCB925-9458-456D-8FAF-19FCE7C47B58}"/>
    <cellStyle name="Total 2 5 3 2 3 4" xfId="35980" xr:uid="{7F84045D-AE4B-414E-A748-612A3053CCFD}"/>
    <cellStyle name="Total 2 5 3 2 4" xfId="22595" xr:uid="{447C5EDD-3494-465E-9894-090C5511B862}"/>
    <cellStyle name="Total 2 5 3 2 4 2" xfId="28535" xr:uid="{B56EF25A-19DD-450D-87BA-5CE2D81D7F00}"/>
    <cellStyle name="Total 2 5 3 2 4 3" xfId="34262" xr:uid="{A592CBAF-4906-4252-9565-F5B1DE487B6C}"/>
    <cellStyle name="Total 2 5 3 2 5" xfId="25295" xr:uid="{B403EFAA-8368-4DC0-8ADD-1F5FB75AC4B4}"/>
    <cellStyle name="Total 2 5 3 2 5 2" xfId="30747" xr:uid="{B30E2973-2776-4D85-A6C4-21567D1F3EFC}"/>
    <cellStyle name="Total 2 5 3 2 5 3" xfId="36406" xr:uid="{9FB98684-4D4B-4699-8F1F-9CD76EC0FD16}"/>
    <cellStyle name="Total 2 5 3 2 6" xfId="27658" xr:uid="{ED5792E9-C096-40D3-A7FB-47100A222675}"/>
    <cellStyle name="Total 2 5 3 2 7" xfId="33385" xr:uid="{7B5986B9-68A0-47AC-951D-D941C7987CA7}"/>
    <cellStyle name="Total 2 5 3 3" xfId="23387" xr:uid="{CA0B4E08-B30D-4404-B878-DDA897C6A322}"/>
    <cellStyle name="Total 2 5 3 3 2" xfId="26087" xr:uid="{EA8FE091-9F53-4B07-A7DE-36632A9592C0}"/>
    <cellStyle name="Total 2 5 3 3 2 2" xfId="31539" xr:uid="{F94098A7-0618-4B57-A043-4CAE8E258C2E}"/>
    <cellStyle name="Total 2 5 3 3 2 3" xfId="37114" xr:uid="{1DD6CDF3-C9C6-4DE3-AFAA-CE37B5C4A1A2}"/>
    <cellStyle name="Total 2 5 3 3 3" xfId="29327" xr:uid="{0D1D2738-5F58-4C1E-A1CB-C9B7EBD80D5A}"/>
    <cellStyle name="Total 2 5 3 3 4" xfId="35051" xr:uid="{3AC5A036-AA59-475C-BBD5-4DCF829E3FFA}"/>
    <cellStyle name="Total 2 5 3 4" xfId="24768" xr:uid="{10A72897-7917-464D-8FE9-4E25B551D4D5}"/>
    <cellStyle name="Total 2 5 3 4 2" xfId="26963" xr:uid="{979360F4-1FCD-4B65-B5FE-03FE0BE76ADD}"/>
    <cellStyle name="Total 2 5 3 4 2 2" xfId="32415" xr:uid="{6A24C925-418A-4661-A3EE-0A6C026D80CD}"/>
    <cellStyle name="Total 2 5 3 4 2 3" xfId="37884" xr:uid="{FC7D1095-E532-43EA-8489-B90496D14F5F}"/>
    <cellStyle name="Total 2 5 3 4 3" xfId="30220" xr:uid="{6192E789-4B89-48A5-BB21-702073778B3D}"/>
    <cellStyle name="Total 2 5 3 4 4" xfId="35917" xr:uid="{15CFBF6D-3B65-4BC5-9C8C-513BC13748EE}"/>
    <cellStyle name="Total 2 5 3 5" xfId="22532" xr:uid="{B19AF742-6794-42A3-8884-EAB35259A099}"/>
    <cellStyle name="Total 2 5 3 5 2" xfId="28472" xr:uid="{9264FC86-A272-482C-A59B-1EA586D5352A}"/>
    <cellStyle name="Total 2 5 3 5 3" xfId="34199" xr:uid="{F3840D38-15A2-4A6D-8AFD-48A9B97D9555}"/>
    <cellStyle name="Total 2 5 3 6" xfId="21653" xr:uid="{18B02E0D-9311-47F5-BC4D-6228923BB7D2}"/>
    <cellStyle name="Total 2 5 3 7" xfId="27595" xr:uid="{F3883DD4-412D-46F9-8E61-629467FA6B21}"/>
    <cellStyle name="Total 2 5 3 8" xfId="33322" xr:uid="{45E69CFE-4423-4731-97E7-AC528D8C4F8F}"/>
    <cellStyle name="Total 2 5 4" xfId="20880" xr:uid="{00000000-0005-0000-0000-000096510000}"/>
    <cellStyle name="Total 2 5 4 2" xfId="21715" xr:uid="{F0CE93D9-2229-4C0E-B2F8-7A12E251BDA0}"/>
    <cellStyle name="Total 2 5 4 2 2" xfId="23449" xr:uid="{9CAA0C80-C6C1-405B-BFAD-5CAF96AADB6A}"/>
    <cellStyle name="Total 2 5 4 2 2 2" xfId="26149" xr:uid="{A05ABC63-C946-4352-AB14-1C29F2BE055C}"/>
    <cellStyle name="Total 2 5 4 2 2 2 2" xfId="31601" xr:uid="{63E07D6D-B05D-4E40-BDD6-BE6F45E804D5}"/>
    <cellStyle name="Total 2 5 4 2 2 2 3" xfId="37176" xr:uid="{9246EEEE-F40E-4388-A0D8-0A0DFCAF346F}"/>
    <cellStyle name="Total 2 5 4 2 2 3" xfId="29389" xr:uid="{079E8FF9-58CB-45CF-AC7D-145CED86AF93}"/>
    <cellStyle name="Total 2 5 4 2 2 4" xfId="35113" xr:uid="{0EA384AB-F04B-4C14-BF56-9A5EA4CF4F12}"/>
    <cellStyle name="Total 2 5 4 2 3" xfId="24830" xr:uid="{9E356B4E-F372-4018-84FC-BC2AF8ACBBB1}"/>
    <cellStyle name="Total 2 5 4 2 3 2" xfId="27025" xr:uid="{D7465B31-25FF-4B83-8D03-954B7D759FDE}"/>
    <cellStyle name="Total 2 5 4 2 3 2 2" xfId="32477" xr:uid="{08966E60-C4CC-48F3-9AE0-B09C81D6381A}"/>
    <cellStyle name="Total 2 5 4 2 3 2 3" xfId="37946" xr:uid="{606765AB-E870-4169-8716-69D403F38DBD}"/>
    <cellStyle name="Total 2 5 4 2 3 3" xfId="30282" xr:uid="{8635CC3A-DE0A-4E8E-95C8-7FF29E26B311}"/>
    <cellStyle name="Total 2 5 4 2 3 4" xfId="35979" xr:uid="{DCCCE372-0D57-42DF-BAFD-AFAF6A78256C}"/>
    <cellStyle name="Total 2 5 4 2 4" xfId="22594" xr:uid="{9961D23C-2E61-4ACA-AF97-4B706A9D1E00}"/>
    <cellStyle name="Total 2 5 4 2 4 2" xfId="28534" xr:uid="{0F8A1930-BC5E-4A7B-9226-1892BBD1B945}"/>
    <cellStyle name="Total 2 5 4 2 4 3" xfId="34261" xr:uid="{752987C3-85C9-40F6-B356-F7DF965D57BA}"/>
    <cellStyle name="Total 2 5 4 2 5" xfId="25294" xr:uid="{735B66B4-A912-420E-A3FC-4E9FE4F8A201}"/>
    <cellStyle name="Total 2 5 4 2 5 2" xfId="30746" xr:uid="{A683A0F4-3244-4472-9DDA-9FACEDD31AD6}"/>
    <cellStyle name="Total 2 5 4 2 5 3" xfId="36405" xr:uid="{281D148A-AB3A-4AB9-A44A-6D639963BD92}"/>
    <cellStyle name="Total 2 5 4 2 6" xfId="27657" xr:uid="{C484B8DB-2DDE-40FA-A9C2-26D0BC8D9672}"/>
    <cellStyle name="Total 2 5 4 2 7" xfId="33384" xr:uid="{BC40E8FA-62F6-47B0-82E9-5022112A0BFB}"/>
    <cellStyle name="Total 2 5 4 3" xfId="23388" xr:uid="{932E0120-188D-4D4B-8A4C-B0A5C806E28E}"/>
    <cellStyle name="Total 2 5 4 3 2" xfId="26088" xr:uid="{5DE5E928-3C6F-42EC-B4A4-6E1E72E1592C}"/>
    <cellStyle name="Total 2 5 4 3 2 2" xfId="31540" xr:uid="{1292B4A1-EBAF-4E27-B285-39AB86054ED0}"/>
    <cellStyle name="Total 2 5 4 3 2 3" xfId="37115" xr:uid="{106063FF-0CEE-41A3-91F3-E50C0F2BE2D5}"/>
    <cellStyle name="Total 2 5 4 3 3" xfId="29328" xr:uid="{C7355204-BD40-4112-BD4E-208A2F351747}"/>
    <cellStyle name="Total 2 5 4 3 4" xfId="35052" xr:uid="{8570D4C1-4C10-4B7E-B929-FD83928B9E46}"/>
    <cellStyle name="Total 2 5 4 4" xfId="24769" xr:uid="{A9ECCEC3-41C3-47A0-950B-DDB4C85B6775}"/>
    <cellStyle name="Total 2 5 4 4 2" xfId="26964" xr:uid="{68FBA9DD-D67B-431D-94A9-1AA5B33FBD9F}"/>
    <cellStyle name="Total 2 5 4 4 2 2" xfId="32416" xr:uid="{3BEC6CA1-0F6A-40E0-9E00-FA8CF85E9B7B}"/>
    <cellStyle name="Total 2 5 4 4 2 3" xfId="37885" xr:uid="{A0DB5126-D843-482D-934E-3E75A0AE1C22}"/>
    <cellStyle name="Total 2 5 4 4 3" xfId="30221" xr:uid="{E9ABE8E4-F5A4-4FB7-B957-3487F9A1125A}"/>
    <cellStyle name="Total 2 5 4 4 4" xfId="35918" xr:uid="{41F9F905-B025-4175-9709-78CD54393B31}"/>
    <cellStyle name="Total 2 5 4 5" xfId="22533" xr:uid="{08E89396-ADAE-442F-BCF2-E2EDB1596166}"/>
    <cellStyle name="Total 2 5 4 5 2" xfId="28473" xr:uid="{FB67363E-F13B-4DE2-99DC-41E6CF06707E}"/>
    <cellStyle name="Total 2 5 4 5 3" xfId="34200" xr:uid="{0EA32321-755C-4A7D-ACAB-1E22DE6072AA}"/>
    <cellStyle name="Total 2 5 4 6" xfId="21654" xr:uid="{52EFE1F5-E6BD-4E49-BB48-5496094ED3B2}"/>
    <cellStyle name="Total 2 5 4 7" xfId="27596" xr:uid="{50F0EC6A-B75C-4AE4-BCB9-D972E8717047}"/>
    <cellStyle name="Total 2 5 4 8" xfId="33323" xr:uid="{53574C3A-1132-4694-A4F2-0D5D93B8EDBC}"/>
    <cellStyle name="Total 2 5 5" xfId="20881" xr:uid="{00000000-0005-0000-0000-000097510000}"/>
    <cellStyle name="Total 2 5 5 2" xfId="21714" xr:uid="{6E4A7106-9075-414A-905C-92773B1BEC29}"/>
    <cellStyle name="Total 2 5 5 2 2" xfId="23448" xr:uid="{912D21F9-835B-4165-846A-68C7027837F8}"/>
    <cellStyle name="Total 2 5 5 2 2 2" xfId="26148" xr:uid="{EB807E03-7DCC-4532-B13D-881B0819003D}"/>
    <cellStyle name="Total 2 5 5 2 2 2 2" xfId="31600" xr:uid="{0F1E3CF3-31FB-4A0C-A99D-DDD2FEB9E0A4}"/>
    <cellStyle name="Total 2 5 5 2 2 2 3" xfId="37175" xr:uid="{B7C02833-1BB3-4AED-B638-F0292754F193}"/>
    <cellStyle name="Total 2 5 5 2 2 3" xfId="29388" xr:uid="{4C54F7BA-6AD2-4A08-9369-AD0C7A762486}"/>
    <cellStyle name="Total 2 5 5 2 2 4" xfId="35112" xr:uid="{32AE91FC-B050-4882-99D4-688A8C748829}"/>
    <cellStyle name="Total 2 5 5 2 3" xfId="24829" xr:uid="{B362F76B-C35A-4487-A5B0-CA141B9813C2}"/>
    <cellStyle name="Total 2 5 5 2 3 2" xfId="27024" xr:uid="{ED464237-521F-4A39-A954-CB4D73E0312E}"/>
    <cellStyle name="Total 2 5 5 2 3 2 2" xfId="32476" xr:uid="{96190F42-D794-4555-B1BA-E75094EE6C9D}"/>
    <cellStyle name="Total 2 5 5 2 3 2 3" xfId="37945" xr:uid="{EEE8C018-673C-4EC5-A415-305576264F8F}"/>
    <cellStyle name="Total 2 5 5 2 3 3" xfId="30281" xr:uid="{A5D8E33C-99BF-44FF-8E44-E53E232A377C}"/>
    <cellStyle name="Total 2 5 5 2 3 4" xfId="35978" xr:uid="{B432E951-3F03-4EF2-B345-A63881A986AC}"/>
    <cellStyle name="Total 2 5 5 2 4" xfId="22593" xr:uid="{4DA2D3F4-5FD8-4A3B-B4AE-9DC4B3D32423}"/>
    <cellStyle name="Total 2 5 5 2 4 2" xfId="28533" xr:uid="{10FF206E-8E56-4581-8848-566576115B8A}"/>
    <cellStyle name="Total 2 5 5 2 4 3" xfId="34260" xr:uid="{12C7DED4-172E-4BCA-A7DC-62DEEE60F41C}"/>
    <cellStyle name="Total 2 5 5 2 5" xfId="25293" xr:uid="{8ADD1A03-C8BF-4496-804B-85E7FEB84018}"/>
    <cellStyle name="Total 2 5 5 2 5 2" xfId="30745" xr:uid="{91CFC943-3F5E-419A-A564-148BAB99D60E}"/>
    <cellStyle name="Total 2 5 5 2 5 3" xfId="36404" xr:uid="{04D568D0-D25D-446B-99C6-D06013AEA640}"/>
    <cellStyle name="Total 2 5 5 2 6" xfId="27656" xr:uid="{5459C043-DC33-423D-A649-D46B5E63C18B}"/>
    <cellStyle name="Total 2 5 5 2 7" xfId="33383" xr:uid="{6500638C-D79D-42D8-B33A-1EC13C191449}"/>
    <cellStyle name="Total 2 5 5 3" xfId="23389" xr:uid="{E684F0F2-4180-4D9F-91E1-580DECD85C10}"/>
    <cellStyle name="Total 2 5 5 3 2" xfId="26089" xr:uid="{34C8A9C1-22B2-42E7-921A-42E1125213A4}"/>
    <cellStyle name="Total 2 5 5 3 2 2" xfId="31541" xr:uid="{F5654C49-5D7B-4D2A-86C2-B54DD1818531}"/>
    <cellStyle name="Total 2 5 5 3 2 3" xfId="37116" xr:uid="{11B63EBE-9393-4448-9F7B-E544DC2E8692}"/>
    <cellStyle name="Total 2 5 5 3 3" xfId="29329" xr:uid="{1E7CF082-B8EE-4407-AFCE-9DFD3B9230C2}"/>
    <cellStyle name="Total 2 5 5 3 4" xfId="35053" xr:uid="{9E8F0E9D-833F-46E7-A771-376CFFBC7CA5}"/>
    <cellStyle name="Total 2 5 5 4" xfId="24770" xr:uid="{2CBFF7D3-38C3-4006-8BD0-55E41F856DB7}"/>
    <cellStyle name="Total 2 5 5 4 2" xfId="26965" xr:uid="{15CDC61B-49D2-47E0-9FAD-4B403DA7C7F5}"/>
    <cellStyle name="Total 2 5 5 4 2 2" xfId="32417" xr:uid="{3EF1BFCC-8FEF-4E05-A57F-173295A9A4F1}"/>
    <cellStyle name="Total 2 5 5 4 2 3" xfId="37886" xr:uid="{F932A112-CC94-42DA-BE9C-D65596EDA92D}"/>
    <cellStyle name="Total 2 5 5 4 3" xfId="30222" xr:uid="{D4A351E8-AC58-49DF-A70F-1C65549A947C}"/>
    <cellStyle name="Total 2 5 5 4 4" xfId="35919" xr:uid="{25F3E3AF-EF77-4DE0-9059-9C16FEBC6DE3}"/>
    <cellStyle name="Total 2 5 5 5" xfId="22534" xr:uid="{5A5E57B4-8F92-4891-878C-1F4477EDF288}"/>
    <cellStyle name="Total 2 5 5 5 2" xfId="28474" xr:uid="{EE3F1AB8-9A65-4B58-8DA5-0194BDDF9BDF}"/>
    <cellStyle name="Total 2 5 5 5 3" xfId="34201" xr:uid="{ADFC30F5-45AB-490B-AE02-2DA4E17580D3}"/>
    <cellStyle name="Total 2 5 5 6" xfId="21655" xr:uid="{7C5FF845-5367-42B3-9C9F-DBF7460A4CD6}"/>
    <cellStyle name="Total 2 5 5 7" xfId="27597" xr:uid="{3EB77FE0-A5EC-47E9-9CF5-0D5987F5822B}"/>
    <cellStyle name="Total 2 5 5 8" xfId="33324" xr:uid="{F358122E-048E-4685-A1A3-A5CA52DF0786}"/>
    <cellStyle name="Total 2 6" xfId="20882" xr:uid="{00000000-0005-0000-0000-000098510000}"/>
    <cellStyle name="Total 2 6 2" xfId="20883" xr:uid="{00000000-0005-0000-0000-000099510000}"/>
    <cellStyle name="Total 2 6 2 2" xfId="21713" xr:uid="{908DC9DB-685D-46F7-95A1-CFE28A893E70}"/>
    <cellStyle name="Total 2 6 2 2 2" xfId="23447" xr:uid="{5C7C7CEE-03B2-443A-800F-B51D8C3B5DA6}"/>
    <cellStyle name="Total 2 6 2 2 2 2" xfId="26147" xr:uid="{E58A9D5C-2D96-4156-8C77-F96348465F0B}"/>
    <cellStyle name="Total 2 6 2 2 2 2 2" xfId="31599" xr:uid="{B7874025-6599-4371-BE0A-80DB11618045}"/>
    <cellStyle name="Total 2 6 2 2 2 2 3" xfId="37174" xr:uid="{47FDA055-0135-4AC0-B10A-0A4147C003AE}"/>
    <cellStyle name="Total 2 6 2 2 2 3" xfId="29387" xr:uid="{A67D857C-3FF8-4181-A103-D668839FDB43}"/>
    <cellStyle name="Total 2 6 2 2 2 4" xfId="35111" xr:uid="{107447FF-C9D6-4F55-A404-17CE59D52F3D}"/>
    <cellStyle name="Total 2 6 2 2 3" xfId="24828" xr:uid="{78C9D678-CFB6-4E2D-A1F7-113463F8FC78}"/>
    <cellStyle name="Total 2 6 2 2 3 2" xfId="27023" xr:uid="{A0640928-836C-4254-93D6-701D2A22566D}"/>
    <cellStyle name="Total 2 6 2 2 3 2 2" xfId="32475" xr:uid="{A9278D65-B547-4A0B-9F30-699FD42F8B30}"/>
    <cellStyle name="Total 2 6 2 2 3 2 3" xfId="37944" xr:uid="{FAF4CB5C-0D52-4C54-BC07-1D97B5C265A3}"/>
    <cellStyle name="Total 2 6 2 2 3 3" xfId="30280" xr:uid="{F90BB631-F167-492C-8D23-B4337E84F5AD}"/>
    <cellStyle name="Total 2 6 2 2 3 4" xfId="35977" xr:uid="{4AD2B594-1524-4A3C-965F-790E377CD3D5}"/>
    <cellStyle name="Total 2 6 2 2 4" xfId="22592" xr:uid="{472D83F5-CA5A-48AD-8157-3907A043E78B}"/>
    <cellStyle name="Total 2 6 2 2 4 2" xfId="28532" xr:uid="{70B2649E-FF2E-4E68-BDBD-A880183043D9}"/>
    <cellStyle name="Total 2 6 2 2 4 3" xfId="34259" xr:uid="{B1E5BE39-8A16-4F70-91F4-09E274BC1FA3}"/>
    <cellStyle name="Total 2 6 2 2 5" xfId="25292" xr:uid="{B2762AB1-E9EF-40DA-9F51-C268CB969872}"/>
    <cellStyle name="Total 2 6 2 2 5 2" xfId="30744" xr:uid="{8F947B43-AF76-4528-A255-D02D59A67A71}"/>
    <cellStyle name="Total 2 6 2 2 5 3" xfId="36403" xr:uid="{8783B97A-7581-4FF7-8B7B-C0BCAD9290DA}"/>
    <cellStyle name="Total 2 6 2 2 6" xfId="27655" xr:uid="{9FCD9AE8-CE46-441D-9D8C-AD5E5010E1F3}"/>
    <cellStyle name="Total 2 6 2 2 7" xfId="33382" xr:uid="{5D675BE5-7B30-434A-AA85-3AE7C2420A90}"/>
    <cellStyle name="Total 2 6 2 3" xfId="23390" xr:uid="{849FD003-B37E-4FB0-B119-0CA6883F144B}"/>
    <cellStyle name="Total 2 6 2 3 2" xfId="26090" xr:uid="{4338950E-03D1-40ED-A476-E59CE4F484D4}"/>
    <cellStyle name="Total 2 6 2 3 2 2" xfId="31542" xr:uid="{F1C5F155-A1C8-414E-8F6F-561182D90F46}"/>
    <cellStyle name="Total 2 6 2 3 2 3" xfId="37117" xr:uid="{FAF2B729-494F-4353-8118-C03D4D434B29}"/>
    <cellStyle name="Total 2 6 2 3 3" xfId="29330" xr:uid="{1F1DF74C-FC24-41EA-81DE-4E312CB864EA}"/>
    <cellStyle name="Total 2 6 2 3 4" xfId="35054" xr:uid="{272CBBAD-5B4C-4EF5-9E5A-38E60849740D}"/>
    <cellStyle name="Total 2 6 2 4" xfId="24771" xr:uid="{D364D94A-5D4F-4726-B941-B18CF2CF0ABC}"/>
    <cellStyle name="Total 2 6 2 4 2" xfId="26966" xr:uid="{E84BE43E-720E-4DE0-8ADA-5763E56DC7B1}"/>
    <cellStyle name="Total 2 6 2 4 2 2" xfId="32418" xr:uid="{6620D9E6-C95F-44BC-B4E0-27D278246BC0}"/>
    <cellStyle name="Total 2 6 2 4 2 3" xfId="37887" xr:uid="{110BD283-ED44-4FA3-8EB3-88F33A3C1C6E}"/>
    <cellStyle name="Total 2 6 2 4 3" xfId="30223" xr:uid="{FBFFF359-01B4-447D-AB90-B9B5418E7ED5}"/>
    <cellStyle name="Total 2 6 2 4 4" xfId="35920" xr:uid="{E62B39D3-2481-4FD6-A4AF-24E31D291F29}"/>
    <cellStyle name="Total 2 6 2 5" xfId="22535" xr:uid="{498E6C10-A474-4DD7-A1A6-D1D97D0CF867}"/>
    <cellStyle name="Total 2 6 2 5 2" xfId="28475" xr:uid="{44EB978F-451E-4F99-ADAB-4DDFF1C983BE}"/>
    <cellStyle name="Total 2 6 2 5 3" xfId="34202" xr:uid="{BF26A96C-75D9-4C73-809D-B71631BB00EF}"/>
    <cellStyle name="Total 2 6 2 6" xfId="21656" xr:uid="{A5ED7E7B-C43D-41C4-9E71-A907218B40EB}"/>
    <cellStyle name="Total 2 6 2 7" xfId="27598" xr:uid="{972AD38A-D060-4693-AD4A-DE689FE715DF}"/>
    <cellStyle name="Total 2 6 2 8" xfId="33325" xr:uid="{7BAD7086-5775-472E-833F-FC39A88C421E}"/>
    <cellStyle name="Total 2 6 3" xfId="20884" xr:uid="{00000000-0005-0000-0000-00009A510000}"/>
    <cellStyle name="Total 2 6 3 2" xfId="21712" xr:uid="{2E578191-90DF-4FC2-A8FB-A15DC2D735AF}"/>
    <cellStyle name="Total 2 6 3 2 2" xfId="23446" xr:uid="{0B4DE956-019B-4189-83F2-19FD36CB95E5}"/>
    <cellStyle name="Total 2 6 3 2 2 2" xfId="26146" xr:uid="{C9BA4D7A-7567-4784-BB88-583BE3EBFA40}"/>
    <cellStyle name="Total 2 6 3 2 2 2 2" xfId="31598" xr:uid="{D18C0614-DB9B-4EDA-B3E8-A36BCFB1990D}"/>
    <cellStyle name="Total 2 6 3 2 2 2 3" xfId="37173" xr:uid="{0FA6FAF4-A374-4F70-BF49-71CBB1F4A654}"/>
    <cellStyle name="Total 2 6 3 2 2 3" xfId="29386" xr:uid="{0AE635D9-8E11-4419-A4FE-86C0C99B6E54}"/>
    <cellStyle name="Total 2 6 3 2 2 4" xfId="35110" xr:uid="{06378AF7-972D-49D6-B5D4-C9DC14B3C7DD}"/>
    <cellStyle name="Total 2 6 3 2 3" xfId="24827" xr:uid="{AF96E1AB-51E4-47BD-AF0E-274BEE5C847D}"/>
    <cellStyle name="Total 2 6 3 2 3 2" xfId="27022" xr:uid="{41EAFAA9-14FC-467E-BE31-EAF8F600956D}"/>
    <cellStyle name="Total 2 6 3 2 3 2 2" xfId="32474" xr:uid="{558C3AEB-EF18-4684-AA9A-ECE08DE1A3D8}"/>
    <cellStyle name="Total 2 6 3 2 3 2 3" xfId="37943" xr:uid="{557EB2BC-9952-4621-9CED-FE473A56F4CC}"/>
    <cellStyle name="Total 2 6 3 2 3 3" xfId="30279" xr:uid="{C5887507-6057-4D77-A293-5B471A0C0B75}"/>
    <cellStyle name="Total 2 6 3 2 3 4" xfId="35976" xr:uid="{3BB7418D-EBEF-4107-B68C-5D800CBDA611}"/>
    <cellStyle name="Total 2 6 3 2 4" xfId="22591" xr:uid="{D63FA411-9448-4148-830D-AFAE98B7A843}"/>
    <cellStyle name="Total 2 6 3 2 4 2" xfId="28531" xr:uid="{B339C5B5-64D1-4ED4-94E5-234B051DA5B9}"/>
    <cellStyle name="Total 2 6 3 2 4 3" xfId="34258" xr:uid="{6D344B97-7E98-466D-B208-B6A93185B7A0}"/>
    <cellStyle name="Total 2 6 3 2 5" xfId="25291" xr:uid="{B15B7E2F-EF0B-4E16-8B76-3E8F82DFF133}"/>
    <cellStyle name="Total 2 6 3 2 5 2" xfId="30743" xr:uid="{9E61F11A-97C0-42A2-B9C9-76F407462F45}"/>
    <cellStyle name="Total 2 6 3 2 5 3" xfId="36402" xr:uid="{EFF594E0-3DA3-422F-9159-573EDB96E2CC}"/>
    <cellStyle name="Total 2 6 3 2 6" xfId="27654" xr:uid="{077AA9A2-4470-40E4-84C4-B7D0C15ABFA2}"/>
    <cellStyle name="Total 2 6 3 2 7" xfId="33381" xr:uid="{78892B98-60B9-4C15-8EB6-820ADF71F746}"/>
    <cellStyle name="Total 2 6 3 3" xfId="23391" xr:uid="{9671E1C8-577B-4643-BA8A-C6532E1C3B88}"/>
    <cellStyle name="Total 2 6 3 3 2" xfId="26091" xr:uid="{DEFDADB0-E3A9-446A-AB99-DC07B19253C8}"/>
    <cellStyle name="Total 2 6 3 3 2 2" xfId="31543" xr:uid="{47CE2D3E-3688-4378-88E4-96FA841B914C}"/>
    <cellStyle name="Total 2 6 3 3 2 3" xfId="37118" xr:uid="{9A07E584-27C2-47D8-AB02-93881AD9C4D0}"/>
    <cellStyle name="Total 2 6 3 3 3" xfId="29331" xr:uid="{0E28B6D5-50AF-4824-98F3-35064C8B9912}"/>
    <cellStyle name="Total 2 6 3 3 4" xfId="35055" xr:uid="{405D41CD-31DE-478A-A967-8841E74BBA3C}"/>
    <cellStyle name="Total 2 6 3 4" xfId="24772" xr:uid="{8BF4DA43-1993-4B7E-B4A8-378F2488C5B0}"/>
    <cellStyle name="Total 2 6 3 4 2" xfId="26967" xr:uid="{A8F5290E-318E-49E8-9ACB-0593A31FA0F5}"/>
    <cellStyle name="Total 2 6 3 4 2 2" xfId="32419" xr:uid="{CFCD540E-59FF-4D2B-9323-27A75D29B475}"/>
    <cellStyle name="Total 2 6 3 4 2 3" xfId="37888" xr:uid="{7D071C00-F740-4D27-BB72-0578247FA977}"/>
    <cellStyle name="Total 2 6 3 4 3" xfId="30224" xr:uid="{3E3938D6-9C59-4F7F-94E9-7F8FB3428A9A}"/>
    <cellStyle name="Total 2 6 3 4 4" xfId="35921" xr:uid="{2B0F1991-41AD-4F05-AA21-FCE558E29ECD}"/>
    <cellStyle name="Total 2 6 3 5" xfId="22536" xr:uid="{666DDDB2-A32C-42D4-A778-431F1A881A58}"/>
    <cellStyle name="Total 2 6 3 5 2" xfId="28476" xr:uid="{94E74C61-5EF0-4FEB-966E-15347BB2C1AE}"/>
    <cellStyle name="Total 2 6 3 5 3" xfId="34203" xr:uid="{4E5BFEEA-4F0C-48F7-BD20-1D2E9EAEF0F0}"/>
    <cellStyle name="Total 2 6 3 6" xfId="21657" xr:uid="{2059F756-4409-491B-9D66-596655990FCB}"/>
    <cellStyle name="Total 2 6 3 7" xfId="27599" xr:uid="{43C633CF-4575-45E2-BBDA-5B6FDF85FCB7}"/>
    <cellStyle name="Total 2 6 3 8" xfId="33326" xr:uid="{9A871D59-2843-48D5-84DD-04890B98B72D}"/>
    <cellStyle name="Total 2 6 4" xfId="20885" xr:uid="{00000000-0005-0000-0000-00009B510000}"/>
    <cellStyle name="Total 2 6 4 2" xfId="21711" xr:uid="{760D7A2D-6958-4E5E-A8A0-ACD9D41FCF86}"/>
    <cellStyle name="Total 2 6 4 2 2" xfId="23445" xr:uid="{2E4DA355-D145-4D7B-AF99-2B28640F393B}"/>
    <cellStyle name="Total 2 6 4 2 2 2" xfId="26145" xr:uid="{F6BCC157-2928-4709-8BFD-218F92EC5FC0}"/>
    <cellStyle name="Total 2 6 4 2 2 2 2" xfId="31597" xr:uid="{E94805BB-A630-4DFD-A70A-95760C4D1B20}"/>
    <cellStyle name="Total 2 6 4 2 2 2 3" xfId="37172" xr:uid="{ADB48509-ED45-45E3-BC50-7EF2DB56A00E}"/>
    <cellStyle name="Total 2 6 4 2 2 3" xfId="29385" xr:uid="{3B6CAC10-744D-4DBE-AD26-CBA7D83DAFEF}"/>
    <cellStyle name="Total 2 6 4 2 2 4" xfId="35109" xr:uid="{B0B9A1C4-F5C2-4081-8127-A605354A8401}"/>
    <cellStyle name="Total 2 6 4 2 3" xfId="24826" xr:uid="{FAC5C02C-D8AA-4D59-9880-C09950D5CF2C}"/>
    <cellStyle name="Total 2 6 4 2 3 2" xfId="27021" xr:uid="{299F3FB9-5C0F-4ED5-B83B-5C9D49C2BC7A}"/>
    <cellStyle name="Total 2 6 4 2 3 2 2" xfId="32473" xr:uid="{371E4D00-09C2-4DAE-8495-3FF24B941E84}"/>
    <cellStyle name="Total 2 6 4 2 3 2 3" xfId="37942" xr:uid="{891B6E21-1E66-49C1-9EEB-9100D68AC6F3}"/>
    <cellStyle name="Total 2 6 4 2 3 3" xfId="30278" xr:uid="{92E5D982-491B-4E43-AEAD-7484FD527BF4}"/>
    <cellStyle name="Total 2 6 4 2 3 4" xfId="35975" xr:uid="{D34B7003-B0BD-46DB-B251-840496829AC6}"/>
    <cellStyle name="Total 2 6 4 2 4" xfId="22590" xr:uid="{54D9891B-811C-413A-BABA-6EF896BF086C}"/>
    <cellStyle name="Total 2 6 4 2 4 2" xfId="28530" xr:uid="{FA2B12D2-5DA3-4171-BBB3-BF252457FB2B}"/>
    <cellStyle name="Total 2 6 4 2 4 3" xfId="34257" xr:uid="{3EA9F8DF-0E8B-4DF6-92F1-A7BADE433334}"/>
    <cellStyle name="Total 2 6 4 2 5" xfId="25290" xr:uid="{F60A9EBD-3EE9-4664-9B86-BC0AA54BDFC0}"/>
    <cellStyle name="Total 2 6 4 2 5 2" xfId="30742" xr:uid="{573FCE89-6E1F-4F7A-88CD-8B4D5F779CAE}"/>
    <cellStyle name="Total 2 6 4 2 5 3" xfId="36401" xr:uid="{27F1AD2C-FB82-48FC-AD55-5B2398AF1E28}"/>
    <cellStyle name="Total 2 6 4 2 6" xfId="27653" xr:uid="{91E9042D-2D05-4501-8A95-1D10B0F2B3A2}"/>
    <cellStyle name="Total 2 6 4 2 7" xfId="33380" xr:uid="{D19CCC8C-A03E-49D1-A431-8DA1C269D8D6}"/>
    <cellStyle name="Total 2 6 4 3" xfId="23392" xr:uid="{C30B34C1-2D18-479F-A816-6C37A2396310}"/>
    <cellStyle name="Total 2 6 4 3 2" xfId="26092" xr:uid="{B0E8742D-4089-45E4-95B2-23FF2623C867}"/>
    <cellStyle name="Total 2 6 4 3 2 2" xfId="31544" xr:uid="{ED4F9111-776E-4A41-A4C1-B41B95060EA3}"/>
    <cellStyle name="Total 2 6 4 3 2 3" xfId="37119" xr:uid="{87649249-3DCE-47A2-AECC-B2E66E11E86B}"/>
    <cellStyle name="Total 2 6 4 3 3" xfId="29332" xr:uid="{95DC5D0C-BA9B-48F9-BC9E-5B04FFB7C4DC}"/>
    <cellStyle name="Total 2 6 4 3 4" xfId="35056" xr:uid="{529F9643-8E11-4FBB-87D5-AA7F3AE220FB}"/>
    <cellStyle name="Total 2 6 4 4" xfId="24773" xr:uid="{61326E59-0431-4243-87CB-6525260A9E2B}"/>
    <cellStyle name="Total 2 6 4 4 2" xfId="26968" xr:uid="{8B661733-EE47-46F6-B606-A0ABA6C7149A}"/>
    <cellStyle name="Total 2 6 4 4 2 2" xfId="32420" xr:uid="{E3D7DB00-F5F7-4B49-873A-26A4CEBF1019}"/>
    <cellStyle name="Total 2 6 4 4 2 3" xfId="37889" xr:uid="{A8E2B430-6442-4288-B1EF-7A2CBE73D92F}"/>
    <cellStyle name="Total 2 6 4 4 3" xfId="30225" xr:uid="{4958B87B-BC8B-4449-9792-C9428DED5DB6}"/>
    <cellStyle name="Total 2 6 4 4 4" xfId="35922" xr:uid="{C01AC618-1131-4183-832E-FA2D8F488E8D}"/>
    <cellStyle name="Total 2 6 4 5" xfId="22537" xr:uid="{20D961FA-EC98-4DD1-A3BE-6DA836C359E6}"/>
    <cellStyle name="Total 2 6 4 5 2" xfId="28477" xr:uid="{52E66A0D-80EB-4D73-A76E-73B89975BF0C}"/>
    <cellStyle name="Total 2 6 4 5 3" xfId="34204" xr:uid="{E815EE1C-341E-4FA5-B327-BDA67149730C}"/>
    <cellStyle name="Total 2 6 4 6" xfId="21658" xr:uid="{E3071943-4AE4-4050-B747-B0E84D635AA5}"/>
    <cellStyle name="Total 2 6 4 7" xfId="27600" xr:uid="{96F5D988-18FE-4BE0-BC9D-2574B877CAFF}"/>
    <cellStyle name="Total 2 6 4 8" xfId="33327" xr:uid="{6CD4E796-86FC-453C-A55F-A21B59DF0D3F}"/>
    <cellStyle name="Total 2 6 5" xfId="20886" xr:uid="{00000000-0005-0000-0000-00009C510000}"/>
    <cellStyle name="Total 2 6 5 2" xfId="21710" xr:uid="{D2E05C94-BC25-4065-9A38-F285CE1D5D4C}"/>
    <cellStyle name="Total 2 6 5 2 2" xfId="23444" xr:uid="{C2B16EEF-B3CE-4714-BE9C-FAE201FC80C8}"/>
    <cellStyle name="Total 2 6 5 2 2 2" xfId="26144" xr:uid="{013183B4-4CD5-4C37-8337-ED2B1DBC76D1}"/>
    <cellStyle name="Total 2 6 5 2 2 2 2" xfId="31596" xr:uid="{882572A0-CEB2-4188-8C71-27EF2F070062}"/>
    <cellStyle name="Total 2 6 5 2 2 2 3" xfId="37171" xr:uid="{87F72E03-A38B-4FE4-83F7-E8B07BAFBF97}"/>
    <cellStyle name="Total 2 6 5 2 2 3" xfId="29384" xr:uid="{D23CC17C-C731-4828-B8E2-2E9FAC23B84A}"/>
    <cellStyle name="Total 2 6 5 2 2 4" xfId="35108" xr:uid="{1E3E9982-5DCA-4CC4-A7AA-AB243AC316EE}"/>
    <cellStyle name="Total 2 6 5 2 3" xfId="24825" xr:uid="{B1E666C5-270F-4161-B1CC-712C69232B54}"/>
    <cellStyle name="Total 2 6 5 2 3 2" xfId="27020" xr:uid="{52BBA5CF-79C3-4554-92AC-024E0A0B2183}"/>
    <cellStyle name="Total 2 6 5 2 3 2 2" xfId="32472" xr:uid="{F562FB09-88C5-4E99-8701-03C00800C514}"/>
    <cellStyle name="Total 2 6 5 2 3 2 3" xfId="37941" xr:uid="{B6B6E401-5E5F-40D4-96B6-6809138A53D8}"/>
    <cellStyle name="Total 2 6 5 2 3 3" xfId="30277" xr:uid="{7CFD41B8-F195-49FF-BCE7-4D44BEED5AA4}"/>
    <cellStyle name="Total 2 6 5 2 3 4" xfId="35974" xr:uid="{EF7DDDC3-DDD6-4BAB-9601-DBB05A93AC2D}"/>
    <cellStyle name="Total 2 6 5 2 4" xfId="22589" xr:uid="{159AE272-043D-4EDF-9D8F-6BFBF6ECE354}"/>
    <cellStyle name="Total 2 6 5 2 4 2" xfId="28529" xr:uid="{86C0A191-B440-40CB-936A-EAA65F4CD98E}"/>
    <cellStyle name="Total 2 6 5 2 4 3" xfId="34256" xr:uid="{28B6269C-87E1-4B48-B6D2-1EC9698F28D0}"/>
    <cellStyle name="Total 2 6 5 2 5" xfId="25289" xr:uid="{CD00C745-45B0-45A0-957B-BC6E1C0363A0}"/>
    <cellStyle name="Total 2 6 5 2 5 2" xfId="30741" xr:uid="{EC989164-FC5A-42D1-A1C7-F94BB0817DA3}"/>
    <cellStyle name="Total 2 6 5 2 5 3" xfId="36400" xr:uid="{80D77F55-B3ED-430E-8790-837E008BE8E2}"/>
    <cellStyle name="Total 2 6 5 2 6" xfId="27652" xr:uid="{F81FF7FC-F776-4865-9AE5-50FFF4903D1C}"/>
    <cellStyle name="Total 2 6 5 2 7" xfId="33379" xr:uid="{CA008A45-3D13-44C1-B5E7-43DCC78B3E0C}"/>
    <cellStyle name="Total 2 6 5 3" xfId="23393" xr:uid="{3753F8DF-EA9D-44FE-A6CA-7AE9A4DE93F1}"/>
    <cellStyle name="Total 2 6 5 3 2" xfId="26093" xr:uid="{CFED32E5-2EFD-4547-A12A-F533762553C9}"/>
    <cellStyle name="Total 2 6 5 3 2 2" xfId="31545" xr:uid="{23CD08B5-36CF-4759-94AF-2232BCFE54F9}"/>
    <cellStyle name="Total 2 6 5 3 2 3" xfId="37120" xr:uid="{E21AD8E2-0D21-43AC-8DD5-1CC1316FB53C}"/>
    <cellStyle name="Total 2 6 5 3 3" xfId="29333" xr:uid="{FF616EB0-3431-4513-86F6-8E435B4E9FB4}"/>
    <cellStyle name="Total 2 6 5 3 4" xfId="35057" xr:uid="{12A18507-2F89-4EDC-9ECD-0E3AB22BFC7E}"/>
    <cellStyle name="Total 2 6 5 4" xfId="24774" xr:uid="{AF8E44B1-FAB3-4FD7-96C6-041A45D33E2F}"/>
    <cellStyle name="Total 2 6 5 4 2" xfId="26969" xr:uid="{608B74EF-C8B1-45FC-AF25-D8C4958737F2}"/>
    <cellStyle name="Total 2 6 5 4 2 2" xfId="32421" xr:uid="{999DF553-35AF-4D71-9AE5-3DE8FD2D73D8}"/>
    <cellStyle name="Total 2 6 5 4 2 3" xfId="37890" xr:uid="{98D23ED9-3EDA-41E4-B2A1-7D029C9E285B}"/>
    <cellStyle name="Total 2 6 5 4 3" xfId="30226" xr:uid="{DDA27EAF-052D-4F78-9957-03E640F1BA3D}"/>
    <cellStyle name="Total 2 6 5 4 4" xfId="35923" xr:uid="{7DA51978-5F6A-44D0-A8F1-CE55DB1843B9}"/>
    <cellStyle name="Total 2 6 5 5" xfId="22538" xr:uid="{94E34126-33B8-4595-A198-9B370B2A43B6}"/>
    <cellStyle name="Total 2 6 5 5 2" xfId="28478" xr:uid="{9505AA6F-BA6C-40D2-B3FE-D334DF44A6B7}"/>
    <cellStyle name="Total 2 6 5 5 3" xfId="34205" xr:uid="{07017A46-5198-4461-8D0D-15D37CFAC5B5}"/>
    <cellStyle name="Total 2 6 5 6" xfId="21659" xr:uid="{39521C03-FA8B-43D0-B3ED-9D357E370FB8}"/>
    <cellStyle name="Total 2 6 5 7" xfId="27601" xr:uid="{60F05649-CC70-49D3-BBA1-8742C8E97F4D}"/>
    <cellStyle name="Total 2 6 5 8" xfId="33328" xr:uid="{57E83349-7F53-4107-8F98-7E0376783A27}"/>
    <cellStyle name="Total 2 7" xfId="20887" xr:uid="{00000000-0005-0000-0000-00009D510000}"/>
    <cellStyle name="Total 2 7 2" xfId="20888" xr:uid="{00000000-0005-0000-0000-00009E510000}"/>
    <cellStyle name="Total 2 7 2 2" xfId="21709" xr:uid="{9BE6D081-385D-483B-9238-AC2607BD474B}"/>
    <cellStyle name="Total 2 7 2 2 2" xfId="23443" xr:uid="{2268D8A2-F880-42DF-8846-421ECC1312EA}"/>
    <cellStyle name="Total 2 7 2 2 2 2" xfId="26143" xr:uid="{CD3305F6-D67C-4313-A461-009CF30F4BD9}"/>
    <cellStyle name="Total 2 7 2 2 2 2 2" xfId="31595" xr:uid="{540502D6-CE30-4B59-AF25-B3ADD10EEC12}"/>
    <cellStyle name="Total 2 7 2 2 2 2 3" xfId="37170" xr:uid="{5C69EEE1-7174-48F8-8361-89D361A12CEB}"/>
    <cellStyle name="Total 2 7 2 2 2 3" xfId="29383" xr:uid="{7DB06232-74CC-40EC-98DB-08AAE968811E}"/>
    <cellStyle name="Total 2 7 2 2 2 4" xfId="35107" xr:uid="{974E0037-D9C8-4D70-985B-3D7446604D95}"/>
    <cellStyle name="Total 2 7 2 2 3" xfId="24824" xr:uid="{1E19AE86-F34F-4287-9E9A-A898EA03C2A9}"/>
    <cellStyle name="Total 2 7 2 2 3 2" xfId="27019" xr:uid="{34F0D85A-36B1-47EA-9B2E-141615B77C06}"/>
    <cellStyle name="Total 2 7 2 2 3 2 2" xfId="32471" xr:uid="{D9E562A8-F089-40F3-B4CA-90C86D7DDD98}"/>
    <cellStyle name="Total 2 7 2 2 3 2 3" xfId="37940" xr:uid="{BB189A0F-6EC5-4C12-AFBA-A7AE09424447}"/>
    <cellStyle name="Total 2 7 2 2 3 3" xfId="30276" xr:uid="{91DC4A81-7CEA-46E0-B882-F4A8C58AA4CE}"/>
    <cellStyle name="Total 2 7 2 2 3 4" xfId="35973" xr:uid="{A23F4551-8517-4E96-A8D0-A00BD49F0C3D}"/>
    <cellStyle name="Total 2 7 2 2 4" xfId="22588" xr:uid="{560D7F78-8CCA-4B63-A41E-66F05C6EE2E0}"/>
    <cellStyle name="Total 2 7 2 2 4 2" xfId="28528" xr:uid="{8D59B853-9C42-46CE-A067-59B7ADE7A8A3}"/>
    <cellStyle name="Total 2 7 2 2 4 3" xfId="34255" xr:uid="{2DAAB935-B815-46BF-A213-083C82A023D8}"/>
    <cellStyle name="Total 2 7 2 2 5" xfId="25288" xr:uid="{1BD6A172-DF18-4287-9106-F4E2A12C8275}"/>
    <cellStyle name="Total 2 7 2 2 5 2" xfId="30740" xr:uid="{B7CF5C93-836E-42D0-816E-1E7EA019CEFC}"/>
    <cellStyle name="Total 2 7 2 2 5 3" xfId="36399" xr:uid="{20EE97A9-B768-4654-AAA3-CEA4A5D3EB7C}"/>
    <cellStyle name="Total 2 7 2 2 6" xfId="27651" xr:uid="{77AFD070-B834-4CA9-A3BA-07450B4837D0}"/>
    <cellStyle name="Total 2 7 2 2 7" xfId="33378" xr:uid="{942C0FFD-ED72-434C-B687-2E273D563B67}"/>
    <cellStyle name="Total 2 7 2 3" xfId="23394" xr:uid="{0B501D40-AADD-4108-96E5-8E41D1143D17}"/>
    <cellStyle name="Total 2 7 2 3 2" xfId="26094" xr:uid="{C804AF05-78EB-48F3-BF11-209EA68329D8}"/>
    <cellStyle name="Total 2 7 2 3 2 2" xfId="31546" xr:uid="{E6846980-99F3-4150-981C-EE74C3AADC98}"/>
    <cellStyle name="Total 2 7 2 3 2 3" xfId="37121" xr:uid="{AE047DC4-B08B-49A6-A756-3612B508D7E1}"/>
    <cellStyle name="Total 2 7 2 3 3" xfId="29334" xr:uid="{AA59FE88-FFF5-412F-B3A1-866F763AF277}"/>
    <cellStyle name="Total 2 7 2 3 4" xfId="35058" xr:uid="{FB7CBDC6-4FAD-4B7B-946A-4736F9C0A3BB}"/>
    <cellStyle name="Total 2 7 2 4" xfId="24775" xr:uid="{DC4BE3C8-7B02-4141-9C20-C9D1F9FF7500}"/>
    <cellStyle name="Total 2 7 2 4 2" xfId="26970" xr:uid="{C71C6097-F7D5-40FD-A3C8-207340C529F4}"/>
    <cellStyle name="Total 2 7 2 4 2 2" xfId="32422" xr:uid="{95CE04B9-1B2C-47E9-945E-CFFCF5E26E05}"/>
    <cellStyle name="Total 2 7 2 4 2 3" xfId="37891" xr:uid="{23412FD3-C04E-449F-B651-9C2020F5FF6C}"/>
    <cellStyle name="Total 2 7 2 4 3" xfId="30227" xr:uid="{816F7421-D4C5-4CC1-86A6-33974279FDF1}"/>
    <cellStyle name="Total 2 7 2 4 4" xfId="35924" xr:uid="{FF9BE75F-A24F-46F1-9E5F-F47AE36363B5}"/>
    <cellStyle name="Total 2 7 2 5" xfId="22539" xr:uid="{6CC62D56-23C9-4748-930B-25C921F71815}"/>
    <cellStyle name="Total 2 7 2 5 2" xfId="28479" xr:uid="{A25E8F84-57DA-4925-B700-5D6DDAB90589}"/>
    <cellStyle name="Total 2 7 2 5 3" xfId="34206" xr:uid="{B6D73755-35D5-41E3-ABC9-80B6C52FA156}"/>
    <cellStyle name="Total 2 7 2 6" xfId="21660" xr:uid="{1952F004-B5F6-4D7B-AC77-36ABD8580B6B}"/>
    <cellStyle name="Total 2 7 2 7" xfId="27602" xr:uid="{62EDF5CE-6BD3-4F09-A3AD-8F00C5C061DA}"/>
    <cellStyle name="Total 2 7 2 8" xfId="33329" xr:uid="{E022CD4D-E302-41FE-9688-8AD9D0414CB4}"/>
    <cellStyle name="Total 2 7 3" xfId="20889" xr:uid="{00000000-0005-0000-0000-00009F510000}"/>
    <cellStyle name="Total 2 7 3 2" xfId="21708" xr:uid="{E1E68B88-1233-4E89-9DFF-AF35808DEA08}"/>
    <cellStyle name="Total 2 7 3 2 2" xfId="23442" xr:uid="{A98611A4-AA7A-4981-BFB7-58736FB988CE}"/>
    <cellStyle name="Total 2 7 3 2 2 2" xfId="26142" xr:uid="{35657767-C245-4DB3-A75D-289E42E1A43A}"/>
    <cellStyle name="Total 2 7 3 2 2 2 2" xfId="31594" xr:uid="{5E96ADBC-9A70-4AF2-9F84-18A6F687ABA7}"/>
    <cellStyle name="Total 2 7 3 2 2 2 3" xfId="37169" xr:uid="{7F968C6E-3867-466D-A7CE-84DF7C7187DB}"/>
    <cellStyle name="Total 2 7 3 2 2 3" xfId="29382" xr:uid="{F7C91B49-1877-4DF5-8921-4E5EEEBCB42C}"/>
    <cellStyle name="Total 2 7 3 2 2 4" xfId="35106" xr:uid="{D4150E1B-3F3A-45BD-BA2F-B1EDDBD42EAB}"/>
    <cellStyle name="Total 2 7 3 2 3" xfId="24823" xr:uid="{992E0A20-E3EE-4093-B64B-43668ED9F5D4}"/>
    <cellStyle name="Total 2 7 3 2 3 2" xfId="27018" xr:uid="{27232DC4-B155-415A-873D-0B1D3AAAEB0D}"/>
    <cellStyle name="Total 2 7 3 2 3 2 2" xfId="32470" xr:uid="{8BB4554E-822A-4C8F-84A5-1DAD3BDEAFEF}"/>
    <cellStyle name="Total 2 7 3 2 3 2 3" xfId="37939" xr:uid="{C9E785DC-31CF-4F9C-A561-959B2FE7677A}"/>
    <cellStyle name="Total 2 7 3 2 3 3" xfId="30275" xr:uid="{67CF2168-024E-4ED8-BC1B-CD9CC42586A2}"/>
    <cellStyle name="Total 2 7 3 2 3 4" xfId="35972" xr:uid="{7F9340CC-B490-4D52-A055-211C860FA069}"/>
    <cellStyle name="Total 2 7 3 2 4" xfId="22587" xr:uid="{6AE751BA-CB8A-4CCD-97A4-09300D125624}"/>
    <cellStyle name="Total 2 7 3 2 4 2" xfId="28527" xr:uid="{753BB02F-D30B-443E-840F-461D0C8D6A88}"/>
    <cellStyle name="Total 2 7 3 2 4 3" xfId="34254" xr:uid="{109D2F93-F5E4-41BC-820B-2424AE6EC131}"/>
    <cellStyle name="Total 2 7 3 2 5" xfId="25287" xr:uid="{49659225-DB3A-46FE-BAF6-19C31A528BD1}"/>
    <cellStyle name="Total 2 7 3 2 5 2" xfId="30739" xr:uid="{38796005-486F-4C44-9282-0BC8E5DF5743}"/>
    <cellStyle name="Total 2 7 3 2 5 3" xfId="36398" xr:uid="{5355AE27-9706-4D1B-B5AF-11AB42E60442}"/>
    <cellStyle name="Total 2 7 3 2 6" xfId="27650" xr:uid="{D8D1123A-C49C-4016-A943-863368B9E2D9}"/>
    <cellStyle name="Total 2 7 3 2 7" xfId="33377" xr:uid="{388B6A2C-7E6B-447B-8E36-CA2BD3682B3E}"/>
    <cellStyle name="Total 2 7 3 3" xfId="23395" xr:uid="{9A90F2DD-5878-465B-A25A-B48801C4F131}"/>
    <cellStyle name="Total 2 7 3 3 2" xfId="26095" xr:uid="{06B2322C-1309-4CCE-B7EA-0FC140E7DBD9}"/>
    <cellStyle name="Total 2 7 3 3 2 2" xfId="31547" xr:uid="{ABDF8B8D-E18F-4930-AEE2-0FC53981BA55}"/>
    <cellStyle name="Total 2 7 3 3 2 3" xfId="37122" xr:uid="{E5521007-C231-417D-8D98-95740D72CDEF}"/>
    <cellStyle name="Total 2 7 3 3 3" xfId="29335" xr:uid="{F10B8883-604A-4D6D-8580-6EECB7E9CB1B}"/>
    <cellStyle name="Total 2 7 3 3 4" xfId="35059" xr:uid="{6F043AD1-85F5-44F0-8029-4CC301E05FD5}"/>
    <cellStyle name="Total 2 7 3 4" xfId="24776" xr:uid="{56138359-FEFE-4FD5-8A01-AF18648AD3DF}"/>
    <cellStyle name="Total 2 7 3 4 2" xfId="26971" xr:uid="{14A56676-3BCB-486E-8CD0-BCB9BEEA27BC}"/>
    <cellStyle name="Total 2 7 3 4 2 2" xfId="32423" xr:uid="{B998B7C4-99DF-403A-9A53-0EA58CB8C750}"/>
    <cellStyle name="Total 2 7 3 4 2 3" xfId="37892" xr:uid="{34C0B7BF-42FA-4B71-8D15-0A6BEB46CD24}"/>
    <cellStyle name="Total 2 7 3 4 3" xfId="30228" xr:uid="{5A0C7DCD-B01A-4E56-A625-384B82CC5EDC}"/>
    <cellStyle name="Total 2 7 3 4 4" xfId="35925" xr:uid="{6581C278-D639-408F-9116-FE6CBE28DC7A}"/>
    <cellStyle name="Total 2 7 3 5" xfId="22540" xr:uid="{129D5E28-0946-454B-98FB-D28465B4567A}"/>
    <cellStyle name="Total 2 7 3 5 2" xfId="28480" xr:uid="{CC3F76B0-19FD-4D1C-8977-BA18D75ECBF5}"/>
    <cellStyle name="Total 2 7 3 5 3" xfId="34207" xr:uid="{3543A243-F0AD-41BA-BC54-4FD8BB1AF38E}"/>
    <cellStyle name="Total 2 7 3 6" xfId="21661" xr:uid="{49E730F0-2DE4-4154-945C-F32220C3A699}"/>
    <cellStyle name="Total 2 7 3 7" xfId="27603" xr:uid="{DFF620E7-12C4-461B-8004-32CC13E1D496}"/>
    <cellStyle name="Total 2 7 3 8" xfId="33330" xr:uid="{90253EC5-7161-4AEB-ADB3-A1E3C7956262}"/>
    <cellStyle name="Total 2 7 4" xfId="20890" xr:uid="{00000000-0005-0000-0000-0000A0510000}"/>
    <cellStyle name="Total 2 7 4 2" xfId="21707" xr:uid="{1BD92A5E-D414-4685-BB4C-9AE9C1E9EB99}"/>
    <cellStyle name="Total 2 7 4 2 2" xfId="23441" xr:uid="{2CC590F3-2F38-40D5-917B-CB703FFF9095}"/>
    <cellStyle name="Total 2 7 4 2 2 2" xfId="26141" xr:uid="{C14D79FB-EA89-4DEC-8E6C-26C096039773}"/>
    <cellStyle name="Total 2 7 4 2 2 2 2" xfId="31593" xr:uid="{12E3FB72-C4B5-4F86-893D-E9144B897E20}"/>
    <cellStyle name="Total 2 7 4 2 2 2 3" xfId="37168" xr:uid="{392C9B0F-74E3-4BCD-A2D6-B2F73145A205}"/>
    <cellStyle name="Total 2 7 4 2 2 3" xfId="29381" xr:uid="{0A8FCE86-7B22-4762-B767-29BAA354E004}"/>
    <cellStyle name="Total 2 7 4 2 2 4" xfId="35105" xr:uid="{7CEE60DE-9FB3-447C-B112-6FE4C0C624AF}"/>
    <cellStyle name="Total 2 7 4 2 3" xfId="24822" xr:uid="{2C202860-4146-4FC5-B9CD-60B9029178F8}"/>
    <cellStyle name="Total 2 7 4 2 3 2" xfId="27017" xr:uid="{6580AEF1-4DD1-4CB6-B357-B61AE2440ED1}"/>
    <cellStyle name="Total 2 7 4 2 3 2 2" xfId="32469" xr:uid="{0D4FDE6E-713B-4193-AE50-BA9E8EF6297A}"/>
    <cellStyle name="Total 2 7 4 2 3 2 3" xfId="37938" xr:uid="{AF27D685-4C26-497B-9625-4F495E03AF02}"/>
    <cellStyle name="Total 2 7 4 2 3 3" xfId="30274" xr:uid="{621EEF7C-3AC4-4B9C-8EAE-325F59C05050}"/>
    <cellStyle name="Total 2 7 4 2 3 4" xfId="35971" xr:uid="{AC3B2B27-9762-4CFA-BCEA-D1D99D0F5E16}"/>
    <cellStyle name="Total 2 7 4 2 4" xfId="22586" xr:uid="{8AFDCAA9-0647-4DCD-8ADB-B14AEF7B61E2}"/>
    <cellStyle name="Total 2 7 4 2 4 2" xfId="28526" xr:uid="{4EF26B87-9FEB-4C78-A941-76EC53CDCB91}"/>
    <cellStyle name="Total 2 7 4 2 4 3" xfId="34253" xr:uid="{2F24132A-F4B6-477C-9093-5256E6B65DB8}"/>
    <cellStyle name="Total 2 7 4 2 5" xfId="25286" xr:uid="{8E91DF23-7B97-4189-9BA3-9826C07274FE}"/>
    <cellStyle name="Total 2 7 4 2 5 2" xfId="30738" xr:uid="{54F9F54D-F331-4F64-8D96-F2AC053F5E65}"/>
    <cellStyle name="Total 2 7 4 2 5 3" xfId="36397" xr:uid="{CDACE6BB-3C1E-4058-BD1F-A381D4BB7817}"/>
    <cellStyle name="Total 2 7 4 2 6" xfId="27649" xr:uid="{465C7D9F-7836-4DF7-B84B-053E6F7BB009}"/>
    <cellStyle name="Total 2 7 4 2 7" xfId="33376" xr:uid="{007F4771-3B18-47A1-ACE0-460AD64710FC}"/>
    <cellStyle name="Total 2 7 4 3" xfId="23396" xr:uid="{97A7660B-A9FF-445D-A887-FA099B0460FE}"/>
    <cellStyle name="Total 2 7 4 3 2" xfId="26096" xr:uid="{5974B5CA-500B-4514-9180-BEE9641C37C8}"/>
    <cellStyle name="Total 2 7 4 3 2 2" xfId="31548" xr:uid="{7044E4D1-D096-4D53-A2E5-DB2FB26B8881}"/>
    <cellStyle name="Total 2 7 4 3 2 3" xfId="37123" xr:uid="{A7D4ADAC-3C7C-44D2-9BB4-99C02CAD274E}"/>
    <cellStyle name="Total 2 7 4 3 3" xfId="29336" xr:uid="{F3E154F3-6EE2-4B4C-AC8C-9347DCEC5674}"/>
    <cellStyle name="Total 2 7 4 3 4" xfId="35060" xr:uid="{95708EBF-09B0-49A9-80E7-F422F1DA6C19}"/>
    <cellStyle name="Total 2 7 4 4" xfId="24777" xr:uid="{E3A69F55-8A0B-4018-8394-156EA180315C}"/>
    <cellStyle name="Total 2 7 4 4 2" xfId="26972" xr:uid="{3DA51D65-B43B-4436-8CB4-9F074000BE8D}"/>
    <cellStyle name="Total 2 7 4 4 2 2" xfId="32424" xr:uid="{0903C65D-B410-4334-8C2F-C96322542CBC}"/>
    <cellStyle name="Total 2 7 4 4 2 3" xfId="37893" xr:uid="{2E8D7C35-F0F5-455A-A6CC-AF0659AADC3D}"/>
    <cellStyle name="Total 2 7 4 4 3" xfId="30229" xr:uid="{C438FC58-70F4-4644-A228-D56A05E6F38E}"/>
    <cellStyle name="Total 2 7 4 4 4" xfId="35926" xr:uid="{B27D6F71-1609-4B2D-BF02-7B36319018DD}"/>
    <cellStyle name="Total 2 7 4 5" xfId="22541" xr:uid="{C5F896B2-DFA4-47BF-A42D-B22820F1CD03}"/>
    <cellStyle name="Total 2 7 4 5 2" xfId="28481" xr:uid="{1F39A081-416F-41D0-BB32-AD00917B0B94}"/>
    <cellStyle name="Total 2 7 4 5 3" xfId="34208" xr:uid="{572CF0E6-5C4D-439F-ABBD-F4ED7C15742B}"/>
    <cellStyle name="Total 2 7 4 6" xfId="21662" xr:uid="{7DCE1D1F-E7EE-41F3-A534-C922FAAEF279}"/>
    <cellStyle name="Total 2 7 4 7" xfId="27604" xr:uid="{08563206-A1BD-4594-9DB5-DDEFE42B6CC2}"/>
    <cellStyle name="Total 2 7 4 8" xfId="33331" xr:uid="{0FC70CE0-D4D3-4AE7-AE45-AEC9937DE90A}"/>
    <cellStyle name="Total 2 7 5" xfId="20891" xr:uid="{00000000-0005-0000-0000-0000A1510000}"/>
    <cellStyle name="Total 2 7 5 2" xfId="21706" xr:uid="{1843EE33-B274-4CC6-BC8B-36E4156EE928}"/>
    <cellStyle name="Total 2 7 5 2 2" xfId="23440" xr:uid="{69682919-5720-4646-A2B1-FF685BCDC840}"/>
    <cellStyle name="Total 2 7 5 2 2 2" xfId="26140" xr:uid="{757C3B15-80A5-4698-9570-723027D53A20}"/>
    <cellStyle name="Total 2 7 5 2 2 2 2" xfId="31592" xr:uid="{6FB8FF63-E60C-4905-B01A-93E5A5EE744D}"/>
    <cellStyle name="Total 2 7 5 2 2 2 3" xfId="37167" xr:uid="{3D767A61-934F-4307-932F-0EA9C80F1BC4}"/>
    <cellStyle name="Total 2 7 5 2 2 3" xfId="29380" xr:uid="{BFA430A3-9895-4461-9D87-EA77F5C4FABC}"/>
    <cellStyle name="Total 2 7 5 2 2 4" xfId="35104" xr:uid="{F61EADC0-82CD-4BE3-9A07-90EC6FFC20F5}"/>
    <cellStyle name="Total 2 7 5 2 3" xfId="24821" xr:uid="{E703B3F0-8DE3-4D73-B269-40EF1D56ECA7}"/>
    <cellStyle name="Total 2 7 5 2 3 2" xfId="27016" xr:uid="{79007A97-676E-4574-BC48-DE6DCB513681}"/>
    <cellStyle name="Total 2 7 5 2 3 2 2" xfId="32468" xr:uid="{03BE5D0C-66ED-467D-AFFE-C1D854DE3A6C}"/>
    <cellStyle name="Total 2 7 5 2 3 2 3" xfId="37937" xr:uid="{0D7DDE8A-08EC-46BE-86D8-4AAB37242398}"/>
    <cellStyle name="Total 2 7 5 2 3 3" xfId="30273" xr:uid="{2B4E5B59-9E32-4EB4-AE6E-3D43E28EE45A}"/>
    <cellStyle name="Total 2 7 5 2 3 4" xfId="35970" xr:uid="{71EB5E4E-8905-406A-86A8-1876F6BFDF7C}"/>
    <cellStyle name="Total 2 7 5 2 4" xfId="22585" xr:uid="{6F7E7ACB-353C-45D0-AD8F-29358C17CD80}"/>
    <cellStyle name="Total 2 7 5 2 4 2" xfId="28525" xr:uid="{28B0E2DA-96C8-414D-BBCA-988DF1DA1728}"/>
    <cellStyle name="Total 2 7 5 2 4 3" xfId="34252" xr:uid="{CBABEFDE-7D6E-4569-A590-31B3E1931D21}"/>
    <cellStyle name="Total 2 7 5 2 5" xfId="25285" xr:uid="{5427E408-D041-40AF-9660-727FF4EDFDED}"/>
    <cellStyle name="Total 2 7 5 2 5 2" xfId="30737" xr:uid="{E9FF677F-6C80-48CF-B7DE-2318217F032E}"/>
    <cellStyle name="Total 2 7 5 2 5 3" xfId="36396" xr:uid="{A71EA433-2CE0-48D3-8AD5-75DB6619E401}"/>
    <cellStyle name="Total 2 7 5 2 6" xfId="27648" xr:uid="{A4AF0005-EAC6-40CF-90AB-2CAF5A83C1C3}"/>
    <cellStyle name="Total 2 7 5 2 7" xfId="33375" xr:uid="{18E593B5-B1E0-43AF-ADA7-E234ADD4C8EF}"/>
    <cellStyle name="Total 2 7 5 3" xfId="23397" xr:uid="{A6EC858C-FA70-4831-A61E-9FF0FC0E52FC}"/>
    <cellStyle name="Total 2 7 5 3 2" xfId="26097" xr:uid="{FDF94C5F-5B3B-4510-940B-162A55219DC1}"/>
    <cellStyle name="Total 2 7 5 3 2 2" xfId="31549" xr:uid="{2ABAE232-1C33-4B8E-8023-9A4FA6BD51C2}"/>
    <cellStyle name="Total 2 7 5 3 2 3" xfId="37124" xr:uid="{A2AD4DEC-838E-4EF6-B56D-5194E6E5E96A}"/>
    <cellStyle name="Total 2 7 5 3 3" xfId="29337" xr:uid="{28BC1F28-E749-4677-95BE-711C06E55B72}"/>
    <cellStyle name="Total 2 7 5 3 4" xfId="35061" xr:uid="{EB79546D-2839-4A56-B6D4-E7A1EA111123}"/>
    <cellStyle name="Total 2 7 5 4" xfId="24778" xr:uid="{B286CF49-569B-4A31-9380-FE252DE279EB}"/>
    <cellStyle name="Total 2 7 5 4 2" xfId="26973" xr:uid="{B78202A9-4D12-411C-982F-5640331F46F7}"/>
    <cellStyle name="Total 2 7 5 4 2 2" xfId="32425" xr:uid="{980C4C2B-1735-41AF-B72B-4BF81B299433}"/>
    <cellStyle name="Total 2 7 5 4 2 3" xfId="37894" xr:uid="{710EF5E4-C133-4C1C-8920-6BF438BC1C43}"/>
    <cellStyle name="Total 2 7 5 4 3" xfId="30230" xr:uid="{915F77C8-308C-42D3-AF7C-0E4D3BFB1130}"/>
    <cellStyle name="Total 2 7 5 4 4" xfId="35927" xr:uid="{2E74DBB5-0F87-40C3-99F9-EAFD03443B15}"/>
    <cellStyle name="Total 2 7 5 5" xfId="22542" xr:uid="{A7278632-6CCE-447A-95BA-E1B536F20943}"/>
    <cellStyle name="Total 2 7 5 5 2" xfId="28482" xr:uid="{FEF11ADC-DE2C-4068-AFBE-F126D3481D66}"/>
    <cellStyle name="Total 2 7 5 5 3" xfId="34209" xr:uid="{45E9BAF3-04D9-409F-82D1-6CC541D54690}"/>
    <cellStyle name="Total 2 7 5 6" xfId="21663" xr:uid="{A4580793-2B52-4109-8996-5FC04D39A03B}"/>
    <cellStyle name="Total 2 7 5 7" xfId="27605" xr:uid="{1D4BD147-BF3A-4238-80E3-CE86E3488D64}"/>
    <cellStyle name="Total 2 7 5 8" xfId="33332" xr:uid="{9F77CD4B-68DE-4948-981E-3B07A277AF25}"/>
    <cellStyle name="Total 2 8" xfId="20892" xr:uid="{00000000-0005-0000-0000-0000A2510000}"/>
    <cellStyle name="Total 2 8 2" xfId="20893" xr:uid="{00000000-0005-0000-0000-0000A3510000}"/>
    <cellStyle name="Total 2 8 2 2" xfId="21705" xr:uid="{B0D8455C-A870-4FDF-BAE0-8E4550014D92}"/>
    <cellStyle name="Total 2 8 2 2 2" xfId="23439" xr:uid="{3425E065-C33A-4250-A83C-2277C3D268E4}"/>
    <cellStyle name="Total 2 8 2 2 2 2" xfId="26139" xr:uid="{4F260139-F535-4187-A170-8372F9A58478}"/>
    <cellStyle name="Total 2 8 2 2 2 2 2" xfId="31591" xr:uid="{F61FFC34-08EA-450F-96E5-CC817C79B9E9}"/>
    <cellStyle name="Total 2 8 2 2 2 2 3" xfId="37166" xr:uid="{D46D6A4E-B979-445D-853F-83B023AF0F06}"/>
    <cellStyle name="Total 2 8 2 2 2 3" xfId="29379" xr:uid="{A5F87023-6A0A-4FA6-AF58-FB65C956FD35}"/>
    <cellStyle name="Total 2 8 2 2 2 4" xfId="35103" xr:uid="{FA77F8B0-91C1-44D2-9AC7-8525E3F4C854}"/>
    <cellStyle name="Total 2 8 2 2 3" xfId="24820" xr:uid="{DC32A48F-012E-4AC0-907D-0594CE6020F1}"/>
    <cellStyle name="Total 2 8 2 2 3 2" xfId="27015" xr:uid="{B50E159F-3218-4DB4-92EF-509E8D062A19}"/>
    <cellStyle name="Total 2 8 2 2 3 2 2" xfId="32467" xr:uid="{4F006EEC-FFB6-41BA-9A03-7878629B372F}"/>
    <cellStyle name="Total 2 8 2 2 3 2 3" xfId="37936" xr:uid="{780D6DE6-CA06-4BA6-B901-D47C63AD366F}"/>
    <cellStyle name="Total 2 8 2 2 3 3" xfId="30272" xr:uid="{C4566B84-ED1B-40AA-987E-91D01AA153D9}"/>
    <cellStyle name="Total 2 8 2 2 3 4" xfId="35969" xr:uid="{50FCF594-398E-456A-93C1-6C4A07C383C4}"/>
    <cellStyle name="Total 2 8 2 2 4" xfId="22584" xr:uid="{E80FD9EC-6363-42A7-A64F-113DEC1FEA71}"/>
    <cellStyle name="Total 2 8 2 2 4 2" xfId="28524" xr:uid="{9EE5AAB4-84A4-49F9-B1A9-B4A748C92783}"/>
    <cellStyle name="Total 2 8 2 2 4 3" xfId="34251" xr:uid="{CC076798-194F-4A45-84CF-FA86C526F49E}"/>
    <cellStyle name="Total 2 8 2 2 5" xfId="25284" xr:uid="{51E8DF98-6C60-4023-9B6E-AE25C1E2395F}"/>
    <cellStyle name="Total 2 8 2 2 5 2" xfId="30736" xr:uid="{8D18C2D4-E14D-46C2-8B63-2381590E0057}"/>
    <cellStyle name="Total 2 8 2 2 5 3" xfId="36395" xr:uid="{AF1DE8EF-1E69-49DD-9121-C5EA321EB466}"/>
    <cellStyle name="Total 2 8 2 2 6" xfId="27647" xr:uid="{960A8A79-2EF1-442D-9440-BC69757698B4}"/>
    <cellStyle name="Total 2 8 2 2 7" xfId="33374" xr:uid="{5953D0FD-7F07-410E-BBB4-F68D43ACCB38}"/>
    <cellStyle name="Total 2 8 2 3" xfId="23398" xr:uid="{8AFA8AC7-40A5-428A-AF31-866C54C696CE}"/>
    <cellStyle name="Total 2 8 2 3 2" xfId="26098" xr:uid="{071640F0-DF0D-401C-9117-9555F6714CAD}"/>
    <cellStyle name="Total 2 8 2 3 2 2" xfId="31550" xr:uid="{14DC8ED9-A104-4403-A147-45DA369D8B07}"/>
    <cellStyle name="Total 2 8 2 3 2 3" xfId="37125" xr:uid="{F9B50D49-F58D-49CF-B5FE-7BAC1459A278}"/>
    <cellStyle name="Total 2 8 2 3 3" xfId="29338" xr:uid="{4FC33995-4D60-4F6D-9A9C-34EF54E2C24D}"/>
    <cellStyle name="Total 2 8 2 3 4" xfId="35062" xr:uid="{110472E3-BA05-47FC-9815-7C1DE2CE0866}"/>
    <cellStyle name="Total 2 8 2 4" xfId="24779" xr:uid="{F42A644A-8865-452F-8D70-27254BCCEE32}"/>
    <cellStyle name="Total 2 8 2 4 2" xfId="26974" xr:uid="{2525D8AD-E551-4CC0-93F2-3DBFF7A7046F}"/>
    <cellStyle name="Total 2 8 2 4 2 2" xfId="32426" xr:uid="{2DD0BC88-2440-44DC-A7F0-3CD94FBF9897}"/>
    <cellStyle name="Total 2 8 2 4 2 3" xfId="37895" xr:uid="{C802C81D-B322-4B52-A18B-188A65FE250C}"/>
    <cellStyle name="Total 2 8 2 4 3" xfId="30231" xr:uid="{E3A0F202-4872-4278-A82A-DBBB889C4D50}"/>
    <cellStyle name="Total 2 8 2 4 4" xfId="35928" xr:uid="{7AA27D1B-7CB2-42BE-9232-F89F5BEF522C}"/>
    <cellStyle name="Total 2 8 2 5" xfId="22543" xr:uid="{D5473FD6-1F85-4AF1-926C-3B2DCB3BE20E}"/>
    <cellStyle name="Total 2 8 2 5 2" xfId="28483" xr:uid="{24B3ECB4-2CA9-4CC7-B260-C0D2A4D59B25}"/>
    <cellStyle name="Total 2 8 2 5 3" xfId="34210" xr:uid="{A71F1319-E78C-4B11-A274-0B1239B1F73F}"/>
    <cellStyle name="Total 2 8 2 6" xfId="21664" xr:uid="{A36CFD72-D52B-47E8-9AAD-055AEF79AC51}"/>
    <cellStyle name="Total 2 8 2 7" xfId="27606" xr:uid="{02D29E09-5193-4156-8803-0ADED4A14E8A}"/>
    <cellStyle name="Total 2 8 2 8" xfId="33333" xr:uid="{4162667D-A2AE-42EA-838D-B2C6C15AB5F8}"/>
    <cellStyle name="Total 2 8 3" xfId="20894" xr:uid="{00000000-0005-0000-0000-0000A4510000}"/>
    <cellStyle name="Total 2 8 3 2" xfId="21704" xr:uid="{360924CB-DDAE-4606-BC4E-FE1801B49D55}"/>
    <cellStyle name="Total 2 8 3 2 2" xfId="23438" xr:uid="{208BC45D-4416-43F8-B4A4-C90559BB9557}"/>
    <cellStyle name="Total 2 8 3 2 2 2" xfId="26138" xr:uid="{C16B0DAC-1A22-45E6-A7E0-7490EDAAD127}"/>
    <cellStyle name="Total 2 8 3 2 2 2 2" xfId="31590" xr:uid="{BF4895F6-0CCC-4BA1-89E3-FD5AB9302DA4}"/>
    <cellStyle name="Total 2 8 3 2 2 2 3" xfId="37165" xr:uid="{1A6E531C-7D8E-4409-A584-437B63C7412F}"/>
    <cellStyle name="Total 2 8 3 2 2 3" xfId="29378" xr:uid="{B9DCE134-9C2B-423B-9C04-2BB06D02F133}"/>
    <cellStyle name="Total 2 8 3 2 2 4" xfId="35102" xr:uid="{7A87EB6B-2095-4C3C-B91D-B936D6FA0AC4}"/>
    <cellStyle name="Total 2 8 3 2 3" xfId="24819" xr:uid="{10426C0A-A415-48C8-A4B1-AA8F0E6BEEBE}"/>
    <cellStyle name="Total 2 8 3 2 3 2" xfId="27014" xr:uid="{39A2B2A8-E7CB-430E-BCC7-6DB9A410A577}"/>
    <cellStyle name="Total 2 8 3 2 3 2 2" xfId="32466" xr:uid="{D767D9C5-3784-4259-B528-68F368B41D6C}"/>
    <cellStyle name="Total 2 8 3 2 3 2 3" xfId="37935" xr:uid="{723BA5DB-4EFB-4470-9D62-75B04DA37AD2}"/>
    <cellStyle name="Total 2 8 3 2 3 3" xfId="30271" xr:uid="{F36E23B4-D802-47CD-AF9A-82A6C874050B}"/>
    <cellStyle name="Total 2 8 3 2 3 4" xfId="35968" xr:uid="{80B57727-CCBD-4044-BE9A-7CE2F51B5CDA}"/>
    <cellStyle name="Total 2 8 3 2 4" xfId="22583" xr:uid="{DBE2CC1C-8DE9-45DD-AC2A-4DAB3CFF223A}"/>
    <cellStyle name="Total 2 8 3 2 4 2" xfId="28523" xr:uid="{2E261995-FDFF-48B4-ADF1-033CD3C1C3B2}"/>
    <cellStyle name="Total 2 8 3 2 4 3" xfId="34250" xr:uid="{6AAFC88A-1799-4DB5-9B22-BDB64E88F317}"/>
    <cellStyle name="Total 2 8 3 2 5" xfId="25283" xr:uid="{C9D59C2C-AA12-4D3B-B4B6-3E7B96C30911}"/>
    <cellStyle name="Total 2 8 3 2 5 2" xfId="30735" xr:uid="{3562D900-231E-4BAA-A63D-35801388F5BE}"/>
    <cellStyle name="Total 2 8 3 2 5 3" xfId="36394" xr:uid="{DC0EACD2-901B-497B-AEC2-FC3110F96444}"/>
    <cellStyle name="Total 2 8 3 2 6" xfId="27646" xr:uid="{13799365-C3B7-4163-97E3-678E73C2793D}"/>
    <cellStyle name="Total 2 8 3 2 7" xfId="33373" xr:uid="{EC61581B-0413-4252-AF53-FF334D5D0FBE}"/>
    <cellStyle name="Total 2 8 3 3" xfId="23399" xr:uid="{B911C1E5-2EC1-490A-85FF-7D74A1FB70A9}"/>
    <cellStyle name="Total 2 8 3 3 2" xfId="26099" xr:uid="{918149AE-B031-4EB1-821F-A2E22C5BCC74}"/>
    <cellStyle name="Total 2 8 3 3 2 2" xfId="31551" xr:uid="{4EC033F2-5051-4F1E-89DA-5F95E762D7CF}"/>
    <cellStyle name="Total 2 8 3 3 2 3" xfId="37126" xr:uid="{4BB5C3CF-ED15-4247-B245-2FE32B1D67E7}"/>
    <cellStyle name="Total 2 8 3 3 3" xfId="29339" xr:uid="{942B67FE-4BB3-47D7-8681-948EBCB2B6B7}"/>
    <cellStyle name="Total 2 8 3 3 4" xfId="35063" xr:uid="{01F9CD66-BAF0-4CE7-99F4-D9BB2EC0C1D3}"/>
    <cellStyle name="Total 2 8 3 4" xfId="24780" xr:uid="{F58D619E-7DB4-4C8C-8038-A12632FAF638}"/>
    <cellStyle name="Total 2 8 3 4 2" xfId="26975" xr:uid="{56FDB66A-45F7-475C-84E2-CF874A47A911}"/>
    <cellStyle name="Total 2 8 3 4 2 2" xfId="32427" xr:uid="{F3409791-EFF3-42EC-9A06-5363727CA7F1}"/>
    <cellStyle name="Total 2 8 3 4 2 3" xfId="37896" xr:uid="{C7D2038C-0BDB-4A7E-8F49-19BE029A77F1}"/>
    <cellStyle name="Total 2 8 3 4 3" xfId="30232" xr:uid="{D6B3B7C5-C625-45F6-968F-FD559E4F949C}"/>
    <cellStyle name="Total 2 8 3 4 4" xfId="35929" xr:uid="{20611E41-B2D8-4990-B1DB-AFC778F2D1A6}"/>
    <cellStyle name="Total 2 8 3 5" xfId="22544" xr:uid="{F0C8E37F-C73B-4197-A52B-E237919EBBD2}"/>
    <cellStyle name="Total 2 8 3 5 2" xfId="28484" xr:uid="{96D46F9C-01FE-48D3-B5C4-4613204C8CBC}"/>
    <cellStyle name="Total 2 8 3 5 3" xfId="34211" xr:uid="{DEF98ABD-A440-4D64-990C-F7A9398698C5}"/>
    <cellStyle name="Total 2 8 3 6" xfId="21665" xr:uid="{C90DBADA-3825-4407-B936-7AE8B47637EA}"/>
    <cellStyle name="Total 2 8 3 7" xfId="27607" xr:uid="{4BE59233-048C-4F78-A552-CD50E4F46852}"/>
    <cellStyle name="Total 2 8 3 8" xfId="33334" xr:uid="{AB2D3A8E-4C8B-4950-8215-ACBF3C179CCC}"/>
    <cellStyle name="Total 2 8 4" xfId="20895" xr:uid="{00000000-0005-0000-0000-0000A5510000}"/>
    <cellStyle name="Total 2 8 4 2" xfId="21703" xr:uid="{9356D0F3-6E0D-4168-AAAE-4C659EE4E3D9}"/>
    <cellStyle name="Total 2 8 4 2 2" xfId="23437" xr:uid="{548698E1-CA48-4FBF-B0EB-D838048AC11F}"/>
    <cellStyle name="Total 2 8 4 2 2 2" xfId="26137" xr:uid="{37E5CF25-140F-4CBB-A3B3-194E1FEFA28B}"/>
    <cellStyle name="Total 2 8 4 2 2 2 2" xfId="31589" xr:uid="{5E63517C-9361-4D37-9456-27A5879F5038}"/>
    <cellStyle name="Total 2 8 4 2 2 2 3" xfId="37164" xr:uid="{66EE5FF6-88D7-42E8-A6E7-C9EBC881F058}"/>
    <cellStyle name="Total 2 8 4 2 2 3" xfId="29377" xr:uid="{E0C22D5E-0A57-47A7-8F99-E7705E323204}"/>
    <cellStyle name="Total 2 8 4 2 2 4" xfId="35101" xr:uid="{048B326C-6E8B-442B-BC54-3995417553EB}"/>
    <cellStyle name="Total 2 8 4 2 3" xfId="24818" xr:uid="{2E8CC6D5-2244-4937-B310-C7DBE9F0D70F}"/>
    <cellStyle name="Total 2 8 4 2 3 2" xfId="27013" xr:uid="{5A5C4AC6-0A16-45B3-9A4F-C70D1D54D8DF}"/>
    <cellStyle name="Total 2 8 4 2 3 2 2" xfId="32465" xr:uid="{46F752C1-FC28-447C-B193-4B7FC8CB3955}"/>
    <cellStyle name="Total 2 8 4 2 3 2 3" xfId="37934" xr:uid="{1C7323C9-104C-4691-8B73-1DEC8D0B575F}"/>
    <cellStyle name="Total 2 8 4 2 3 3" xfId="30270" xr:uid="{CD5875FF-C70D-47F5-87FA-51870ED02499}"/>
    <cellStyle name="Total 2 8 4 2 3 4" xfId="35967" xr:uid="{FC4A2E31-D5CA-4F22-819C-6B0E9F38B011}"/>
    <cellStyle name="Total 2 8 4 2 4" xfId="22582" xr:uid="{8C5F2787-E486-4B1B-BB84-A72C50EA6DAB}"/>
    <cellStyle name="Total 2 8 4 2 4 2" xfId="28522" xr:uid="{B6313568-A27E-4029-9EBB-E597C103A33E}"/>
    <cellStyle name="Total 2 8 4 2 4 3" xfId="34249" xr:uid="{F6252C60-5257-407B-AF1A-4336C7DDA7C0}"/>
    <cellStyle name="Total 2 8 4 2 5" xfId="25282" xr:uid="{6F98F5CF-9543-413E-90C1-3F2D069A82D6}"/>
    <cellStyle name="Total 2 8 4 2 5 2" xfId="30734" xr:uid="{AD1F8A6C-D891-4B69-8E98-ED2AE3353226}"/>
    <cellStyle name="Total 2 8 4 2 5 3" xfId="36393" xr:uid="{79A15226-BE59-48BF-AB93-883F3D83AAD6}"/>
    <cellStyle name="Total 2 8 4 2 6" xfId="27645" xr:uid="{D445E262-8678-4D9F-9CCD-D9D6104AC48E}"/>
    <cellStyle name="Total 2 8 4 2 7" xfId="33372" xr:uid="{81615632-47ED-4690-BD88-A147FBADD6F7}"/>
    <cellStyle name="Total 2 8 4 3" xfId="23400" xr:uid="{32C9517D-269D-4D81-A088-C1CBD5BE99E5}"/>
    <cellStyle name="Total 2 8 4 3 2" xfId="26100" xr:uid="{FE6A0B5E-EA81-4F5B-BF4D-A03E8903A959}"/>
    <cellStyle name="Total 2 8 4 3 2 2" xfId="31552" xr:uid="{B03AAF5C-4199-423E-AD00-DEC440E906E2}"/>
    <cellStyle name="Total 2 8 4 3 2 3" xfId="37127" xr:uid="{15F8F468-2D07-45F5-9A05-3468B5E84C2D}"/>
    <cellStyle name="Total 2 8 4 3 3" xfId="29340" xr:uid="{E49825F0-9C20-4E30-885D-219B3A238A8D}"/>
    <cellStyle name="Total 2 8 4 3 4" xfId="35064" xr:uid="{173E28A9-15DA-4268-A797-E4949327680A}"/>
    <cellStyle name="Total 2 8 4 4" xfId="24781" xr:uid="{D358EC0D-1003-4D12-B7EE-1C8826D6AC57}"/>
    <cellStyle name="Total 2 8 4 4 2" xfId="26976" xr:uid="{6EA1F051-B092-433B-94FF-A69D1518061B}"/>
    <cellStyle name="Total 2 8 4 4 2 2" xfId="32428" xr:uid="{F10D25A2-DB97-403E-A9AC-1F1F294D6F2A}"/>
    <cellStyle name="Total 2 8 4 4 2 3" xfId="37897" xr:uid="{EEF2D887-1226-4C41-BE7C-1728C68BA415}"/>
    <cellStyle name="Total 2 8 4 4 3" xfId="30233" xr:uid="{1B6C3E99-FB7F-4380-96D7-C308D9DDB295}"/>
    <cellStyle name="Total 2 8 4 4 4" xfId="35930" xr:uid="{48C35A84-5F44-4E43-87A1-B8466C7CC627}"/>
    <cellStyle name="Total 2 8 4 5" xfId="22545" xr:uid="{577123BC-D2D9-4F5F-B251-BCA28D39CA97}"/>
    <cellStyle name="Total 2 8 4 5 2" xfId="28485" xr:uid="{B9395A03-F051-44E9-AFCF-75EEE854BC4A}"/>
    <cellStyle name="Total 2 8 4 5 3" xfId="34212" xr:uid="{78D82AA3-D6E5-4724-AC73-B079A5182F85}"/>
    <cellStyle name="Total 2 8 4 6" xfId="21666" xr:uid="{2EC273B2-0F21-4112-9F30-AFDB1986201B}"/>
    <cellStyle name="Total 2 8 4 7" xfId="27608" xr:uid="{3C35C876-C5B2-42E8-9B4D-C225ADE21651}"/>
    <cellStyle name="Total 2 8 4 8" xfId="33335" xr:uid="{F2C745C1-AF3B-4863-A572-5F9B885328D6}"/>
    <cellStyle name="Total 2 8 5" xfId="20896" xr:uid="{00000000-0005-0000-0000-0000A6510000}"/>
    <cellStyle name="Total 2 8 5 2" xfId="21702" xr:uid="{96713F5E-599A-4284-AE6F-BB1E8D94ACD6}"/>
    <cellStyle name="Total 2 8 5 2 2" xfId="23436" xr:uid="{A327F213-7FD2-492A-9442-DD0F513A31C3}"/>
    <cellStyle name="Total 2 8 5 2 2 2" xfId="26136" xr:uid="{E63712EF-769A-42AE-A70D-947383DB7C19}"/>
    <cellStyle name="Total 2 8 5 2 2 2 2" xfId="31588" xr:uid="{B178F04A-789C-46E8-9A2F-95B5938FBF25}"/>
    <cellStyle name="Total 2 8 5 2 2 2 3" xfId="37163" xr:uid="{EFDAA9B0-A82A-4B18-986B-BF8896F4EE1E}"/>
    <cellStyle name="Total 2 8 5 2 2 3" xfId="29376" xr:uid="{B14D54EF-963D-4D13-9B27-83EA5D1DB5E9}"/>
    <cellStyle name="Total 2 8 5 2 2 4" xfId="35100" xr:uid="{CD580741-1E59-443D-A0B2-F6F53DE957D5}"/>
    <cellStyle name="Total 2 8 5 2 3" xfId="24817" xr:uid="{5FCE5643-95D6-4633-AE29-91DA45753EA8}"/>
    <cellStyle name="Total 2 8 5 2 3 2" xfId="27012" xr:uid="{9AA10B02-15A2-4D0D-BF71-D764C9D48D36}"/>
    <cellStyle name="Total 2 8 5 2 3 2 2" xfId="32464" xr:uid="{32E8FD01-5EEF-4A38-A714-2B2F997E1599}"/>
    <cellStyle name="Total 2 8 5 2 3 2 3" xfId="37933" xr:uid="{9C309FCC-7ABB-49CD-A8C2-3B85CE1DD105}"/>
    <cellStyle name="Total 2 8 5 2 3 3" xfId="30269" xr:uid="{30456B85-932E-4A6D-8ADA-22730617EC51}"/>
    <cellStyle name="Total 2 8 5 2 3 4" xfId="35966" xr:uid="{4F298779-69A9-47A3-98A9-0462190C59FA}"/>
    <cellStyle name="Total 2 8 5 2 4" xfId="22581" xr:uid="{B3B1F173-C87F-464B-9C5E-4446136CFBAE}"/>
    <cellStyle name="Total 2 8 5 2 4 2" xfId="28521" xr:uid="{FC25A7C2-A038-4D36-AB0D-87095BB64D6E}"/>
    <cellStyle name="Total 2 8 5 2 4 3" xfId="34248" xr:uid="{D4690A3B-05C6-4C6F-8E3E-FCAF9DA24959}"/>
    <cellStyle name="Total 2 8 5 2 5" xfId="25281" xr:uid="{E3C94419-4FF5-47B9-800F-7B7832BA1982}"/>
    <cellStyle name="Total 2 8 5 2 5 2" xfId="30733" xr:uid="{5755279F-423A-4C72-A1E0-BD56DF5AFF96}"/>
    <cellStyle name="Total 2 8 5 2 5 3" xfId="36392" xr:uid="{01719C76-C9AE-4BFE-A8D1-717ABBE8FF7A}"/>
    <cellStyle name="Total 2 8 5 2 6" xfId="27644" xr:uid="{D1005608-131C-4D22-92A9-8BDDBC22CE53}"/>
    <cellStyle name="Total 2 8 5 2 7" xfId="33371" xr:uid="{1979AAF0-AC99-4E53-A07F-3989E9272AD3}"/>
    <cellStyle name="Total 2 8 5 3" xfId="23401" xr:uid="{0B683A24-17F3-4A07-B336-ACAD1CCF12B5}"/>
    <cellStyle name="Total 2 8 5 3 2" xfId="26101" xr:uid="{1B6582F0-BDA5-46C8-8C99-B132880708A8}"/>
    <cellStyle name="Total 2 8 5 3 2 2" xfId="31553" xr:uid="{E314D524-8A36-4F4E-8F3F-351C8BF31E03}"/>
    <cellStyle name="Total 2 8 5 3 2 3" xfId="37128" xr:uid="{4FE6BC6D-26B1-46B7-8820-49FE8C170B81}"/>
    <cellStyle name="Total 2 8 5 3 3" xfId="29341" xr:uid="{5616D425-1F0B-4596-B362-D13A8ECC4EB2}"/>
    <cellStyle name="Total 2 8 5 3 4" xfId="35065" xr:uid="{E9AAEE23-1361-4FC0-A97F-C43E58B0DEBF}"/>
    <cellStyle name="Total 2 8 5 4" xfId="24782" xr:uid="{5306458A-424D-46EA-9324-93C1CDD6F210}"/>
    <cellStyle name="Total 2 8 5 4 2" xfId="26977" xr:uid="{ACC858B6-01EA-4173-A851-BBC959260981}"/>
    <cellStyle name="Total 2 8 5 4 2 2" xfId="32429" xr:uid="{74244D87-58E9-4E3E-AE6C-8AD8509B46A8}"/>
    <cellStyle name="Total 2 8 5 4 2 3" xfId="37898" xr:uid="{69D1A4CC-A17C-428E-B73B-0C80C81D44F3}"/>
    <cellStyle name="Total 2 8 5 4 3" xfId="30234" xr:uid="{C84CEFBE-CD23-4133-84FD-D4980FC8ED8F}"/>
    <cellStyle name="Total 2 8 5 4 4" xfId="35931" xr:uid="{C63131BE-E344-49C2-8D42-D80D0DF5BE8E}"/>
    <cellStyle name="Total 2 8 5 5" xfId="22546" xr:uid="{4DCF3D0E-C792-4E55-8D94-DA37D3F86985}"/>
    <cellStyle name="Total 2 8 5 5 2" xfId="28486" xr:uid="{D17BF1E4-28E4-4334-8CFB-7D0FC2B07AEB}"/>
    <cellStyle name="Total 2 8 5 5 3" xfId="34213" xr:uid="{FCE026CD-2C84-4E95-B4B3-86421A829DBD}"/>
    <cellStyle name="Total 2 8 5 6" xfId="21667" xr:uid="{7B079ABF-3C2D-407C-A444-46F751259077}"/>
    <cellStyle name="Total 2 8 5 7" xfId="27609" xr:uid="{04E87629-7E59-4CFC-B6DC-47C01C31785A}"/>
    <cellStyle name="Total 2 8 5 8" xfId="33336" xr:uid="{8D6D130A-9891-44CC-9220-0B0585BACC13}"/>
    <cellStyle name="Total 2 9" xfId="20897" xr:uid="{00000000-0005-0000-0000-0000A7510000}"/>
    <cellStyle name="Total 2 9 2" xfId="20898" xr:uid="{00000000-0005-0000-0000-0000A8510000}"/>
    <cellStyle name="Total 2 9 2 2" xfId="21701" xr:uid="{0D1E7168-E702-4713-98F7-5640A13C2DB5}"/>
    <cellStyle name="Total 2 9 2 2 2" xfId="23435" xr:uid="{08A031F8-1A7E-4D04-9A4E-E27BB8796595}"/>
    <cellStyle name="Total 2 9 2 2 2 2" xfId="26135" xr:uid="{56ADB726-EA12-4862-8DD0-251A88913D47}"/>
    <cellStyle name="Total 2 9 2 2 2 2 2" xfId="31587" xr:uid="{26710ED6-B419-4971-A744-DD22A2E672D1}"/>
    <cellStyle name="Total 2 9 2 2 2 2 3" xfId="37162" xr:uid="{CF4BCD98-B589-4872-846D-62BBF38D4AAA}"/>
    <cellStyle name="Total 2 9 2 2 2 3" xfId="29375" xr:uid="{637046E3-59BE-4B72-915E-9A45B833E403}"/>
    <cellStyle name="Total 2 9 2 2 2 4" xfId="35099" xr:uid="{BCF3785F-2609-4383-B504-91CCC5CA6BE4}"/>
    <cellStyle name="Total 2 9 2 2 3" xfId="24816" xr:uid="{978407D0-D0A3-410C-A2AF-14A0C9C1B597}"/>
    <cellStyle name="Total 2 9 2 2 3 2" xfId="27011" xr:uid="{30A70145-E9A4-44CB-B1E1-5D61A4658192}"/>
    <cellStyle name="Total 2 9 2 2 3 2 2" xfId="32463" xr:uid="{881126B9-5EDF-4D7E-8B10-F2280C104BF2}"/>
    <cellStyle name="Total 2 9 2 2 3 2 3" xfId="37932" xr:uid="{031DB95F-0D11-460E-AC97-28303402FF20}"/>
    <cellStyle name="Total 2 9 2 2 3 3" xfId="30268" xr:uid="{A51E8385-A86C-4656-8A99-5732779AB48E}"/>
    <cellStyle name="Total 2 9 2 2 3 4" xfId="35965" xr:uid="{288AD597-6A1A-4560-8689-7711AC52DF0C}"/>
    <cellStyle name="Total 2 9 2 2 4" xfId="22580" xr:uid="{462C6C6C-A484-4493-A6A1-5C1DE5717163}"/>
    <cellStyle name="Total 2 9 2 2 4 2" xfId="28520" xr:uid="{2292EA24-0F5E-414A-A7CC-2736351AEC88}"/>
    <cellStyle name="Total 2 9 2 2 4 3" xfId="34247" xr:uid="{A7A83EEA-C9F2-4CBA-9DF9-57A20024EF1D}"/>
    <cellStyle name="Total 2 9 2 2 5" xfId="25280" xr:uid="{511BC343-BF77-40CF-8934-8DB108543E5D}"/>
    <cellStyle name="Total 2 9 2 2 5 2" xfId="30732" xr:uid="{5763A501-25EE-4A2A-A3FF-1DE765322CB1}"/>
    <cellStyle name="Total 2 9 2 2 5 3" xfId="36391" xr:uid="{72AC0F62-F477-45F2-B8F3-81C5AC5D5AEA}"/>
    <cellStyle name="Total 2 9 2 2 6" xfId="27643" xr:uid="{F13504A5-EDD9-45AB-B23F-5E0535A708A8}"/>
    <cellStyle name="Total 2 9 2 2 7" xfId="33370" xr:uid="{569FC6C6-15AC-4265-BBC8-8E25531F9BCB}"/>
    <cellStyle name="Total 2 9 2 3" xfId="23402" xr:uid="{85256811-172F-4E74-A3E1-CEA010B85E9F}"/>
    <cellStyle name="Total 2 9 2 3 2" xfId="26102" xr:uid="{D16657F8-14EF-4C40-B0A0-8B382AB3327A}"/>
    <cellStyle name="Total 2 9 2 3 2 2" xfId="31554" xr:uid="{CB9514F0-A380-42D0-88EB-585B6F3744EB}"/>
    <cellStyle name="Total 2 9 2 3 2 3" xfId="37129" xr:uid="{0C21F1E6-E47E-4E1A-9D14-CA4510FF96A9}"/>
    <cellStyle name="Total 2 9 2 3 3" xfId="29342" xr:uid="{A2734879-F307-440B-BF5E-FED7CC56CAA9}"/>
    <cellStyle name="Total 2 9 2 3 4" xfId="35066" xr:uid="{84E36456-D089-4B37-9BA9-C1004B0F1DCB}"/>
    <cellStyle name="Total 2 9 2 4" xfId="24783" xr:uid="{E6A11B6C-D05E-48EF-A846-8E3BCA8F40E2}"/>
    <cellStyle name="Total 2 9 2 4 2" xfId="26978" xr:uid="{3B8E548B-4E26-4EDF-892F-F8ACF50F3BDD}"/>
    <cellStyle name="Total 2 9 2 4 2 2" xfId="32430" xr:uid="{E5348942-BF9C-4537-ADF8-75F0BA44D2D7}"/>
    <cellStyle name="Total 2 9 2 4 2 3" xfId="37899" xr:uid="{A4F67A82-7626-4A21-931D-6DC04CFA65F1}"/>
    <cellStyle name="Total 2 9 2 4 3" xfId="30235" xr:uid="{FC2D3DDA-3CB5-4902-8CCE-CA2923EBD2C9}"/>
    <cellStyle name="Total 2 9 2 4 4" xfId="35932" xr:uid="{4797DA7F-A4DA-47C7-85CF-A07A2E6704FE}"/>
    <cellStyle name="Total 2 9 2 5" xfId="22547" xr:uid="{391C782F-14A9-4730-BD3F-6E1B123E1339}"/>
    <cellStyle name="Total 2 9 2 5 2" xfId="28487" xr:uid="{3859FB39-6022-4FB6-AA6C-C62180594222}"/>
    <cellStyle name="Total 2 9 2 5 3" xfId="34214" xr:uid="{75B8EE88-61D4-4A19-ADC1-AACF747787C9}"/>
    <cellStyle name="Total 2 9 2 6" xfId="21668" xr:uid="{36DE5EDB-803B-48D5-B766-3A1D615E1002}"/>
    <cellStyle name="Total 2 9 2 7" xfId="27610" xr:uid="{166B3B8F-5F97-434C-95A8-12A5A09BDEFB}"/>
    <cellStyle name="Total 2 9 2 8" xfId="33337" xr:uid="{4600D882-6E72-4969-A321-AF9548C5B6BD}"/>
    <cellStyle name="Total 2 9 3" xfId="20899" xr:uid="{00000000-0005-0000-0000-0000A9510000}"/>
    <cellStyle name="Total 2 9 3 2" xfId="21700" xr:uid="{2768F827-DB5E-4C58-82D4-F1230B25F2DD}"/>
    <cellStyle name="Total 2 9 3 2 2" xfId="23434" xr:uid="{BA5CD9D9-D377-4B0F-859F-AC5EE0724F4A}"/>
    <cellStyle name="Total 2 9 3 2 2 2" xfId="26134" xr:uid="{DDE2B1CB-EE23-44EF-88E9-9C116D19FA66}"/>
    <cellStyle name="Total 2 9 3 2 2 2 2" xfId="31586" xr:uid="{25AAD8AB-BF47-40E9-A2E3-9E6B4C1D830E}"/>
    <cellStyle name="Total 2 9 3 2 2 2 3" xfId="37161" xr:uid="{13D0CDDF-2380-4965-94FB-91236708A31F}"/>
    <cellStyle name="Total 2 9 3 2 2 3" xfId="29374" xr:uid="{F3722D64-299A-40BA-B831-79135F81802F}"/>
    <cellStyle name="Total 2 9 3 2 2 4" xfId="35098" xr:uid="{891554E1-23D8-44C8-AF9C-69E0D29D1253}"/>
    <cellStyle name="Total 2 9 3 2 3" xfId="24815" xr:uid="{B07DACE2-E56F-4500-B4F4-34B3C9EFC22A}"/>
    <cellStyle name="Total 2 9 3 2 3 2" xfId="27010" xr:uid="{41ACA6CA-F3DA-40B5-B0B4-E0F967989887}"/>
    <cellStyle name="Total 2 9 3 2 3 2 2" xfId="32462" xr:uid="{C815C4EC-B5CB-4A19-B91E-980B170CEAB6}"/>
    <cellStyle name="Total 2 9 3 2 3 2 3" xfId="37931" xr:uid="{DF617874-9DC7-4355-B32A-94CB8279BD5C}"/>
    <cellStyle name="Total 2 9 3 2 3 3" xfId="30267" xr:uid="{CC7143B7-C67F-46B3-83D9-7917AF86822D}"/>
    <cellStyle name="Total 2 9 3 2 3 4" xfId="35964" xr:uid="{79D73D41-0642-4914-A28B-8791C009F623}"/>
    <cellStyle name="Total 2 9 3 2 4" xfId="22579" xr:uid="{4D0BAF6D-B132-4EF7-94A0-878EBE2DA121}"/>
    <cellStyle name="Total 2 9 3 2 4 2" xfId="28519" xr:uid="{0C1951EF-6164-4A47-97BC-4A48F8878C1B}"/>
    <cellStyle name="Total 2 9 3 2 4 3" xfId="34246" xr:uid="{6D7527EA-60B4-426B-8AED-075C252F21B4}"/>
    <cellStyle name="Total 2 9 3 2 5" xfId="25279" xr:uid="{6025A504-ACF7-414D-A95B-FA55EDA5CFB3}"/>
    <cellStyle name="Total 2 9 3 2 5 2" xfId="30731" xr:uid="{8E139250-EFD3-4586-997B-433CD6935037}"/>
    <cellStyle name="Total 2 9 3 2 5 3" xfId="36390" xr:uid="{AB9CF715-F261-4755-B1C6-04AE71DA79AC}"/>
    <cellStyle name="Total 2 9 3 2 6" xfId="27642" xr:uid="{948FC29C-9DC9-4BB5-8436-5CCC70FC7CA7}"/>
    <cellStyle name="Total 2 9 3 2 7" xfId="33369" xr:uid="{F4B3D641-4D54-43B7-88DD-29D13C2004D7}"/>
    <cellStyle name="Total 2 9 3 3" xfId="23403" xr:uid="{2D48CCB5-1E16-41C5-A250-5CAB3630538A}"/>
    <cellStyle name="Total 2 9 3 3 2" xfId="26103" xr:uid="{B5F046A3-4022-4600-9C79-8E0A18D2726B}"/>
    <cellStyle name="Total 2 9 3 3 2 2" xfId="31555" xr:uid="{526FB030-1C0C-490D-9E34-F032AD51BDAE}"/>
    <cellStyle name="Total 2 9 3 3 2 3" xfId="37130" xr:uid="{D414EA6F-1EE7-4A1C-AEEA-1114820214C0}"/>
    <cellStyle name="Total 2 9 3 3 3" xfId="29343" xr:uid="{F72FFFE1-59D7-4EDA-9BD9-1464CE856334}"/>
    <cellStyle name="Total 2 9 3 3 4" xfId="35067" xr:uid="{740B45AE-F12E-473E-B004-9C8D0E85D493}"/>
    <cellStyle name="Total 2 9 3 4" xfId="24784" xr:uid="{C953D61F-C5AB-4D9E-A211-CE149D712783}"/>
    <cellStyle name="Total 2 9 3 4 2" xfId="26979" xr:uid="{0A3300B9-647E-4F82-B43E-68B1D4D762EB}"/>
    <cellStyle name="Total 2 9 3 4 2 2" xfId="32431" xr:uid="{05028331-963B-45DE-85F4-53218F12BAC2}"/>
    <cellStyle name="Total 2 9 3 4 2 3" xfId="37900" xr:uid="{2E6830E6-1033-43FC-BFFF-A9C25E8BA839}"/>
    <cellStyle name="Total 2 9 3 4 3" xfId="30236" xr:uid="{A8B1F3EF-0063-4619-8758-39CBB9A5B71F}"/>
    <cellStyle name="Total 2 9 3 4 4" xfId="35933" xr:uid="{7CDA71A7-8403-4E94-8080-1737EC40C30E}"/>
    <cellStyle name="Total 2 9 3 5" xfId="22548" xr:uid="{F39EEBEE-FA7B-42EF-B797-CB874F2AAB22}"/>
    <cellStyle name="Total 2 9 3 5 2" xfId="28488" xr:uid="{9F97190B-2941-4419-B750-B2DBB72499A8}"/>
    <cellStyle name="Total 2 9 3 5 3" xfId="34215" xr:uid="{F3873A19-3456-4B4C-972E-FF7D790558EA}"/>
    <cellStyle name="Total 2 9 3 6" xfId="21669" xr:uid="{F2BA93DA-D404-4F8C-9C32-D722B307335A}"/>
    <cellStyle name="Total 2 9 3 7" xfId="27611" xr:uid="{516EF6D2-3ACD-452C-A799-6C2EC6A3E717}"/>
    <cellStyle name="Total 2 9 3 8" xfId="33338" xr:uid="{4C0CEE55-BD94-48D4-BCAD-630A4C96A15E}"/>
    <cellStyle name="Total 2 9 4" xfId="20900" xr:uid="{00000000-0005-0000-0000-0000AA510000}"/>
    <cellStyle name="Total 2 9 4 2" xfId="21699" xr:uid="{EC67FE79-3AB2-41B0-8F0A-455E13DFD4F7}"/>
    <cellStyle name="Total 2 9 4 2 2" xfId="23433" xr:uid="{6D667569-01BD-4A0D-A2B8-F6742FA08F63}"/>
    <cellStyle name="Total 2 9 4 2 2 2" xfId="26133" xr:uid="{6F9AF4F2-68C9-402D-8D73-E73BE4B419B7}"/>
    <cellStyle name="Total 2 9 4 2 2 2 2" xfId="31585" xr:uid="{8903CA4A-0ED0-4C87-9F3E-12D4F0B79D80}"/>
    <cellStyle name="Total 2 9 4 2 2 2 3" xfId="37160" xr:uid="{058F4EC5-E250-4FDB-AF21-6D0A1B74B999}"/>
    <cellStyle name="Total 2 9 4 2 2 3" xfId="29373" xr:uid="{3EDC4DA5-C593-43CA-965B-1200C4613536}"/>
    <cellStyle name="Total 2 9 4 2 2 4" xfId="35097" xr:uid="{2BBB5812-4E81-467D-9820-DE15308DE375}"/>
    <cellStyle name="Total 2 9 4 2 3" xfId="24814" xr:uid="{A5470F6F-1ADF-4AEB-8867-59359B77FADD}"/>
    <cellStyle name="Total 2 9 4 2 3 2" xfId="27009" xr:uid="{EE1F8599-A14E-450E-8652-3F8F01C8A620}"/>
    <cellStyle name="Total 2 9 4 2 3 2 2" xfId="32461" xr:uid="{2B92EFA4-7E2C-473B-A1A3-93C24F33B79F}"/>
    <cellStyle name="Total 2 9 4 2 3 2 3" xfId="37930" xr:uid="{7DE126C3-5579-4A58-AF49-7D2D2693D3F9}"/>
    <cellStyle name="Total 2 9 4 2 3 3" xfId="30266" xr:uid="{7ED9A156-717C-4C2A-AC65-5F0E592EF671}"/>
    <cellStyle name="Total 2 9 4 2 3 4" xfId="35963" xr:uid="{CBE8BCD5-8B66-435F-BEF7-885A3380F02E}"/>
    <cellStyle name="Total 2 9 4 2 4" xfId="22578" xr:uid="{E8039233-FE61-4F61-A262-B928CBDBB0C9}"/>
    <cellStyle name="Total 2 9 4 2 4 2" xfId="28518" xr:uid="{EB485CB7-38A8-49E5-9489-4C53A8BFF51B}"/>
    <cellStyle name="Total 2 9 4 2 4 3" xfId="34245" xr:uid="{5D63C05A-32BF-4895-B07E-33EB7A94AF32}"/>
    <cellStyle name="Total 2 9 4 2 5" xfId="25278" xr:uid="{7022034D-20AF-46C8-92B4-B6CE7E20B0DC}"/>
    <cellStyle name="Total 2 9 4 2 5 2" xfId="30730" xr:uid="{C9EE075D-E76E-4DE7-A7F8-A14696E83451}"/>
    <cellStyle name="Total 2 9 4 2 5 3" xfId="36389" xr:uid="{20D9FE30-1D1F-4D44-B488-58884D4B7F7B}"/>
    <cellStyle name="Total 2 9 4 2 6" xfId="27641" xr:uid="{C795B3D2-7268-4972-B10F-6B5258B67B84}"/>
    <cellStyle name="Total 2 9 4 2 7" xfId="33368" xr:uid="{988AA382-0ABF-4A6A-8EAC-9BA60CB39908}"/>
    <cellStyle name="Total 2 9 4 3" xfId="23404" xr:uid="{A22EB1CC-D8D5-48B0-BE2C-2FFFB8BADD87}"/>
    <cellStyle name="Total 2 9 4 3 2" xfId="26104" xr:uid="{C79CB67F-6E9F-46EE-BBCB-D434E5F0D36F}"/>
    <cellStyle name="Total 2 9 4 3 2 2" xfId="31556" xr:uid="{1C082E6A-E2E3-4B1F-A375-F905B02712F9}"/>
    <cellStyle name="Total 2 9 4 3 2 3" xfId="37131" xr:uid="{943DCC36-DF47-405D-AB68-7E61F5D54A2C}"/>
    <cellStyle name="Total 2 9 4 3 3" xfId="29344" xr:uid="{440CEDD8-DEF9-4E57-87B2-E4B3CCDBE677}"/>
    <cellStyle name="Total 2 9 4 3 4" xfId="35068" xr:uid="{6EF66946-B759-48F4-A599-1A17931DA04A}"/>
    <cellStyle name="Total 2 9 4 4" xfId="24785" xr:uid="{D69A4F7F-BDD2-4A6D-84F1-64D977197D79}"/>
    <cellStyle name="Total 2 9 4 4 2" xfId="26980" xr:uid="{DE3C71AD-E9AB-41B7-BF59-A4B3AE448806}"/>
    <cellStyle name="Total 2 9 4 4 2 2" xfId="32432" xr:uid="{E77CF160-5C8C-47CC-9C07-6F969AEF1EAD}"/>
    <cellStyle name="Total 2 9 4 4 2 3" xfId="37901" xr:uid="{CB9DAF77-B719-4278-B023-62ADFB60CE01}"/>
    <cellStyle name="Total 2 9 4 4 3" xfId="30237" xr:uid="{632EB79F-AD0D-4FD9-BA7F-0A2C83AA05FF}"/>
    <cellStyle name="Total 2 9 4 4 4" xfId="35934" xr:uid="{FC0343FB-CA5A-4752-9EED-D33FE03D8F31}"/>
    <cellStyle name="Total 2 9 4 5" xfId="22549" xr:uid="{1B98E2EE-F254-4BFC-96FC-002FE2F6D509}"/>
    <cellStyle name="Total 2 9 4 5 2" xfId="28489" xr:uid="{3FBBD495-2A61-4A7A-AC7E-3C5576642D5B}"/>
    <cellStyle name="Total 2 9 4 5 3" xfId="34216" xr:uid="{34AF57DA-8182-4626-89D0-B88A771B7B23}"/>
    <cellStyle name="Total 2 9 4 6" xfId="21670" xr:uid="{559601F4-6B2B-4206-AC65-583280DA27EA}"/>
    <cellStyle name="Total 2 9 4 7" xfId="27612" xr:uid="{4C1D3929-5091-4ECB-A222-A15635F76542}"/>
    <cellStyle name="Total 2 9 4 8" xfId="33339" xr:uid="{142919D7-35AA-482F-AA51-4A132D4A7744}"/>
    <cellStyle name="Total 2 9 5" xfId="20901" xr:uid="{00000000-0005-0000-0000-0000AB510000}"/>
    <cellStyle name="Total 2 9 5 2" xfId="21698" xr:uid="{E064CE6F-7F2C-4857-82AC-AADD290D2DCE}"/>
    <cellStyle name="Total 2 9 5 2 2" xfId="23432" xr:uid="{134C1A81-A77B-4CF1-9E26-E0B5D12E7232}"/>
    <cellStyle name="Total 2 9 5 2 2 2" xfId="26132" xr:uid="{E13C6134-3E46-4755-A217-A0A89B126DDA}"/>
    <cellStyle name="Total 2 9 5 2 2 2 2" xfId="31584" xr:uid="{A7185C65-D1AE-4D91-BD54-B15390F96911}"/>
    <cellStyle name="Total 2 9 5 2 2 2 3" xfId="37159" xr:uid="{77A89FFA-D60E-4DDD-9934-18B14347CB40}"/>
    <cellStyle name="Total 2 9 5 2 2 3" xfId="29372" xr:uid="{CFF0E058-ADE5-4B63-BB6A-0BA10529CE72}"/>
    <cellStyle name="Total 2 9 5 2 2 4" xfId="35096" xr:uid="{A4A60617-BCD7-4D54-98E5-4B0E0896BB74}"/>
    <cellStyle name="Total 2 9 5 2 3" xfId="24813" xr:uid="{B3D568AD-0E9A-4D99-A955-7B0AD926D6E3}"/>
    <cellStyle name="Total 2 9 5 2 3 2" xfId="27008" xr:uid="{6516B4C1-1B44-420A-A6FC-EA0E707D3D3F}"/>
    <cellStyle name="Total 2 9 5 2 3 2 2" xfId="32460" xr:uid="{7D42A84D-298F-431B-A3DA-5FF337F55367}"/>
    <cellStyle name="Total 2 9 5 2 3 2 3" xfId="37929" xr:uid="{B11C0DA6-FBB5-48AD-BA59-5183AA30C032}"/>
    <cellStyle name="Total 2 9 5 2 3 3" xfId="30265" xr:uid="{DC4F00E7-A35D-47ED-BE29-CCB3B4435C98}"/>
    <cellStyle name="Total 2 9 5 2 3 4" xfId="35962" xr:uid="{E3CCDD98-BBAB-4199-AD07-2EC4DC76D614}"/>
    <cellStyle name="Total 2 9 5 2 4" xfId="22577" xr:uid="{F8A4D658-55A0-485F-9298-3DFE11234AF1}"/>
    <cellStyle name="Total 2 9 5 2 4 2" xfId="28517" xr:uid="{3569B71E-4383-44C4-83D0-5CD568097C3D}"/>
    <cellStyle name="Total 2 9 5 2 4 3" xfId="34244" xr:uid="{7AB7170D-8973-47A8-93AE-13BB53832228}"/>
    <cellStyle name="Total 2 9 5 2 5" xfId="25277" xr:uid="{A282FD44-9152-410A-A4EC-68A68F4BD2A6}"/>
    <cellStyle name="Total 2 9 5 2 5 2" xfId="30729" xr:uid="{9FD4F481-63C8-4168-89AE-F01435B71510}"/>
    <cellStyle name="Total 2 9 5 2 5 3" xfId="36388" xr:uid="{E94CCA16-A68C-4126-8E3F-907ABE7648B1}"/>
    <cellStyle name="Total 2 9 5 2 6" xfId="27640" xr:uid="{D32642EA-CBCB-463F-AA02-BBDCC3E3BA1B}"/>
    <cellStyle name="Total 2 9 5 2 7" xfId="33367" xr:uid="{DDC306BA-D0C7-4DB4-998F-A3C17205996C}"/>
    <cellStyle name="Total 2 9 5 3" xfId="23405" xr:uid="{1B031800-2AC7-4297-8567-E6D915B6FE27}"/>
    <cellStyle name="Total 2 9 5 3 2" xfId="26105" xr:uid="{511C9622-F4FA-4F2B-B272-99B47F6CDAFA}"/>
    <cellStyle name="Total 2 9 5 3 2 2" xfId="31557" xr:uid="{373DBBB0-A8DB-4D86-85A3-E03C85210B63}"/>
    <cellStyle name="Total 2 9 5 3 2 3" xfId="37132" xr:uid="{CA182CFD-F0BD-475D-8836-2B1BAC9745C2}"/>
    <cellStyle name="Total 2 9 5 3 3" xfId="29345" xr:uid="{CC731681-DA48-42AA-89D2-A511CD6EC67D}"/>
    <cellStyle name="Total 2 9 5 3 4" xfId="35069" xr:uid="{36DC14E4-951C-4870-AE7A-198612099C5E}"/>
    <cellStyle name="Total 2 9 5 4" xfId="24786" xr:uid="{5B037A3E-8B77-4EC6-8431-CD98824494FC}"/>
    <cellStyle name="Total 2 9 5 4 2" xfId="26981" xr:uid="{1BADFDD8-A277-483E-8304-17977646C106}"/>
    <cellStyle name="Total 2 9 5 4 2 2" xfId="32433" xr:uid="{8EBEF395-5809-48C2-B60F-EA158E46AE3A}"/>
    <cellStyle name="Total 2 9 5 4 2 3" xfId="37902" xr:uid="{384BEAEE-F73D-410A-8ECF-E3A170135064}"/>
    <cellStyle name="Total 2 9 5 4 3" xfId="30238" xr:uid="{9479F54A-0F41-40A2-8FD0-E2005AE0C9F7}"/>
    <cellStyle name="Total 2 9 5 4 4" xfId="35935" xr:uid="{CE7A6A59-AAAC-4DA2-A324-1FDCE87A39E6}"/>
    <cellStyle name="Total 2 9 5 5" xfId="22550" xr:uid="{7B803A3A-017E-461C-B144-38D087F36248}"/>
    <cellStyle name="Total 2 9 5 5 2" xfId="28490" xr:uid="{E54FD80D-E292-4F15-A437-0A8F8104227B}"/>
    <cellStyle name="Total 2 9 5 5 3" xfId="34217" xr:uid="{C04A211B-B3D1-4CB5-9318-58863786BDC1}"/>
    <cellStyle name="Total 2 9 5 6" xfId="21671" xr:uid="{186F601B-4612-4199-8232-871405E9F384}"/>
    <cellStyle name="Total 2 9 5 7" xfId="27613" xr:uid="{F685949E-0764-4B46-AB87-7935EF007ED6}"/>
    <cellStyle name="Total 2 9 5 8" xfId="33340" xr:uid="{EFD498FB-F8B1-4875-B8D4-7CC8F46C24E3}"/>
    <cellStyle name="Total 3" xfId="20902" xr:uid="{00000000-0005-0000-0000-0000AC510000}"/>
    <cellStyle name="Total 3 10" xfId="33341" xr:uid="{DFF79C59-2AF1-4E81-999D-015355398F60}"/>
    <cellStyle name="Total 3 2" xfId="20903" xr:uid="{00000000-0005-0000-0000-0000AD510000}"/>
    <cellStyle name="Total 3 2 2" xfId="21696" xr:uid="{CE84519E-0E36-47FE-B8B3-C1136192B3DF}"/>
    <cellStyle name="Total 3 2 2 2" xfId="23430" xr:uid="{A546CEE2-01CB-4062-9205-DCA8272C6D73}"/>
    <cellStyle name="Total 3 2 2 2 2" xfId="26130" xr:uid="{3BAF4670-B717-4534-B9FC-17EBBB28876B}"/>
    <cellStyle name="Total 3 2 2 2 2 2" xfId="31582" xr:uid="{52F905E2-7649-46AE-B988-545D05D914D0}"/>
    <cellStyle name="Total 3 2 2 2 2 3" xfId="37157" xr:uid="{260561CE-4BCB-4AF3-B2DD-54B9825E8A9F}"/>
    <cellStyle name="Total 3 2 2 2 3" xfId="29370" xr:uid="{487C0D23-6239-4A04-9AB9-8832DF80E97B}"/>
    <cellStyle name="Total 3 2 2 2 4" xfId="35094" xr:uid="{BC866D32-80BB-4A9E-8CD6-5D3B9C1BC096}"/>
    <cellStyle name="Total 3 2 2 3" xfId="24811" xr:uid="{FD4CA7DA-CED7-41C4-A6D0-C80711CBA337}"/>
    <cellStyle name="Total 3 2 2 3 2" xfId="27006" xr:uid="{5D7D9D9D-F2FE-4AD5-91D7-C98872025CF2}"/>
    <cellStyle name="Total 3 2 2 3 2 2" xfId="32458" xr:uid="{854D576A-61AD-4E63-A071-5B63C804EB3E}"/>
    <cellStyle name="Total 3 2 2 3 2 3" xfId="37927" xr:uid="{2C36763F-056F-4D72-BBF4-4B3996FFD1B8}"/>
    <cellStyle name="Total 3 2 2 3 3" xfId="30263" xr:uid="{0E8B8588-BE81-4DBA-9A25-84A4B984AADF}"/>
    <cellStyle name="Total 3 2 2 3 4" xfId="35960" xr:uid="{12A9AC2D-2858-4EA0-9828-7514EB2E1015}"/>
    <cellStyle name="Total 3 2 2 4" xfId="22575" xr:uid="{EB0D8CCB-79A7-45EA-A5FA-FEFF424FA31F}"/>
    <cellStyle name="Total 3 2 2 4 2" xfId="28515" xr:uid="{5245CB7F-CCA5-49AB-A12F-9DE9F67A0A1F}"/>
    <cellStyle name="Total 3 2 2 4 3" xfId="34242" xr:uid="{FAF14668-E3A2-4F84-878B-B8767C274C82}"/>
    <cellStyle name="Total 3 2 2 5" xfId="25275" xr:uid="{16858489-8949-496A-9E32-5CA949F44F9E}"/>
    <cellStyle name="Total 3 2 2 5 2" xfId="30727" xr:uid="{719D82D6-9A7A-4E22-B890-4BE5454BBDC0}"/>
    <cellStyle name="Total 3 2 2 5 3" xfId="36386" xr:uid="{6CD8622F-0C14-4FEB-B678-43F8A400F914}"/>
    <cellStyle name="Total 3 2 2 6" xfId="27638" xr:uid="{FB1B4ACE-864E-4DA5-A329-626214F345F3}"/>
    <cellStyle name="Total 3 2 2 7" xfId="33365" xr:uid="{42094212-EEEB-47AA-ACB1-9082B1450EEC}"/>
    <cellStyle name="Total 3 2 3" xfId="23407" xr:uid="{441D91B1-0EE0-40F1-AD1C-F48130D381D2}"/>
    <cellStyle name="Total 3 2 3 2" xfId="26107" xr:uid="{2F3E3F15-F921-42C4-BF41-D120E0A6D27C}"/>
    <cellStyle name="Total 3 2 3 2 2" xfId="31559" xr:uid="{4F3FF623-B0D6-4A1A-AC14-3A5B8D5DAFDA}"/>
    <cellStyle name="Total 3 2 3 2 3" xfId="37134" xr:uid="{D88B37FC-212E-4465-AF7D-E2052833CC2D}"/>
    <cellStyle name="Total 3 2 3 3" xfId="29347" xr:uid="{EE3C2C30-9158-435E-830B-800CAE09B431}"/>
    <cellStyle name="Total 3 2 3 4" xfId="35071" xr:uid="{DFC582BA-B361-43D9-A140-74D7618CCB7F}"/>
    <cellStyle name="Total 3 2 4" xfId="24788" xr:uid="{D7533B35-43C4-4795-8E3E-0931B7DED791}"/>
    <cellStyle name="Total 3 2 4 2" xfId="26983" xr:uid="{59D923B1-90DD-48BC-8942-2F6BD66B38F4}"/>
    <cellStyle name="Total 3 2 4 2 2" xfId="32435" xr:uid="{D181E551-12B6-48AD-9AF1-F21F619D3F5C}"/>
    <cellStyle name="Total 3 2 4 2 3" xfId="37904" xr:uid="{7B444EB9-C1F2-4817-8AB3-4369CE789708}"/>
    <cellStyle name="Total 3 2 4 3" xfId="30240" xr:uid="{ABFA2913-EC9C-4D03-B794-660C71826FB3}"/>
    <cellStyle name="Total 3 2 4 4" xfId="35937" xr:uid="{A9428EA3-DEA0-45DE-B4A2-634404F94FF9}"/>
    <cellStyle name="Total 3 2 5" xfId="22552" xr:uid="{2DAE15B7-3A3B-45CE-B5E5-81A2EB200B1C}"/>
    <cellStyle name="Total 3 2 5 2" xfId="28492" xr:uid="{27D6A557-73C1-4044-B13A-A8DE429A6F46}"/>
    <cellStyle name="Total 3 2 5 3" xfId="34219" xr:uid="{28B9C7B2-F4CE-4878-A8FC-CE92370167EC}"/>
    <cellStyle name="Total 3 2 6" xfId="21673" xr:uid="{07F36624-42D4-4B8C-A7BC-B0A0212B5258}"/>
    <cellStyle name="Total 3 2 7" xfId="27615" xr:uid="{5299C58E-1E34-44C3-9F0E-19AFE402FEEE}"/>
    <cellStyle name="Total 3 2 8" xfId="33342" xr:uid="{127224D7-CBA2-446D-A25B-057A7C64F8C0}"/>
    <cellStyle name="Total 3 3" xfId="20904" xr:uid="{00000000-0005-0000-0000-0000AE510000}"/>
    <cellStyle name="Total 3 3 2" xfId="21695" xr:uid="{4B0D5353-8F1A-4CE2-A25D-A8DE657B113E}"/>
    <cellStyle name="Total 3 3 2 2" xfId="23429" xr:uid="{E52E79A7-80F7-4B68-AAB8-427D80D6BFA8}"/>
    <cellStyle name="Total 3 3 2 2 2" xfId="26129" xr:uid="{58A739FF-92F8-4214-A93A-069BCE0F01AD}"/>
    <cellStyle name="Total 3 3 2 2 2 2" xfId="31581" xr:uid="{5E3C1B23-759F-4056-8BBA-8CE937C809EA}"/>
    <cellStyle name="Total 3 3 2 2 2 3" xfId="37156" xr:uid="{7D41C9F1-1567-4D8D-BA88-6FB6D0BC6079}"/>
    <cellStyle name="Total 3 3 2 2 3" xfId="29369" xr:uid="{7193C52A-91B2-4B86-807B-895712C8C1C3}"/>
    <cellStyle name="Total 3 3 2 2 4" xfId="35093" xr:uid="{D14A973C-236E-4FE7-82C0-E9139B236FBA}"/>
    <cellStyle name="Total 3 3 2 3" xfId="24810" xr:uid="{EAE0E8D1-A3A3-424A-86CD-A4AA577AA10A}"/>
    <cellStyle name="Total 3 3 2 3 2" xfId="27005" xr:uid="{279CE47C-E1EF-4F66-B07C-9C4E0DD007C7}"/>
    <cellStyle name="Total 3 3 2 3 2 2" xfId="32457" xr:uid="{11E59EBF-145C-493B-9A3D-403C6CBC646A}"/>
    <cellStyle name="Total 3 3 2 3 2 3" xfId="37926" xr:uid="{E34E2DA4-34EB-4997-A344-ABC96ABADC24}"/>
    <cellStyle name="Total 3 3 2 3 3" xfId="30262" xr:uid="{C1FFADDD-1C4C-49AA-B0BB-7F1E92CB1692}"/>
    <cellStyle name="Total 3 3 2 3 4" xfId="35959" xr:uid="{C5C3C5B2-DA58-4382-8677-DDFE71B32A76}"/>
    <cellStyle name="Total 3 3 2 4" xfId="22574" xr:uid="{880827C9-7275-4DBF-AF16-1ABC43310245}"/>
    <cellStyle name="Total 3 3 2 4 2" xfId="28514" xr:uid="{41870C27-F217-4260-B2E6-D18C64A58ABF}"/>
    <cellStyle name="Total 3 3 2 4 3" xfId="34241" xr:uid="{D16314B9-E772-4177-A606-497E071C914B}"/>
    <cellStyle name="Total 3 3 2 5" xfId="25274" xr:uid="{C26106DB-D8EF-45AC-B0B6-61EE78C2C97A}"/>
    <cellStyle name="Total 3 3 2 5 2" xfId="30726" xr:uid="{95AC55AF-5FB9-46C5-A2D6-D76FFD0DF47A}"/>
    <cellStyle name="Total 3 3 2 5 3" xfId="36385" xr:uid="{5C86FD13-346F-47E4-AEFA-A0361133D329}"/>
    <cellStyle name="Total 3 3 2 6" xfId="27637" xr:uid="{21C95BB8-A1FB-4BC0-B82E-33FF09C36DEB}"/>
    <cellStyle name="Total 3 3 2 7" xfId="33364" xr:uid="{D1D5B2A5-D8F7-4643-90E7-C8EAF9069B04}"/>
    <cellStyle name="Total 3 3 3" xfId="23408" xr:uid="{4C7196BB-9FE8-46ED-8C44-1BF360C8528E}"/>
    <cellStyle name="Total 3 3 3 2" xfId="26108" xr:uid="{04F10AB0-ED4F-4411-A396-423FC6D2238E}"/>
    <cellStyle name="Total 3 3 3 2 2" xfId="31560" xr:uid="{BB1E2BB4-A595-48EC-BD17-8F682982CDBC}"/>
    <cellStyle name="Total 3 3 3 2 3" xfId="37135" xr:uid="{3D213C1D-4D86-4631-BB48-25DF3E1E16AC}"/>
    <cellStyle name="Total 3 3 3 3" xfId="29348" xr:uid="{4C38F1DF-12A8-433E-8C0F-F7346B5D0303}"/>
    <cellStyle name="Total 3 3 3 4" xfId="35072" xr:uid="{CBF3842B-E681-4EB4-A6E9-FE88E6CEEE52}"/>
    <cellStyle name="Total 3 3 4" xfId="24789" xr:uid="{2F5F3BC8-2F74-4735-8EBB-025A91D8A55A}"/>
    <cellStyle name="Total 3 3 4 2" xfId="26984" xr:uid="{EC4A2E40-5448-4F97-8858-26473629AAB9}"/>
    <cellStyle name="Total 3 3 4 2 2" xfId="32436" xr:uid="{29AA2C95-BCB9-4C64-8BB1-6FA75FEFB099}"/>
    <cellStyle name="Total 3 3 4 2 3" xfId="37905" xr:uid="{EF265DEE-7055-42A4-8B7B-1BC6DCA197CD}"/>
    <cellStyle name="Total 3 3 4 3" xfId="30241" xr:uid="{F7564E97-071D-420C-8647-367B819F619D}"/>
    <cellStyle name="Total 3 3 4 4" xfId="35938" xr:uid="{2951BAB3-1CED-46D5-B711-5721A49FDF31}"/>
    <cellStyle name="Total 3 3 5" xfId="22553" xr:uid="{3CBA6366-6CF5-4C3D-892F-A8C5EC6A2971}"/>
    <cellStyle name="Total 3 3 5 2" xfId="28493" xr:uid="{7F34B92B-AB32-4289-9958-95A0F764E73E}"/>
    <cellStyle name="Total 3 3 5 3" xfId="34220" xr:uid="{D3B50950-5817-42E3-AE91-722D3A304633}"/>
    <cellStyle name="Total 3 3 6" xfId="21674" xr:uid="{793F7D09-4652-4DE4-BF68-C0D9A3C427B2}"/>
    <cellStyle name="Total 3 3 7" xfId="27616" xr:uid="{99316C0C-CF80-412A-87EC-64F420FC059B}"/>
    <cellStyle name="Total 3 3 8" xfId="33343" xr:uid="{E2E1CC3C-E09C-4643-AB56-C3F23156E2FC}"/>
    <cellStyle name="Total 3 4" xfId="21697" xr:uid="{53374418-4AE9-4B8C-B27F-72879ABE30D3}"/>
    <cellStyle name="Total 3 4 2" xfId="23431" xr:uid="{4C9B3536-7746-4579-ABE2-B4EBA9E113DE}"/>
    <cellStyle name="Total 3 4 2 2" xfId="26131" xr:uid="{7C3440F6-5B46-425F-8829-B3A6095633B3}"/>
    <cellStyle name="Total 3 4 2 2 2" xfId="31583" xr:uid="{AC93A9A7-14BD-48E1-88D2-8362CC86EC04}"/>
    <cellStyle name="Total 3 4 2 2 3" xfId="37158" xr:uid="{8AB20F34-6678-489D-A5D1-617DF322EF3C}"/>
    <cellStyle name="Total 3 4 2 3" xfId="29371" xr:uid="{AB1E0C15-7D9F-4319-877C-E0AF145B4921}"/>
    <cellStyle name="Total 3 4 2 4" xfId="35095" xr:uid="{9B215580-F4A0-4BE3-99B8-4F8F8A9860C1}"/>
    <cellStyle name="Total 3 4 3" xfId="24812" xr:uid="{43491FF0-0D62-4C12-BC69-2F7A16D3112E}"/>
    <cellStyle name="Total 3 4 3 2" xfId="27007" xr:uid="{D732E03F-FB25-4553-A5A9-59B3657BB023}"/>
    <cellStyle name="Total 3 4 3 2 2" xfId="32459" xr:uid="{F910A3BD-97CC-4FE1-8ECB-036F44FD0B84}"/>
    <cellStyle name="Total 3 4 3 2 3" xfId="37928" xr:uid="{5FA5A1B1-2370-41F1-A05B-CD5AAD00D493}"/>
    <cellStyle name="Total 3 4 3 3" xfId="30264" xr:uid="{1B4A066E-E073-4F9A-8F0D-22B88A10D12B}"/>
    <cellStyle name="Total 3 4 3 4" xfId="35961" xr:uid="{767ED63A-CA3F-404E-9C77-3F7AB2579FAA}"/>
    <cellStyle name="Total 3 4 4" xfId="22576" xr:uid="{87CC746B-1611-4697-B857-147A31D98627}"/>
    <cellStyle name="Total 3 4 4 2" xfId="28516" xr:uid="{3FCBCEAE-3F8C-464C-BD8F-ECF7E35D1A6B}"/>
    <cellStyle name="Total 3 4 4 3" xfId="34243" xr:uid="{57C91AC9-9B01-462E-A32D-BAFC282C7D50}"/>
    <cellStyle name="Total 3 4 5" xfId="25276" xr:uid="{9A0B3700-A16D-4CA7-983F-8BDE36FC9B23}"/>
    <cellStyle name="Total 3 4 5 2" xfId="30728" xr:uid="{A59B03A7-E96E-41CC-B5CC-C56C003C1D55}"/>
    <cellStyle name="Total 3 4 5 3" xfId="36387" xr:uid="{0FFB5EFE-3248-40AD-8DA6-B3C3F5A43919}"/>
    <cellStyle name="Total 3 4 6" xfId="27639" xr:uid="{310351F3-8A85-4B6A-9712-7FFD26B3F0A9}"/>
    <cellStyle name="Total 3 4 7" xfId="33366" xr:uid="{50D79526-8B62-4C9E-B4D1-05F8DB2C38AB}"/>
    <cellStyle name="Total 3 5" xfId="23406" xr:uid="{B3949EE9-E662-44B2-9DD9-C8E7FB2B1B05}"/>
    <cellStyle name="Total 3 5 2" xfId="26106" xr:uid="{5446A22A-0DA1-4BC9-922C-C95BB150CC54}"/>
    <cellStyle name="Total 3 5 2 2" xfId="31558" xr:uid="{71D77726-1FC0-4277-802B-518E5327AA47}"/>
    <cellStyle name="Total 3 5 2 3" xfId="37133" xr:uid="{FEF19D49-D7A4-4E35-9ED5-F6812815E920}"/>
    <cellStyle name="Total 3 5 3" xfId="29346" xr:uid="{1EEDC540-2C0B-4D28-A7BA-86A0E128AD36}"/>
    <cellStyle name="Total 3 5 4" xfId="35070" xr:uid="{52202E1A-031E-41C0-B869-D453D8DDFE31}"/>
    <cellStyle name="Total 3 6" xfId="24787" xr:uid="{851C7DBE-8638-4DCB-B87B-6EDC3812BC09}"/>
    <cellStyle name="Total 3 6 2" xfId="26982" xr:uid="{398705CE-BFAD-42D8-B189-A78280638488}"/>
    <cellStyle name="Total 3 6 2 2" xfId="32434" xr:uid="{B50AC674-27AE-4147-9160-16F009ED1F41}"/>
    <cellStyle name="Total 3 6 2 3" xfId="37903" xr:uid="{532A98F3-67F8-4819-BAB7-ECA619BDB441}"/>
    <cellStyle name="Total 3 6 3" xfId="30239" xr:uid="{2BDE1F78-0103-477E-907D-EC7BBA3FBBB2}"/>
    <cellStyle name="Total 3 6 4" xfId="35936" xr:uid="{75CB2A94-5686-44F8-ADF0-DA0AFE9668EA}"/>
    <cellStyle name="Total 3 7" xfId="22551" xr:uid="{F07B6EA2-F706-46C2-B97E-AEBC81C073A9}"/>
    <cellStyle name="Total 3 7 2" xfId="28491" xr:uid="{A609A3C5-46E0-45DB-9165-B450A38288B0}"/>
    <cellStyle name="Total 3 7 3" xfId="34218" xr:uid="{9030A7B1-56B7-4A11-84D9-AD28747374F1}"/>
    <cellStyle name="Total 3 8" xfId="21672" xr:uid="{705198E5-88F6-4587-B540-5726B54E92B9}"/>
    <cellStyle name="Total 3 9" xfId="27614" xr:uid="{0B34A31C-C17D-430B-8EC8-E934DB351FB8}"/>
    <cellStyle name="Total 4" xfId="20905" xr:uid="{00000000-0005-0000-0000-0000AF510000}"/>
    <cellStyle name="Total 4 10" xfId="33344" xr:uid="{585F5932-D64A-4D2C-8D6A-3B7FFE59A550}"/>
    <cellStyle name="Total 4 2" xfId="20906" xr:uid="{00000000-0005-0000-0000-0000B0510000}"/>
    <cellStyle name="Total 4 2 2" xfId="21693" xr:uid="{497DC61F-4613-488E-BF95-56AF5780F06C}"/>
    <cellStyle name="Total 4 2 2 2" xfId="23427" xr:uid="{CE30F9B9-AE75-4215-8A58-96A9F3A0FE69}"/>
    <cellStyle name="Total 4 2 2 2 2" xfId="26127" xr:uid="{85014576-9DB7-45D3-948D-F40508C0E5B5}"/>
    <cellStyle name="Total 4 2 2 2 2 2" xfId="31579" xr:uid="{98D2A21E-AF7F-4E43-AC6C-CFA31FDF4EE7}"/>
    <cellStyle name="Total 4 2 2 2 2 3" xfId="37154" xr:uid="{D9A85A96-24D6-4ACB-8868-3CD4C09B335C}"/>
    <cellStyle name="Total 4 2 2 2 3" xfId="29367" xr:uid="{4593C0D9-E6E2-44D6-B0D9-EDD260B4BFF9}"/>
    <cellStyle name="Total 4 2 2 2 4" xfId="35091" xr:uid="{CFA145D9-6590-495C-889F-2BF2CB590D7B}"/>
    <cellStyle name="Total 4 2 2 3" xfId="24808" xr:uid="{9D114C84-5E08-43FE-990B-8F949EF0F5E3}"/>
    <cellStyle name="Total 4 2 2 3 2" xfId="27003" xr:uid="{8D953393-0E69-4D50-938E-96A90D850F5B}"/>
    <cellStyle name="Total 4 2 2 3 2 2" xfId="32455" xr:uid="{56618661-D9D3-4A4C-B3BE-73D65E0BD0C0}"/>
    <cellStyle name="Total 4 2 2 3 2 3" xfId="37924" xr:uid="{60E678F7-9AB6-49CF-A248-9436BB996E27}"/>
    <cellStyle name="Total 4 2 2 3 3" xfId="30260" xr:uid="{60B523C2-87A6-4EA5-80D8-210CFAE8894F}"/>
    <cellStyle name="Total 4 2 2 3 4" xfId="35957" xr:uid="{8A9779D2-C3B6-4E44-B856-313FFCD51CA0}"/>
    <cellStyle name="Total 4 2 2 4" xfId="22572" xr:uid="{BB023C06-3510-4503-97E0-55BCACB392FF}"/>
    <cellStyle name="Total 4 2 2 4 2" xfId="28512" xr:uid="{F0E0EF66-C2DF-4AE8-9C49-7B2F596CF51E}"/>
    <cellStyle name="Total 4 2 2 4 3" xfId="34239" xr:uid="{A1C63463-353B-4E62-8A18-410546096F28}"/>
    <cellStyle name="Total 4 2 2 5" xfId="25272" xr:uid="{494E27AF-1DB3-4EC4-95AB-192BD4FC3A40}"/>
    <cellStyle name="Total 4 2 2 5 2" xfId="30724" xr:uid="{4FDCB42A-3215-49A5-BCAA-CCDDD4CEF1F0}"/>
    <cellStyle name="Total 4 2 2 5 3" xfId="36383" xr:uid="{D4AEC09A-9AC6-4B0B-8C11-9F343AF97BE5}"/>
    <cellStyle name="Total 4 2 2 6" xfId="27635" xr:uid="{91053251-2985-499D-8749-98E0639F492D}"/>
    <cellStyle name="Total 4 2 2 7" xfId="33362" xr:uid="{5DB2554C-68E3-4BCF-87D0-B6C47D6A15D1}"/>
    <cellStyle name="Total 4 2 3" xfId="23410" xr:uid="{05DB1826-4E34-4742-A793-BB41FC3AA43E}"/>
    <cellStyle name="Total 4 2 3 2" xfId="26110" xr:uid="{AD8521DF-C87B-448C-A190-102CDC8F7DD7}"/>
    <cellStyle name="Total 4 2 3 2 2" xfId="31562" xr:uid="{E3AEF112-AFC4-4B1F-8D28-4993CA09EAE4}"/>
    <cellStyle name="Total 4 2 3 2 3" xfId="37137" xr:uid="{F9DD74DF-F5A7-49CE-ACAA-6F2EB828458A}"/>
    <cellStyle name="Total 4 2 3 3" xfId="29350" xr:uid="{06C9FC0C-8E44-4430-AEA0-97B87C4C9B10}"/>
    <cellStyle name="Total 4 2 3 4" xfId="35074" xr:uid="{9E456262-4FBE-43D0-97EE-B775C775D244}"/>
    <cellStyle name="Total 4 2 4" xfId="24791" xr:uid="{D721D6DB-2E39-4BB9-B5A5-DFB359B60BD3}"/>
    <cellStyle name="Total 4 2 4 2" xfId="26986" xr:uid="{CB8B2544-F952-4F71-9151-BE325C123F49}"/>
    <cellStyle name="Total 4 2 4 2 2" xfId="32438" xr:uid="{F50DEE2E-915F-410B-946D-A7A012867E46}"/>
    <cellStyle name="Total 4 2 4 2 3" xfId="37907" xr:uid="{FFE1EBF6-67E9-4928-A58C-59AB9E06EE64}"/>
    <cellStyle name="Total 4 2 4 3" xfId="30243" xr:uid="{845B905E-8021-4CA6-A6B6-07AB8A8233A2}"/>
    <cellStyle name="Total 4 2 4 4" xfId="35940" xr:uid="{710EC817-72CF-429C-9170-EA74F19CF081}"/>
    <cellStyle name="Total 4 2 5" xfId="22555" xr:uid="{7C76D487-F111-43ED-9594-6C12A90BDDCA}"/>
    <cellStyle name="Total 4 2 5 2" xfId="28495" xr:uid="{9AA880C5-FB25-4351-9548-5A072C4E0E55}"/>
    <cellStyle name="Total 4 2 5 3" xfId="34222" xr:uid="{8373D747-C1EA-4F22-9C36-5553CDB84A40}"/>
    <cellStyle name="Total 4 2 6" xfId="21676" xr:uid="{077D9A6A-BE39-4B01-BC8D-72D9B7DDA814}"/>
    <cellStyle name="Total 4 2 7" xfId="27618" xr:uid="{BEE39A5B-5D9B-46EA-A75B-02C5E052C7FB}"/>
    <cellStyle name="Total 4 2 8" xfId="33345" xr:uid="{63F450A2-FF4E-4D07-831D-C5400325A6FD}"/>
    <cellStyle name="Total 4 3" xfId="20907" xr:uid="{00000000-0005-0000-0000-0000B1510000}"/>
    <cellStyle name="Total 4 3 2" xfId="21692" xr:uid="{FB1CAD96-641B-49C5-919B-DA7C97407454}"/>
    <cellStyle name="Total 4 3 2 2" xfId="23426" xr:uid="{BA86D237-9CDC-41E4-A12A-24531580D3FE}"/>
    <cellStyle name="Total 4 3 2 2 2" xfId="26126" xr:uid="{F2ACE44A-36AE-484F-BC28-BE7A72212466}"/>
    <cellStyle name="Total 4 3 2 2 2 2" xfId="31578" xr:uid="{67CF3E7C-5D16-45C4-AC61-DF7B6ADD92D3}"/>
    <cellStyle name="Total 4 3 2 2 2 3" xfId="37153" xr:uid="{696F0F44-19E2-43AA-B401-4ED82520F12A}"/>
    <cellStyle name="Total 4 3 2 2 3" xfId="29366" xr:uid="{F0542F17-CB32-424C-A483-AE8E6CCA569A}"/>
    <cellStyle name="Total 4 3 2 2 4" xfId="35090" xr:uid="{23BAF21F-6F37-4678-859B-9D8E55274686}"/>
    <cellStyle name="Total 4 3 2 3" xfId="24807" xr:uid="{C3B19A27-8427-4F92-8E74-74CF46DDE67F}"/>
    <cellStyle name="Total 4 3 2 3 2" xfId="27002" xr:uid="{34D9A4A5-35A3-4EC0-9756-96ED185A2232}"/>
    <cellStyle name="Total 4 3 2 3 2 2" xfId="32454" xr:uid="{48027DE0-E384-4A8F-B462-4980668ADA9E}"/>
    <cellStyle name="Total 4 3 2 3 2 3" xfId="37923" xr:uid="{8B1144F9-87BA-42CB-BA28-45C6ED783C10}"/>
    <cellStyle name="Total 4 3 2 3 3" xfId="30259" xr:uid="{2BA036F5-8BF7-466E-B798-52D64F5F9CF0}"/>
    <cellStyle name="Total 4 3 2 3 4" xfId="35956" xr:uid="{A9BF77C3-7603-47E0-8CEF-2ADFD0A317C8}"/>
    <cellStyle name="Total 4 3 2 4" xfId="22571" xr:uid="{3316D9E7-6842-49B4-A47B-519CF55A895B}"/>
    <cellStyle name="Total 4 3 2 4 2" xfId="28511" xr:uid="{B00EFAF9-90BA-4633-91EB-DD26D34B109F}"/>
    <cellStyle name="Total 4 3 2 4 3" xfId="34238" xr:uid="{B108B724-E90F-4D4B-ABF9-E5638BBFBABA}"/>
    <cellStyle name="Total 4 3 2 5" xfId="25271" xr:uid="{C9647583-EF47-44C1-9EA4-994584A3FEFC}"/>
    <cellStyle name="Total 4 3 2 5 2" xfId="30723" xr:uid="{C3C9D076-0D89-4B50-A518-E3E0AFBDA6B0}"/>
    <cellStyle name="Total 4 3 2 5 3" xfId="36382" xr:uid="{60CC0331-EFF9-4740-A961-F59C206099D1}"/>
    <cellStyle name="Total 4 3 2 6" xfId="27634" xr:uid="{B08FED93-9A90-4B2E-A5E8-5F0BE34836E5}"/>
    <cellStyle name="Total 4 3 2 7" xfId="33361" xr:uid="{6C8F2B32-532C-49E4-AC02-DA46B952BD63}"/>
    <cellStyle name="Total 4 3 3" xfId="23411" xr:uid="{9E7F4C73-BE59-495C-B2B3-4D79C4AF1518}"/>
    <cellStyle name="Total 4 3 3 2" xfId="26111" xr:uid="{805F321B-FD84-45D4-AE78-F628E949B93F}"/>
    <cellStyle name="Total 4 3 3 2 2" xfId="31563" xr:uid="{C9CA65E1-59A9-4BF8-BF8B-55D4B0D5E049}"/>
    <cellStyle name="Total 4 3 3 2 3" xfId="37138" xr:uid="{2FB94A1F-87F3-4314-A280-7FA24055D0F9}"/>
    <cellStyle name="Total 4 3 3 3" xfId="29351" xr:uid="{2960E40F-D9DE-45DF-BE96-0D2E4E83AC9D}"/>
    <cellStyle name="Total 4 3 3 4" xfId="35075" xr:uid="{03C7CBE6-3718-4C64-A68C-089FCE586332}"/>
    <cellStyle name="Total 4 3 4" xfId="24792" xr:uid="{35251CDE-153D-4AF2-B00E-2E8A31B7BD11}"/>
    <cellStyle name="Total 4 3 4 2" xfId="26987" xr:uid="{3D1A912F-85D9-4341-AC73-2F407A2FD462}"/>
    <cellStyle name="Total 4 3 4 2 2" xfId="32439" xr:uid="{E0ACE863-3615-4BD6-83EE-6B0115EE0082}"/>
    <cellStyle name="Total 4 3 4 2 3" xfId="37908" xr:uid="{0F320094-E316-4D94-B7A6-AFEB47E172A1}"/>
    <cellStyle name="Total 4 3 4 3" xfId="30244" xr:uid="{E7D09B86-C08D-401C-B8A8-B333EC75733C}"/>
    <cellStyle name="Total 4 3 4 4" xfId="35941" xr:uid="{F50EB9C6-B7E5-4190-91DC-3CB8C0BE963F}"/>
    <cellStyle name="Total 4 3 5" xfId="22556" xr:uid="{0AE2BC45-7231-42E2-A9FB-52E48AE0AC27}"/>
    <cellStyle name="Total 4 3 5 2" xfId="28496" xr:uid="{DE4885A1-9B42-4368-9C98-B0C93FCED082}"/>
    <cellStyle name="Total 4 3 5 3" xfId="34223" xr:uid="{A198880B-4A34-4635-9442-63B438A4F8E5}"/>
    <cellStyle name="Total 4 3 6" xfId="21677" xr:uid="{75B1AC98-995B-4080-A08B-D1736B344483}"/>
    <cellStyle name="Total 4 3 7" xfId="27619" xr:uid="{6B17045F-31E2-42AE-9715-18C1C5988ACB}"/>
    <cellStyle name="Total 4 3 8" xfId="33346" xr:uid="{CEF5F609-AB01-4E36-B29E-E53C35DBB0B9}"/>
    <cellStyle name="Total 4 4" xfId="21694" xr:uid="{52EDBE6B-3577-4C85-9E6E-FD3B90B224F5}"/>
    <cellStyle name="Total 4 4 2" xfId="23428" xr:uid="{99F29252-A401-4C69-B10E-70943904F738}"/>
    <cellStyle name="Total 4 4 2 2" xfId="26128" xr:uid="{4E348DC8-713F-4106-BDD9-9D32CAE64D01}"/>
    <cellStyle name="Total 4 4 2 2 2" xfId="31580" xr:uid="{36942C39-C3F0-4E3E-B7DC-492300AB7971}"/>
    <cellStyle name="Total 4 4 2 2 3" xfId="37155" xr:uid="{A2F7EB34-A499-4CBA-8085-8EF7345D843F}"/>
    <cellStyle name="Total 4 4 2 3" xfId="29368" xr:uid="{08F5A3E4-BC5A-4C2F-B14A-438FE7336F19}"/>
    <cellStyle name="Total 4 4 2 4" xfId="35092" xr:uid="{4DEA7ED5-2AD5-42E9-990D-65CF5A853480}"/>
    <cellStyle name="Total 4 4 3" xfId="24809" xr:uid="{2EC447D6-B794-4CE9-AD39-5A3F04F97FED}"/>
    <cellStyle name="Total 4 4 3 2" xfId="27004" xr:uid="{7F6CF805-610D-4299-A4A6-0443084DC895}"/>
    <cellStyle name="Total 4 4 3 2 2" xfId="32456" xr:uid="{6B69DC9A-D693-4E1A-A2FA-6E551AF74CB8}"/>
    <cellStyle name="Total 4 4 3 2 3" xfId="37925" xr:uid="{58D787BF-2524-43B7-B06E-EFD567AF3040}"/>
    <cellStyle name="Total 4 4 3 3" xfId="30261" xr:uid="{CB466379-8D42-4B1E-869D-B29066DDB104}"/>
    <cellStyle name="Total 4 4 3 4" xfId="35958" xr:uid="{8F31FFDD-EF65-44E0-A3CE-CACC98F8D1AA}"/>
    <cellStyle name="Total 4 4 4" xfId="22573" xr:uid="{FADE2CBB-6D94-479A-8781-D21A072927AF}"/>
    <cellStyle name="Total 4 4 4 2" xfId="28513" xr:uid="{D38A0652-0E19-418B-9060-B3447C6BE25F}"/>
    <cellStyle name="Total 4 4 4 3" xfId="34240" xr:uid="{8F7A5E19-F1BC-447B-9666-72715F21B442}"/>
    <cellStyle name="Total 4 4 5" xfId="25273" xr:uid="{5C565291-513A-40B9-9EED-E86186216265}"/>
    <cellStyle name="Total 4 4 5 2" xfId="30725" xr:uid="{D414B23A-E9D6-4D6A-8F7F-21D76FF28035}"/>
    <cellStyle name="Total 4 4 5 3" xfId="36384" xr:uid="{07438B45-2977-4828-A28D-EC8025DB7551}"/>
    <cellStyle name="Total 4 4 6" xfId="27636" xr:uid="{EA8AED3E-9ECB-4F8D-A982-CCF699BE209B}"/>
    <cellStyle name="Total 4 4 7" xfId="33363" xr:uid="{C18EAA13-7680-4C74-B4CE-88FB0FF0DFEB}"/>
    <cellStyle name="Total 4 5" xfId="23409" xr:uid="{274CE433-BFB4-42A1-B2EA-DCA2249A675A}"/>
    <cellStyle name="Total 4 5 2" xfId="26109" xr:uid="{33885910-A720-4FE1-A5FD-733FAF84EFAA}"/>
    <cellStyle name="Total 4 5 2 2" xfId="31561" xr:uid="{8B356D38-B43F-485C-97A7-9689805EE3E9}"/>
    <cellStyle name="Total 4 5 2 3" xfId="37136" xr:uid="{5CE3B6DB-C01A-49F8-9063-D27FC990FE55}"/>
    <cellStyle name="Total 4 5 3" xfId="29349" xr:uid="{012F76CD-3545-4F5F-BDB7-133F71766D8C}"/>
    <cellStyle name="Total 4 5 4" xfId="35073" xr:uid="{173FB763-435E-4F57-A846-84921BF495CE}"/>
    <cellStyle name="Total 4 6" xfId="24790" xr:uid="{D04B6B7E-EF9C-4469-AD46-CA64028B5706}"/>
    <cellStyle name="Total 4 6 2" xfId="26985" xr:uid="{3CF4661A-659C-4DDA-8325-297F32F69542}"/>
    <cellStyle name="Total 4 6 2 2" xfId="32437" xr:uid="{BE15AFBD-C262-4035-9184-7F49599E110C}"/>
    <cellStyle name="Total 4 6 2 3" xfId="37906" xr:uid="{2258897A-4970-40B0-9077-6A2F7AED644E}"/>
    <cellStyle name="Total 4 6 3" xfId="30242" xr:uid="{DA26FCD4-DC07-4892-BFB4-975455FD6447}"/>
    <cellStyle name="Total 4 6 4" xfId="35939" xr:uid="{CC134664-3051-4CB8-936A-3251454E7692}"/>
    <cellStyle name="Total 4 7" xfId="22554" xr:uid="{4EC65E6F-D801-48C3-8587-A53CBC422565}"/>
    <cellStyle name="Total 4 7 2" xfId="28494" xr:uid="{476D7E19-85DF-462C-99CC-1341683C1BF5}"/>
    <cellStyle name="Total 4 7 3" xfId="34221" xr:uid="{B2A5D643-8B4B-4355-81A4-37FA4D5DF2E3}"/>
    <cellStyle name="Total 4 8" xfId="21675" xr:uid="{4236855C-7EB2-4D54-B3F4-EA7EF2098F5E}"/>
    <cellStyle name="Total 4 9" xfId="27617" xr:uid="{4965B744-B267-40F9-B70F-B89F8AA0256F}"/>
    <cellStyle name="Total 5" xfId="20908" xr:uid="{00000000-0005-0000-0000-0000B2510000}"/>
    <cellStyle name="Total 5 10" xfId="33347" xr:uid="{9BA2AC36-E9FB-461B-A6A6-BBF29036964D}"/>
    <cellStyle name="Total 5 2" xfId="20909" xr:uid="{00000000-0005-0000-0000-0000B3510000}"/>
    <cellStyle name="Total 5 2 2" xfId="21690" xr:uid="{86337D68-4ADA-438F-912E-FEDA670091EB}"/>
    <cellStyle name="Total 5 2 2 2" xfId="23424" xr:uid="{901928F6-3020-4E18-80EC-CA59C90E795E}"/>
    <cellStyle name="Total 5 2 2 2 2" xfId="26124" xr:uid="{2F8F6B39-581D-4CCA-88AF-2B316B8B186E}"/>
    <cellStyle name="Total 5 2 2 2 2 2" xfId="31576" xr:uid="{54D89AE0-331A-40D6-966F-75FBAA0F005D}"/>
    <cellStyle name="Total 5 2 2 2 2 3" xfId="37151" xr:uid="{E458EA72-FC1C-4262-B837-CE3BE6737E64}"/>
    <cellStyle name="Total 5 2 2 2 3" xfId="29364" xr:uid="{731E37ED-7227-4E34-A9CE-0B87AF457D05}"/>
    <cellStyle name="Total 5 2 2 2 4" xfId="35088" xr:uid="{A035A99E-42E4-4A79-A5F6-AA7DFB023744}"/>
    <cellStyle name="Total 5 2 2 3" xfId="24805" xr:uid="{4F3BF0A8-AE37-447C-B565-30A300F97C7B}"/>
    <cellStyle name="Total 5 2 2 3 2" xfId="27000" xr:uid="{4D04313E-72BB-463E-AAAD-1D0637309BAA}"/>
    <cellStyle name="Total 5 2 2 3 2 2" xfId="32452" xr:uid="{385327A9-CA46-4A31-9762-5DFD92FB57C2}"/>
    <cellStyle name="Total 5 2 2 3 2 3" xfId="37921" xr:uid="{D401D91F-C62C-40C3-82D4-1F87B380AFC7}"/>
    <cellStyle name="Total 5 2 2 3 3" xfId="30257" xr:uid="{952ED7FD-BE34-498B-AD60-C69897EF8735}"/>
    <cellStyle name="Total 5 2 2 3 4" xfId="35954" xr:uid="{E1C2E616-AC50-409C-9433-176256369D92}"/>
    <cellStyle name="Total 5 2 2 4" xfId="22569" xr:uid="{24A375B6-2890-41E8-BE2B-41CB43A45513}"/>
    <cellStyle name="Total 5 2 2 4 2" xfId="28509" xr:uid="{06871FAB-BB7B-4443-A80D-3DDBF175023D}"/>
    <cellStyle name="Total 5 2 2 4 3" xfId="34236" xr:uid="{2EA52607-E9A1-4C29-9AC7-C4BED21B04AF}"/>
    <cellStyle name="Total 5 2 2 5" xfId="25269" xr:uid="{174EE15F-0A3D-42BA-9685-155B608222F1}"/>
    <cellStyle name="Total 5 2 2 5 2" xfId="30721" xr:uid="{CEC869A8-1278-4F9C-84DF-FDAC660B833D}"/>
    <cellStyle name="Total 5 2 2 5 3" xfId="36380" xr:uid="{200247BF-AF39-4799-A1A1-70818F5FD628}"/>
    <cellStyle name="Total 5 2 2 6" xfId="27632" xr:uid="{FA072514-C671-40F1-920E-F5D83BB57F85}"/>
    <cellStyle name="Total 5 2 2 7" xfId="33359" xr:uid="{A1AD5F88-ADE5-481A-BF7D-82F18A7070B3}"/>
    <cellStyle name="Total 5 2 3" xfId="23413" xr:uid="{533A2A20-C463-4DD5-8057-842A05113B87}"/>
    <cellStyle name="Total 5 2 3 2" xfId="26113" xr:uid="{5F6D3701-27A5-46E5-BDF0-8E3258BF5D82}"/>
    <cellStyle name="Total 5 2 3 2 2" xfId="31565" xr:uid="{0C058A63-347B-447B-B9B7-E299FEE0EB53}"/>
    <cellStyle name="Total 5 2 3 2 3" xfId="37140" xr:uid="{0199517B-27B8-4734-A665-EF6E3EA17C74}"/>
    <cellStyle name="Total 5 2 3 3" xfId="29353" xr:uid="{7609E002-E34F-45C7-9D11-E36C5EE59BE5}"/>
    <cellStyle name="Total 5 2 3 4" xfId="35077" xr:uid="{24D9ABB8-06AC-4FBE-96BB-45B8281451C7}"/>
    <cellStyle name="Total 5 2 4" xfId="24794" xr:uid="{9722A9EA-3B75-4C8C-B3DA-F45982048780}"/>
    <cellStyle name="Total 5 2 4 2" xfId="26989" xr:uid="{F7148B2D-E9A0-4F67-8396-B7E3FF2321E5}"/>
    <cellStyle name="Total 5 2 4 2 2" xfId="32441" xr:uid="{0EB2C64E-ED9A-48D2-BC83-7927142F9DF0}"/>
    <cellStyle name="Total 5 2 4 2 3" xfId="37910" xr:uid="{C871C2EB-B28D-4C2C-BDFA-E4A0504D05A6}"/>
    <cellStyle name="Total 5 2 4 3" xfId="30246" xr:uid="{8A290415-DF38-4CFA-8AB3-0862E1278408}"/>
    <cellStyle name="Total 5 2 4 4" xfId="35943" xr:uid="{DAC65321-F182-49AC-A695-074D18AC8C41}"/>
    <cellStyle name="Total 5 2 5" xfId="22558" xr:uid="{49D0B0EB-803A-4EC6-9638-74270A4C3E5E}"/>
    <cellStyle name="Total 5 2 5 2" xfId="28498" xr:uid="{C1AA6851-CC32-4622-9290-6F0ED6989567}"/>
    <cellStyle name="Total 5 2 5 3" xfId="34225" xr:uid="{EC014A77-0BF1-43E8-AEEB-404429C65A4D}"/>
    <cellStyle name="Total 5 2 6" xfId="21679" xr:uid="{56ED8A34-3446-45A1-A919-FC9DD561EB67}"/>
    <cellStyle name="Total 5 2 7" xfId="27621" xr:uid="{61351BA2-E4C4-422C-8BAB-F0BF9D795C5B}"/>
    <cellStyle name="Total 5 2 8" xfId="33348" xr:uid="{16812C27-E7F1-41E0-A9AD-EF4CCEF2AD53}"/>
    <cellStyle name="Total 5 3" xfId="20910" xr:uid="{00000000-0005-0000-0000-0000B4510000}"/>
    <cellStyle name="Total 5 3 2" xfId="21689" xr:uid="{256AA99D-8EEF-4B9D-A0E6-C0191459F865}"/>
    <cellStyle name="Total 5 3 2 2" xfId="23423" xr:uid="{B7BB671D-420E-4D36-BC85-20F0B6A1454A}"/>
    <cellStyle name="Total 5 3 2 2 2" xfId="26123" xr:uid="{84C0B28F-669B-4198-A726-BAE1DE7A4BF1}"/>
    <cellStyle name="Total 5 3 2 2 2 2" xfId="31575" xr:uid="{05F3AAA8-6109-42A3-8009-5D8CC38DF6BA}"/>
    <cellStyle name="Total 5 3 2 2 2 3" xfId="37150" xr:uid="{A0C4B8CA-CC02-4778-9B2A-93C27049148A}"/>
    <cellStyle name="Total 5 3 2 2 3" xfId="29363" xr:uid="{AAD24B93-7D41-4B1C-9430-147A9662F77B}"/>
    <cellStyle name="Total 5 3 2 2 4" xfId="35087" xr:uid="{36C01493-16B5-43F0-8951-30004707D4D7}"/>
    <cellStyle name="Total 5 3 2 3" xfId="24804" xr:uid="{EF590612-6CC9-4234-A114-32C9E00F1E44}"/>
    <cellStyle name="Total 5 3 2 3 2" xfId="26999" xr:uid="{EE4565E4-0C2D-45CE-89BE-46BE09578F83}"/>
    <cellStyle name="Total 5 3 2 3 2 2" xfId="32451" xr:uid="{CE875F7B-3F0B-4A05-A7C3-D91219C5452F}"/>
    <cellStyle name="Total 5 3 2 3 2 3" xfId="37920" xr:uid="{3EC314B6-8CE8-4F1B-B2EC-3674A1EB7B6F}"/>
    <cellStyle name="Total 5 3 2 3 3" xfId="30256" xr:uid="{CF91AC4D-7A26-481D-BF78-329EE3456FB1}"/>
    <cellStyle name="Total 5 3 2 3 4" xfId="35953" xr:uid="{D3E1FB41-3349-4460-A4BD-B8630279342E}"/>
    <cellStyle name="Total 5 3 2 4" xfId="22568" xr:uid="{F5B287E7-F2AD-4CCD-9E00-6906B077ACE9}"/>
    <cellStyle name="Total 5 3 2 4 2" xfId="28508" xr:uid="{B27B4F4B-0AC3-4E14-BBF4-C8351B9474F9}"/>
    <cellStyle name="Total 5 3 2 4 3" xfId="34235" xr:uid="{7CCE92E6-B383-4F63-9760-BB55AC3B6E24}"/>
    <cellStyle name="Total 5 3 2 5" xfId="25268" xr:uid="{5C7B8D4E-582E-47F3-9A18-7481A981F31A}"/>
    <cellStyle name="Total 5 3 2 5 2" xfId="30720" xr:uid="{4A2CAF5E-0744-499D-9F2C-783E1C114F0B}"/>
    <cellStyle name="Total 5 3 2 5 3" xfId="36379" xr:uid="{8BABB825-1B82-4E5C-BE37-FC1BA65371F1}"/>
    <cellStyle name="Total 5 3 2 6" xfId="27631" xr:uid="{7F5D8C62-8352-4A3B-8BA7-1F888C5609E8}"/>
    <cellStyle name="Total 5 3 2 7" xfId="33358" xr:uid="{3C39AB8F-23E2-4CCA-ACC0-F7AF3A2F046C}"/>
    <cellStyle name="Total 5 3 3" xfId="23414" xr:uid="{7BA01690-7B17-4C40-BDA2-BDFB0035BDF3}"/>
    <cellStyle name="Total 5 3 3 2" xfId="26114" xr:uid="{38CD2B99-542B-4F72-AD9E-C94FA5B4D924}"/>
    <cellStyle name="Total 5 3 3 2 2" xfId="31566" xr:uid="{D1C764DC-5BC0-47BB-B24A-4338D60DB339}"/>
    <cellStyle name="Total 5 3 3 2 3" xfId="37141" xr:uid="{7AE01AEB-BC51-4793-B886-C95B326B108A}"/>
    <cellStyle name="Total 5 3 3 3" xfId="29354" xr:uid="{C654E66B-528A-44DB-9372-1C82DEFAB764}"/>
    <cellStyle name="Total 5 3 3 4" xfId="35078" xr:uid="{5552CC47-6C49-4761-9F95-5BCEC1A8C98F}"/>
    <cellStyle name="Total 5 3 4" xfId="24795" xr:uid="{29C4EE39-EDB5-4D8A-99DD-CA3EA4592B97}"/>
    <cellStyle name="Total 5 3 4 2" xfId="26990" xr:uid="{C74BEFCF-3666-44B5-BF0A-30368A4D5D06}"/>
    <cellStyle name="Total 5 3 4 2 2" xfId="32442" xr:uid="{B0E10006-8282-40A3-8586-A1DBC25ACF8D}"/>
    <cellStyle name="Total 5 3 4 2 3" xfId="37911" xr:uid="{DB71B76B-6F18-4CD5-8965-C8A47C0D468D}"/>
    <cellStyle name="Total 5 3 4 3" xfId="30247" xr:uid="{CF250187-DDD8-4429-AAF1-2403AB1C5838}"/>
    <cellStyle name="Total 5 3 4 4" xfId="35944" xr:uid="{410D9C3F-F9D3-49FA-8394-F007A0B6CBB3}"/>
    <cellStyle name="Total 5 3 5" xfId="22559" xr:uid="{00F3F89F-072D-478B-87C5-C73421AF6023}"/>
    <cellStyle name="Total 5 3 5 2" xfId="28499" xr:uid="{FB71A112-6F43-43FC-91EB-25910A2B1939}"/>
    <cellStyle name="Total 5 3 5 3" xfId="34226" xr:uid="{76939EB3-5E6D-4A2A-B314-5285B1232408}"/>
    <cellStyle name="Total 5 3 6" xfId="21680" xr:uid="{DD107D9F-70D5-4AA1-B94D-B557E8E5562E}"/>
    <cellStyle name="Total 5 3 7" xfId="27622" xr:uid="{B615CB34-71A5-49F5-B56E-34A773A68896}"/>
    <cellStyle name="Total 5 3 8" xfId="33349" xr:uid="{3726E09F-D018-472F-82AB-59334CF86374}"/>
    <cellStyle name="Total 5 4" xfId="21691" xr:uid="{43C326AE-9B37-4773-94F2-9EF1F5FDA29E}"/>
    <cellStyle name="Total 5 4 2" xfId="23425" xr:uid="{CC7E0988-2357-4E5B-B05F-DDAA1156BACD}"/>
    <cellStyle name="Total 5 4 2 2" xfId="26125" xr:uid="{B5138FEE-5A17-474B-B23C-CF5B378922F4}"/>
    <cellStyle name="Total 5 4 2 2 2" xfId="31577" xr:uid="{1F651026-51E9-4619-92B2-370CE3420A21}"/>
    <cellStyle name="Total 5 4 2 2 3" xfId="37152" xr:uid="{659782C1-D3E0-4A88-A006-6DB535456037}"/>
    <cellStyle name="Total 5 4 2 3" xfId="29365" xr:uid="{716BFFEE-9834-4170-886E-341751946313}"/>
    <cellStyle name="Total 5 4 2 4" xfId="35089" xr:uid="{723D6976-F0FC-4D23-87F8-148968A62AE0}"/>
    <cellStyle name="Total 5 4 3" xfId="24806" xr:uid="{16349AF9-80B8-463E-BE28-F1AD53AE3241}"/>
    <cellStyle name="Total 5 4 3 2" xfId="27001" xr:uid="{B82299A0-9F8B-4B39-BD96-1D0A9430D1E7}"/>
    <cellStyle name="Total 5 4 3 2 2" xfId="32453" xr:uid="{9836B8CF-C666-4085-A7D1-F1AD9573B4EA}"/>
    <cellStyle name="Total 5 4 3 2 3" xfId="37922" xr:uid="{E41E63BC-CA90-445F-9E2D-A98472A47DFB}"/>
    <cellStyle name="Total 5 4 3 3" xfId="30258" xr:uid="{F1901478-683B-4554-8EAD-789E1920AEBA}"/>
    <cellStyle name="Total 5 4 3 4" xfId="35955" xr:uid="{9E1F5455-4A94-4D3D-BAAE-CEB65724D27F}"/>
    <cellStyle name="Total 5 4 4" xfId="22570" xr:uid="{0EF4F00D-8153-450E-84B6-D0CFFCB85448}"/>
    <cellStyle name="Total 5 4 4 2" xfId="28510" xr:uid="{9E3C3A3A-7534-4D6C-98B7-EFFAEE668BC6}"/>
    <cellStyle name="Total 5 4 4 3" xfId="34237" xr:uid="{5884B39B-0C03-4888-ACD6-F1D00397DE53}"/>
    <cellStyle name="Total 5 4 5" xfId="25270" xr:uid="{28064C9D-B929-46B7-BAE6-C073F81CF01B}"/>
    <cellStyle name="Total 5 4 5 2" xfId="30722" xr:uid="{26EE551C-0889-4B25-B34C-A72CCB5037FF}"/>
    <cellStyle name="Total 5 4 5 3" xfId="36381" xr:uid="{32E20F28-0D24-41D2-BE9F-E2C13EBDAED1}"/>
    <cellStyle name="Total 5 4 6" xfId="27633" xr:uid="{20602045-F911-437E-BFAA-FC890A147710}"/>
    <cellStyle name="Total 5 4 7" xfId="33360" xr:uid="{E6285619-A265-455D-A624-24BEC5A38C67}"/>
    <cellStyle name="Total 5 5" xfId="23412" xr:uid="{188231A3-C63E-4C74-BE46-46A05E50AE40}"/>
    <cellStyle name="Total 5 5 2" xfId="26112" xr:uid="{F0BFE841-7AC3-4B48-B70D-9A9BCE00C7BA}"/>
    <cellStyle name="Total 5 5 2 2" xfId="31564" xr:uid="{5FCCEBA6-1098-42D7-9E65-1D423F3A1C42}"/>
    <cellStyle name="Total 5 5 2 3" xfId="37139" xr:uid="{A19BBD3A-D25F-42A2-9852-59B8E0ABDC78}"/>
    <cellStyle name="Total 5 5 3" xfId="29352" xr:uid="{0B3D0DB0-41C1-4218-84E6-FDA7855F6CB5}"/>
    <cellStyle name="Total 5 5 4" xfId="35076" xr:uid="{4879D1F4-672A-47C1-B6E3-054BE4CF25D8}"/>
    <cellStyle name="Total 5 6" xfId="24793" xr:uid="{203D4536-B3E7-4041-8032-8EE918E2B263}"/>
    <cellStyle name="Total 5 6 2" xfId="26988" xr:uid="{20201BBE-2B5D-49C1-9A20-772D933C1AA8}"/>
    <cellStyle name="Total 5 6 2 2" xfId="32440" xr:uid="{5AA7526F-8CE6-4403-9368-040015F3BCF1}"/>
    <cellStyle name="Total 5 6 2 3" xfId="37909" xr:uid="{00AA5A11-22A8-44C6-94C2-25585882D3D9}"/>
    <cellStyle name="Total 5 6 3" xfId="30245" xr:uid="{18D75A9C-EEA1-43B0-AB3B-B7B82B33DBD9}"/>
    <cellStyle name="Total 5 6 4" xfId="35942" xr:uid="{300A7285-D4C8-4D95-A0F6-D0504E2D3272}"/>
    <cellStyle name="Total 5 7" xfId="22557" xr:uid="{99E15493-6DBA-4197-A89C-90C5D21A6DE3}"/>
    <cellStyle name="Total 5 7 2" xfId="28497" xr:uid="{9987225B-2C54-45E2-B240-888D1EFFC7E3}"/>
    <cellStyle name="Total 5 7 3" xfId="34224" xr:uid="{6186DC0F-E931-4A62-9B64-33F08C4AA3AE}"/>
    <cellStyle name="Total 5 8" xfId="21678" xr:uid="{CE24BA3C-725B-4213-8BEB-5EED7DBFE665}"/>
    <cellStyle name="Total 5 9" xfId="27620" xr:uid="{BFAECF96-71B3-4022-B2A7-D1AB898671B9}"/>
    <cellStyle name="Total 6" xfId="20911" xr:uid="{00000000-0005-0000-0000-0000B5510000}"/>
    <cellStyle name="Total 6 10" xfId="33350" xr:uid="{7C44C819-6D38-4261-9F41-0BB8534C5078}"/>
    <cellStyle name="Total 6 2" xfId="20912" xr:uid="{00000000-0005-0000-0000-0000B6510000}"/>
    <cellStyle name="Total 6 2 2" xfId="21687" xr:uid="{9D1003DD-5331-4C7F-8C13-33825A5842F1}"/>
    <cellStyle name="Total 6 2 2 2" xfId="23421" xr:uid="{FA839E83-39E0-4FB0-85F3-5252057DB146}"/>
    <cellStyle name="Total 6 2 2 2 2" xfId="26121" xr:uid="{2CBE5768-3E2A-436C-BD50-5DF36A19223F}"/>
    <cellStyle name="Total 6 2 2 2 2 2" xfId="31573" xr:uid="{76674EC2-5D30-4B96-AF17-7A262C9C5222}"/>
    <cellStyle name="Total 6 2 2 2 2 3" xfId="37148" xr:uid="{7D38A387-1BB5-46ED-9031-4CA4B4F9E9B1}"/>
    <cellStyle name="Total 6 2 2 2 3" xfId="29361" xr:uid="{E4A121D9-540A-4A03-A59E-802FAA0B1AE3}"/>
    <cellStyle name="Total 6 2 2 2 4" xfId="35085" xr:uid="{7C26F12B-CACC-4235-B594-0CD3ACA10021}"/>
    <cellStyle name="Total 6 2 2 3" xfId="24802" xr:uid="{745A5A57-35C7-400A-89C2-C10AD15B8CF1}"/>
    <cellStyle name="Total 6 2 2 3 2" xfId="26997" xr:uid="{077D4939-FF72-4A28-B813-C27B5294787C}"/>
    <cellStyle name="Total 6 2 2 3 2 2" xfId="32449" xr:uid="{7831A722-890A-4A77-9B97-2CB4751EEACD}"/>
    <cellStyle name="Total 6 2 2 3 2 3" xfId="37918" xr:uid="{A62C096A-E559-4368-8063-A20A50D914C9}"/>
    <cellStyle name="Total 6 2 2 3 3" xfId="30254" xr:uid="{3AC189B3-31D3-49F7-8069-6FF64077F839}"/>
    <cellStyle name="Total 6 2 2 3 4" xfId="35951" xr:uid="{AA820EB5-7781-4097-A7AD-EC5A4A65F880}"/>
    <cellStyle name="Total 6 2 2 4" xfId="22566" xr:uid="{EA4F60C5-13E3-4F27-BFBF-BD13BECB747D}"/>
    <cellStyle name="Total 6 2 2 4 2" xfId="28506" xr:uid="{C0C442CC-466A-45D8-A565-82FCCE1D2508}"/>
    <cellStyle name="Total 6 2 2 4 3" xfId="34233" xr:uid="{90D83E35-D745-451D-B2DC-4E0A48FAF6A4}"/>
    <cellStyle name="Total 6 2 2 5" xfId="25266" xr:uid="{2403CCE9-5B13-4683-9632-36665409B76A}"/>
    <cellStyle name="Total 6 2 2 5 2" xfId="30718" xr:uid="{285F79A4-EC46-4022-9F88-666144FEC27D}"/>
    <cellStyle name="Total 6 2 2 5 3" xfId="36377" xr:uid="{B82E33F1-08E1-45C5-8528-6ED6EEFB67F9}"/>
    <cellStyle name="Total 6 2 2 6" xfId="27629" xr:uid="{23D6F5BE-E00D-430D-808E-C6DE08629953}"/>
    <cellStyle name="Total 6 2 2 7" xfId="33356" xr:uid="{542EF6F9-CEBD-47AA-BFBA-85C7F7C3D08C}"/>
    <cellStyle name="Total 6 2 3" xfId="23416" xr:uid="{6259AE68-57D6-4143-BCE9-24CACAB23DEF}"/>
    <cellStyle name="Total 6 2 3 2" xfId="26116" xr:uid="{2C4B64B5-B17A-45A9-AE6D-BAB47D65A53C}"/>
    <cellStyle name="Total 6 2 3 2 2" xfId="31568" xr:uid="{D096B803-9AA6-44A6-B485-912A7CF64251}"/>
    <cellStyle name="Total 6 2 3 2 3" xfId="37143" xr:uid="{566F398A-C118-4090-A92E-FD505DBF24D0}"/>
    <cellStyle name="Total 6 2 3 3" xfId="29356" xr:uid="{85E36605-FF36-48CC-80B3-3616CD588657}"/>
    <cellStyle name="Total 6 2 3 4" xfId="35080" xr:uid="{A4CA283D-D94C-42AA-BE3E-6FD1A242184B}"/>
    <cellStyle name="Total 6 2 4" xfId="24797" xr:uid="{1D9DB394-F2A0-44A3-9015-B35529D0EF18}"/>
    <cellStyle name="Total 6 2 4 2" xfId="26992" xr:uid="{FDF150BB-973A-446F-8FD3-D440FAD0B200}"/>
    <cellStyle name="Total 6 2 4 2 2" xfId="32444" xr:uid="{DA679A8C-4D3F-450D-8BA0-794B01B6AA82}"/>
    <cellStyle name="Total 6 2 4 2 3" xfId="37913" xr:uid="{6D259C19-EAD7-4311-B496-D2AAC9C95669}"/>
    <cellStyle name="Total 6 2 4 3" xfId="30249" xr:uid="{E8EE4234-C163-4866-9B24-473859B6AC78}"/>
    <cellStyle name="Total 6 2 4 4" xfId="35946" xr:uid="{E6CE9287-5C58-4D96-8F54-25134E9C33AC}"/>
    <cellStyle name="Total 6 2 5" xfId="22561" xr:uid="{3985F360-189A-4EF7-ACE3-92366E3B997B}"/>
    <cellStyle name="Total 6 2 5 2" xfId="28501" xr:uid="{39EF5A03-56F6-464B-9016-6168824BB0BB}"/>
    <cellStyle name="Total 6 2 5 3" xfId="34228" xr:uid="{5D1B3474-5DC3-4F59-A53A-2AF3F0D9527A}"/>
    <cellStyle name="Total 6 2 6" xfId="21682" xr:uid="{18A6BFDE-F3B2-4B93-95E6-636C0EA5387C}"/>
    <cellStyle name="Total 6 2 7" xfId="27624" xr:uid="{4C8D22E3-E619-4117-829A-DF56E83C8167}"/>
    <cellStyle name="Total 6 2 8" xfId="33351" xr:uid="{DCAB2247-8073-4548-ABF9-8A2F7C6F9783}"/>
    <cellStyle name="Total 6 3" xfId="20913" xr:uid="{00000000-0005-0000-0000-0000B7510000}"/>
    <cellStyle name="Total 6 3 2" xfId="21686" xr:uid="{1F05B707-724F-48C6-85B5-9A8D4E9A774E}"/>
    <cellStyle name="Total 6 3 2 2" xfId="23420" xr:uid="{A57996A8-32BD-4961-84EE-25118A6CFD4A}"/>
    <cellStyle name="Total 6 3 2 2 2" xfId="26120" xr:uid="{6E6EC2AA-5D0D-460D-A669-E916CDD8F678}"/>
    <cellStyle name="Total 6 3 2 2 2 2" xfId="31572" xr:uid="{42EDF0DF-C773-40A0-A7CA-843169210E85}"/>
    <cellStyle name="Total 6 3 2 2 2 3" xfId="37147" xr:uid="{84486330-AE58-4301-B82D-80CBDD49674E}"/>
    <cellStyle name="Total 6 3 2 2 3" xfId="29360" xr:uid="{B1E294E1-CB55-45B0-A0D5-D35ED6D2F673}"/>
    <cellStyle name="Total 6 3 2 2 4" xfId="35084" xr:uid="{53E4AA17-6DA3-49E0-B12E-E8C2F022C2F5}"/>
    <cellStyle name="Total 6 3 2 3" xfId="24801" xr:uid="{54AAEBEC-8078-4205-9834-1CD1B3C65C79}"/>
    <cellStyle name="Total 6 3 2 3 2" xfId="26996" xr:uid="{C1EFDA92-2A6F-4F69-A345-F396140FDAAD}"/>
    <cellStyle name="Total 6 3 2 3 2 2" xfId="32448" xr:uid="{73DABE50-C12D-42AA-9D3D-BA4474CA6F94}"/>
    <cellStyle name="Total 6 3 2 3 2 3" xfId="37917" xr:uid="{0797B564-5682-4E42-A120-8DF750032738}"/>
    <cellStyle name="Total 6 3 2 3 3" xfId="30253" xr:uid="{39B1BEEA-3546-4C6A-B5D1-763632E28248}"/>
    <cellStyle name="Total 6 3 2 3 4" xfId="35950" xr:uid="{1B261F58-B922-48DE-A6FE-6879339E8B7E}"/>
    <cellStyle name="Total 6 3 2 4" xfId="22565" xr:uid="{02AC1929-087A-4984-8F80-C23096FC0D5F}"/>
    <cellStyle name="Total 6 3 2 4 2" xfId="28505" xr:uid="{A0A6F30E-B577-4BF1-A5DF-B5E958D2D624}"/>
    <cellStyle name="Total 6 3 2 4 3" xfId="34232" xr:uid="{C8EFD291-B3F1-482B-9ABF-7ADCC3010FB5}"/>
    <cellStyle name="Total 6 3 2 5" xfId="25265" xr:uid="{7ED21F3D-CBD0-491F-8000-E9490553C928}"/>
    <cellStyle name="Total 6 3 2 5 2" xfId="30717" xr:uid="{48242F5C-55BD-4F98-9D29-739624A630B1}"/>
    <cellStyle name="Total 6 3 2 5 3" xfId="36376" xr:uid="{2789801C-44FA-462F-AC73-233E3472D341}"/>
    <cellStyle name="Total 6 3 2 6" xfId="27628" xr:uid="{E9C2058E-322B-4E67-AF15-72E0A7E68465}"/>
    <cellStyle name="Total 6 3 2 7" xfId="33355" xr:uid="{53C47A04-82B7-4241-9EAB-CF5C620A5399}"/>
    <cellStyle name="Total 6 3 3" xfId="23417" xr:uid="{C445F7B2-5ADB-4CD6-A62D-C2B12020B32C}"/>
    <cellStyle name="Total 6 3 3 2" xfId="26117" xr:uid="{67A5C353-DB77-42CB-94A9-FBD0E2C0D376}"/>
    <cellStyle name="Total 6 3 3 2 2" xfId="31569" xr:uid="{F1021D20-597F-436A-822B-2D2520EE4F98}"/>
    <cellStyle name="Total 6 3 3 2 3" xfId="37144" xr:uid="{AED222FD-AE61-4494-B422-C2F1F2F4E6CD}"/>
    <cellStyle name="Total 6 3 3 3" xfId="29357" xr:uid="{DEAF781A-FA28-4CD8-AEFE-2740916AD0E3}"/>
    <cellStyle name="Total 6 3 3 4" xfId="35081" xr:uid="{CE0F323D-4251-4F22-81FA-F7A8EABE3121}"/>
    <cellStyle name="Total 6 3 4" xfId="24798" xr:uid="{245D7851-F8AB-4065-9A0E-1EAD5ECDC22A}"/>
    <cellStyle name="Total 6 3 4 2" xfId="26993" xr:uid="{6B264590-5D48-42D3-B6E2-72E70B3277BA}"/>
    <cellStyle name="Total 6 3 4 2 2" xfId="32445" xr:uid="{E2D7E4DC-3359-4378-9E37-91F52131FC55}"/>
    <cellStyle name="Total 6 3 4 2 3" xfId="37914" xr:uid="{33C4C05A-2ED2-4D07-BC9E-46552F713CBE}"/>
    <cellStyle name="Total 6 3 4 3" xfId="30250" xr:uid="{39ED7F50-FD83-4D1A-85B8-9C4114F450A0}"/>
    <cellStyle name="Total 6 3 4 4" xfId="35947" xr:uid="{015EE746-3862-440F-BE2D-492B345E5C05}"/>
    <cellStyle name="Total 6 3 5" xfId="22562" xr:uid="{4256D024-84B5-48E7-9994-996A7DCB1AD8}"/>
    <cellStyle name="Total 6 3 5 2" xfId="28502" xr:uid="{59ADA24C-54DF-46C3-8D6E-27CD47F65CE3}"/>
    <cellStyle name="Total 6 3 5 3" xfId="34229" xr:uid="{DB273B07-3AC4-467C-B9E8-1C97F7519F5B}"/>
    <cellStyle name="Total 6 3 6" xfId="21683" xr:uid="{8925376C-16E1-434D-872E-CC7B871F50ED}"/>
    <cellStyle name="Total 6 3 7" xfId="27625" xr:uid="{E2B6FA20-4016-44FE-A466-2082348F7694}"/>
    <cellStyle name="Total 6 3 8" xfId="33352" xr:uid="{16216CB2-4940-4227-8131-E3F59C638013}"/>
    <cellStyle name="Total 6 4" xfId="21688" xr:uid="{51B7A31C-BCAD-48A8-A9C3-D6DA4FE3B707}"/>
    <cellStyle name="Total 6 4 2" xfId="23422" xr:uid="{08937D13-392E-4D2B-9ABC-224EFDC50C5D}"/>
    <cellStyle name="Total 6 4 2 2" xfId="26122" xr:uid="{8E54CF09-20EB-45DB-BDED-ABA4CF62011E}"/>
    <cellStyle name="Total 6 4 2 2 2" xfId="31574" xr:uid="{028105BB-0971-4FD9-8CFF-9707FF03885C}"/>
    <cellStyle name="Total 6 4 2 2 3" xfId="37149" xr:uid="{9A2BF0AD-C787-4CE7-BFCF-E3023F31C614}"/>
    <cellStyle name="Total 6 4 2 3" xfId="29362" xr:uid="{A2C95845-39EE-422B-8382-56E5119EA4CF}"/>
    <cellStyle name="Total 6 4 2 4" xfId="35086" xr:uid="{D6081B39-5CD7-4EBD-AECA-0515D3A9BF5B}"/>
    <cellStyle name="Total 6 4 3" xfId="24803" xr:uid="{CAB84A38-7B5F-496C-9934-DC79DF3037B5}"/>
    <cellStyle name="Total 6 4 3 2" xfId="26998" xr:uid="{6ADD7283-1592-4A15-B2E1-599958FB4C84}"/>
    <cellStyle name="Total 6 4 3 2 2" xfId="32450" xr:uid="{E7840973-BF88-4E5D-A721-C59E943B5FED}"/>
    <cellStyle name="Total 6 4 3 2 3" xfId="37919" xr:uid="{7E74DF32-BBF7-4867-8DF0-09E13273354A}"/>
    <cellStyle name="Total 6 4 3 3" xfId="30255" xr:uid="{1A3CDF46-9580-4F87-968F-0A9BA57B06AD}"/>
    <cellStyle name="Total 6 4 3 4" xfId="35952" xr:uid="{46FE63DA-1BB3-4301-A158-99BE0534B9BF}"/>
    <cellStyle name="Total 6 4 4" xfId="22567" xr:uid="{D2DDF70E-09F5-41D6-806F-BD10DA33E4F0}"/>
    <cellStyle name="Total 6 4 4 2" xfId="28507" xr:uid="{BF9B30A9-962B-4866-8FBF-71E915536625}"/>
    <cellStyle name="Total 6 4 4 3" xfId="34234" xr:uid="{5C19E530-3268-4D67-AC7B-865FD41C338E}"/>
    <cellStyle name="Total 6 4 5" xfId="25267" xr:uid="{30FD2B31-484C-4E98-B051-AA0BC96F5B55}"/>
    <cellStyle name="Total 6 4 5 2" xfId="30719" xr:uid="{70A1C60D-1E2A-4BD3-A435-651058E37FDF}"/>
    <cellStyle name="Total 6 4 5 3" xfId="36378" xr:uid="{FF870B7D-43D4-43F8-99C5-C51748B19FAD}"/>
    <cellStyle name="Total 6 4 6" xfId="27630" xr:uid="{225EA2CE-D8F3-4A53-908D-EADA6B1E8909}"/>
    <cellStyle name="Total 6 4 7" xfId="33357" xr:uid="{EC3873F7-F389-48E3-A40D-9F4683F372A6}"/>
    <cellStyle name="Total 6 5" xfId="23415" xr:uid="{BE820D0E-F71B-4A69-B017-34AB8ED3A457}"/>
    <cellStyle name="Total 6 5 2" xfId="26115" xr:uid="{BA0996EF-C391-4635-B70E-5AFB44F6EDE4}"/>
    <cellStyle name="Total 6 5 2 2" xfId="31567" xr:uid="{741BF801-3CCC-4F01-9377-A2D14708E647}"/>
    <cellStyle name="Total 6 5 2 3" xfId="37142" xr:uid="{33698250-C79F-4891-972C-CF933B036F90}"/>
    <cellStyle name="Total 6 5 3" xfId="29355" xr:uid="{C96D8C9D-0F38-491D-838D-27FD08D40B14}"/>
    <cellStyle name="Total 6 5 4" xfId="35079" xr:uid="{5D54B62A-D56F-4346-A235-0CD66D40CBA2}"/>
    <cellStyle name="Total 6 6" xfId="24796" xr:uid="{85512F13-0CDF-4A28-87B0-1AE80C17FC5C}"/>
    <cellStyle name="Total 6 6 2" xfId="26991" xr:uid="{552BA497-31CA-4160-B3C4-0787350BE432}"/>
    <cellStyle name="Total 6 6 2 2" xfId="32443" xr:uid="{344C0083-0AEA-4699-9F16-1FC8B19D9D5C}"/>
    <cellStyle name="Total 6 6 2 3" xfId="37912" xr:uid="{A321B4E7-6EEA-4F02-9621-488650F44039}"/>
    <cellStyle name="Total 6 6 3" xfId="30248" xr:uid="{CB3A1E02-5643-4728-909A-3DCD09F1493E}"/>
    <cellStyle name="Total 6 6 4" xfId="35945" xr:uid="{4D2B2E43-261C-4336-94D6-9534AA260DD2}"/>
    <cellStyle name="Total 6 7" xfId="22560" xr:uid="{35686C21-3EFE-49DB-B4BF-EF5B5727076F}"/>
    <cellStyle name="Total 6 7 2" xfId="28500" xr:uid="{BF906CEA-9234-4F62-8584-17FF8336851D}"/>
    <cellStyle name="Total 6 7 3" xfId="34227" xr:uid="{44CBBAC2-08E3-4675-8B01-432CCAD6EFD7}"/>
    <cellStyle name="Total 6 8" xfId="21681" xr:uid="{64A7C1B6-0A3B-4EB2-A45E-5CEAA00A2E8C}"/>
    <cellStyle name="Total 6 9" xfId="27623" xr:uid="{05D2F9E9-6095-4385-AAA6-8775ED7D092A}"/>
    <cellStyle name="Total 7" xfId="20914" xr:uid="{00000000-0005-0000-0000-0000B8510000}"/>
    <cellStyle name="Total 7 2" xfId="21685" xr:uid="{5B3FBA8B-D5AF-4C93-B054-075C049C3FF1}"/>
    <cellStyle name="Total 7 2 2" xfId="23419" xr:uid="{74AD9B5F-AAF6-4507-826C-D765E2EA4FCF}"/>
    <cellStyle name="Total 7 2 2 2" xfId="26119" xr:uid="{687404D8-FFCE-49A9-B8C6-F101C8615354}"/>
    <cellStyle name="Total 7 2 2 2 2" xfId="31571" xr:uid="{B73718FA-1397-4609-A2E8-8B88C72AC795}"/>
    <cellStyle name="Total 7 2 2 2 3" xfId="37146" xr:uid="{0E014E20-8F8B-441C-BEDA-117F25C99246}"/>
    <cellStyle name="Total 7 2 2 3" xfId="29359" xr:uid="{D3DBB2DD-2BB2-4BEC-8A16-419F9D1B2B4E}"/>
    <cellStyle name="Total 7 2 2 4" xfId="35083" xr:uid="{173B9A0F-6CBA-42A7-B81F-E91AB7C63819}"/>
    <cellStyle name="Total 7 2 3" xfId="24800" xr:uid="{70108516-13C6-44AF-B860-243DC3ABE67C}"/>
    <cellStyle name="Total 7 2 3 2" xfId="26995" xr:uid="{1218CC5E-2D64-4EA0-91EA-46E8A21385FB}"/>
    <cellStyle name="Total 7 2 3 2 2" xfId="32447" xr:uid="{07CF2AF8-F9B3-419A-8C69-F2ED72705A75}"/>
    <cellStyle name="Total 7 2 3 2 3" xfId="37916" xr:uid="{91B246F4-801F-4718-88BF-66C10757C9B7}"/>
    <cellStyle name="Total 7 2 3 3" xfId="30252" xr:uid="{44182319-37C5-4F32-A75A-F8E48F63336F}"/>
    <cellStyle name="Total 7 2 3 4" xfId="35949" xr:uid="{38AB68BB-736C-43C6-9702-B94FD093B265}"/>
    <cellStyle name="Total 7 2 4" xfId="22564" xr:uid="{FE5A0AA7-F3AD-4485-A68F-0D9BDD2BE2D3}"/>
    <cellStyle name="Total 7 2 4 2" xfId="28504" xr:uid="{F9531B17-0BF9-4020-95DC-3727E462B302}"/>
    <cellStyle name="Total 7 2 4 3" xfId="34231" xr:uid="{AF6BB5AE-3233-4A75-AF66-7F1780BFED65}"/>
    <cellStyle name="Total 7 2 5" xfId="25264" xr:uid="{BCDB4B13-6D8B-4B92-B43C-D7888AB212C2}"/>
    <cellStyle name="Total 7 2 5 2" xfId="30716" xr:uid="{EE629FC2-5997-4392-BF2F-B1BC84028CC0}"/>
    <cellStyle name="Total 7 2 5 3" xfId="36375" xr:uid="{EE142174-C854-4858-B586-4996AE76E0B1}"/>
    <cellStyle name="Total 7 2 6" xfId="27627" xr:uid="{A6C5E528-4569-494F-A2CB-669B6AB18738}"/>
    <cellStyle name="Total 7 2 7" xfId="33354" xr:uid="{E2A7A3AE-93FC-4FC6-9C67-55936D1304C3}"/>
    <cellStyle name="Total 7 3" xfId="23418" xr:uid="{3A75CFE5-DD77-482C-A3F4-AA7DF0ADACFB}"/>
    <cellStyle name="Total 7 3 2" xfId="26118" xr:uid="{ED7405CA-EFF1-4588-AD8A-872A8C76455F}"/>
    <cellStyle name="Total 7 3 2 2" xfId="31570" xr:uid="{B3353837-3136-4D2F-A238-004D99C03263}"/>
    <cellStyle name="Total 7 3 2 3" xfId="37145" xr:uid="{87730432-B0E8-4E5A-8C08-69A707C487FC}"/>
    <cellStyle name="Total 7 3 3" xfId="29358" xr:uid="{4E0ECDF9-7143-4C46-BF63-1B9DEF9140DA}"/>
    <cellStyle name="Total 7 3 4" xfId="35082" xr:uid="{13865804-E363-4C2A-8B70-B4F1878B2F10}"/>
    <cellStyle name="Total 7 4" xfId="24799" xr:uid="{E73DBE1D-9AFD-4D10-A22F-1A5BA6DB2308}"/>
    <cellStyle name="Total 7 4 2" xfId="26994" xr:uid="{2E376FEF-7490-4F05-8CF2-43B7454FFC41}"/>
    <cellStyle name="Total 7 4 2 2" xfId="32446" xr:uid="{23C9A440-510D-4BC3-A0FE-4C9632C5FEED}"/>
    <cellStyle name="Total 7 4 2 3" xfId="37915" xr:uid="{DB8C0CD5-1A27-402C-B1BD-0BD340B74E29}"/>
    <cellStyle name="Total 7 4 3" xfId="30251" xr:uid="{706954AD-1E6D-4541-932C-04F9C976B266}"/>
    <cellStyle name="Total 7 4 4" xfId="35948" xr:uid="{1F465EB0-5056-4674-A1B0-4D59870A7BA4}"/>
    <cellStyle name="Total 7 5" xfId="22563" xr:uid="{FEE4A86F-7633-4840-B160-0344435AF29B}"/>
    <cellStyle name="Total 7 5 2" xfId="28503" xr:uid="{FB9E6C18-7E1B-4A7C-BCCD-100F172FBB80}"/>
    <cellStyle name="Total 7 5 3" xfId="34230" xr:uid="{2893AF7A-1329-4E1F-BFD0-9F131EBBC43B}"/>
    <cellStyle name="Total 7 6" xfId="21684" xr:uid="{6D6A90E1-3C2F-4952-A48F-D1EFB0CFFE87}"/>
    <cellStyle name="Total 7 7" xfId="27626" xr:uid="{92982300-0323-49DC-942C-A60DF95F0981}"/>
    <cellStyle name="Total 7 8" xfId="33353" xr:uid="{26D1EE1A-B34F-4BD0-B917-BB79E717A04A}"/>
    <cellStyle name="Total2 - Style2" xfId="20915" xr:uid="{00000000-0005-0000-0000-0000B9510000}"/>
    <cellStyle name="Unit" xfId="20916" xr:uid="{00000000-0005-0000-0000-0000BA510000}"/>
    <cellStyle name="Unit 2" xfId="20917" xr:uid="{00000000-0005-0000-0000-0000BB510000}"/>
    <cellStyle name="Unit 3" xfId="20918" xr:uid="{00000000-0005-0000-0000-0000BC510000}"/>
    <cellStyle name="Unit 4" xfId="20919" xr:uid="{00000000-0005-0000-0000-0000BD510000}"/>
    <cellStyle name="Vertical" xfId="20920" xr:uid="{00000000-0005-0000-0000-0000BE510000}"/>
    <cellStyle name="Vertical 2" xfId="20921" xr:uid="{00000000-0005-0000-0000-0000BF510000}"/>
    <cellStyle name="Vertical 2 2" xfId="23912" xr:uid="{E52E4124-513D-4D2C-9CC1-559814EDB764}"/>
    <cellStyle name="Vertical 2 3" xfId="23944" xr:uid="{749616DA-5C80-4E21-83A0-017F20591E2F}"/>
    <cellStyle name="Vertical 3" xfId="20922" xr:uid="{00000000-0005-0000-0000-0000C0510000}"/>
    <cellStyle name="Vertical 4" xfId="23911" xr:uid="{A3B987F9-F995-40FA-A75E-F8D8EADBE498}"/>
    <cellStyle name="Währung [0]" xfId="20923" xr:uid="{00000000-0005-0000-0000-0000C1510000}"/>
    <cellStyle name="Währung_AX-3-4-Balance-Sheet-310899" xfId="20924" xr:uid="{00000000-0005-0000-0000-0000C2510000}"/>
    <cellStyle name="Warning Text 2" xfId="20925" xr:uid="{00000000-0005-0000-0000-0000C3510000}"/>
    <cellStyle name="Warning Text 2 10" xfId="20926" xr:uid="{00000000-0005-0000-0000-0000C4510000}"/>
    <cellStyle name="Warning Text 2 11" xfId="20927" xr:uid="{00000000-0005-0000-0000-0000C5510000}"/>
    <cellStyle name="Warning Text 2 12" xfId="20928" xr:uid="{00000000-0005-0000-0000-0000C6510000}"/>
    <cellStyle name="Warning Text 2 2" xfId="20929" xr:uid="{00000000-0005-0000-0000-0000C7510000}"/>
    <cellStyle name="Warning Text 2 2 2" xfId="20930" xr:uid="{00000000-0005-0000-0000-0000C8510000}"/>
    <cellStyle name="Warning Text 2 3" xfId="20931" xr:uid="{00000000-0005-0000-0000-0000C9510000}"/>
    <cellStyle name="Warning Text 2 4" xfId="20932" xr:uid="{00000000-0005-0000-0000-0000CA510000}"/>
    <cellStyle name="Warning Text 2 5" xfId="20933" xr:uid="{00000000-0005-0000-0000-0000CB510000}"/>
    <cellStyle name="Warning Text 2 6" xfId="20934" xr:uid="{00000000-0005-0000-0000-0000CC510000}"/>
    <cellStyle name="Warning Text 2 7" xfId="20935" xr:uid="{00000000-0005-0000-0000-0000CD510000}"/>
    <cellStyle name="Warning Text 2 8" xfId="20936" xr:uid="{00000000-0005-0000-0000-0000CE510000}"/>
    <cellStyle name="Warning Text 2 9" xfId="20937" xr:uid="{00000000-0005-0000-0000-0000CF510000}"/>
    <cellStyle name="Warning Text 3" xfId="20938" xr:uid="{00000000-0005-0000-0000-0000D0510000}"/>
    <cellStyle name="Warning Text 3 2" xfId="20939" xr:uid="{00000000-0005-0000-0000-0000D1510000}"/>
    <cellStyle name="Warning Text 3 3" xfId="20940" xr:uid="{00000000-0005-0000-0000-0000D2510000}"/>
    <cellStyle name="Warning Text 4" xfId="20941" xr:uid="{00000000-0005-0000-0000-0000D3510000}"/>
    <cellStyle name="Warning Text 4 2" xfId="20942" xr:uid="{00000000-0005-0000-0000-0000D4510000}"/>
    <cellStyle name="Warning Text 4 3" xfId="20943" xr:uid="{00000000-0005-0000-0000-0000D5510000}"/>
    <cellStyle name="Warning Text 5" xfId="20944" xr:uid="{00000000-0005-0000-0000-0000D6510000}"/>
    <cellStyle name="Warning Text 5 2" xfId="20945" xr:uid="{00000000-0005-0000-0000-0000D7510000}"/>
    <cellStyle name="Warning Text 5 3" xfId="20946" xr:uid="{00000000-0005-0000-0000-0000D8510000}"/>
    <cellStyle name="Warning Text 6" xfId="20947" xr:uid="{00000000-0005-0000-0000-0000D9510000}"/>
    <cellStyle name="Warning Text 6 2" xfId="20948" xr:uid="{00000000-0005-0000-0000-0000DA510000}"/>
    <cellStyle name="Warning Text 6 3" xfId="20949" xr:uid="{00000000-0005-0000-0000-0000DB510000}"/>
    <cellStyle name="Warning Text 7" xfId="20950" xr:uid="{00000000-0005-0000-0000-0000DC510000}"/>
    <cellStyle name="Years" xfId="20951" xr:uid="{00000000-0005-0000-0000-0000DD510000}"/>
    <cellStyle name="Денежный [0]_Capex" xfId="20952" xr:uid="{00000000-0005-0000-0000-0000DE510000}"/>
    <cellStyle name="Денежный_Capex" xfId="20953" xr:uid="{00000000-0005-0000-0000-0000DF510000}"/>
    <cellStyle name="Обычный_7.1" xfId="20954" xr:uid="{00000000-0005-0000-0000-0000E0510000}"/>
    <cellStyle name="ТЕКСТ" xfId="20955" xr:uid="{00000000-0005-0000-0000-0000E1510000}"/>
    <cellStyle name="Тысячи [0]_Chart1 (Sales &amp; Costs)" xfId="20956" xr:uid="{00000000-0005-0000-0000-0000E2510000}"/>
    <cellStyle name="Тысячи_Chart1 (Sales &amp; Costs)" xfId="20957" xr:uid="{00000000-0005-0000-0000-0000E3510000}"/>
    <cellStyle name="Финансовый [0]_Capex" xfId="20958" xr:uid="{00000000-0005-0000-0000-0000E4510000}"/>
    <cellStyle name="Финансовый_Capex" xfId="20959" xr:uid="{00000000-0005-0000-0000-0000E5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rma.goderdzishvili/AppData/Local/Microsoft/Windows/INetCache/Content.Outlook/LWXN3VOF/PG1-BPB-QQ-202203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1. key ratios"/>
      <sheetName val="2. RC"/>
      <sheetName val="3. PL"/>
      <sheetName val="4. Off-Balance"/>
      <sheetName val="5. RWA"/>
      <sheetName val="6. Administrators-shareholders"/>
      <sheetName val="7. LI1"/>
      <sheetName val="8. LI2"/>
      <sheetName val="9. Capital"/>
      <sheetName val="9.1. Capital Requirements"/>
      <sheetName val="10. CC2"/>
      <sheetName val="11. CRWA"/>
      <sheetName val="12. CRM"/>
      <sheetName val="13. CRME"/>
      <sheetName val="14. LCR"/>
      <sheetName val="15. CCR"/>
      <sheetName val="15.1. LR"/>
      <sheetName val="16. NSFR"/>
      <sheetName val=" 17. Residual Maturity"/>
      <sheetName val="18. Assets by Exposure classes"/>
      <sheetName val="19. Assets by Risk Sectors"/>
      <sheetName val="20. Reserves"/>
      <sheetName val="21. NPL"/>
      <sheetName val="22. Quality"/>
      <sheetName val="23. LTV"/>
      <sheetName val="24. Risk Sector"/>
      <sheetName val="25. Collateral"/>
      <sheetName val="26. Retail Products"/>
    </sheetNames>
    <sheetDataSet>
      <sheetData sheetId="0"/>
      <sheetData sheetId="1">
        <row r="9">
          <cell r="C9">
            <v>89340854.899999991</v>
          </cell>
        </row>
      </sheetData>
      <sheetData sheetId="2">
        <row r="7">
          <cell r="E7">
            <v>5608118.9744999995</v>
          </cell>
        </row>
      </sheetData>
      <sheetData sheetId="3"/>
      <sheetData sheetId="4"/>
      <sheetData sheetId="5">
        <row r="13">
          <cell r="C13">
            <v>493521122.76273894</v>
          </cell>
        </row>
      </sheetData>
      <sheetData sheetId="6"/>
      <sheetData sheetId="7">
        <row r="21">
          <cell r="E21">
            <v>465286858.55399996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5"/>
  <sheetViews>
    <sheetView zoomScale="80" zoomScaleNormal="80" workbookViewId="0">
      <selection activeCell="C5" sqref="C5"/>
    </sheetView>
  </sheetViews>
  <sheetFormatPr defaultColWidth="9.36328125" defaultRowHeight="14"/>
  <cols>
    <col min="1" max="1" width="10.36328125" style="4" customWidth="1"/>
    <col min="2" max="2" width="149.54296875" style="5" customWidth="1"/>
    <col min="3" max="3" width="39.453125" style="5" customWidth="1"/>
    <col min="4" max="6" width="9.36328125" style="5"/>
    <col min="7" max="7" width="25" style="5" customWidth="1"/>
    <col min="8" max="16384" width="9.36328125" style="5"/>
  </cols>
  <sheetData>
    <row r="1" spans="1:3">
      <c r="A1" s="144"/>
      <c r="B1" s="177" t="s">
        <v>344</v>
      </c>
      <c r="C1" s="144"/>
    </row>
    <row r="2" spans="1:3">
      <c r="A2" s="178">
        <v>1</v>
      </c>
      <c r="B2" s="283" t="s">
        <v>345</v>
      </c>
      <c r="C2" s="431" t="s">
        <v>741</v>
      </c>
    </row>
    <row r="3" spans="1:3">
      <c r="A3" s="178">
        <v>2</v>
      </c>
      <c r="B3" s="284" t="s">
        <v>341</v>
      </c>
      <c r="C3" s="431" t="s">
        <v>742</v>
      </c>
    </row>
    <row r="4" spans="1:3">
      <c r="A4" s="178">
        <v>3</v>
      </c>
      <c r="B4" s="285" t="s">
        <v>346</v>
      </c>
      <c r="C4" s="431" t="s">
        <v>743</v>
      </c>
    </row>
    <row r="5" spans="1:3">
      <c r="A5" s="179">
        <v>4</v>
      </c>
      <c r="B5" s="286" t="s">
        <v>342</v>
      </c>
      <c r="C5" s="431" t="s">
        <v>744</v>
      </c>
    </row>
    <row r="6" spans="1:3" s="180" customFormat="1" ht="45.75" customHeight="1">
      <c r="A6" s="693" t="s">
        <v>420</v>
      </c>
      <c r="B6" s="694"/>
      <c r="C6" s="694"/>
    </row>
    <row r="7" spans="1:3">
      <c r="A7" s="181" t="s">
        <v>30</v>
      </c>
      <c r="B7" s="177" t="s">
        <v>343</v>
      </c>
    </row>
    <row r="8" spans="1:3">
      <c r="A8" s="144">
        <v>1</v>
      </c>
      <c r="B8" s="221" t="s">
        <v>21</v>
      </c>
    </row>
    <row r="9" spans="1:3">
      <c r="A9" s="144">
        <v>2</v>
      </c>
      <c r="B9" s="222" t="s">
        <v>22</v>
      </c>
    </row>
    <row r="10" spans="1:3">
      <c r="A10" s="144">
        <v>3</v>
      </c>
      <c r="B10" s="222" t="s">
        <v>23</v>
      </c>
    </row>
    <row r="11" spans="1:3">
      <c r="A11" s="144">
        <v>4</v>
      </c>
      <c r="B11" s="222" t="s">
        <v>24</v>
      </c>
      <c r="C11" s="78"/>
    </row>
    <row r="12" spans="1:3">
      <c r="A12" s="144">
        <v>5</v>
      </c>
      <c r="B12" s="222" t="s">
        <v>25</v>
      </c>
    </row>
    <row r="13" spans="1:3">
      <c r="A13" s="144">
        <v>6</v>
      </c>
      <c r="B13" s="223" t="s">
        <v>353</v>
      </c>
    </row>
    <row r="14" spans="1:3">
      <c r="A14" s="144">
        <v>7</v>
      </c>
      <c r="B14" s="222" t="s">
        <v>347</v>
      </c>
    </row>
    <row r="15" spans="1:3">
      <c r="A15" s="144">
        <v>8</v>
      </c>
      <c r="B15" s="222" t="s">
        <v>348</v>
      </c>
    </row>
    <row r="16" spans="1:3">
      <c r="A16" s="144">
        <v>9</v>
      </c>
      <c r="B16" s="222" t="s">
        <v>26</v>
      </c>
    </row>
    <row r="17" spans="1:2">
      <c r="A17" s="282" t="s">
        <v>419</v>
      </c>
      <c r="B17" s="281" t="s">
        <v>406</v>
      </c>
    </row>
    <row r="18" spans="1:2">
      <c r="A18" s="144">
        <v>10</v>
      </c>
      <c r="B18" s="222" t="s">
        <v>27</v>
      </c>
    </row>
    <row r="19" spans="1:2">
      <c r="A19" s="144">
        <v>11</v>
      </c>
      <c r="B19" s="223" t="s">
        <v>349</v>
      </c>
    </row>
    <row r="20" spans="1:2">
      <c r="A20" s="144">
        <v>12</v>
      </c>
      <c r="B20" s="223" t="s">
        <v>28</v>
      </c>
    </row>
    <row r="21" spans="1:2">
      <c r="A21" s="322">
        <v>13</v>
      </c>
      <c r="B21" s="323" t="s">
        <v>350</v>
      </c>
    </row>
    <row r="22" spans="1:2">
      <c r="A22" s="322">
        <v>14</v>
      </c>
      <c r="B22" s="324" t="s">
        <v>377</v>
      </c>
    </row>
    <row r="23" spans="1:2">
      <c r="A23" s="325">
        <v>15</v>
      </c>
      <c r="B23" s="326" t="s">
        <v>29</v>
      </c>
    </row>
    <row r="24" spans="1:2">
      <c r="A24" s="325">
        <v>15.1</v>
      </c>
      <c r="B24" s="327" t="s">
        <v>433</v>
      </c>
    </row>
    <row r="25" spans="1:2">
      <c r="A25" s="325">
        <v>16</v>
      </c>
      <c r="B25" s="327" t="s">
        <v>497</v>
      </c>
    </row>
    <row r="26" spans="1:2">
      <c r="A26" s="325">
        <v>17</v>
      </c>
      <c r="B26" s="327" t="s">
        <v>538</v>
      </c>
    </row>
    <row r="27" spans="1:2">
      <c r="A27" s="325">
        <v>18</v>
      </c>
      <c r="B27" s="327" t="s">
        <v>708</v>
      </c>
    </row>
    <row r="28" spans="1:2">
      <c r="A28" s="325">
        <v>19</v>
      </c>
      <c r="B28" s="327" t="s">
        <v>709</v>
      </c>
    </row>
    <row r="29" spans="1:2">
      <c r="A29" s="325">
        <v>20</v>
      </c>
      <c r="B29" s="392" t="s">
        <v>539</v>
      </c>
    </row>
    <row r="30" spans="1:2">
      <c r="A30" s="325">
        <v>21</v>
      </c>
      <c r="B30" s="327" t="s">
        <v>705</v>
      </c>
    </row>
    <row r="31" spans="1:2">
      <c r="A31" s="325">
        <v>22</v>
      </c>
      <c r="B31" s="327" t="s">
        <v>540</v>
      </c>
    </row>
    <row r="32" spans="1:2">
      <c r="A32" s="325">
        <v>23</v>
      </c>
      <c r="B32" s="327" t="s">
        <v>541</v>
      </c>
    </row>
    <row r="33" spans="1:2">
      <c r="A33" s="325">
        <v>24</v>
      </c>
      <c r="B33" s="327" t="s">
        <v>542</v>
      </c>
    </row>
    <row r="34" spans="1:2">
      <c r="A34" s="325">
        <v>25</v>
      </c>
      <c r="B34" s="327" t="s">
        <v>543</v>
      </c>
    </row>
    <row r="35" spans="1:2">
      <c r="A35" s="325">
        <v>26</v>
      </c>
      <c r="B35" s="327" t="s">
        <v>740</v>
      </c>
    </row>
  </sheetData>
  <mergeCells count="1">
    <mergeCell ref="A6:C6"/>
  </mergeCells>
  <hyperlinks>
    <hyperlink ref="B9" location="'2.RC'!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 ref="B35" location="'26. Retail Products'!A1" display="General information on retail products" xr:uid="{00000000-0004-0000-0000-00001B000000}"/>
  </hyperlinks>
  <pageMargins left="0.7" right="0.7" top="0.75" bottom="0.75" header="0.3" footer="0.3"/>
  <pageSetup paperSize="9"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5"/>
  <sheetViews>
    <sheetView zoomScale="80" zoomScaleNormal="80" workbookViewId="0">
      <pane xSplit="1" ySplit="5" topLeftCell="B6" activePane="bottomRight" state="frozen"/>
      <selection activeCell="B9" sqref="B9"/>
      <selection pane="topRight" activeCell="B9" sqref="B9"/>
      <selection pane="bottomLeft" activeCell="B9" sqref="B9"/>
      <selection pane="bottomRight" activeCell="B2" sqref="B2"/>
    </sheetView>
  </sheetViews>
  <sheetFormatPr defaultColWidth="9.36328125" defaultRowHeight="12.5"/>
  <cols>
    <col min="1" max="1" width="9.54296875" style="81" bestFit="1" customWidth="1"/>
    <col min="2" max="2" width="132.453125" style="4" customWidth="1"/>
    <col min="3" max="3" width="18.453125" style="4" customWidth="1"/>
    <col min="4" max="16384" width="9.36328125" style="4"/>
  </cols>
  <sheetData>
    <row r="1" spans="1:3">
      <c r="A1" s="2" t="s">
        <v>31</v>
      </c>
      <c r="B1" s="3" t="str">
        <f>'Info '!C2</f>
        <v>JSC PASHA Bank Georgia</v>
      </c>
    </row>
    <row r="2" spans="1:3" s="69" customFormat="1" ht="15.75" customHeight="1">
      <c r="A2" s="2" t="s">
        <v>32</v>
      </c>
      <c r="B2" s="443">
        <f>'1. key ratios '!B2</f>
        <v>44742</v>
      </c>
    </row>
    <row r="3" spans="1:3" s="69" customFormat="1" ht="15.75" customHeight="1"/>
    <row r="4" spans="1:3" ht="13.5" thickBot="1">
      <c r="A4" s="81" t="s">
        <v>246</v>
      </c>
      <c r="B4" s="131" t="s">
        <v>245</v>
      </c>
    </row>
    <row r="5" spans="1:3" ht="13">
      <c r="A5" s="82" t="s">
        <v>7</v>
      </c>
      <c r="B5" s="83"/>
      <c r="C5" s="84" t="s">
        <v>74</v>
      </c>
    </row>
    <row r="6" spans="1:3" ht="13">
      <c r="A6" s="85">
        <v>1</v>
      </c>
      <c r="B6" s="86" t="s">
        <v>244</v>
      </c>
      <c r="C6" s="544">
        <f>SUM(C7:C11)</f>
        <v>92561014.569999993</v>
      </c>
    </row>
    <row r="7" spans="1:3" ht="13">
      <c r="A7" s="85">
        <v>2</v>
      </c>
      <c r="B7" s="87" t="s">
        <v>243</v>
      </c>
      <c r="C7" s="604">
        <v>129000000</v>
      </c>
    </row>
    <row r="8" spans="1:3" ht="13">
      <c r="A8" s="85">
        <v>3</v>
      </c>
      <c r="B8" s="88" t="s">
        <v>242</v>
      </c>
      <c r="C8" s="604"/>
    </row>
    <row r="9" spans="1:3" ht="13">
      <c r="A9" s="85">
        <v>4</v>
      </c>
      <c r="B9" s="88" t="s">
        <v>241</v>
      </c>
      <c r="C9" s="604"/>
    </row>
    <row r="10" spans="1:3" ht="13">
      <c r="A10" s="85">
        <v>5</v>
      </c>
      <c r="B10" s="88" t="s">
        <v>240</v>
      </c>
      <c r="C10" s="604"/>
    </row>
    <row r="11" spans="1:3" ht="13">
      <c r="A11" s="85">
        <v>6</v>
      </c>
      <c r="B11" s="89" t="s">
        <v>239</v>
      </c>
      <c r="C11" s="604">
        <v>-36438985.43</v>
      </c>
    </row>
    <row r="12" spans="1:3" s="65" customFormat="1" ht="13">
      <c r="A12" s="85">
        <v>7</v>
      </c>
      <c r="B12" s="86" t="s">
        <v>238</v>
      </c>
      <c r="C12" s="543">
        <f>SUM(C13:C27)</f>
        <v>4871816.8499999996</v>
      </c>
    </row>
    <row r="13" spans="1:3" s="65" customFormat="1" ht="13">
      <c r="A13" s="85">
        <v>8</v>
      </c>
      <c r="B13" s="90" t="s">
        <v>237</v>
      </c>
      <c r="C13" s="603"/>
    </row>
    <row r="14" spans="1:3" s="65" customFormat="1" ht="25">
      <c r="A14" s="85">
        <v>9</v>
      </c>
      <c r="B14" s="91" t="s">
        <v>236</v>
      </c>
      <c r="C14" s="603"/>
    </row>
    <row r="15" spans="1:3" s="65" customFormat="1" ht="13">
      <c r="A15" s="85">
        <v>10</v>
      </c>
      <c r="B15" s="92" t="s">
        <v>235</v>
      </c>
      <c r="C15" s="603">
        <v>4871816.8499999996</v>
      </c>
    </row>
    <row r="16" spans="1:3" s="65" customFormat="1" ht="13">
      <c r="A16" s="85">
        <v>11</v>
      </c>
      <c r="B16" s="93" t="s">
        <v>234</v>
      </c>
      <c r="C16" s="603"/>
    </row>
    <row r="17" spans="1:3" s="65" customFormat="1" ht="13">
      <c r="A17" s="85">
        <v>12</v>
      </c>
      <c r="B17" s="92" t="s">
        <v>233</v>
      </c>
      <c r="C17" s="603"/>
    </row>
    <row r="18" spans="1:3" s="65" customFormat="1" ht="13">
      <c r="A18" s="85">
        <v>13</v>
      </c>
      <c r="B18" s="92" t="s">
        <v>232</v>
      </c>
      <c r="C18" s="603"/>
    </row>
    <row r="19" spans="1:3" s="65" customFormat="1" ht="13">
      <c r="A19" s="85">
        <v>14</v>
      </c>
      <c r="B19" s="92" t="s">
        <v>231</v>
      </c>
      <c r="C19" s="603"/>
    </row>
    <row r="20" spans="1:3" s="65" customFormat="1" ht="13">
      <c r="A20" s="85">
        <v>15</v>
      </c>
      <c r="B20" s="92" t="s">
        <v>230</v>
      </c>
      <c r="C20" s="603"/>
    </row>
    <row r="21" spans="1:3" s="65" customFormat="1" ht="25">
      <c r="A21" s="85">
        <v>16</v>
      </c>
      <c r="B21" s="91" t="s">
        <v>229</v>
      </c>
      <c r="C21" s="603"/>
    </row>
    <row r="22" spans="1:3" s="65" customFormat="1" ht="13">
      <c r="A22" s="85">
        <v>17</v>
      </c>
      <c r="B22" s="94" t="s">
        <v>228</v>
      </c>
      <c r="C22" s="603"/>
    </row>
    <row r="23" spans="1:3" s="65" customFormat="1" ht="13">
      <c r="A23" s="85">
        <v>18</v>
      </c>
      <c r="B23" s="91" t="s">
        <v>227</v>
      </c>
      <c r="C23" s="603"/>
    </row>
    <row r="24" spans="1:3" s="65" customFormat="1" ht="25">
      <c r="A24" s="85">
        <v>19</v>
      </c>
      <c r="B24" s="91" t="s">
        <v>204</v>
      </c>
      <c r="C24" s="603"/>
    </row>
    <row r="25" spans="1:3" s="65" customFormat="1" ht="13">
      <c r="A25" s="85">
        <v>20</v>
      </c>
      <c r="B25" s="95" t="s">
        <v>226</v>
      </c>
      <c r="C25" s="603"/>
    </row>
    <row r="26" spans="1:3" s="65" customFormat="1" ht="13">
      <c r="A26" s="85">
        <v>21</v>
      </c>
      <c r="B26" s="95" t="s">
        <v>225</v>
      </c>
      <c r="C26" s="603"/>
    </row>
    <row r="27" spans="1:3" s="65" customFormat="1" ht="13">
      <c r="A27" s="85">
        <v>22</v>
      </c>
      <c r="B27" s="95" t="s">
        <v>224</v>
      </c>
      <c r="C27" s="603"/>
    </row>
    <row r="28" spans="1:3" s="65" customFormat="1" ht="13">
      <c r="A28" s="85">
        <v>23</v>
      </c>
      <c r="B28" s="96" t="s">
        <v>223</v>
      </c>
      <c r="C28" s="543">
        <f>C6-C12</f>
        <v>87689197.719999999</v>
      </c>
    </row>
    <row r="29" spans="1:3" s="65" customFormat="1" ht="13">
      <c r="A29" s="97"/>
      <c r="B29" s="98"/>
      <c r="C29" s="603"/>
    </row>
    <row r="30" spans="1:3" s="65" customFormat="1" ht="13">
      <c r="A30" s="97">
        <v>24</v>
      </c>
      <c r="B30" s="96" t="s">
        <v>222</v>
      </c>
      <c r="C30" s="543">
        <f>C31+C34</f>
        <v>0</v>
      </c>
    </row>
    <row r="31" spans="1:3" s="65" customFormat="1" ht="13">
      <c r="A31" s="97">
        <v>25</v>
      </c>
      <c r="B31" s="88" t="s">
        <v>221</v>
      </c>
      <c r="C31" s="542">
        <f>C32+C33</f>
        <v>0</v>
      </c>
    </row>
    <row r="32" spans="1:3" s="65" customFormat="1" ht="13">
      <c r="A32" s="97">
        <v>26</v>
      </c>
      <c r="B32" s="99" t="s">
        <v>302</v>
      </c>
      <c r="C32" s="603"/>
    </row>
    <row r="33" spans="1:3" s="65" customFormat="1" ht="13">
      <c r="A33" s="97">
        <v>27</v>
      </c>
      <c r="B33" s="99" t="s">
        <v>220</v>
      </c>
      <c r="C33" s="603"/>
    </row>
    <row r="34" spans="1:3" s="65" customFormat="1" ht="13">
      <c r="A34" s="97">
        <v>28</v>
      </c>
      <c r="B34" s="88" t="s">
        <v>219</v>
      </c>
      <c r="C34" s="603"/>
    </row>
    <row r="35" spans="1:3" s="65" customFormat="1" ht="13">
      <c r="A35" s="97">
        <v>29</v>
      </c>
      <c r="B35" s="96" t="s">
        <v>218</v>
      </c>
      <c r="C35" s="543">
        <f>SUM(C36:C40)</f>
        <v>0</v>
      </c>
    </row>
    <row r="36" spans="1:3" s="65" customFormat="1" ht="13">
      <c r="A36" s="97">
        <v>30</v>
      </c>
      <c r="B36" s="91" t="s">
        <v>217</v>
      </c>
      <c r="C36" s="603"/>
    </row>
    <row r="37" spans="1:3" s="65" customFormat="1" ht="13">
      <c r="A37" s="97">
        <v>31</v>
      </c>
      <c r="B37" s="92" t="s">
        <v>216</v>
      </c>
      <c r="C37" s="603"/>
    </row>
    <row r="38" spans="1:3" s="65" customFormat="1" ht="13">
      <c r="A38" s="97">
        <v>32</v>
      </c>
      <c r="B38" s="91" t="s">
        <v>215</v>
      </c>
      <c r="C38" s="603"/>
    </row>
    <row r="39" spans="1:3" s="65" customFormat="1" ht="25">
      <c r="A39" s="97">
        <v>33</v>
      </c>
      <c r="B39" s="91" t="s">
        <v>204</v>
      </c>
      <c r="C39" s="603"/>
    </row>
    <row r="40" spans="1:3" s="65" customFormat="1" ht="13">
      <c r="A40" s="97">
        <v>34</v>
      </c>
      <c r="B40" s="95" t="s">
        <v>214</v>
      </c>
      <c r="C40" s="603"/>
    </row>
    <row r="41" spans="1:3" s="65" customFormat="1" ht="13">
      <c r="A41" s="97">
        <v>35</v>
      </c>
      <c r="B41" s="96" t="s">
        <v>213</v>
      </c>
      <c r="C41" s="543">
        <f>C30-C35</f>
        <v>0</v>
      </c>
    </row>
    <row r="42" spans="1:3" s="65" customFormat="1" ht="13">
      <c r="A42" s="97"/>
      <c r="B42" s="98"/>
      <c r="C42" s="603"/>
    </row>
    <row r="43" spans="1:3" s="65" customFormat="1" ht="13">
      <c r="A43" s="97">
        <v>36</v>
      </c>
      <c r="B43" s="100" t="s">
        <v>212</v>
      </c>
      <c r="C43" s="543">
        <f>SUM(C44:C46)</f>
        <v>23083481.528900001</v>
      </c>
    </row>
    <row r="44" spans="1:3" s="65" customFormat="1" ht="13">
      <c r="A44" s="97">
        <v>37</v>
      </c>
      <c r="B44" s="88" t="s">
        <v>211</v>
      </c>
      <c r="C44" s="603">
        <v>17579815.9912</v>
      </c>
    </row>
    <row r="45" spans="1:3" s="65" customFormat="1" ht="13">
      <c r="A45" s="97">
        <v>38</v>
      </c>
      <c r="B45" s="88" t="s">
        <v>210</v>
      </c>
      <c r="C45" s="603"/>
    </row>
    <row r="46" spans="1:3" s="65" customFormat="1" ht="13">
      <c r="A46" s="97">
        <v>39</v>
      </c>
      <c r="B46" s="88" t="s">
        <v>209</v>
      </c>
      <c r="C46" s="603">
        <v>5503665.5377000002</v>
      </c>
    </row>
    <row r="47" spans="1:3" s="65" customFormat="1" ht="13">
      <c r="A47" s="97">
        <v>40</v>
      </c>
      <c r="B47" s="100" t="s">
        <v>208</v>
      </c>
      <c r="C47" s="543">
        <f>SUM(C48:C51)</f>
        <v>0</v>
      </c>
    </row>
    <row r="48" spans="1:3" s="65" customFormat="1" ht="13">
      <c r="A48" s="97">
        <v>41</v>
      </c>
      <c r="B48" s="91" t="s">
        <v>207</v>
      </c>
      <c r="C48" s="603"/>
    </row>
    <row r="49" spans="1:3" s="65" customFormat="1" ht="13">
      <c r="A49" s="97">
        <v>42</v>
      </c>
      <c r="B49" s="92" t="s">
        <v>206</v>
      </c>
      <c r="C49" s="603"/>
    </row>
    <row r="50" spans="1:3" s="65" customFormat="1" ht="13">
      <c r="A50" s="97">
        <v>43</v>
      </c>
      <c r="B50" s="91" t="s">
        <v>205</v>
      </c>
      <c r="C50" s="603"/>
    </row>
    <row r="51" spans="1:3" s="65" customFormat="1" ht="25">
      <c r="A51" s="97">
        <v>44</v>
      </c>
      <c r="B51" s="91" t="s">
        <v>204</v>
      </c>
      <c r="C51" s="603"/>
    </row>
    <row r="52" spans="1:3" s="65" customFormat="1" ht="13.5" thickBot="1">
      <c r="A52" s="101">
        <v>45</v>
      </c>
      <c r="B52" s="102" t="s">
        <v>203</v>
      </c>
      <c r="C52" s="584">
        <f>C43-C47</f>
        <v>23083481.528900001</v>
      </c>
    </row>
    <row r="55" spans="1:3">
      <c r="B55" s="4" t="s">
        <v>8</v>
      </c>
    </row>
  </sheetData>
  <dataValidations count="1">
    <dataValidation operator="lessThanOrEqual" allowBlank="1" showInputMessage="1" showErrorMessage="1" errorTitle="Should be negative number" error="Should be whole negative number or 0" sqref="C13:C52" xr:uid="{D9BF96A0-2AFE-4199-9883-7C8026AAE8F6}"/>
  </dataValidations>
  <pageMargins left="0.7" right="0.7" top="0.75" bottom="0.75" header="0.3" footer="0.3"/>
  <headerFooter>
    <oddFooter>&amp;C_x000D_&amp;1#&amp;"Calibri"&amp;10&amp;K000000 C1 - FOR INTERNAL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3"/>
  <sheetViews>
    <sheetView zoomScale="80" zoomScaleNormal="80" workbookViewId="0">
      <selection activeCell="M23" sqref="M23"/>
    </sheetView>
  </sheetViews>
  <sheetFormatPr defaultColWidth="9.36328125" defaultRowHeight="13"/>
  <cols>
    <col min="1" max="1" width="9.453125" style="236" bestFit="1" customWidth="1"/>
    <col min="2" max="2" width="59" style="236" customWidth="1"/>
    <col min="3" max="3" width="16.6328125" style="236" bestFit="1" customWidth="1"/>
    <col min="4" max="4" width="13.36328125" style="236" bestFit="1" customWidth="1"/>
    <col min="5" max="16384" width="9.36328125" style="236"/>
  </cols>
  <sheetData>
    <row r="1" spans="1:7">
      <c r="A1" s="2" t="s">
        <v>31</v>
      </c>
      <c r="B1" s="3" t="str">
        <f>'Info '!C2</f>
        <v>JSC PASHA Bank Georgia</v>
      </c>
    </row>
    <row r="2" spans="1:7" s="204" customFormat="1" ht="15.75" customHeight="1">
      <c r="A2" s="2" t="s">
        <v>32</v>
      </c>
      <c r="B2" s="443">
        <v>44651</v>
      </c>
    </row>
    <row r="3" spans="1:7" s="204" customFormat="1" ht="15.75" customHeight="1"/>
    <row r="4" spans="1:7" ht="13.5" thickBot="1">
      <c r="A4" s="252" t="s">
        <v>405</v>
      </c>
      <c r="B4" s="273" t="s">
        <v>406</v>
      </c>
    </row>
    <row r="5" spans="1:7" s="274" customFormat="1" ht="12.75" customHeight="1">
      <c r="A5" s="320"/>
      <c r="B5" s="321" t="s">
        <v>409</v>
      </c>
      <c r="C5" s="266" t="s">
        <v>407</v>
      </c>
      <c r="D5" s="267" t="s">
        <v>408</v>
      </c>
    </row>
    <row r="6" spans="1:7" s="275" customFormat="1">
      <c r="A6" s="268">
        <v>1</v>
      </c>
      <c r="B6" s="316" t="s">
        <v>410</v>
      </c>
      <c r="C6" s="316"/>
      <c r="D6" s="269"/>
    </row>
    <row r="7" spans="1:7" s="275" customFormat="1">
      <c r="A7" s="270" t="s">
        <v>396</v>
      </c>
      <c r="B7" s="317" t="s">
        <v>411</v>
      </c>
      <c r="C7" s="541">
        <v>4.4999999999999998E-2</v>
      </c>
      <c r="D7" s="578">
        <f>C7*'5. RWA '!C13</f>
        <v>22312571.092128858</v>
      </c>
      <c r="G7" s="686"/>
    </row>
    <row r="8" spans="1:7" s="275" customFormat="1">
      <c r="A8" s="270" t="s">
        <v>397</v>
      </c>
      <c r="B8" s="317" t="s">
        <v>412</v>
      </c>
      <c r="C8" s="540">
        <v>0.06</v>
      </c>
      <c r="D8" s="578">
        <f>C8*'5. RWA '!C13</f>
        <v>29750094.789505143</v>
      </c>
      <c r="G8" s="686"/>
    </row>
    <row r="9" spans="1:7" s="275" customFormat="1">
      <c r="A9" s="270" t="s">
        <v>398</v>
      </c>
      <c r="B9" s="317" t="s">
        <v>413</v>
      </c>
      <c r="C9" s="540">
        <v>0.08</v>
      </c>
      <c r="D9" s="578">
        <f>C9*'5. RWA '!C13</f>
        <v>39666793.052673526</v>
      </c>
      <c r="G9" s="686"/>
    </row>
    <row r="10" spans="1:7" s="275" customFormat="1">
      <c r="A10" s="268" t="s">
        <v>399</v>
      </c>
      <c r="B10" s="316" t="s">
        <v>414</v>
      </c>
      <c r="C10" s="580"/>
      <c r="D10" s="579"/>
      <c r="G10" s="686"/>
    </row>
    <row r="11" spans="1:7" s="276" customFormat="1">
      <c r="A11" s="271" t="s">
        <v>400</v>
      </c>
      <c r="B11" s="314" t="s">
        <v>480</v>
      </c>
      <c r="C11" s="539">
        <v>2.5000000000000001E-2</v>
      </c>
      <c r="D11" s="538">
        <f>C11*'5. RWA '!C13</f>
        <v>12395872.828960478</v>
      </c>
      <c r="G11" s="686"/>
    </row>
    <row r="12" spans="1:7" s="276" customFormat="1">
      <c r="A12" s="271" t="s">
        <v>401</v>
      </c>
      <c r="B12" s="314" t="s">
        <v>415</v>
      </c>
      <c r="C12" s="539">
        <v>0</v>
      </c>
      <c r="D12" s="538">
        <f>C12*'5. RWA '!C13</f>
        <v>0</v>
      </c>
      <c r="G12" s="686"/>
    </row>
    <row r="13" spans="1:7" s="276" customFormat="1">
      <c r="A13" s="271" t="s">
        <v>402</v>
      </c>
      <c r="B13" s="314" t="s">
        <v>416</v>
      </c>
      <c r="C13" s="539"/>
      <c r="D13" s="538">
        <f>C13*'[4]5. RWA'!$C$13</f>
        <v>0</v>
      </c>
      <c r="G13" s="686"/>
    </row>
    <row r="14" spans="1:7" s="276" customFormat="1">
      <c r="A14" s="268" t="s">
        <v>403</v>
      </c>
      <c r="B14" s="316" t="s">
        <v>477</v>
      </c>
      <c r="C14" s="537"/>
      <c r="D14" s="579"/>
      <c r="G14" s="686"/>
    </row>
    <row r="15" spans="1:7" s="276" customFormat="1">
      <c r="A15" s="271">
        <v>3.1</v>
      </c>
      <c r="B15" s="314" t="s">
        <v>421</v>
      </c>
      <c r="C15" s="539">
        <v>4.0662549668529731E-2</v>
      </c>
      <c r="D15" s="538">
        <f>C15*'5. RWA '!C13</f>
        <v>20161911.78369534</v>
      </c>
      <c r="G15" s="686"/>
    </row>
    <row r="16" spans="1:7" s="276" customFormat="1">
      <c r="A16" s="271">
        <v>3.2</v>
      </c>
      <c r="B16" s="314" t="s">
        <v>422</v>
      </c>
      <c r="C16" s="539">
        <v>5.4295789461538194E-2</v>
      </c>
      <c r="D16" s="538">
        <f>C16*'5. RWA '!C13</f>
        <v>26921748.052529596</v>
      </c>
      <c r="G16" s="686"/>
    </row>
    <row r="17" spans="1:7" s="275" customFormat="1">
      <c r="A17" s="271">
        <v>3.3</v>
      </c>
      <c r="B17" s="314" t="s">
        <v>423</v>
      </c>
      <c r="C17" s="539">
        <v>8.456373967350464E-2</v>
      </c>
      <c r="D17" s="538">
        <f>C17*'5. RWA '!C13</f>
        <v>41929654.517363332</v>
      </c>
      <c r="G17" s="686"/>
    </row>
    <row r="18" spans="1:7" s="274" customFormat="1" ht="12.75" customHeight="1">
      <c r="A18" s="318"/>
      <c r="B18" s="319" t="s">
        <v>476</v>
      </c>
      <c r="C18" s="315" t="s">
        <v>407</v>
      </c>
      <c r="D18" s="456" t="s">
        <v>408</v>
      </c>
      <c r="G18" s="686"/>
    </row>
    <row r="19" spans="1:7" s="275" customFormat="1">
      <c r="A19" s="272">
        <v>4</v>
      </c>
      <c r="B19" s="314" t="s">
        <v>417</v>
      </c>
      <c r="C19" s="539">
        <f>C7+C11+C12+C13+C15</f>
        <v>0.11066254966852973</v>
      </c>
      <c r="D19" s="578">
        <f>C19*'5. RWA '!C13</f>
        <v>54870355.704784676</v>
      </c>
      <c r="G19" s="686"/>
    </row>
    <row r="20" spans="1:7" s="275" customFormat="1">
      <c r="A20" s="272">
        <v>5</v>
      </c>
      <c r="B20" s="314" t="s">
        <v>137</v>
      </c>
      <c r="C20" s="539">
        <f>C8+C11+C12+C13+C16</f>
        <v>0.1392957894615382</v>
      </c>
      <c r="D20" s="578">
        <f>C20*'5. RWA '!C13</f>
        <v>69067715.670995221</v>
      </c>
      <c r="G20" s="686"/>
    </row>
    <row r="21" spans="1:7" s="275" customFormat="1" ht="13.5" thickBot="1">
      <c r="A21" s="277" t="s">
        <v>404</v>
      </c>
      <c r="B21" s="278" t="s">
        <v>418</v>
      </c>
      <c r="C21" s="598">
        <f>C9+C11+C12+C13+C17</f>
        <v>0.18956373967350465</v>
      </c>
      <c r="D21" s="622">
        <f>C21*'5. RWA '!C13</f>
        <v>93992320.398997337</v>
      </c>
      <c r="G21" s="686"/>
    </row>
    <row r="22" spans="1:7">
      <c r="F22" s="252"/>
    </row>
    <row r="23" spans="1:7" ht="50.5">
      <c r="B23" s="251" t="s">
        <v>479</v>
      </c>
    </row>
  </sheetData>
  <conditionalFormatting sqref="C21">
    <cfRule type="cellIs" dxfId="21" priority="1" operator="lessThan">
      <formula>#REF!</formula>
    </cfRule>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5"/>
  <sheetViews>
    <sheetView zoomScale="80" zoomScaleNormal="80" workbookViewId="0">
      <pane xSplit="1" ySplit="5" topLeftCell="B21" activePane="bottomRight" state="frozen"/>
      <selection activeCell="B47" sqref="B47"/>
      <selection pane="topRight" activeCell="B47" sqref="B47"/>
      <selection pane="bottomLeft" activeCell="B47" sqref="B47"/>
      <selection pane="bottomRight" activeCell="F31" sqref="F31"/>
    </sheetView>
  </sheetViews>
  <sheetFormatPr defaultColWidth="9.36328125" defaultRowHeight="14"/>
  <cols>
    <col min="1" max="1" width="10.6328125" style="4" customWidth="1"/>
    <col min="2" max="2" width="70.54296875" style="4" customWidth="1"/>
    <col min="3" max="3" width="32.54296875" style="4" customWidth="1"/>
    <col min="4" max="4" width="21.90625" style="4" customWidth="1"/>
    <col min="5" max="5" width="9.453125" style="5" customWidth="1"/>
    <col min="6" max="16384" width="9.36328125" style="5"/>
  </cols>
  <sheetData>
    <row r="1" spans="1:6">
      <c r="A1" s="2" t="s">
        <v>31</v>
      </c>
      <c r="B1" s="3" t="str">
        <f>'Info '!C2</f>
        <v>JSC PASHA Bank Georgia</v>
      </c>
      <c r="E1" s="4"/>
      <c r="F1" s="4"/>
    </row>
    <row r="2" spans="1:6" s="69" customFormat="1" ht="15.75" customHeight="1">
      <c r="A2" s="2" t="s">
        <v>32</v>
      </c>
      <c r="B2" s="443">
        <f>'2.RC'!B2</f>
        <v>44742</v>
      </c>
    </row>
    <row r="3" spans="1:6" s="69" customFormat="1" ht="15.75" customHeight="1">
      <c r="A3" s="103"/>
    </row>
    <row r="4" spans="1:6" s="69" customFormat="1" ht="15.75" customHeight="1" thickBot="1">
      <c r="A4" s="69" t="s">
        <v>87</v>
      </c>
      <c r="B4" s="195" t="s">
        <v>286</v>
      </c>
      <c r="D4" s="37" t="s">
        <v>74</v>
      </c>
    </row>
    <row r="5" spans="1:6" ht="37.5">
      <c r="A5" s="104" t="s">
        <v>7</v>
      </c>
      <c r="B5" s="226" t="s">
        <v>340</v>
      </c>
      <c r="C5" s="105" t="s">
        <v>93</v>
      </c>
      <c r="D5" s="106" t="s">
        <v>94</v>
      </c>
    </row>
    <row r="6" spans="1:6">
      <c r="A6" s="74">
        <v>1</v>
      </c>
      <c r="B6" s="107" t="s">
        <v>36</v>
      </c>
      <c r="C6" s="585">
        <v>4676501.3459999999</v>
      </c>
      <c r="D6" s="108"/>
      <c r="E6" s="109"/>
    </row>
    <row r="7" spans="1:6">
      <c r="A7" s="74">
        <v>2</v>
      </c>
      <c r="B7" s="110" t="s">
        <v>37</v>
      </c>
      <c r="C7" s="586">
        <v>37278903.190499999</v>
      </c>
      <c r="D7" s="111"/>
      <c r="E7" s="109"/>
    </row>
    <row r="8" spans="1:6">
      <c r="A8" s="74">
        <v>3</v>
      </c>
      <c r="B8" s="110" t="s">
        <v>38</v>
      </c>
      <c r="C8" s="586">
        <v>43801010.534099996</v>
      </c>
      <c r="D8" s="111"/>
      <c r="E8" s="109"/>
    </row>
    <row r="9" spans="1:6">
      <c r="A9" s="74">
        <v>4</v>
      </c>
      <c r="B9" s="110" t="s">
        <v>39</v>
      </c>
      <c r="C9" s="586">
        <v>0</v>
      </c>
      <c r="D9" s="111"/>
      <c r="E9" s="109"/>
    </row>
    <row r="10" spans="1:6">
      <c r="A10" s="74">
        <v>5</v>
      </c>
      <c r="B10" s="110" t="s">
        <v>40</v>
      </c>
      <c r="C10" s="586">
        <v>41074176.480300002</v>
      </c>
      <c r="D10" s="111"/>
      <c r="E10" s="109"/>
    </row>
    <row r="11" spans="1:6" ht="14.5">
      <c r="A11" s="74">
        <v>6.1</v>
      </c>
      <c r="B11" s="196" t="s">
        <v>41</v>
      </c>
      <c r="C11" s="615">
        <v>333192948.42939997</v>
      </c>
      <c r="D11" s="112"/>
      <c r="E11" s="113"/>
    </row>
    <row r="12" spans="1:6" ht="14.5">
      <c r="A12" s="74">
        <v>6.2</v>
      </c>
      <c r="B12" s="197" t="s">
        <v>42</v>
      </c>
      <c r="C12" s="615">
        <v>-20154226.4298</v>
      </c>
      <c r="D12" s="112"/>
      <c r="E12" s="113"/>
    </row>
    <row r="13" spans="1:6" ht="14.5">
      <c r="A13" s="74" t="s">
        <v>711</v>
      </c>
      <c r="B13" s="114" t="s">
        <v>713</v>
      </c>
      <c r="C13" s="615">
        <v>4703728.4676999999</v>
      </c>
      <c r="D13" s="687" t="s">
        <v>770</v>
      </c>
      <c r="E13" s="113"/>
    </row>
    <row r="14" spans="1:6" ht="14.5">
      <c r="A14" s="74" t="s">
        <v>712</v>
      </c>
      <c r="B14" s="114" t="s">
        <v>714</v>
      </c>
      <c r="C14" s="615"/>
      <c r="D14" s="112"/>
      <c r="E14" s="113"/>
    </row>
    <row r="15" spans="1:6">
      <c r="A15" s="74">
        <v>6</v>
      </c>
      <c r="B15" s="110" t="s">
        <v>43</v>
      </c>
      <c r="C15" s="616">
        <f>C11+C12</f>
        <v>313038721.99959999</v>
      </c>
      <c r="D15" s="112"/>
      <c r="E15" s="109"/>
    </row>
    <row r="16" spans="1:6">
      <c r="A16" s="74">
        <v>7</v>
      </c>
      <c r="B16" s="110" t="s">
        <v>44</v>
      </c>
      <c r="C16" s="586">
        <v>2783707.6905999999</v>
      </c>
      <c r="D16" s="111"/>
      <c r="E16" s="109"/>
    </row>
    <row r="17" spans="1:5">
      <c r="A17" s="74">
        <v>8</v>
      </c>
      <c r="B17" s="224" t="s">
        <v>199</v>
      </c>
      <c r="C17" s="586">
        <v>232301</v>
      </c>
      <c r="D17" s="111"/>
      <c r="E17" s="109"/>
    </row>
    <row r="18" spans="1:5">
      <c r="A18" s="74">
        <v>9</v>
      </c>
      <c r="B18" s="110" t="s">
        <v>45</v>
      </c>
      <c r="C18" s="586"/>
      <c r="D18" s="111"/>
      <c r="E18" s="109"/>
    </row>
    <row r="19" spans="1:5">
      <c r="A19" s="74">
        <v>9.1</v>
      </c>
      <c r="B19" s="114" t="s">
        <v>89</v>
      </c>
      <c r="C19" s="615"/>
      <c r="D19" s="111"/>
      <c r="E19" s="109"/>
    </row>
    <row r="20" spans="1:5">
      <c r="A20" s="74">
        <v>9.1999999999999993</v>
      </c>
      <c r="B20" s="114" t="s">
        <v>90</v>
      </c>
      <c r="C20" s="615"/>
      <c r="D20" s="111"/>
      <c r="E20" s="109"/>
    </row>
    <row r="21" spans="1:5">
      <c r="A21" s="74">
        <v>9.3000000000000007</v>
      </c>
      <c r="B21" s="198" t="s">
        <v>268</v>
      </c>
      <c r="C21" s="615"/>
      <c r="D21" s="111"/>
      <c r="E21" s="109"/>
    </row>
    <row r="22" spans="1:5">
      <c r="A22" s="74">
        <v>10</v>
      </c>
      <c r="B22" s="110" t="s">
        <v>46</v>
      </c>
      <c r="C22" s="586">
        <v>12291147.199999999</v>
      </c>
      <c r="D22" s="111"/>
      <c r="E22" s="109"/>
    </row>
    <row r="23" spans="1:5">
      <c r="A23" s="74">
        <v>10.1</v>
      </c>
      <c r="B23" s="114" t="s">
        <v>91</v>
      </c>
      <c r="C23" s="586">
        <v>4871816.8499999996</v>
      </c>
      <c r="D23" s="115" t="s">
        <v>92</v>
      </c>
      <c r="E23" s="109"/>
    </row>
    <row r="24" spans="1:5">
      <c r="A24" s="74">
        <v>11</v>
      </c>
      <c r="B24" s="116" t="s">
        <v>47</v>
      </c>
      <c r="C24" s="587">
        <v>2244164.3898999994</v>
      </c>
      <c r="D24" s="117"/>
      <c r="E24" s="109"/>
    </row>
    <row r="25" spans="1:5">
      <c r="A25" s="74">
        <v>12</v>
      </c>
      <c r="B25" s="118" t="s">
        <v>48</v>
      </c>
      <c r="C25" s="460">
        <f>SUM(C6:C10,C15:C18,C22,C24)</f>
        <v>457420633.83100003</v>
      </c>
      <c r="D25" s="119"/>
      <c r="E25" s="120"/>
    </row>
    <row r="26" spans="1:5">
      <c r="A26" s="74">
        <v>13</v>
      </c>
      <c r="B26" s="110" t="s">
        <v>50</v>
      </c>
      <c r="C26" s="588">
        <v>68170675.649700001</v>
      </c>
      <c r="D26" s="121"/>
      <c r="E26" s="109"/>
    </row>
    <row r="27" spans="1:5">
      <c r="A27" s="74">
        <v>14</v>
      </c>
      <c r="B27" s="110" t="s">
        <v>51</v>
      </c>
      <c r="C27" s="586">
        <v>46492528.110299997</v>
      </c>
      <c r="D27" s="111"/>
      <c r="E27" s="109"/>
    </row>
    <row r="28" spans="1:5">
      <c r="A28" s="74">
        <v>15</v>
      </c>
      <c r="B28" s="110" t="s">
        <v>52</v>
      </c>
      <c r="C28" s="586">
        <v>1799400.2921</v>
      </c>
      <c r="D28" s="111"/>
      <c r="E28" s="109"/>
    </row>
    <row r="29" spans="1:5">
      <c r="A29" s="74">
        <v>16</v>
      </c>
      <c r="B29" s="110" t="s">
        <v>53</v>
      </c>
      <c r="C29" s="586">
        <v>167136033.82620001</v>
      </c>
      <c r="D29" s="111"/>
      <c r="E29" s="109"/>
    </row>
    <row r="30" spans="1:5">
      <c r="A30" s="74">
        <v>17</v>
      </c>
      <c r="B30" s="110" t="s">
        <v>54</v>
      </c>
      <c r="C30" s="586"/>
      <c r="D30" s="111"/>
      <c r="E30" s="109"/>
    </row>
    <row r="31" spans="1:5">
      <c r="A31" s="74">
        <v>18</v>
      </c>
      <c r="B31" s="110" t="s">
        <v>55</v>
      </c>
      <c r="C31" s="586">
        <v>38114890.648699999</v>
      </c>
      <c r="D31" s="111"/>
      <c r="E31" s="109"/>
    </row>
    <row r="32" spans="1:5">
      <c r="A32" s="74">
        <v>19</v>
      </c>
      <c r="B32" s="110" t="s">
        <v>56</v>
      </c>
      <c r="C32" s="586">
        <v>2578298.5888999999</v>
      </c>
      <c r="D32" s="111"/>
      <c r="E32" s="109"/>
    </row>
    <row r="33" spans="1:5">
      <c r="A33" s="74">
        <v>20</v>
      </c>
      <c r="B33" s="110" t="s">
        <v>57</v>
      </c>
      <c r="C33" s="586">
        <v>11278792.227899998</v>
      </c>
      <c r="D33" s="111"/>
      <c r="E33" s="109"/>
    </row>
    <row r="34" spans="1:5">
      <c r="A34" s="74">
        <v>20.100000000000001</v>
      </c>
      <c r="B34" s="122" t="s">
        <v>716</v>
      </c>
      <c r="C34" s="587">
        <v>799937.07</v>
      </c>
      <c r="D34" s="117"/>
      <c r="E34" s="109"/>
    </row>
    <row r="35" spans="1:5">
      <c r="A35" s="74">
        <v>21</v>
      </c>
      <c r="B35" s="116" t="s">
        <v>58</v>
      </c>
      <c r="C35" s="660">
        <v>29289000</v>
      </c>
      <c r="D35" s="117"/>
      <c r="E35" s="109"/>
    </row>
    <row r="36" spans="1:5">
      <c r="A36" s="74">
        <v>21.1</v>
      </c>
      <c r="B36" s="122" t="s">
        <v>715</v>
      </c>
      <c r="C36" s="536">
        <v>17579815.9912</v>
      </c>
      <c r="D36" s="123"/>
      <c r="E36" s="109"/>
    </row>
    <row r="37" spans="1:5">
      <c r="A37" s="74">
        <v>22</v>
      </c>
      <c r="B37" s="118" t="s">
        <v>59</v>
      </c>
      <c r="C37" s="460">
        <f>SUM(C26:C33)+C35</f>
        <v>364859619.34380007</v>
      </c>
      <c r="D37" s="119"/>
      <c r="E37" s="120"/>
    </row>
    <row r="38" spans="1:5">
      <c r="A38" s="74">
        <v>23</v>
      </c>
      <c r="B38" s="116" t="s">
        <v>61</v>
      </c>
      <c r="C38" s="586">
        <v>129000000</v>
      </c>
      <c r="D38" s="111"/>
      <c r="E38" s="109"/>
    </row>
    <row r="39" spans="1:5">
      <c r="A39" s="74">
        <v>24</v>
      </c>
      <c r="B39" s="116" t="s">
        <v>62</v>
      </c>
      <c r="C39" s="586"/>
      <c r="D39" s="111"/>
      <c r="E39" s="109"/>
    </row>
    <row r="40" spans="1:5">
      <c r="A40" s="74">
        <v>25</v>
      </c>
      <c r="B40" s="116" t="s">
        <v>63</v>
      </c>
      <c r="C40" s="586"/>
      <c r="D40" s="111"/>
      <c r="E40" s="109"/>
    </row>
    <row r="41" spans="1:5">
      <c r="A41" s="74">
        <v>26</v>
      </c>
      <c r="B41" s="116" t="s">
        <v>64</v>
      </c>
      <c r="C41" s="586"/>
      <c r="D41" s="111"/>
      <c r="E41" s="109"/>
    </row>
    <row r="42" spans="1:5">
      <c r="A42" s="74">
        <v>27</v>
      </c>
      <c r="B42" s="116" t="s">
        <v>65</v>
      </c>
      <c r="C42" s="586"/>
      <c r="D42" s="111"/>
      <c r="E42" s="109"/>
    </row>
    <row r="43" spans="1:5">
      <c r="A43" s="74">
        <v>28</v>
      </c>
      <c r="B43" s="116" t="s">
        <v>66</v>
      </c>
      <c r="C43" s="586">
        <v>-36438985.43</v>
      </c>
      <c r="D43" s="111"/>
      <c r="E43" s="109"/>
    </row>
    <row r="44" spans="1:5">
      <c r="A44" s="74">
        <v>29</v>
      </c>
      <c r="B44" s="116" t="s">
        <v>67</v>
      </c>
      <c r="C44" s="459"/>
      <c r="D44" s="111"/>
      <c r="E44" s="109"/>
    </row>
    <row r="45" spans="1:5" ht="14.5" thickBot="1">
      <c r="A45" s="124">
        <v>30</v>
      </c>
      <c r="B45" s="125" t="s">
        <v>266</v>
      </c>
      <c r="C45" s="461">
        <f>SUM(C38:C44)</f>
        <v>92561014.569999993</v>
      </c>
      <c r="D45" s="126"/>
      <c r="E45" s="120"/>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zoomScale="80" zoomScaleNormal="80" workbookViewId="0">
      <pane xSplit="1" ySplit="4" topLeftCell="B5" activePane="bottomRight" state="frozen"/>
      <selection activeCell="B9" sqref="B9"/>
      <selection pane="topRight" activeCell="B9" sqref="B9"/>
      <selection pane="bottomLeft" activeCell="B9" sqref="B9"/>
      <selection pane="bottomRight" activeCell="S22" sqref="S22"/>
    </sheetView>
  </sheetViews>
  <sheetFormatPr defaultColWidth="9.36328125" defaultRowHeight="12.5"/>
  <cols>
    <col min="1" max="1" width="10.54296875" style="4" bestFit="1" customWidth="1"/>
    <col min="2" max="2" width="95" style="4" customWidth="1"/>
    <col min="3" max="3" width="13" style="4" bestFit="1" customWidth="1"/>
    <col min="4" max="4" width="16.453125" style="4" bestFit="1" customWidth="1"/>
    <col min="5" max="5" width="13" style="4" bestFit="1" customWidth="1"/>
    <col min="6" max="6" width="16.453125" style="4" bestFit="1" customWidth="1"/>
    <col min="7" max="7" width="13" style="4" bestFit="1" customWidth="1"/>
    <col min="8" max="8" width="13.36328125" style="4" bestFit="1" customWidth="1"/>
    <col min="9" max="9" width="13" style="4" bestFit="1" customWidth="1"/>
    <col min="10" max="10" width="13.36328125" style="4" bestFit="1" customWidth="1"/>
    <col min="11" max="11" width="13" style="4" bestFit="1" customWidth="1"/>
    <col min="12" max="16" width="13" style="35" bestFit="1" customWidth="1"/>
    <col min="17" max="17" width="14.6328125" style="35" customWidth="1"/>
    <col min="18" max="18" width="13" style="35" bestFit="1" customWidth="1"/>
    <col min="19" max="19" width="34.6328125" style="35" customWidth="1"/>
    <col min="20" max="16384" width="9.36328125" style="35"/>
  </cols>
  <sheetData>
    <row r="1" spans="1:19">
      <c r="A1" s="2" t="s">
        <v>31</v>
      </c>
      <c r="B1" s="3" t="str">
        <f>'Info '!C2</f>
        <v>JSC PASHA Bank Georgia</v>
      </c>
    </row>
    <row r="2" spans="1:19">
      <c r="A2" s="2" t="s">
        <v>32</v>
      </c>
      <c r="B2" s="443">
        <f>'2.RC'!B2</f>
        <v>44742</v>
      </c>
    </row>
    <row r="4" spans="1:19" ht="26.5" thickBot="1">
      <c r="A4" s="4" t="s">
        <v>249</v>
      </c>
      <c r="B4" s="241" t="s">
        <v>375</v>
      </c>
    </row>
    <row r="5" spans="1:19" s="234" customFormat="1" ht="13">
      <c r="A5" s="229"/>
      <c r="B5" s="230"/>
      <c r="C5" s="231" t="s">
        <v>0</v>
      </c>
      <c r="D5" s="231" t="s">
        <v>1</v>
      </c>
      <c r="E5" s="231" t="s">
        <v>2</v>
      </c>
      <c r="F5" s="231" t="s">
        <v>3</v>
      </c>
      <c r="G5" s="231" t="s">
        <v>4</v>
      </c>
      <c r="H5" s="231" t="s">
        <v>6</v>
      </c>
      <c r="I5" s="231" t="s">
        <v>9</v>
      </c>
      <c r="J5" s="231" t="s">
        <v>10</v>
      </c>
      <c r="K5" s="231" t="s">
        <v>11</v>
      </c>
      <c r="L5" s="231" t="s">
        <v>12</v>
      </c>
      <c r="M5" s="231" t="s">
        <v>13</v>
      </c>
      <c r="N5" s="231" t="s">
        <v>14</v>
      </c>
      <c r="O5" s="231" t="s">
        <v>358</v>
      </c>
      <c r="P5" s="231" t="s">
        <v>359</v>
      </c>
      <c r="Q5" s="231" t="s">
        <v>360</v>
      </c>
      <c r="R5" s="232" t="s">
        <v>361</v>
      </c>
      <c r="S5" s="233" t="s">
        <v>362</v>
      </c>
    </row>
    <row r="6" spans="1:19" s="234" customFormat="1" ht="99" customHeight="1">
      <c r="A6" s="235"/>
      <c r="B6" s="716" t="s">
        <v>363</v>
      </c>
      <c r="C6" s="712">
        <v>0</v>
      </c>
      <c r="D6" s="713"/>
      <c r="E6" s="712">
        <v>0.2</v>
      </c>
      <c r="F6" s="713"/>
      <c r="G6" s="712">
        <v>0.35</v>
      </c>
      <c r="H6" s="713"/>
      <c r="I6" s="712">
        <v>0.5</v>
      </c>
      <c r="J6" s="713"/>
      <c r="K6" s="712">
        <v>0.75</v>
      </c>
      <c r="L6" s="713"/>
      <c r="M6" s="712">
        <v>1</v>
      </c>
      <c r="N6" s="713"/>
      <c r="O6" s="712">
        <v>1.5</v>
      </c>
      <c r="P6" s="713"/>
      <c r="Q6" s="712">
        <v>2.5</v>
      </c>
      <c r="R6" s="713"/>
      <c r="S6" s="714" t="s">
        <v>248</v>
      </c>
    </row>
    <row r="7" spans="1:19" s="234" customFormat="1" ht="30.75" customHeight="1">
      <c r="A7" s="235"/>
      <c r="B7" s="717"/>
      <c r="C7" s="225" t="s">
        <v>251</v>
      </c>
      <c r="D7" s="225" t="s">
        <v>250</v>
      </c>
      <c r="E7" s="225" t="s">
        <v>251</v>
      </c>
      <c r="F7" s="225" t="s">
        <v>250</v>
      </c>
      <c r="G7" s="225" t="s">
        <v>251</v>
      </c>
      <c r="H7" s="225" t="s">
        <v>250</v>
      </c>
      <c r="I7" s="225" t="s">
        <v>251</v>
      </c>
      <c r="J7" s="225" t="s">
        <v>250</v>
      </c>
      <c r="K7" s="225" t="s">
        <v>251</v>
      </c>
      <c r="L7" s="225" t="s">
        <v>250</v>
      </c>
      <c r="M7" s="225" t="s">
        <v>251</v>
      </c>
      <c r="N7" s="225" t="s">
        <v>250</v>
      </c>
      <c r="O7" s="225" t="s">
        <v>251</v>
      </c>
      <c r="P7" s="225" t="s">
        <v>250</v>
      </c>
      <c r="Q7" s="225" t="s">
        <v>251</v>
      </c>
      <c r="R7" s="225" t="s">
        <v>250</v>
      </c>
      <c r="S7" s="715"/>
    </row>
    <row r="8" spans="1:19" s="128" customFormat="1" ht="13">
      <c r="A8" s="127">
        <v>1</v>
      </c>
      <c r="B8" s="1" t="s">
        <v>96</v>
      </c>
      <c r="C8" s="535">
        <v>7381855.2800000003</v>
      </c>
      <c r="D8" s="535"/>
      <c r="E8" s="535">
        <v>0</v>
      </c>
      <c r="F8" s="534"/>
      <c r="G8" s="535">
        <v>0</v>
      </c>
      <c r="H8" s="535"/>
      <c r="I8" s="535">
        <v>0</v>
      </c>
      <c r="J8" s="535"/>
      <c r="K8" s="535">
        <v>0</v>
      </c>
      <c r="L8" s="535"/>
      <c r="M8" s="535">
        <v>35369350.329800002</v>
      </c>
      <c r="N8" s="535"/>
      <c r="O8" s="535">
        <v>0</v>
      </c>
      <c r="P8" s="535"/>
      <c r="Q8" s="535">
        <v>0</v>
      </c>
      <c r="R8" s="534"/>
      <c r="S8" s="533">
        <f>$C$6*SUM(C8:D8)+$E$6*SUM(E8:F8)+$G$6*SUM(G8:H8)+$I$6*SUM(I8:J8)+$K$6*SUM(K8:L8)+$M$6*SUM(M8:N8)+$O$6*SUM(O8:P8)+$Q$6*SUM(Q8:R8)</f>
        <v>35369350.329800002</v>
      </c>
    </row>
    <row r="9" spans="1:19" s="128" customFormat="1" ht="13">
      <c r="A9" s="127">
        <v>2</v>
      </c>
      <c r="B9" s="1" t="s">
        <v>97</v>
      </c>
      <c r="C9" s="535">
        <v>0</v>
      </c>
      <c r="D9" s="535"/>
      <c r="E9" s="535">
        <v>0</v>
      </c>
      <c r="F9" s="535"/>
      <c r="G9" s="535">
        <v>0</v>
      </c>
      <c r="H9" s="535"/>
      <c r="I9" s="535">
        <v>0</v>
      </c>
      <c r="J9" s="535"/>
      <c r="K9" s="535">
        <v>0</v>
      </c>
      <c r="L9" s="535"/>
      <c r="M9" s="535">
        <v>0</v>
      </c>
      <c r="N9" s="535"/>
      <c r="O9" s="535">
        <v>0</v>
      </c>
      <c r="P9" s="535"/>
      <c r="Q9" s="535">
        <v>0</v>
      </c>
      <c r="R9" s="534"/>
      <c r="S9" s="533">
        <f t="shared" ref="S9:S21" si="0">$C$6*SUM(C9:D9)+$E$6*SUM(E9:F9)+$G$6*SUM(G9:H9)+$I$6*SUM(I9:J9)+$K$6*SUM(K9:L9)+$M$6*SUM(M9:N9)+$O$6*SUM(O9:P9)+$Q$6*SUM(Q9:R9)</f>
        <v>0</v>
      </c>
    </row>
    <row r="10" spans="1:19" s="128" customFormat="1" ht="13">
      <c r="A10" s="127">
        <v>3</v>
      </c>
      <c r="B10" s="1" t="s">
        <v>269</v>
      </c>
      <c r="C10" s="535">
        <v>0</v>
      </c>
      <c r="D10" s="535"/>
      <c r="E10" s="535">
        <v>0</v>
      </c>
      <c r="F10" s="535"/>
      <c r="G10" s="535">
        <v>0</v>
      </c>
      <c r="H10" s="535"/>
      <c r="I10" s="535">
        <v>0</v>
      </c>
      <c r="J10" s="535"/>
      <c r="K10" s="535">
        <v>0</v>
      </c>
      <c r="L10" s="535"/>
      <c r="M10" s="535">
        <v>0</v>
      </c>
      <c r="N10" s="535"/>
      <c r="O10" s="535">
        <v>0</v>
      </c>
      <c r="P10" s="535"/>
      <c r="Q10" s="535">
        <v>0</v>
      </c>
      <c r="R10" s="534"/>
      <c r="S10" s="533">
        <f t="shared" si="0"/>
        <v>0</v>
      </c>
    </row>
    <row r="11" spans="1:19" s="128" customFormat="1" ht="13">
      <c r="A11" s="127">
        <v>4</v>
      </c>
      <c r="B11" s="1" t="s">
        <v>98</v>
      </c>
      <c r="C11" s="535">
        <v>0</v>
      </c>
      <c r="D11" s="535"/>
      <c r="E11" s="535">
        <v>0</v>
      </c>
      <c r="F11" s="535"/>
      <c r="G11" s="535">
        <v>0</v>
      </c>
      <c r="H11" s="535"/>
      <c r="I11" s="535">
        <v>0</v>
      </c>
      <c r="J11" s="535"/>
      <c r="K11" s="535">
        <v>0</v>
      </c>
      <c r="L11" s="535"/>
      <c r="M11" s="535">
        <v>0</v>
      </c>
      <c r="N11" s="535"/>
      <c r="O11" s="535">
        <v>0</v>
      </c>
      <c r="P11" s="535"/>
      <c r="Q11" s="535">
        <v>0</v>
      </c>
      <c r="R11" s="534"/>
      <c r="S11" s="533">
        <f t="shared" si="0"/>
        <v>0</v>
      </c>
    </row>
    <row r="12" spans="1:19" s="128" customFormat="1" ht="13">
      <c r="A12" s="127">
        <v>5</v>
      </c>
      <c r="B12" s="1" t="s">
        <v>99</v>
      </c>
      <c r="C12" s="535">
        <v>0</v>
      </c>
      <c r="D12" s="535"/>
      <c r="E12" s="535">
        <v>0</v>
      </c>
      <c r="F12" s="535"/>
      <c r="G12" s="535">
        <v>0</v>
      </c>
      <c r="H12" s="535"/>
      <c r="I12" s="535">
        <v>0</v>
      </c>
      <c r="J12" s="535"/>
      <c r="K12" s="535">
        <v>0</v>
      </c>
      <c r="L12" s="535"/>
      <c r="M12" s="535">
        <v>0</v>
      </c>
      <c r="N12" s="535"/>
      <c r="O12" s="535">
        <v>0</v>
      </c>
      <c r="P12" s="535"/>
      <c r="Q12" s="535">
        <v>0</v>
      </c>
      <c r="R12" s="534"/>
      <c r="S12" s="533">
        <f t="shared" si="0"/>
        <v>0</v>
      </c>
    </row>
    <row r="13" spans="1:19" s="128" customFormat="1" ht="13">
      <c r="A13" s="127">
        <v>6</v>
      </c>
      <c r="B13" s="1" t="s">
        <v>100</v>
      </c>
      <c r="C13" s="535">
        <v>0</v>
      </c>
      <c r="D13" s="535"/>
      <c r="E13" s="535">
        <v>27851481.773400001</v>
      </c>
      <c r="F13" s="535"/>
      <c r="G13" s="535">
        <v>0</v>
      </c>
      <c r="H13" s="535"/>
      <c r="I13" s="535">
        <v>16038070.184599999</v>
      </c>
      <c r="J13" s="535"/>
      <c r="K13" s="535">
        <v>0</v>
      </c>
      <c r="L13" s="535"/>
      <c r="M13" s="535">
        <v>0</v>
      </c>
      <c r="N13" s="535">
        <v>635000</v>
      </c>
      <c r="O13" s="535">
        <v>0</v>
      </c>
      <c r="P13" s="535"/>
      <c r="Q13" s="535">
        <v>0</v>
      </c>
      <c r="R13" s="534"/>
      <c r="S13" s="533">
        <f t="shared" si="0"/>
        <v>14224331.44698</v>
      </c>
    </row>
    <row r="14" spans="1:19" s="128" customFormat="1" ht="13">
      <c r="A14" s="127">
        <v>7</v>
      </c>
      <c r="B14" s="1" t="s">
        <v>101</v>
      </c>
      <c r="C14" s="535">
        <v>0</v>
      </c>
      <c r="D14" s="535"/>
      <c r="E14" s="535">
        <v>0</v>
      </c>
      <c r="F14" s="535"/>
      <c r="G14" s="535">
        <v>0</v>
      </c>
      <c r="H14" s="535"/>
      <c r="I14" s="535">
        <v>0</v>
      </c>
      <c r="J14" s="535"/>
      <c r="K14" s="535">
        <v>0</v>
      </c>
      <c r="L14" s="535"/>
      <c r="M14" s="535">
        <v>290170661.85030001</v>
      </c>
      <c r="N14" s="532">
        <v>21701931.292270001</v>
      </c>
      <c r="O14" s="535">
        <v>0</v>
      </c>
      <c r="P14" s="535"/>
      <c r="Q14" s="535">
        <v>0</v>
      </c>
      <c r="R14" s="534"/>
      <c r="S14" s="533">
        <f t="shared" si="0"/>
        <v>311872593.14257002</v>
      </c>
    </row>
    <row r="15" spans="1:19" s="128" customFormat="1" ht="13">
      <c r="A15" s="127">
        <v>8</v>
      </c>
      <c r="B15" s="1" t="s">
        <v>102</v>
      </c>
      <c r="C15" s="535">
        <v>0</v>
      </c>
      <c r="D15" s="535"/>
      <c r="E15" s="535">
        <v>0</v>
      </c>
      <c r="F15" s="535"/>
      <c r="G15" s="535">
        <v>0</v>
      </c>
      <c r="H15" s="535"/>
      <c r="I15" s="535">
        <v>0</v>
      </c>
      <c r="J15" s="535"/>
      <c r="K15" s="535">
        <v>0</v>
      </c>
      <c r="L15" s="535"/>
      <c r="M15" s="535">
        <v>32900972.094000001</v>
      </c>
      <c r="N15" s="535">
        <v>1203209.9402999999</v>
      </c>
      <c r="O15" s="535">
        <v>0</v>
      </c>
      <c r="P15" s="535"/>
      <c r="Q15" s="535">
        <v>0</v>
      </c>
      <c r="R15" s="534"/>
      <c r="S15" s="533">
        <f t="shared" si="0"/>
        <v>34104182.034299999</v>
      </c>
    </row>
    <row r="16" spans="1:19" s="128" customFormat="1" ht="13">
      <c r="A16" s="127">
        <v>9</v>
      </c>
      <c r="B16" s="1" t="s">
        <v>103</v>
      </c>
      <c r="C16" s="535">
        <v>0</v>
      </c>
      <c r="D16" s="535"/>
      <c r="E16" s="535">
        <v>0</v>
      </c>
      <c r="F16" s="535"/>
      <c r="G16" s="535">
        <v>0</v>
      </c>
      <c r="H16" s="535"/>
      <c r="I16" s="535">
        <v>0</v>
      </c>
      <c r="J16" s="535"/>
      <c r="K16" s="535">
        <v>0</v>
      </c>
      <c r="L16" s="535"/>
      <c r="M16" s="535">
        <v>0</v>
      </c>
      <c r="N16" s="535"/>
      <c r="O16" s="535">
        <v>0</v>
      </c>
      <c r="P16" s="535"/>
      <c r="Q16" s="535">
        <v>0</v>
      </c>
      <c r="R16" s="534"/>
      <c r="S16" s="533">
        <f t="shared" si="0"/>
        <v>0</v>
      </c>
    </row>
    <row r="17" spans="1:19" s="128" customFormat="1" ht="13">
      <c r="A17" s="127">
        <v>10</v>
      </c>
      <c r="B17" s="1" t="s">
        <v>104</v>
      </c>
      <c r="C17" s="535">
        <v>0</v>
      </c>
      <c r="D17" s="535"/>
      <c r="E17" s="535">
        <v>0</v>
      </c>
      <c r="F17" s="535"/>
      <c r="G17" s="535">
        <v>0</v>
      </c>
      <c r="H17" s="535"/>
      <c r="I17" s="535">
        <v>0</v>
      </c>
      <c r="J17" s="535"/>
      <c r="K17" s="535">
        <v>0</v>
      </c>
      <c r="L17" s="535"/>
      <c r="M17" s="535">
        <v>34458928.3072</v>
      </c>
      <c r="N17" s="535"/>
      <c r="O17" s="535">
        <v>0</v>
      </c>
      <c r="P17" s="535"/>
      <c r="Q17" s="535">
        <v>0</v>
      </c>
      <c r="R17" s="534"/>
      <c r="S17" s="533">
        <f t="shared" si="0"/>
        <v>34458928.3072</v>
      </c>
    </row>
    <row r="18" spans="1:19" s="128" customFormat="1" ht="13">
      <c r="A18" s="127">
        <v>11</v>
      </c>
      <c r="B18" s="1" t="s">
        <v>105</v>
      </c>
      <c r="C18" s="535">
        <v>0</v>
      </c>
      <c r="D18" s="535"/>
      <c r="E18" s="535">
        <v>0</v>
      </c>
      <c r="F18" s="535"/>
      <c r="G18" s="535">
        <v>0</v>
      </c>
      <c r="H18" s="535"/>
      <c r="I18" s="535">
        <v>0</v>
      </c>
      <c r="J18" s="535"/>
      <c r="K18" s="535">
        <v>0</v>
      </c>
      <c r="L18" s="535"/>
      <c r="M18" s="535">
        <v>0</v>
      </c>
      <c r="N18" s="535"/>
      <c r="O18" s="535">
        <v>0</v>
      </c>
      <c r="P18" s="535"/>
      <c r="Q18" s="535">
        <v>0</v>
      </c>
      <c r="R18" s="534"/>
      <c r="S18" s="533">
        <f t="shared" si="0"/>
        <v>0</v>
      </c>
    </row>
    <row r="19" spans="1:19" s="128" customFormat="1" ht="13">
      <c r="A19" s="127">
        <v>12</v>
      </c>
      <c r="B19" s="1" t="s">
        <v>106</v>
      </c>
      <c r="C19" s="535">
        <v>0</v>
      </c>
      <c r="D19" s="535"/>
      <c r="E19" s="535">
        <v>0</v>
      </c>
      <c r="F19" s="535"/>
      <c r="G19" s="535">
        <v>0</v>
      </c>
      <c r="H19" s="535"/>
      <c r="I19" s="535">
        <v>0</v>
      </c>
      <c r="J19" s="535"/>
      <c r="K19" s="535">
        <v>0</v>
      </c>
      <c r="L19" s="535"/>
      <c r="M19" s="535">
        <v>0</v>
      </c>
      <c r="N19" s="535"/>
      <c r="O19" s="535">
        <v>0</v>
      </c>
      <c r="P19" s="535"/>
      <c r="Q19" s="535">
        <v>0</v>
      </c>
      <c r="R19" s="534"/>
      <c r="S19" s="533">
        <f t="shared" si="0"/>
        <v>0</v>
      </c>
    </row>
    <row r="20" spans="1:19" s="128" customFormat="1" ht="13">
      <c r="A20" s="127">
        <v>13</v>
      </c>
      <c r="B20" s="1" t="s">
        <v>247</v>
      </c>
      <c r="C20" s="535">
        <v>0</v>
      </c>
      <c r="D20" s="535"/>
      <c r="E20" s="535">
        <v>0</v>
      </c>
      <c r="F20" s="535"/>
      <c r="G20" s="535">
        <v>0</v>
      </c>
      <c r="H20" s="535"/>
      <c r="I20" s="535">
        <v>0</v>
      </c>
      <c r="J20" s="535"/>
      <c r="K20" s="535">
        <v>0</v>
      </c>
      <c r="L20" s="535"/>
      <c r="M20" s="535">
        <v>0</v>
      </c>
      <c r="N20" s="535"/>
      <c r="O20" s="535">
        <v>0</v>
      </c>
      <c r="P20" s="535"/>
      <c r="Q20" s="535">
        <v>0</v>
      </c>
      <c r="R20" s="534"/>
      <c r="S20" s="533">
        <f t="shared" si="0"/>
        <v>0</v>
      </c>
    </row>
    <row r="21" spans="1:19" s="128" customFormat="1" ht="13">
      <c r="A21" s="127">
        <v>14</v>
      </c>
      <c r="B21" s="1" t="s">
        <v>108</v>
      </c>
      <c r="C21" s="535">
        <v>4676501.3459999999</v>
      </c>
      <c r="D21" s="535"/>
      <c r="E21" s="535">
        <v>0</v>
      </c>
      <c r="F21" s="535"/>
      <c r="G21" s="535">
        <v>0</v>
      </c>
      <c r="H21" s="535"/>
      <c r="I21" s="535">
        <v>0</v>
      </c>
      <c r="J21" s="535"/>
      <c r="K21" s="535">
        <v>0</v>
      </c>
      <c r="L21" s="535"/>
      <c r="M21" s="535">
        <v>9769166.719899999</v>
      </c>
      <c r="N21" s="535"/>
      <c r="O21" s="535">
        <v>0</v>
      </c>
      <c r="P21" s="535"/>
      <c r="Q21" s="535">
        <v>0</v>
      </c>
      <c r="R21" s="534"/>
      <c r="S21" s="533">
        <f t="shared" si="0"/>
        <v>9769166.719899999</v>
      </c>
    </row>
    <row r="22" spans="1:19" ht="13.5" thickBot="1">
      <c r="A22" s="129"/>
      <c r="B22" s="130" t="s">
        <v>109</v>
      </c>
      <c r="C22" s="623">
        <f>SUM(C8:C21)</f>
        <v>12058356.626</v>
      </c>
      <c r="D22" s="623">
        <f t="shared" ref="D22:S22" si="1">SUM(D8:D21)</f>
        <v>0</v>
      </c>
      <c r="E22" s="623">
        <f t="shared" si="1"/>
        <v>27851481.773400001</v>
      </c>
      <c r="F22" s="623">
        <f t="shared" si="1"/>
        <v>0</v>
      </c>
      <c r="G22" s="623">
        <f t="shared" si="1"/>
        <v>0</v>
      </c>
      <c r="H22" s="623">
        <f t="shared" si="1"/>
        <v>0</v>
      </c>
      <c r="I22" s="623">
        <f t="shared" si="1"/>
        <v>16038070.184599999</v>
      </c>
      <c r="J22" s="623">
        <f t="shared" si="1"/>
        <v>0</v>
      </c>
      <c r="K22" s="623">
        <f t="shared" si="1"/>
        <v>0</v>
      </c>
      <c r="L22" s="623">
        <f t="shared" si="1"/>
        <v>0</v>
      </c>
      <c r="M22" s="623">
        <f t="shared" si="1"/>
        <v>402669079.30120003</v>
      </c>
      <c r="N22" s="623">
        <f t="shared" si="1"/>
        <v>23540141.23257</v>
      </c>
      <c r="O22" s="623">
        <f t="shared" si="1"/>
        <v>0</v>
      </c>
      <c r="P22" s="623">
        <f t="shared" si="1"/>
        <v>0</v>
      </c>
      <c r="Q22" s="623">
        <f t="shared" si="1"/>
        <v>0</v>
      </c>
      <c r="R22" s="623">
        <f t="shared" si="1"/>
        <v>0</v>
      </c>
      <c r="S22" s="624">
        <f t="shared" si="1"/>
        <v>439798551.98075002</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orientation="portrait" r:id="rId1"/>
  <headerFooter>
    <oddFooter>&amp;C_x000D_&amp;1#&amp;"Calibri"&amp;10&amp;K000000 C1 -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zoomScale="80" zoomScaleNormal="80" workbookViewId="0">
      <pane xSplit="2" ySplit="6" topLeftCell="Q7" activePane="bottomRight" state="frozen"/>
      <selection activeCell="B9" sqref="B9"/>
      <selection pane="topRight" activeCell="B9" sqref="B9"/>
      <selection pane="bottomLeft" activeCell="B9" sqref="B9"/>
      <selection pane="bottomRight" activeCell="W8" sqref="W8"/>
    </sheetView>
  </sheetViews>
  <sheetFormatPr defaultColWidth="9.36328125" defaultRowHeight="12.5"/>
  <cols>
    <col min="1" max="1" width="10.54296875" style="4" bestFit="1" customWidth="1"/>
    <col min="2" max="2" width="63.6328125" style="4" bestFit="1" customWidth="1"/>
    <col min="3" max="3" width="19" style="4" customWidth="1"/>
    <col min="4" max="4" width="19.54296875" style="4" customWidth="1"/>
    <col min="5" max="5" width="31.36328125" style="4" customWidth="1"/>
    <col min="6" max="6" width="29.36328125" style="4" customWidth="1"/>
    <col min="7" max="7" width="28.54296875" style="4" customWidth="1"/>
    <col min="8" max="8" width="26.453125" style="4" customWidth="1"/>
    <col min="9" max="9" width="23.6328125" style="4" customWidth="1"/>
    <col min="10" max="10" width="21.54296875" style="4" customWidth="1"/>
    <col min="11" max="11" width="15.6328125" style="4" customWidth="1"/>
    <col min="12" max="12" width="13.36328125" style="4" customWidth="1"/>
    <col min="13" max="13" width="20.6328125" style="4" customWidth="1"/>
    <col min="14" max="14" width="19.36328125" style="4" customWidth="1"/>
    <col min="15" max="15" width="18.453125" style="4" customWidth="1"/>
    <col min="16" max="16" width="19" style="4" customWidth="1"/>
    <col min="17" max="17" width="20.36328125" style="4" customWidth="1"/>
    <col min="18" max="18" width="18" style="4" customWidth="1"/>
    <col min="19" max="19" width="36" style="4" customWidth="1"/>
    <col min="20" max="20" width="26.36328125" style="4" customWidth="1"/>
    <col min="21" max="21" width="24.6328125" style="4" customWidth="1"/>
    <col min="22" max="22" width="20" style="4" customWidth="1"/>
    <col min="23" max="16384" width="9.36328125" style="35"/>
  </cols>
  <sheetData>
    <row r="1" spans="1:22">
      <c r="A1" s="2" t="s">
        <v>31</v>
      </c>
      <c r="B1" s="3" t="str">
        <f>'Info '!C2</f>
        <v>JSC PASHA Bank Georgia</v>
      </c>
    </row>
    <row r="2" spans="1:22">
      <c r="A2" s="2" t="s">
        <v>32</v>
      </c>
      <c r="B2" s="443">
        <f>'1. key ratios '!B2</f>
        <v>44742</v>
      </c>
    </row>
    <row r="4" spans="1:22" ht="13.5" thickBot="1">
      <c r="A4" s="4" t="s">
        <v>366</v>
      </c>
      <c r="B4" s="131" t="s">
        <v>95</v>
      </c>
      <c r="V4" s="37" t="s">
        <v>74</v>
      </c>
    </row>
    <row r="5" spans="1:22" ht="12.75" customHeight="1">
      <c r="A5" s="132"/>
      <c r="B5" s="133"/>
      <c r="C5" s="718" t="s">
        <v>277</v>
      </c>
      <c r="D5" s="719"/>
      <c r="E5" s="719"/>
      <c r="F5" s="719"/>
      <c r="G5" s="719"/>
      <c r="H5" s="719"/>
      <c r="I5" s="719"/>
      <c r="J5" s="719"/>
      <c r="K5" s="719"/>
      <c r="L5" s="720"/>
      <c r="M5" s="721" t="s">
        <v>278</v>
      </c>
      <c r="N5" s="722"/>
      <c r="O5" s="722"/>
      <c r="P5" s="722"/>
      <c r="Q5" s="722"/>
      <c r="R5" s="722"/>
      <c r="S5" s="723"/>
      <c r="T5" s="726" t="s">
        <v>364</v>
      </c>
      <c r="U5" s="726" t="s">
        <v>365</v>
      </c>
      <c r="V5" s="724" t="s">
        <v>121</v>
      </c>
    </row>
    <row r="6" spans="1:22" s="80" customFormat="1" ht="100">
      <c r="A6" s="77"/>
      <c r="B6" s="134"/>
      <c r="C6" s="135" t="s">
        <v>110</v>
      </c>
      <c r="D6" s="201" t="s">
        <v>111</v>
      </c>
      <c r="E6" s="155" t="s">
        <v>280</v>
      </c>
      <c r="F6" s="155" t="s">
        <v>281</v>
      </c>
      <c r="G6" s="201" t="s">
        <v>284</v>
      </c>
      <c r="H6" s="201" t="s">
        <v>279</v>
      </c>
      <c r="I6" s="201" t="s">
        <v>112</v>
      </c>
      <c r="J6" s="201" t="s">
        <v>113</v>
      </c>
      <c r="K6" s="136" t="s">
        <v>114</v>
      </c>
      <c r="L6" s="137" t="s">
        <v>115</v>
      </c>
      <c r="M6" s="135" t="s">
        <v>282</v>
      </c>
      <c r="N6" s="136" t="s">
        <v>116</v>
      </c>
      <c r="O6" s="136" t="s">
        <v>117</v>
      </c>
      <c r="P6" s="136" t="s">
        <v>118</v>
      </c>
      <c r="Q6" s="136" t="s">
        <v>119</v>
      </c>
      <c r="R6" s="136" t="s">
        <v>120</v>
      </c>
      <c r="S6" s="227" t="s">
        <v>283</v>
      </c>
      <c r="T6" s="727"/>
      <c r="U6" s="727"/>
      <c r="V6" s="725"/>
    </row>
    <row r="7" spans="1:22" s="128" customFormat="1" ht="13">
      <c r="A7" s="138">
        <v>1</v>
      </c>
      <c r="B7" s="1" t="s">
        <v>96</v>
      </c>
      <c r="C7" s="531"/>
      <c r="D7" s="530"/>
      <c r="E7" s="530"/>
      <c r="F7" s="530"/>
      <c r="G7" s="530"/>
      <c r="H7" s="530"/>
      <c r="I7" s="530"/>
      <c r="J7" s="530"/>
      <c r="K7" s="530"/>
      <c r="L7" s="529"/>
      <c r="M7" s="531"/>
      <c r="N7" s="530"/>
      <c r="O7" s="530"/>
      <c r="P7" s="530"/>
      <c r="Q7" s="530"/>
      <c r="R7" s="530"/>
      <c r="S7" s="529"/>
      <c r="T7" s="528"/>
      <c r="U7" s="527"/>
      <c r="V7" s="526">
        <f>SUM(C7:S7)</f>
        <v>0</v>
      </c>
    </row>
    <row r="8" spans="1:22" s="128" customFormat="1" ht="13">
      <c r="A8" s="138">
        <v>2</v>
      </c>
      <c r="B8" s="1" t="s">
        <v>97</v>
      </c>
      <c r="C8" s="531"/>
      <c r="D8" s="530"/>
      <c r="E8" s="530"/>
      <c r="F8" s="530"/>
      <c r="G8" s="530"/>
      <c r="H8" s="530"/>
      <c r="I8" s="530"/>
      <c r="J8" s="530"/>
      <c r="K8" s="530"/>
      <c r="L8" s="529"/>
      <c r="M8" s="531"/>
      <c r="N8" s="530"/>
      <c r="O8" s="530"/>
      <c r="P8" s="530"/>
      <c r="Q8" s="530"/>
      <c r="R8" s="530"/>
      <c r="S8" s="529"/>
      <c r="T8" s="527"/>
      <c r="U8" s="527"/>
      <c r="V8" s="526">
        <f t="shared" ref="V8:V20" si="0">SUM(C8:S8)</f>
        <v>0</v>
      </c>
    </row>
    <row r="9" spans="1:22" s="128" customFormat="1" ht="13">
      <c r="A9" s="138">
        <v>3</v>
      </c>
      <c r="B9" s="1" t="s">
        <v>270</v>
      </c>
      <c r="C9" s="531"/>
      <c r="D9" s="530"/>
      <c r="E9" s="530"/>
      <c r="F9" s="530"/>
      <c r="G9" s="530"/>
      <c r="H9" s="530"/>
      <c r="I9" s="530"/>
      <c r="J9" s="530"/>
      <c r="K9" s="530"/>
      <c r="L9" s="529"/>
      <c r="M9" s="531"/>
      <c r="N9" s="530"/>
      <c r="O9" s="530"/>
      <c r="P9" s="530"/>
      <c r="Q9" s="530"/>
      <c r="R9" s="530"/>
      <c r="S9" s="529"/>
      <c r="T9" s="527"/>
      <c r="U9" s="527"/>
      <c r="V9" s="526">
        <f>SUM(C9:S9)</f>
        <v>0</v>
      </c>
    </row>
    <row r="10" spans="1:22" s="128" customFormat="1" ht="13">
      <c r="A10" s="138">
        <v>4</v>
      </c>
      <c r="B10" s="1" t="s">
        <v>98</v>
      </c>
      <c r="C10" s="531"/>
      <c r="D10" s="530"/>
      <c r="E10" s="530"/>
      <c r="F10" s="530"/>
      <c r="G10" s="530"/>
      <c r="H10" s="530"/>
      <c r="I10" s="530"/>
      <c r="J10" s="530"/>
      <c r="K10" s="530"/>
      <c r="L10" s="529"/>
      <c r="M10" s="531"/>
      <c r="N10" s="530"/>
      <c r="O10" s="530"/>
      <c r="P10" s="530"/>
      <c r="Q10" s="530"/>
      <c r="R10" s="530"/>
      <c r="S10" s="529"/>
      <c r="T10" s="527"/>
      <c r="U10" s="527"/>
      <c r="V10" s="526">
        <f t="shared" si="0"/>
        <v>0</v>
      </c>
    </row>
    <row r="11" spans="1:22" s="128" customFormat="1" ht="13">
      <c r="A11" s="138">
        <v>5</v>
      </c>
      <c r="B11" s="1" t="s">
        <v>99</v>
      </c>
      <c r="C11" s="531"/>
      <c r="D11" s="530"/>
      <c r="E11" s="530"/>
      <c r="F11" s="530"/>
      <c r="G11" s="530"/>
      <c r="H11" s="530"/>
      <c r="I11" s="530"/>
      <c r="J11" s="530"/>
      <c r="K11" s="530"/>
      <c r="L11" s="529"/>
      <c r="M11" s="531"/>
      <c r="N11" s="530"/>
      <c r="O11" s="530"/>
      <c r="P11" s="530"/>
      <c r="Q11" s="530"/>
      <c r="R11" s="530"/>
      <c r="S11" s="529"/>
      <c r="T11" s="527"/>
      <c r="U11" s="527"/>
      <c r="V11" s="526">
        <f t="shared" si="0"/>
        <v>0</v>
      </c>
    </row>
    <row r="12" spans="1:22" s="128" customFormat="1" ht="13">
      <c r="A12" s="138">
        <v>6</v>
      </c>
      <c r="B12" s="1" t="s">
        <v>100</v>
      </c>
      <c r="C12" s="531"/>
      <c r="D12" s="530"/>
      <c r="E12" s="530"/>
      <c r="F12" s="530"/>
      <c r="G12" s="530"/>
      <c r="H12" s="530"/>
      <c r="I12" s="530"/>
      <c r="J12" s="530"/>
      <c r="K12" s="530"/>
      <c r="L12" s="529"/>
      <c r="M12" s="531"/>
      <c r="N12" s="530"/>
      <c r="O12" s="530"/>
      <c r="P12" s="530"/>
      <c r="Q12" s="530"/>
      <c r="R12" s="530"/>
      <c r="S12" s="529"/>
      <c r="T12" s="527"/>
      <c r="U12" s="527"/>
      <c r="V12" s="526">
        <f t="shared" si="0"/>
        <v>0</v>
      </c>
    </row>
    <row r="13" spans="1:22" s="128" customFormat="1" ht="13">
      <c r="A13" s="138">
        <v>7</v>
      </c>
      <c r="B13" s="1" t="s">
        <v>101</v>
      </c>
      <c r="C13" s="531"/>
      <c r="D13" s="530">
        <v>1014319.307</v>
      </c>
      <c r="E13" s="530"/>
      <c r="F13" s="530"/>
      <c r="G13" s="530"/>
      <c r="H13" s="530"/>
      <c r="I13" s="530"/>
      <c r="J13" s="530"/>
      <c r="K13" s="530"/>
      <c r="L13" s="529"/>
      <c r="M13" s="531"/>
      <c r="N13" s="530"/>
      <c r="O13" s="530"/>
      <c r="P13" s="530"/>
      <c r="Q13" s="530"/>
      <c r="R13" s="530"/>
      <c r="S13" s="529"/>
      <c r="T13" s="527"/>
      <c r="U13" s="527"/>
      <c r="V13" s="526">
        <f t="shared" si="0"/>
        <v>1014319.307</v>
      </c>
    </row>
    <row r="14" spans="1:22" s="128" customFormat="1" ht="13">
      <c r="A14" s="138">
        <v>8</v>
      </c>
      <c r="B14" s="1" t="s">
        <v>102</v>
      </c>
      <c r="C14" s="531"/>
      <c r="D14" s="530">
        <v>74783.17</v>
      </c>
      <c r="E14" s="530"/>
      <c r="F14" s="530"/>
      <c r="G14" s="530"/>
      <c r="H14" s="530"/>
      <c r="I14" s="530"/>
      <c r="J14" s="530"/>
      <c r="K14" s="530"/>
      <c r="L14" s="529"/>
      <c r="M14" s="531"/>
      <c r="N14" s="530"/>
      <c r="O14" s="530"/>
      <c r="P14" s="530"/>
      <c r="Q14" s="530"/>
      <c r="R14" s="530"/>
      <c r="S14" s="529"/>
      <c r="T14" s="527"/>
      <c r="U14" s="527"/>
      <c r="V14" s="526">
        <f t="shared" si="0"/>
        <v>74783.17</v>
      </c>
    </row>
    <row r="15" spans="1:22" s="128" customFormat="1" ht="13">
      <c r="A15" s="138">
        <v>9</v>
      </c>
      <c r="B15" s="1" t="s">
        <v>103</v>
      </c>
      <c r="C15" s="531"/>
      <c r="D15" s="530"/>
      <c r="E15" s="530"/>
      <c r="F15" s="530"/>
      <c r="G15" s="530"/>
      <c r="H15" s="530"/>
      <c r="I15" s="530"/>
      <c r="J15" s="530"/>
      <c r="K15" s="530"/>
      <c r="L15" s="529"/>
      <c r="M15" s="531"/>
      <c r="N15" s="530"/>
      <c r="O15" s="530"/>
      <c r="P15" s="530"/>
      <c r="Q15" s="530"/>
      <c r="R15" s="530"/>
      <c r="S15" s="529"/>
      <c r="T15" s="527"/>
      <c r="U15" s="527"/>
      <c r="V15" s="526">
        <f t="shared" si="0"/>
        <v>0</v>
      </c>
    </row>
    <row r="16" spans="1:22" s="128" customFormat="1" ht="13">
      <c r="A16" s="138">
        <v>10</v>
      </c>
      <c r="B16" s="1" t="s">
        <v>104</v>
      </c>
      <c r="C16" s="531"/>
      <c r="D16" s="530"/>
      <c r="E16" s="530"/>
      <c r="F16" s="530"/>
      <c r="G16" s="530"/>
      <c r="H16" s="530"/>
      <c r="I16" s="530"/>
      <c r="J16" s="530"/>
      <c r="K16" s="530"/>
      <c r="L16" s="529"/>
      <c r="M16" s="531"/>
      <c r="N16" s="530"/>
      <c r="O16" s="530"/>
      <c r="P16" s="530"/>
      <c r="Q16" s="530"/>
      <c r="R16" s="530"/>
      <c r="S16" s="529"/>
      <c r="T16" s="527"/>
      <c r="U16" s="527"/>
      <c r="V16" s="526">
        <f t="shared" si="0"/>
        <v>0</v>
      </c>
    </row>
    <row r="17" spans="1:22" s="128" customFormat="1" ht="13">
      <c r="A17" s="138">
        <v>11</v>
      </c>
      <c r="B17" s="1" t="s">
        <v>105</v>
      </c>
      <c r="C17" s="531"/>
      <c r="D17" s="530"/>
      <c r="E17" s="530"/>
      <c r="F17" s="530"/>
      <c r="G17" s="530"/>
      <c r="H17" s="530"/>
      <c r="I17" s="530"/>
      <c r="J17" s="530"/>
      <c r="K17" s="530"/>
      <c r="L17" s="529"/>
      <c r="M17" s="531"/>
      <c r="N17" s="530"/>
      <c r="O17" s="530"/>
      <c r="P17" s="530"/>
      <c r="Q17" s="530"/>
      <c r="R17" s="530"/>
      <c r="S17" s="529"/>
      <c r="T17" s="527"/>
      <c r="U17" s="527"/>
      <c r="V17" s="526">
        <f t="shared" si="0"/>
        <v>0</v>
      </c>
    </row>
    <row r="18" spans="1:22" s="128" customFormat="1" ht="13">
      <c r="A18" s="138">
        <v>12</v>
      </c>
      <c r="B18" s="1" t="s">
        <v>106</v>
      </c>
      <c r="C18" s="531"/>
      <c r="D18" s="530"/>
      <c r="E18" s="530"/>
      <c r="F18" s="530"/>
      <c r="G18" s="530"/>
      <c r="H18" s="530"/>
      <c r="I18" s="530"/>
      <c r="J18" s="530"/>
      <c r="K18" s="530"/>
      <c r="L18" s="529"/>
      <c r="M18" s="531"/>
      <c r="N18" s="530"/>
      <c r="O18" s="530"/>
      <c r="P18" s="530"/>
      <c r="Q18" s="530"/>
      <c r="R18" s="530"/>
      <c r="S18" s="529"/>
      <c r="T18" s="527"/>
      <c r="U18" s="527"/>
      <c r="V18" s="526">
        <f t="shared" si="0"/>
        <v>0</v>
      </c>
    </row>
    <row r="19" spans="1:22" s="128" customFormat="1" ht="13">
      <c r="A19" s="138">
        <v>13</v>
      </c>
      <c r="B19" s="1" t="s">
        <v>107</v>
      </c>
      <c r="C19" s="531"/>
      <c r="D19" s="530"/>
      <c r="E19" s="530"/>
      <c r="F19" s="530"/>
      <c r="G19" s="530"/>
      <c r="H19" s="530"/>
      <c r="I19" s="530"/>
      <c r="J19" s="530"/>
      <c r="K19" s="530"/>
      <c r="L19" s="529"/>
      <c r="M19" s="531"/>
      <c r="N19" s="530"/>
      <c r="O19" s="530"/>
      <c r="P19" s="530"/>
      <c r="Q19" s="530"/>
      <c r="R19" s="530"/>
      <c r="S19" s="529"/>
      <c r="T19" s="527"/>
      <c r="U19" s="527"/>
      <c r="V19" s="526">
        <f t="shared" si="0"/>
        <v>0</v>
      </c>
    </row>
    <row r="20" spans="1:22" s="128" customFormat="1" ht="13">
      <c r="A20" s="138">
        <v>14</v>
      </c>
      <c r="B20" s="1" t="s">
        <v>108</v>
      </c>
      <c r="C20" s="531"/>
      <c r="D20" s="530"/>
      <c r="E20" s="530"/>
      <c r="F20" s="530"/>
      <c r="G20" s="530"/>
      <c r="H20" s="530"/>
      <c r="I20" s="530"/>
      <c r="J20" s="530"/>
      <c r="K20" s="530"/>
      <c r="L20" s="529"/>
      <c r="M20" s="531"/>
      <c r="N20" s="530"/>
      <c r="O20" s="530"/>
      <c r="P20" s="530"/>
      <c r="Q20" s="530"/>
      <c r="R20" s="530"/>
      <c r="S20" s="529"/>
      <c r="T20" s="527"/>
      <c r="U20" s="527"/>
      <c r="V20" s="526">
        <f t="shared" si="0"/>
        <v>0</v>
      </c>
    </row>
    <row r="21" spans="1:22" ht="13.5" thickBot="1">
      <c r="A21" s="129"/>
      <c r="B21" s="139" t="s">
        <v>109</v>
      </c>
      <c r="C21" s="590">
        <f>SUM(C7:C20)</f>
        <v>0</v>
      </c>
      <c r="D21" s="589">
        <f t="shared" ref="D21:V21" si="1">SUM(D7:D20)</f>
        <v>1089102.477</v>
      </c>
      <c r="E21" s="589">
        <f t="shared" si="1"/>
        <v>0</v>
      </c>
      <c r="F21" s="589">
        <f t="shared" si="1"/>
        <v>0</v>
      </c>
      <c r="G21" s="589">
        <f t="shared" si="1"/>
        <v>0</v>
      </c>
      <c r="H21" s="589">
        <f t="shared" si="1"/>
        <v>0</v>
      </c>
      <c r="I21" s="589">
        <f t="shared" si="1"/>
        <v>0</v>
      </c>
      <c r="J21" s="589">
        <f t="shared" si="1"/>
        <v>0</v>
      </c>
      <c r="K21" s="589">
        <f t="shared" si="1"/>
        <v>0</v>
      </c>
      <c r="L21" s="591">
        <f t="shared" si="1"/>
        <v>0</v>
      </c>
      <c r="M21" s="590">
        <f t="shared" si="1"/>
        <v>0</v>
      </c>
      <c r="N21" s="589">
        <f t="shared" si="1"/>
        <v>0</v>
      </c>
      <c r="O21" s="589">
        <f t="shared" si="1"/>
        <v>0</v>
      </c>
      <c r="P21" s="589">
        <f t="shared" si="1"/>
        <v>0</v>
      </c>
      <c r="Q21" s="589">
        <f t="shared" si="1"/>
        <v>0</v>
      </c>
      <c r="R21" s="589">
        <f t="shared" si="1"/>
        <v>0</v>
      </c>
      <c r="S21" s="591">
        <f t="shared" si="1"/>
        <v>0</v>
      </c>
      <c r="T21" s="591">
        <f>SUM(T7:T20)</f>
        <v>0</v>
      </c>
      <c r="U21" s="591">
        <f t="shared" si="1"/>
        <v>0</v>
      </c>
      <c r="V21" s="592">
        <f t="shared" si="1"/>
        <v>1089102.477</v>
      </c>
    </row>
    <row r="24" spans="1:22">
      <c r="A24" s="7"/>
      <c r="B24" s="7"/>
      <c r="C24" s="63"/>
      <c r="D24" s="63"/>
      <c r="E24" s="63"/>
    </row>
    <row r="25" spans="1:22">
      <c r="A25" s="140"/>
      <c r="B25" s="140"/>
      <c r="C25" s="7"/>
      <c r="D25" s="63"/>
      <c r="E25" s="63"/>
    </row>
    <row r="26" spans="1:22">
      <c r="A26" s="140"/>
      <c r="B26" s="64"/>
      <c r="C26" s="7"/>
      <c r="D26" s="63"/>
      <c r="E26" s="63"/>
    </row>
    <row r="27" spans="1:22">
      <c r="A27" s="140"/>
      <c r="B27" s="140"/>
      <c r="C27" s="7"/>
      <c r="D27" s="63"/>
      <c r="E27" s="63"/>
    </row>
    <row r="28" spans="1:22">
      <c r="A28" s="140"/>
      <c r="B28" s="64"/>
      <c r="C28" s="7"/>
      <c r="D28" s="63"/>
      <c r="E28" s="63"/>
    </row>
  </sheetData>
  <mergeCells count="5">
    <mergeCell ref="C5:L5"/>
    <mergeCell ref="M5:S5"/>
    <mergeCell ref="V5:V6"/>
    <mergeCell ref="T5:T6"/>
    <mergeCell ref="U5:U6"/>
  </mergeCells>
  <pageMargins left="0.7" right="0.7" top="0.75" bottom="0.75" header="0.3" footer="0.3"/>
  <pageSetup paperSize="9" orientation="portrait"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zoomScale="80" zoomScaleNormal="80" workbookViewId="0">
      <pane xSplit="1" ySplit="7" topLeftCell="B8" activePane="bottomRight" state="frozen"/>
      <selection activeCell="B9" sqref="B9"/>
      <selection pane="topRight" activeCell="B9" sqref="B9"/>
      <selection pane="bottomLeft" activeCell="B9" sqref="B9"/>
      <selection pane="bottomRight" activeCell="H22" sqref="H22"/>
    </sheetView>
  </sheetViews>
  <sheetFormatPr defaultColWidth="9.36328125" defaultRowHeight="13"/>
  <cols>
    <col min="1" max="1" width="10.54296875" style="4" bestFit="1" customWidth="1"/>
    <col min="2" max="2" width="101.6328125" style="4" customWidth="1"/>
    <col min="3" max="3" width="13.6328125" style="236" customWidth="1"/>
    <col min="4" max="4" width="14.6328125" style="236" bestFit="1" customWidth="1"/>
    <col min="5" max="5" width="17.6328125" style="236" customWidth="1"/>
    <col min="6" max="6" width="15.6328125" style="236" customWidth="1"/>
    <col min="7" max="7" width="17.453125" style="236" customWidth="1"/>
    <col min="8" max="8" width="15.36328125" style="236" customWidth="1"/>
    <col min="9" max="16384" width="9.36328125" style="35"/>
  </cols>
  <sheetData>
    <row r="1" spans="1:9">
      <c r="A1" s="2" t="s">
        <v>31</v>
      </c>
      <c r="B1" s="3" t="str">
        <f>'Info '!C2</f>
        <v>JSC PASHA Bank Georgia</v>
      </c>
      <c r="C1" s="3"/>
    </row>
    <row r="2" spans="1:9">
      <c r="A2" s="2" t="s">
        <v>32</v>
      </c>
      <c r="B2" s="443">
        <v>44651</v>
      </c>
      <c r="C2" s="330"/>
    </row>
    <row r="4" spans="1:9" ht="13.5" thickBot="1">
      <c r="A4" s="2" t="s">
        <v>253</v>
      </c>
      <c r="B4" s="131" t="s">
        <v>376</v>
      </c>
    </row>
    <row r="5" spans="1:9">
      <c r="A5" s="132"/>
      <c r="B5" s="141"/>
      <c r="C5" s="237" t="s">
        <v>0</v>
      </c>
      <c r="D5" s="237" t="s">
        <v>1</v>
      </c>
      <c r="E5" s="237" t="s">
        <v>2</v>
      </c>
      <c r="F5" s="237" t="s">
        <v>3</v>
      </c>
      <c r="G5" s="238" t="s">
        <v>4</v>
      </c>
      <c r="H5" s="239" t="s">
        <v>6</v>
      </c>
      <c r="I5" s="142"/>
    </row>
    <row r="6" spans="1:9" s="142" customFormat="1" ht="12.75" customHeight="1">
      <c r="A6" s="143"/>
      <c r="B6" s="730" t="s">
        <v>252</v>
      </c>
      <c r="C6" s="732" t="s">
        <v>368</v>
      </c>
      <c r="D6" s="734" t="s">
        <v>367</v>
      </c>
      <c r="E6" s="735"/>
      <c r="F6" s="732" t="s">
        <v>372</v>
      </c>
      <c r="G6" s="732" t="s">
        <v>373</v>
      </c>
      <c r="H6" s="728" t="s">
        <v>371</v>
      </c>
    </row>
    <row r="7" spans="1:9" ht="39">
      <c r="A7" s="145"/>
      <c r="B7" s="731"/>
      <c r="C7" s="733"/>
      <c r="D7" s="240" t="s">
        <v>370</v>
      </c>
      <c r="E7" s="240" t="s">
        <v>369</v>
      </c>
      <c r="F7" s="733"/>
      <c r="G7" s="733"/>
      <c r="H7" s="729"/>
      <c r="I7" s="142"/>
    </row>
    <row r="8" spans="1:9">
      <c r="A8" s="143">
        <v>1</v>
      </c>
      <c r="B8" s="1" t="s">
        <v>96</v>
      </c>
      <c r="C8" s="525">
        <v>35369350.329800002</v>
      </c>
      <c r="D8" s="525"/>
      <c r="E8" s="525"/>
      <c r="F8" s="525">
        <v>35369350.329800002</v>
      </c>
      <c r="G8" s="524">
        <v>35369350.329800002</v>
      </c>
      <c r="H8" s="523">
        <f>G8/(C8+E8)</f>
        <v>1</v>
      </c>
    </row>
    <row r="9" spans="1:9" ht="15" customHeight="1">
      <c r="A9" s="143">
        <v>2</v>
      </c>
      <c r="B9" s="1" t="s">
        <v>97</v>
      </c>
      <c r="C9" s="525">
        <v>0</v>
      </c>
      <c r="D9" s="525"/>
      <c r="E9" s="525"/>
      <c r="F9" s="525">
        <v>0</v>
      </c>
      <c r="G9" s="524">
        <v>0</v>
      </c>
      <c r="H9" s="523" t="e">
        <f t="shared" ref="H9:H21" si="0">G9/(C9+E9)</f>
        <v>#DIV/0!</v>
      </c>
    </row>
    <row r="10" spans="1:9">
      <c r="A10" s="143">
        <v>3</v>
      </c>
      <c r="B10" s="1" t="s">
        <v>270</v>
      </c>
      <c r="C10" s="525">
        <v>0</v>
      </c>
      <c r="D10" s="525"/>
      <c r="E10" s="525"/>
      <c r="F10" s="525">
        <v>0</v>
      </c>
      <c r="G10" s="524">
        <v>0</v>
      </c>
      <c r="H10" s="523" t="e">
        <f t="shared" si="0"/>
        <v>#DIV/0!</v>
      </c>
    </row>
    <row r="11" spans="1:9">
      <c r="A11" s="143">
        <v>4</v>
      </c>
      <c r="B11" s="1" t="s">
        <v>98</v>
      </c>
      <c r="C11" s="525">
        <v>0</v>
      </c>
      <c r="D11" s="525"/>
      <c r="E11" s="525"/>
      <c r="F11" s="525">
        <v>0</v>
      </c>
      <c r="G11" s="524">
        <v>0</v>
      </c>
      <c r="H11" s="523" t="e">
        <f t="shared" si="0"/>
        <v>#DIV/0!</v>
      </c>
    </row>
    <row r="12" spans="1:9">
      <c r="A12" s="143">
        <v>5</v>
      </c>
      <c r="B12" s="1" t="s">
        <v>99</v>
      </c>
      <c r="C12" s="525">
        <v>0</v>
      </c>
      <c r="D12" s="525"/>
      <c r="E12" s="525"/>
      <c r="F12" s="525">
        <v>0</v>
      </c>
      <c r="G12" s="524">
        <v>0</v>
      </c>
      <c r="H12" s="523" t="e">
        <f t="shared" si="0"/>
        <v>#DIV/0!</v>
      </c>
    </row>
    <row r="13" spans="1:9">
      <c r="A13" s="143">
        <v>6</v>
      </c>
      <c r="B13" s="1" t="s">
        <v>100</v>
      </c>
      <c r="C13" s="525">
        <v>13589331.44698</v>
      </c>
      <c r="D13" s="522">
        <v>1270000</v>
      </c>
      <c r="E13" s="522">
        <v>635000</v>
      </c>
      <c r="F13" s="525">
        <v>12954331.44698</v>
      </c>
      <c r="G13" s="524">
        <v>12954331.44698</v>
      </c>
      <c r="H13" s="523">
        <f t="shared" si="0"/>
        <v>0.91071636619732754</v>
      </c>
    </row>
    <row r="14" spans="1:9">
      <c r="A14" s="143">
        <v>7</v>
      </c>
      <c r="B14" s="1" t="s">
        <v>101</v>
      </c>
      <c r="C14" s="525">
        <v>290170661.85030001</v>
      </c>
      <c r="D14" s="522">
        <v>48641288.823400006</v>
      </c>
      <c r="E14" s="522">
        <v>21701931.292270001</v>
      </c>
      <c r="F14" s="525">
        <v>268468730.55803001</v>
      </c>
      <c r="G14" s="524">
        <v>267454411.25102997</v>
      </c>
      <c r="H14" s="523">
        <f>G14/(C14+E14)</f>
        <v>0.85757587274995128</v>
      </c>
    </row>
    <row r="15" spans="1:9">
      <c r="A15" s="143">
        <v>8</v>
      </c>
      <c r="B15" s="1" t="s">
        <v>102</v>
      </c>
      <c r="C15" s="525">
        <v>32900972.094000001</v>
      </c>
      <c r="D15" s="522">
        <v>30926387.681499999</v>
      </c>
      <c r="E15" s="522">
        <v>1203209.9402999999</v>
      </c>
      <c r="F15" s="525">
        <v>31697762.153700002</v>
      </c>
      <c r="G15" s="524">
        <v>31622978.9837</v>
      </c>
      <c r="H15" s="523">
        <f t="shared" si="0"/>
        <v>0.92724636972367347</v>
      </c>
    </row>
    <row r="16" spans="1:9">
      <c r="A16" s="143">
        <v>9</v>
      </c>
      <c r="B16" s="1" t="s">
        <v>103</v>
      </c>
      <c r="C16" s="525">
        <v>0</v>
      </c>
      <c r="D16" s="522"/>
      <c r="E16" s="522"/>
      <c r="F16" s="525">
        <v>0</v>
      </c>
      <c r="G16" s="524">
        <v>0</v>
      </c>
      <c r="H16" s="523" t="e">
        <f t="shared" si="0"/>
        <v>#DIV/0!</v>
      </c>
    </row>
    <row r="17" spans="1:8">
      <c r="A17" s="143">
        <v>10</v>
      </c>
      <c r="B17" s="1" t="s">
        <v>104</v>
      </c>
      <c r="C17" s="525">
        <v>34458928.3072</v>
      </c>
      <c r="D17" s="525"/>
      <c r="E17" s="525"/>
      <c r="F17" s="525">
        <v>34458928.3072</v>
      </c>
      <c r="G17" s="524">
        <v>34458928.3072</v>
      </c>
      <c r="H17" s="523">
        <f t="shared" si="0"/>
        <v>1</v>
      </c>
    </row>
    <row r="18" spans="1:8">
      <c r="A18" s="143">
        <v>11</v>
      </c>
      <c r="B18" s="1" t="s">
        <v>105</v>
      </c>
      <c r="C18" s="525">
        <v>0</v>
      </c>
      <c r="D18" s="525"/>
      <c r="E18" s="525"/>
      <c r="F18" s="525">
        <v>0</v>
      </c>
      <c r="G18" s="524">
        <v>0</v>
      </c>
      <c r="H18" s="523" t="e">
        <f t="shared" si="0"/>
        <v>#DIV/0!</v>
      </c>
    </row>
    <row r="19" spans="1:8">
      <c r="A19" s="143">
        <v>12</v>
      </c>
      <c r="B19" s="1" t="s">
        <v>106</v>
      </c>
      <c r="C19" s="525">
        <v>0</v>
      </c>
      <c r="D19" s="525"/>
      <c r="E19" s="525"/>
      <c r="F19" s="525">
        <v>0</v>
      </c>
      <c r="G19" s="524">
        <v>0</v>
      </c>
      <c r="H19" s="523" t="e">
        <f t="shared" si="0"/>
        <v>#DIV/0!</v>
      </c>
    </row>
    <row r="20" spans="1:8">
      <c r="A20" s="143">
        <v>13</v>
      </c>
      <c r="B20" s="1" t="s">
        <v>247</v>
      </c>
      <c r="C20" s="525">
        <v>0</v>
      </c>
      <c r="D20" s="525"/>
      <c r="E20" s="525"/>
      <c r="F20" s="525">
        <v>0</v>
      </c>
      <c r="G20" s="524">
        <v>0</v>
      </c>
      <c r="H20" s="523" t="e">
        <f t="shared" si="0"/>
        <v>#DIV/0!</v>
      </c>
    </row>
    <row r="21" spans="1:8">
      <c r="A21" s="143">
        <v>14</v>
      </c>
      <c r="B21" s="1" t="s">
        <v>108</v>
      </c>
      <c r="C21" s="525">
        <v>9769166.719899999</v>
      </c>
      <c r="D21" s="525"/>
      <c r="E21" s="525"/>
      <c r="F21" s="525">
        <v>9769166.719899999</v>
      </c>
      <c r="G21" s="524">
        <v>9769166.719899999</v>
      </c>
      <c r="H21" s="523">
        <f t="shared" si="0"/>
        <v>1</v>
      </c>
    </row>
    <row r="22" spans="1:8" ht="13.5" thickBot="1">
      <c r="A22" s="146"/>
      <c r="B22" s="147" t="s">
        <v>109</v>
      </c>
      <c r="C22" s="589">
        <f>SUM(C8:C21)</f>
        <v>416258410.74818003</v>
      </c>
      <c r="D22" s="589">
        <f>SUM(D8:D21)</f>
        <v>80837676.504900008</v>
      </c>
      <c r="E22" s="589">
        <f>SUM(E8:E21)</f>
        <v>23540141.23257</v>
      </c>
      <c r="F22" s="589">
        <f>SUM(F8:F21)</f>
        <v>392718269.51561004</v>
      </c>
      <c r="G22" s="589">
        <f>SUM(G8:G21)</f>
        <v>391629167.03860998</v>
      </c>
      <c r="H22" s="595">
        <f>G22/(C22+E22)</f>
        <v>0.89047398013204826</v>
      </c>
    </row>
  </sheetData>
  <mergeCells count="6">
    <mergeCell ref="H6:H7"/>
    <mergeCell ref="B6:B7"/>
    <mergeCell ref="C6:C7"/>
    <mergeCell ref="D6:E6"/>
    <mergeCell ref="F6:F7"/>
    <mergeCell ref="G6:G7"/>
  </mergeCells>
  <pageMargins left="0.7" right="0.7" top="0.75" bottom="0.75" header="0.3" footer="0.3"/>
  <headerFooter>
    <oddFooter>&amp;C_x000D_&amp;1#&amp;"Calibri"&amp;10&amp;K000000 C1 - FOR 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zoomScale="80" zoomScaleNormal="80" workbookViewId="0">
      <pane xSplit="2" ySplit="6" topLeftCell="C7" activePane="bottomRight" state="frozen"/>
      <selection pane="topRight" activeCell="C1" sqref="C1"/>
      <selection pane="bottomLeft" activeCell="A6" sqref="A6"/>
      <selection pane="bottomRight" activeCell="H28" sqref="H28"/>
    </sheetView>
  </sheetViews>
  <sheetFormatPr defaultColWidth="9.36328125" defaultRowHeight="13"/>
  <cols>
    <col min="1" max="1" width="10.54296875" style="236" bestFit="1" customWidth="1"/>
    <col min="2" max="2" width="86.36328125" style="236" bestFit="1" customWidth="1"/>
    <col min="3" max="10" width="12.6328125" style="236" customWidth="1"/>
    <col min="11" max="11" width="14.36328125" style="236" customWidth="1"/>
    <col min="12" max="16384" width="9.36328125" style="236"/>
  </cols>
  <sheetData>
    <row r="1" spans="1:11">
      <c r="A1" s="2" t="s">
        <v>31</v>
      </c>
      <c r="B1" s="3" t="str">
        <f>'Info '!C2</f>
        <v>JSC PASHA Bank Georgia</v>
      </c>
    </row>
    <row r="2" spans="1:11">
      <c r="A2" s="2" t="s">
        <v>32</v>
      </c>
      <c r="B2" s="443">
        <f>'1. key ratios '!B2</f>
        <v>44742</v>
      </c>
      <c r="C2" s="252"/>
      <c r="D2" s="252"/>
    </row>
    <row r="3" spans="1:11">
      <c r="B3" s="252"/>
      <c r="C3" s="252"/>
      <c r="D3" s="252"/>
    </row>
    <row r="4" spans="1:11" ht="13.5" thickBot="1">
      <c r="A4" s="236" t="s">
        <v>249</v>
      </c>
      <c r="B4" s="260" t="s">
        <v>377</v>
      </c>
      <c r="C4" s="252"/>
      <c r="D4" s="252"/>
    </row>
    <row r="5" spans="1:11" ht="30" customHeight="1">
      <c r="A5" s="736"/>
      <c r="B5" s="737"/>
      <c r="C5" s="738" t="s">
        <v>429</v>
      </c>
      <c r="D5" s="738"/>
      <c r="E5" s="738"/>
      <c r="F5" s="738" t="s">
        <v>430</v>
      </c>
      <c r="G5" s="738"/>
      <c r="H5" s="738"/>
      <c r="I5" s="738" t="s">
        <v>431</v>
      </c>
      <c r="J5" s="738"/>
      <c r="K5" s="739"/>
    </row>
    <row r="6" spans="1:11">
      <c r="A6" s="477"/>
      <c r="B6" s="476"/>
      <c r="C6" s="455" t="s">
        <v>70</v>
      </c>
      <c r="D6" s="455" t="s">
        <v>71</v>
      </c>
      <c r="E6" s="455" t="s">
        <v>72</v>
      </c>
      <c r="F6" s="455" t="s">
        <v>70</v>
      </c>
      <c r="G6" s="455" t="s">
        <v>71</v>
      </c>
      <c r="H6" s="455" t="s">
        <v>72</v>
      </c>
      <c r="I6" s="455" t="s">
        <v>70</v>
      </c>
      <c r="J6" s="455" t="s">
        <v>71</v>
      </c>
      <c r="K6" s="454" t="s">
        <v>72</v>
      </c>
    </row>
    <row r="7" spans="1:11">
      <c r="A7" s="453" t="s">
        <v>380</v>
      </c>
      <c r="B7" s="475"/>
      <c r="C7" s="670"/>
      <c r="D7" s="670"/>
      <c r="E7" s="670"/>
      <c r="F7" s="670"/>
      <c r="G7" s="670"/>
      <c r="H7" s="670"/>
      <c r="I7" s="670"/>
      <c r="J7" s="670"/>
      <c r="K7" s="671"/>
    </row>
    <row r="8" spans="1:11">
      <c r="A8" s="253">
        <v>1</v>
      </c>
      <c r="B8" s="254" t="s">
        <v>378</v>
      </c>
      <c r="C8" s="521"/>
      <c r="D8" s="521"/>
      <c r="E8" s="521"/>
      <c r="F8" s="648">
        <v>22085675.719560452</v>
      </c>
      <c r="G8" s="648">
        <v>81904804.081208855</v>
      </c>
      <c r="H8" s="672">
        <v>103990479.80076924</v>
      </c>
      <c r="I8" s="668">
        <v>8522561.8635164853</v>
      </c>
      <c r="J8" s="648">
        <v>42009977.955164835</v>
      </c>
      <c r="K8" s="653">
        <v>50532539.818681329</v>
      </c>
    </row>
    <row r="9" spans="1:11">
      <c r="A9" s="453" t="s">
        <v>381</v>
      </c>
      <c r="B9" s="475"/>
      <c r="C9" s="670"/>
      <c r="D9" s="670"/>
      <c r="E9" s="670"/>
      <c r="F9" s="673"/>
      <c r="G9" s="674"/>
      <c r="H9" s="672"/>
      <c r="I9" s="670"/>
      <c r="J9" s="670"/>
      <c r="K9" s="671"/>
    </row>
    <row r="10" spans="1:11">
      <c r="A10" s="457">
        <v>2</v>
      </c>
      <c r="B10" s="452" t="s">
        <v>389</v>
      </c>
      <c r="C10" s="672">
        <v>5755713.5680219783</v>
      </c>
      <c r="D10" s="675">
        <v>33599424.86626374</v>
      </c>
      <c r="E10" s="675">
        <v>39355138.434285708</v>
      </c>
      <c r="F10" s="675">
        <v>557756.10388186842</v>
      </c>
      <c r="G10" s="675">
        <v>6280577.9571884619</v>
      </c>
      <c r="H10" s="672">
        <v>6838334.0610703304</v>
      </c>
      <c r="I10" s="674">
        <v>139035.07451648352</v>
      </c>
      <c r="J10" s="675">
        <v>1508694.4993626373</v>
      </c>
      <c r="K10" s="520">
        <v>1647729.573879122</v>
      </c>
    </row>
    <row r="11" spans="1:11">
      <c r="A11" s="457">
        <v>3</v>
      </c>
      <c r="B11" s="452" t="s">
        <v>383</v>
      </c>
      <c r="C11" s="672">
        <v>47729347.584725283</v>
      </c>
      <c r="D11" s="675">
        <v>254465705.93846148</v>
      </c>
      <c r="E11" s="675">
        <v>302195053.5231868</v>
      </c>
      <c r="F11" s="675">
        <v>16913210.594879121</v>
      </c>
      <c r="G11" s="675">
        <v>24936077.554508235</v>
      </c>
      <c r="H11" s="672">
        <v>41849288.149387352</v>
      </c>
      <c r="I11" s="674">
        <v>13452036.094642852</v>
      </c>
      <c r="J11" s="675">
        <v>24785395.073956035</v>
      </c>
      <c r="K11" s="520">
        <v>38237431.168598905</v>
      </c>
    </row>
    <row r="12" spans="1:11">
      <c r="A12" s="457">
        <v>4</v>
      </c>
      <c r="B12" s="452" t="s">
        <v>384</v>
      </c>
      <c r="C12" s="672">
        <v>16571428.571428571</v>
      </c>
      <c r="D12" s="675">
        <v>0</v>
      </c>
      <c r="E12" s="675">
        <v>16571428.571428571</v>
      </c>
      <c r="F12" s="675">
        <v>0</v>
      </c>
      <c r="G12" s="675">
        <v>0</v>
      </c>
      <c r="H12" s="672">
        <v>0</v>
      </c>
      <c r="I12" s="674">
        <v>0</v>
      </c>
      <c r="J12" s="675">
        <v>0</v>
      </c>
      <c r="K12" s="520">
        <v>0</v>
      </c>
    </row>
    <row r="13" spans="1:11">
      <c r="A13" s="457">
        <v>5</v>
      </c>
      <c r="B13" s="452" t="s">
        <v>392</v>
      </c>
      <c r="C13" s="672">
        <v>57518437.497252792</v>
      </c>
      <c r="D13" s="675">
        <v>19480344.281758241</v>
      </c>
      <c r="E13" s="675">
        <v>76998781.779010966</v>
      </c>
      <c r="F13" s="675">
        <v>9685843.6506291274</v>
      </c>
      <c r="G13" s="675">
        <v>6222383.5781098893</v>
      </c>
      <c r="H13" s="672">
        <v>15908227.22873901</v>
      </c>
      <c r="I13" s="674">
        <v>3507310.0573076908</v>
      </c>
      <c r="J13" s="675">
        <v>2604213.9148516483</v>
      </c>
      <c r="K13" s="520">
        <v>6111523.972159341</v>
      </c>
    </row>
    <row r="14" spans="1:11">
      <c r="A14" s="457">
        <v>6</v>
      </c>
      <c r="B14" s="452" t="s">
        <v>424</v>
      </c>
      <c r="C14" s="672">
        <v>0</v>
      </c>
      <c r="D14" s="675">
        <v>0</v>
      </c>
      <c r="E14" s="675">
        <v>0</v>
      </c>
      <c r="F14" s="675">
        <v>0</v>
      </c>
      <c r="G14" s="675">
        <v>0</v>
      </c>
      <c r="H14" s="672">
        <v>0</v>
      </c>
      <c r="I14" s="674">
        <v>0</v>
      </c>
      <c r="J14" s="675">
        <v>0</v>
      </c>
      <c r="K14" s="520">
        <v>0</v>
      </c>
    </row>
    <row r="15" spans="1:11">
      <c r="A15" s="457">
        <v>7</v>
      </c>
      <c r="B15" s="452" t="s">
        <v>425</v>
      </c>
      <c r="C15" s="672">
        <v>2695854.897582416</v>
      </c>
      <c r="D15" s="675">
        <v>8453466.7854945045</v>
      </c>
      <c r="E15" s="675">
        <v>11149321.683076914</v>
      </c>
      <c r="F15" s="675">
        <v>2007136.5005494501</v>
      </c>
      <c r="G15" s="675">
        <v>1675057.124505494</v>
      </c>
      <c r="H15" s="672">
        <v>3682193.6250549476</v>
      </c>
      <c r="I15" s="674">
        <v>2007136.5005494501</v>
      </c>
      <c r="J15" s="675">
        <v>1675057.124505494</v>
      </c>
      <c r="K15" s="520">
        <v>3682193.6250549476</v>
      </c>
    </row>
    <row r="16" spans="1:11">
      <c r="A16" s="457">
        <v>8</v>
      </c>
      <c r="B16" s="451" t="s">
        <v>385</v>
      </c>
      <c r="C16" s="672">
        <v>130270782.11901103</v>
      </c>
      <c r="D16" s="675">
        <v>315998941.87197798</v>
      </c>
      <c r="E16" s="675">
        <v>446269723.99098897</v>
      </c>
      <c r="F16" s="672">
        <v>29163946.84993957</v>
      </c>
      <c r="G16" s="675">
        <v>39114096.214312084</v>
      </c>
      <c r="H16" s="672">
        <v>68278043.064251631</v>
      </c>
      <c r="I16" s="676">
        <v>19105517.727016475</v>
      </c>
      <c r="J16" s="675">
        <v>30573360.612675812</v>
      </c>
      <c r="K16" s="520">
        <v>49678878.339692317</v>
      </c>
    </row>
    <row r="17" spans="1:11">
      <c r="A17" s="453" t="s">
        <v>382</v>
      </c>
      <c r="B17" s="475"/>
      <c r="C17" s="677"/>
      <c r="D17" s="677"/>
      <c r="E17" s="677"/>
      <c r="F17" s="678"/>
      <c r="G17" s="678"/>
      <c r="H17" s="679"/>
      <c r="I17" s="678"/>
      <c r="J17" s="678"/>
      <c r="K17" s="680"/>
    </row>
    <row r="18" spans="1:11">
      <c r="A18" s="457">
        <v>9</v>
      </c>
      <c r="B18" s="452" t="s">
        <v>388</v>
      </c>
      <c r="C18" s="672">
        <v>0</v>
      </c>
      <c r="D18" s="675">
        <v>0</v>
      </c>
      <c r="E18" s="675">
        <v>0</v>
      </c>
      <c r="F18" s="675">
        <v>0</v>
      </c>
      <c r="G18" s="675">
        <v>0</v>
      </c>
      <c r="H18" s="672">
        <v>0</v>
      </c>
      <c r="I18" s="674">
        <v>0</v>
      </c>
      <c r="J18" s="675">
        <v>0</v>
      </c>
      <c r="K18" s="520">
        <v>0</v>
      </c>
    </row>
    <row r="19" spans="1:11">
      <c r="A19" s="457">
        <v>10</v>
      </c>
      <c r="B19" s="452" t="s">
        <v>426</v>
      </c>
      <c r="C19" s="672">
        <v>127125679.78824168</v>
      </c>
      <c r="D19" s="675">
        <v>190099772.08593401</v>
      </c>
      <c r="E19" s="675">
        <v>317225451.87417597</v>
      </c>
      <c r="F19" s="675">
        <v>17491266.91373625</v>
      </c>
      <c r="G19" s="675">
        <v>5710425.5662637362</v>
      </c>
      <c r="H19" s="672">
        <v>23201692.479999997</v>
      </c>
      <c r="I19" s="674">
        <v>30168269.183076922</v>
      </c>
      <c r="J19" s="675">
        <v>48223401.045329683</v>
      </c>
      <c r="K19" s="520">
        <v>78391670.228406549</v>
      </c>
    </row>
    <row r="20" spans="1:11">
      <c r="A20" s="457">
        <v>11</v>
      </c>
      <c r="B20" s="452" t="s">
        <v>387</v>
      </c>
      <c r="C20" s="672">
        <v>5330759.8531868104</v>
      </c>
      <c r="D20" s="675">
        <v>18543024.654945064</v>
      </c>
      <c r="E20" s="675">
        <v>23873784.508131862</v>
      </c>
      <c r="F20" s="675">
        <v>655190.05626373633</v>
      </c>
      <c r="G20" s="675">
        <v>1142377.1120879122</v>
      </c>
      <c r="H20" s="672">
        <v>1797567.1683516486</v>
      </c>
      <c r="I20" s="674">
        <v>655190.05626373633</v>
      </c>
      <c r="J20" s="675">
        <v>1142377.1120879122</v>
      </c>
      <c r="K20" s="520">
        <v>1797567.1683516486</v>
      </c>
    </row>
    <row r="21" spans="1:11" ht="13.5" thickBot="1">
      <c r="A21" s="458">
        <v>12</v>
      </c>
      <c r="B21" s="255" t="s">
        <v>386</v>
      </c>
      <c r="C21" s="646">
        <v>132456439.6414285</v>
      </c>
      <c r="D21" s="647">
        <v>208642796.74087909</v>
      </c>
      <c r="E21" s="646">
        <v>341099236.38230783</v>
      </c>
      <c r="F21" s="646">
        <v>18146456.969999988</v>
      </c>
      <c r="G21" s="647">
        <v>6852802.6783516482</v>
      </c>
      <c r="H21" s="646">
        <v>24999259.648351647</v>
      </c>
      <c r="I21" s="669">
        <v>30823459.239340659</v>
      </c>
      <c r="J21" s="647">
        <v>49365778.157417595</v>
      </c>
      <c r="K21" s="654">
        <v>80189237.396758199</v>
      </c>
    </row>
    <row r="22" spans="1:11" ht="38.25" customHeight="1" thickBot="1">
      <c r="A22" s="486"/>
      <c r="B22" s="487"/>
      <c r="C22" s="487"/>
      <c r="D22" s="487"/>
      <c r="E22" s="487"/>
      <c r="F22" s="740" t="s">
        <v>428</v>
      </c>
      <c r="G22" s="738"/>
      <c r="H22" s="738"/>
      <c r="I22" s="740" t="s">
        <v>393</v>
      </c>
      <c r="J22" s="738"/>
      <c r="K22" s="739"/>
    </row>
    <row r="23" spans="1:11">
      <c r="A23" s="256">
        <v>13</v>
      </c>
      <c r="B23" s="257" t="s">
        <v>378</v>
      </c>
      <c r="C23" s="485"/>
      <c r="D23" s="485"/>
      <c r="E23" s="485"/>
      <c r="F23" s="649">
        <v>22085675.719560452</v>
      </c>
      <c r="G23" s="649">
        <v>81904804.081208855</v>
      </c>
      <c r="H23" s="650">
        <v>103990479.80076924</v>
      </c>
      <c r="I23" s="655">
        <v>8522561.8635164853</v>
      </c>
      <c r="J23" s="649">
        <v>42009977.955164835</v>
      </c>
      <c r="K23" s="650">
        <v>50532539.818681329</v>
      </c>
    </row>
    <row r="24" spans="1:11" ht="15" thickBot="1">
      <c r="A24" s="450">
        <v>14</v>
      </c>
      <c r="B24" s="449" t="s">
        <v>390</v>
      </c>
      <c r="C24" s="488"/>
      <c r="D24" s="483"/>
      <c r="E24" s="484"/>
      <c r="F24" s="519">
        <v>11017489.879939582</v>
      </c>
      <c r="G24" s="519">
        <v>32261293.535960436</v>
      </c>
      <c r="H24" s="519">
        <v>43278783.415899985</v>
      </c>
      <c r="I24" s="656">
        <v>4776379.4317541188</v>
      </c>
      <c r="J24" s="657">
        <v>7643340.153168953</v>
      </c>
      <c r="K24" s="658">
        <v>12419719.584923079</v>
      </c>
    </row>
    <row r="25" spans="1:11" ht="13.5" thickBot="1">
      <c r="A25" s="258">
        <v>15</v>
      </c>
      <c r="B25" s="259" t="s">
        <v>391</v>
      </c>
      <c r="C25" s="482"/>
      <c r="D25" s="482"/>
      <c r="E25" s="482"/>
      <c r="F25" s="651">
        <v>2.2200812009411131</v>
      </c>
      <c r="G25" s="651">
        <v>2.5827905428806206</v>
      </c>
      <c r="H25" s="652">
        <v>2.4471165881257191</v>
      </c>
      <c r="I25" s="651">
        <v>1.7786674050345679</v>
      </c>
      <c r="J25" s="651">
        <v>5.6150509931918116</v>
      </c>
      <c r="K25" s="652">
        <v>4.0374783587249468</v>
      </c>
    </row>
    <row r="27" spans="1:11" ht="25.5">
      <c r="B27" s="251" t="s">
        <v>427</v>
      </c>
    </row>
  </sheetData>
  <mergeCells count="6">
    <mergeCell ref="A5:B5"/>
    <mergeCell ref="C5:E5"/>
    <mergeCell ref="F5:H5"/>
    <mergeCell ref="I5:K5"/>
    <mergeCell ref="F22:H22"/>
    <mergeCell ref="I22:K22"/>
  </mergeCells>
  <pageMargins left="0.7" right="0.7" top="0.75" bottom="0.75" header="0.3" footer="0.3"/>
  <pageSetup paperSize="9"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zoomScale="80" zoomScaleNormal="80" workbookViewId="0">
      <pane xSplit="1" ySplit="5" topLeftCell="B6" activePane="bottomRight" state="frozen"/>
      <selection pane="topRight" activeCell="B1" sqref="B1"/>
      <selection pane="bottomLeft" activeCell="A5" sqref="A5"/>
      <selection pane="bottomRight" activeCell="B3" sqref="B3"/>
    </sheetView>
  </sheetViews>
  <sheetFormatPr defaultColWidth="9.36328125" defaultRowHeight="12.5"/>
  <cols>
    <col min="1" max="1" width="10.54296875" style="4" bestFit="1" customWidth="1"/>
    <col min="2" max="2" width="36.36328125" style="4" customWidth="1"/>
    <col min="3" max="3" width="12.54296875" style="4" bestFit="1" customWidth="1"/>
    <col min="4" max="4" width="11.453125" style="4" customWidth="1"/>
    <col min="5" max="5" width="18.36328125" style="4" bestFit="1" customWidth="1"/>
    <col min="6" max="13" width="12.6328125" style="4" customWidth="1"/>
    <col min="14" max="14" width="22.36328125" style="4" customWidth="1"/>
    <col min="15" max="16384" width="9.36328125" style="35"/>
  </cols>
  <sheetData>
    <row r="1" spans="1:14">
      <c r="A1" s="2" t="s">
        <v>31</v>
      </c>
      <c r="B1" s="3" t="str">
        <f>'Info '!C2</f>
        <v>JSC PASHA Bank Georgia</v>
      </c>
    </row>
    <row r="2" spans="1:14" ht="14.25" customHeight="1">
      <c r="A2" s="2" t="s">
        <v>32</v>
      </c>
      <c r="B2" s="443">
        <f>'1. key ratios '!B2</f>
        <v>44742</v>
      </c>
    </row>
    <row r="3" spans="1:14" ht="14.25" customHeight="1"/>
    <row r="4" spans="1:14" ht="13.5" thickBot="1">
      <c r="A4" s="4" t="s">
        <v>265</v>
      </c>
      <c r="B4" s="200" t="s">
        <v>29</v>
      </c>
    </row>
    <row r="5" spans="1:14" s="152" customFormat="1">
      <c r="A5" s="148"/>
      <c r="B5" s="149"/>
      <c r="C5" s="150" t="s">
        <v>0</v>
      </c>
      <c r="D5" s="150" t="s">
        <v>1</v>
      </c>
      <c r="E5" s="150" t="s">
        <v>2</v>
      </c>
      <c r="F5" s="150" t="s">
        <v>3</v>
      </c>
      <c r="G5" s="150" t="s">
        <v>4</v>
      </c>
      <c r="H5" s="150" t="s">
        <v>6</v>
      </c>
      <c r="I5" s="150" t="s">
        <v>9</v>
      </c>
      <c r="J5" s="150" t="s">
        <v>10</v>
      </c>
      <c r="K5" s="150" t="s">
        <v>11</v>
      </c>
      <c r="L5" s="150" t="s">
        <v>12</v>
      </c>
      <c r="M5" s="150" t="s">
        <v>13</v>
      </c>
      <c r="N5" s="151" t="s">
        <v>14</v>
      </c>
    </row>
    <row r="6" spans="1:14" ht="25">
      <c r="A6" s="153"/>
      <c r="B6" s="154"/>
      <c r="C6" s="155" t="s">
        <v>264</v>
      </c>
      <c r="D6" s="156" t="s">
        <v>263</v>
      </c>
      <c r="E6" s="157" t="s">
        <v>262</v>
      </c>
      <c r="F6" s="158">
        <v>0</v>
      </c>
      <c r="G6" s="158">
        <v>0.2</v>
      </c>
      <c r="H6" s="158">
        <v>0.35</v>
      </c>
      <c r="I6" s="158">
        <v>0.5</v>
      </c>
      <c r="J6" s="158">
        <v>0.75</v>
      </c>
      <c r="K6" s="158">
        <v>1</v>
      </c>
      <c r="L6" s="158">
        <v>1.5</v>
      </c>
      <c r="M6" s="158">
        <v>2.5</v>
      </c>
      <c r="N6" s="199" t="s">
        <v>276</v>
      </c>
    </row>
    <row r="7" spans="1:14" ht="14.5">
      <c r="A7" s="159">
        <v>1</v>
      </c>
      <c r="B7" s="160" t="s">
        <v>261</v>
      </c>
      <c r="C7" s="518">
        <f>SUM(C8:C13)</f>
        <v>79189675.5273</v>
      </c>
      <c r="D7" s="517"/>
      <c r="E7" s="516">
        <f t="shared" ref="E7:M7" si="0">SUM(E8:E13)</f>
        <v>1583793.510546</v>
      </c>
      <c r="F7" s="518">
        <f>SUM(F8:F13)</f>
        <v>0</v>
      </c>
      <c r="G7" s="518">
        <f t="shared" si="0"/>
        <v>0</v>
      </c>
      <c r="H7" s="518">
        <f t="shared" si="0"/>
        <v>0</v>
      </c>
      <c r="I7" s="518">
        <f t="shared" si="0"/>
        <v>0</v>
      </c>
      <c r="J7" s="518">
        <f t="shared" si="0"/>
        <v>0</v>
      </c>
      <c r="K7" s="518">
        <f t="shared" si="0"/>
        <v>1583793.5105000001</v>
      </c>
      <c r="L7" s="518">
        <f t="shared" si="0"/>
        <v>0</v>
      </c>
      <c r="M7" s="518">
        <f t="shared" si="0"/>
        <v>0</v>
      </c>
      <c r="N7" s="515">
        <f>SUM(N8:N13)</f>
        <v>1583793.5105000001</v>
      </c>
    </row>
    <row r="8" spans="1:14" ht="14">
      <c r="A8" s="159">
        <v>1.1000000000000001</v>
      </c>
      <c r="B8" s="161" t="s">
        <v>259</v>
      </c>
      <c r="C8" s="514">
        <v>79189675.5273</v>
      </c>
      <c r="D8" s="513">
        <v>0.02</v>
      </c>
      <c r="E8" s="516">
        <f>C8*D8</f>
        <v>1583793.510546</v>
      </c>
      <c r="F8" s="514"/>
      <c r="G8" s="514"/>
      <c r="H8" s="514"/>
      <c r="I8" s="514"/>
      <c r="J8" s="514"/>
      <c r="K8" s="514">
        <v>1583793.5105000001</v>
      </c>
      <c r="L8" s="514"/>
      <c r="M8" s="514"/>
      <c r="N8" s="515">
        <f>SUMPRODUCT($F$6:$M$6,F8:M8)</f>
        <v>1583793.5105000001</v>
      </c>
    </row>
    <row r="9" spans="1:14" ht="14">
      <c r="A9" s="159">
        <v>1.2</v>
      </c>
      <c r="B9" s="161" t="s">
        <v>258</v>
      </c>
      <c r="C9" s="514">
        <v>0</v>
      </c>
      <c r="D9" s="513">
        <v>0.05</v>
      </c>
      <c r="E9" s="516">
        <f>C9*D9</f>
        <v>0</v>
      </c>
      <c r="F9" s="514"/>
      <c r="G9" s="514"/>
      <c r="H9" s="514"/>
      <c r="I9" s="514"/>
      <c r="J9" s="514"/>
      <c r="K9" s="514"/>
      <c r="L9" s="514"/>
      <c r="M9" s="514"/>
      <c r="N9" s="515">
        <f t="shared" ref="N9:N12" si="1">SUMPRODUCT($F$6:$M$6,F9:M9)</f>
        <v>0</v>
      </c>
    </row>
    <row r="10" spans="1:14" ht="14">
      <c r="A10" s="159">
        <v>1.3</v>
      </c>
      <c r="B10" s="161" t="s">
        <v>257</v>
      </c>
      <c r="C10" s="514">
        <v>0</v>
      </c>
      <c r="D10" s="513">
        <v>0.08</v>
      </c>
      <c r="E10" s="516">
        <f>C10*D10</f>
        <v>0</v>
      </c>
      <c r="F10" s="514"/>
      <c r="G10" s="514"/>
      <c r="H10" s="514"/>
      <c r="I10" s="514"/>
      <c r="J10" s="514"/>
      <c r="K10" s="514"/>
      <c r="L10" s="514"/>
      <c r="M10" s="514"/>
      <c r="N10" s="515">
        <f>SUMPRODUCT($F$6:$M$6,F10:M10)</f>
        <v>0</v>
      </c>
    </row>
    <row r="11" spans="1:14" ht="14">
      <c r="A11" s="159">
        <v>1.4</v>
      </c>
      <c r="B11" s="161" t="s">
        <v>256</v>
      </c>
      <c r="C11" s="514">
        <v>0</v>
      </c>
      <c r="D11" s="513">
        <v>0.11</v>
      </c>
      <c r="E11" s="516">
        <f>C11*D11</f>
        <v>0</v>
      </c>
      <c r="F11" s="514"/>
      <c r="G11" s="514"/>
      <c r="H11" s="514"/>
      <c r="I11" s="514"/>
      <c r="J11" s="514"/>
      <c r="K11" s="514"/>
      <c r="L11" s="514"/>
      <c r="M11" s="514"/>
      <c r="N11" s="515">
        <f t="shared" si="1"/>
        <v>0</v>
      </c>
    </row>
    <row r="12" spans="1:14" ht="14">
      <c r="A12" s="159">
        <v>1.5</v>
      </c>
      <c r="B12" s="161" t="s">
        <v>255</v>
      </c>
      <c r="C12" s="514">
        <v>0</v>
      </c>
      <c r="D12" s="513">
        <v>0.14000000000000001</v>
      </c>
      <c r="E12" s="516">
        <f>C12*D12</f>
        <v>0</v>
      </c>
      <c r="F12" s="514"/>
      <c r="G12" s="514"/>
      <c r="H12" s="514"/>
      <c r="I12" s="514"/>
      <c r="J12" s="514"/>
      <c r="K12" s="514"/>
      <c r="L12" s="514"/>
      <c r="M12" s="514"/>
      <c r="N12" s="515">
        <f t="shared" si="1"/>
        <v>0</v>
      </c>
    </row>
    <row r="13" spans="1:14" ht="14">
      <c r="A13" s="159">
        <v>1.6</v>
      </c>
      <c r="B13" s="162" t="s">
        <v>254</v>
      </c>
      <c r="C13" s="514">
        <v>0</v>
      </c>
      <c r="D13" s="512"/>
      <c r="E13" s="514"/>
      <c r="F13" s="514"/>
      <c r="G13" s="514"/>
      <c r="H13" s="514"/>
      <c r="I13" s="514"/>
      <c r="J13" s="514"/>
      <c r="K13" s="514"/>
      <c r="L13" s="514"/>
      <c r="M13" s="514"/>
      <c r="N13" s="515">
        <f>SUMPRODUCT($F$6:$M$6,F13:M13)</f>
        <v>0</v>
      </c>
    </row>
    <row r="14" spans="1:14" ht="14.5">
      <c r="A14" s="159">
        <v>2</v>
      </c>
      <c r="B14" s="163" t="s">
        <v>260</v>
      </c>
      <c r="C14" s="518">
        <f>SUM(C15:C20)</f>
        <v>0</v>
      </c>
      <c r="D14" s="517"/>
      <c r="E14" s="516">
        <f t="shared" ref="E14:M14" si="2">SUM(E15:E20)</f>
        <v>0</v>
      </c>
      <c r="F14" s="514">
        <f t="shared" si="2"/>
        <v>0</v>
      </c>
      <c r="G14" s="514">
        <f t="shared" si="2"/>
        <v>0</v>
      </c>
      <c r="H14" s="514">
        <f t="shared" si="2"/>
        <v>0</v>
      </c>
      <c r="I14" s="514">
        <f t="shared" si="2"/>
        <v>0</v>
      </c>
      <c r="J14" s="514">
        <f t="shared" si="2"/>
        <v>0</v>
      </c>
      <c r="K14" s="514">
        <f t="shared" si="2"/>
        <v>0</v>
      </c>
      <c r="L14" s="514">
        <f t="shared" si="2"/>
        <v>0</v>
      </c>
      <c r="M14" s="514">
        <f t="shared" si="2"/>
        <v>0</v>
      </c>
      <c r="N14" s="515">
        <f>SUM(N15:N20)</f>
        <v>0</v>
      </c>
    </row>
    <row r="15" spans="1:14" ht="14">
      <c r="A15" s="159">
        <v>2.1</v>
      </c>
      <c r="B15" s="162" t="s">
        <v>259</v>
      </c>
      <c r="C15" s="514"/>
      <c r="D15" s="513">
        <v>5.0000000000000001E-3</v>
      </c>
      <c r="E15" s="516">
        <f>C15*D15</f>
        <v>0</v>
      </c>
      <c r="F15" s="514"/>
      <c r="G15" s="514"/>
      <c r="H15" s="514"/>
      <c r="I15" s="514"/>
      <c r="J15" s="514"/>
      <c r="K15" s="514"/>
      <c r="L15" s="514"/>
      <c r="M15" s="514"/>
      <c r="N15" s="515">
        <f>SUMPRODUCT($F$6:$M$6,F15:M15)</f>
        <v>0</v>
      </c>
    </row>
    <row r="16" spans="1:14" ht="14">
      <c r="A16" s="159">
        <v>2.2000000000000002</v>
      </c>
      <c r="B16" s="162" t="s">
        <v>258</v>
      </c>
      <c r="C16" s="514"/>
      <c r="D16" s="513">
        <v>0.01</v>
      </c>
      <c r="E16" s="516">
        <f>C16*D16</f>
        <v>0</v>
      </c>
      <c r="F16" s="514"/>
      <c r="G16" s="514"/>
      <c r="H16" s="514"/>
      <c r="I16" s="514"/>
      <c r="J16" s="514"/>
      <c r="K16" s="514"/>
      <c r="L16" s="514"/>
      <c r="M16" s="514"/>
      <c r="N16" s="515">
        <f t="shared" ref="N16:N20" si="3">SUMPRODUCT($F$6:$M$6,F16:M16)</f>
        <v>0</v>
      </c>
    </row>
    <row r="17" spans="1:14" ht="14">
      <c r="A17" s="159">
        <v>2.2999999999999998</v>
      </c>
      <c r="B17" s="162" t="s">
        <v>257</v>
      </c>
      <c r="C17" s="514"/>
      <c r="D17" s="513">
        <v>0.02</v>
      </c>
      <c r="E17" s="516">
        <f>C17*D17</f>
        <v>0</v>
      </c>
      <c r="F17" s="514"/>
      <c r="G17" s="514"/>
      <c r="H17" s="514"/>
      <c r="I17" s="514"/>
      <c r="J17" s="514"/>
      <c r="K17" s="514"/>
      <c r="L17" s="514"/>
      <c r="M17" s="514"/>
      <c r="N17" s="515">
        <f t="shared" si="3"/>
        <v>0</v>
      </c>
    </row>
    <row r="18" spans="1:14" ht="14">
      <c r="A18" s="159">
        <v>2.4</v>
      </c>
      <c r="B18" s="162" t="s">
        <v>256</v>
      </c>
      <c r="C18" s="514"/>
      <c r="D18" s="513">
        <v>0.03</v>
      </c>
      <c r="E18" s="516">
        <f>C18*D18</f>
        <v>0</v>
      </c>
      <c r="F18" s="514"/>
      <c r="G18" s="514"/>
      <c r="H18" s="514"/>
      <c r="I18" s="514"/>
      <c r="J18" s="514"/>
      <c r="K18" s="514"/>
      <c r="L18" s="514"/>
      <c r="M18" s="514"/>
      <c r="N18" s="515">
        <f t="shared" si="3"/>
        <v>0</v>
      </c>
    </row>
    <row r="19" spans="1:14" ht="14">
      <c r="A19" s="159">
        <v>2.5</v>
      </c>
      <c r="B19" s="162" t="s">
        <v>255</v>
      </c>
      <c r="C19" s="514"/>
      <c r="D19" s="513">
        <v>0.04</v>
      </c>
      <c r="E19" s="516">
        <f>C19*D19</f>
        <v>0</v>
      </c>
      <c r="F19" s="514"/>
      <c r="G19" s="514"/>
      <c r="H19" s="514"/>
      <c r="I19" s="514"/>
      <c r="J19" s="514"/>
      <c r="K19" s="514"/>
      <c r="L19" s="514"/>
      <c r="M19" s="514"/>
      <c r="N19" s="515">
        <f t="shared" si="3"/>
        <v>0</v>
      </c>
    </row>
    <row r="20" spans="1:14" ht="14">
      <c r="A20" s="159">
        <v>2.6</v>
      </c>
      <c r="B20" s="162" t="s">
        <v>254</v>
      </c>
      <c r="C20" s="514"/>
      <c r="D20" s="512"/>
      <c r="E20" s="511"/>
      <c r="F20" s="514"/>
      <c r="G20" s="514"/>
      <c r="H20" s="514"/>
      <c r="I20" s="514"/>
      <c r="J20" s="514"/>
      <c r="K20" s="514"/>
      <c r="L20" s="514"/>
      <c r="M20" s="514"/>
      <c r="N20" s="515">
        <f t="shared" si="3"/>
        <v>0</v>
      </c>
    </row>
    <row r="21" spans="1:14" ht="15" thickBot="1">
      <c r="A21" s="164"/>
      <c r="B21" s="165" t="s">
        <v>109</v>
      </c>
      <c r="C21" s="448">
        <f>C14+C7</f>
        <v>79189675.5273</v>
      </c>
      <c r="D21" s="447"/>
      <c r="E21" s="593">
        <f>E14+E7</f>
        <v>1583793.510546</v>
      </c>
      <c r="F21" s="594">
        <f>F7+F14</f>
        <v>0</v>
      </c>
      <c r="G21" s="594">
        <f t="shared" ref="G21:L21" si="4">G7+G14</f>
        <v>0</v>
      </c>
      <c r="H21" s="594">
        <f t="shared" si="4"/>
        <v>0</v>
      </c>
      <c r="I21" s="594">
        <f t="shared" si="4"/>
        <v>0</v>
      </c>
      <c r="J21" s="594">
        <f t="shared" si="4"/>
        <v>0</v>
      </c>
      <c r="K21" s="594">
        <f t="shared" si="4"/>
        <v>1583793.5105000001</v>
      </c>
      <c r="L21" s="594">
        <f t="shared" si="4"/>
        <v>0</v>
      </c>
      <c r="M21" s="594">
        <f>M7+M14</f>
        <v>0</v>
      </c>
      <c r="N21" s="581">
        <f>N14+N7</f>
        <v>1583793.5105000001</v>
      </c>
    </row>
    <row r="22" spans="1:14">
      <c r="E22" s="166"/>
      <c r="F22" s="166"/>
      <c r="G22" s="166"/>
      <c r="H22" s="166"/>
      <c r="I22" s="166"/>
      <c r="J22" s="166"/>
      <c r="K22" s="166"/>
      <c r="L22" s="166"/>
      <c r="M22" s="166"/>
    </row>
  </sheetData>
  <conditionalFormatting sqref="E8:E12">
    <cfRule type="expression" dxfId="20" priority="2">
      <formula>(C8*D8)&lt;&gt;SUM(#REF!)</formula>
    </cfRule>
  </conditionalFormatting>
  <conditionalFormatting sqref="E20">
    <cfRule type="expression" dxfId="19" priority="3">
      <formula>$E$88&lt;&gt;SUM(#REF!)</formula>
    </cfRule>
  </conditionalFormatting>
  <conditionalFormatting sqref="E15:E19">
    <cfRule type="expression" dxfId="18" priority="1">
      <formula>(C15*D15)&lt;&gt;SUM(#REF!)</formula>
    </cfRule>
  </conditionalFormatting>
  <pageMargins left="0.7" right="0.7" top="0.75" bottom="0.75" header="0.3" footer="0.3"/>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zoomScale="80" zoomScaleNormal="80" workbookViewId="0">
      <selection activeCell="G30" sqref="G30"/>
    </sheetView>
  </sheetViews>
  <sheetFormatPr defaultRowHeight="14.5"/>
  <cols>
    <col min="1" max="1" width="11.453125" customWidth="1"/>
    <col min="2" max="2" width="76.6328125" style="287" customWidth="1"/>
    <col min="3" max="3" width="22.6328125" customWidth="1"/>
  </cols>
  <sheetData>
    <row r="1" spans="1:3">
      <c r="A1" s="2" t="s">
        <v>31</v>
      </c>
      <c r="B1" s="3" t="str">
        <f>'Info '!C2</f>
        <v>JSC PASHA Bank Georgia</v>
      </c>
    </row>
    <row r="2" spans="1:3">
      <c r="A2" s="2" t="s">
        <v>32</v>
      </c>
      <c r="B2" s="443">
        <f>'1. key ratios '!B2</f>
        <v>44742</v>
      </c>
    </row>
    <row r="3" spans="1:3">
      <c r="A3" s="4"/>
      <c r="B3"/>
    </row>
    <row r="4" spans="1:3">
      <c r="A4" s="4" t="s">
        <v>432</v>
      </c>
      <c r="B4" t="s">
        <v>433</v>
      </c>
    </row>
    <row r="5" spans="1:3">
      <c r="A5" s="288" t="s">
        <v>434</v>
      </c>
      <c r="B5" s="289"/>
      <c r="C5" s="290"/>
    </row>
    <row r="6" spans="1:3">
      <c r="A6" s="291">
        <v>1</v>
      </c>
      <c r="B6" s="292" t="s">
        <v>485</v>
      </c>
      <c r="C6" s="510">
        <v>463488804.73519993</v>
      </c>
    </row>
    <row r="7" spans="1:3">
      <c r="A7" s="291">
        <v>2</v>
      </c>
      <c r="B7" s="292" t="s">
        <v>435</v>
      </c>
      <c r="C7" s="510">
        <v>-4871816.8499999996</v>
      </c>
    </row>
    <row r="8" spans="1:3" ht="23">
      <c r="A8" s="293">
        <v>3</v>
      </c>
      <c r="B8" s="294" t="s">
        <v>436</v>
      </c>
      <c r="C8" s="509">
        <f>C6+C7</f>
        <v>458616987.8851999</v>
      </c>
    </row>
    <row r="9" spans="1:3">
      <c r="A9" s="288" t="s">
        <v>437</v>
      </c>
      <c r="B9" s="289"/>
      <c r="C9" s="508"/>
    </row>
    <row r="10" spans="1:3">
      <c r="A10" s="295">
        <v>4</v>
      </c>
      <c r="B10" s="296" t="s">
        <v>438</v>
      </c>
      <c r="C10" s="510"/>
    </row>
    <row r="11" spans="1:3">
      <c r="A11" s="295">
        <v>5</v>
      </c>
      <c r="B11" s="297" t="s">
        <v>439</v>
      </c>
      <c r="C11" s="510"/>
    </row>
    <row r="12" spans="1:3">
      <c r="A12" s="295" t="s">
        <v>440</v>
      </c>
      <c r="B12" s="297" t="s">
        <v>441</v>
      </c>
      <c r="C12" s="509">
        <v>1583793.510546</v>
      </c>
    </row>
    <row r="13" spans="1:3" ht="23">
      <c r="A13" s="298">
        <v>6</v>
      </c>
      <c r="B13" s="296" t="s">
        <v>442</v>
      </c>
      <c r="C13" s="510"/>
    </row>
    <row r="14" spans="1:3">
      <c r="A14" s="298">
        <v>7</v>
      </c>
      <c r="B14" s="299" t="s">
        <v>443</v>
      </c>
      <c r="C14" s="510"/>
    </row>
    <row r="15" spans="1:3">
      <c r="A15" s="300">
        <v>8</v>
      </c>
      <c r="B15" s="301" t="s">
        <v>444</v>
      </c>
      <c r="C15" s="510"/>
    </row>
    <row r="16" spans="1:3">
      <c r="A16" s="298">
        <v>9</v>
      </c>
      <c r="B16" s="299" t="s">
        <v>445</v>
      </c>
      <c r="C16" s="510"/>
    </row>
    <row r="17" spans="1:3">
      <c r="A17" s="298">
        <v>10</v>
      </c>
      <c r="B17" s="299" t="s">
        <v>446</v>
      </c>
      <c r="C17" s="510"/>
    </row>
    <row r="18" spans="1:3">
      <c r="A18" s="302">
        <v>11</v>
      </c>
      <c r="B18" s="303" t="s">
        <v>447</v>
      </c>
      <c r="C18" s="509">
        <f>SUM(C10:C17)</f>
        <v>1583793.510546</v>
      </c>
    </row>
    <row r="19" spans="1:3">
      <c r="A19" s="304" t="s">
        <v>448</v>
      </c>
      <c r="B19" s="305"/>
      <c r="C19" s="507"/>
    </row>
    <row r="20" spans="1:3">
      <c r="A20" s="306">
        <v>12</v>
      </c>
      <c r="B20" s="296" t="s">
        <v>449</v>
      </c>
      <c r="C20" s="510"/>
    </row>
    <row r="21" spans="1:3">
      <c r="A21" s="306">
        <v>13</v>
      </c>
      <c r="B21" s="296" t="s">
        <v>450</v>
      </c>
      <c r="C21" s="510"/>
    </row>
    <row r="22" spans="1:3">
      <c r="A22" s="306">
        <v>14</v>
      </c>
      <c r="B22" s="296" t="s">
        <v>451</v>
      </c>
      <c r="C22" s="510"/>
    </row>
    <row r="23" spans="1:3" ht="23">
      <c r="A23" s="306" t="s">
        <v>452</v>
      </c>
      <c r="B23" s="296" t="s">
        <v>453</v>
      </c>
      <c r="C23" s="510"/>
    </row>
    <row r="24" spans="1:3">
      <c r="A24" s="306">
        <v>15</v>
      </c>
      <c r="B24" s="296" t="s">
        <v>454</v>
      </c>
      <c r="C24" s="510"/>
    </row>
    <row r="25" spans="1:3">
      <c r="A25" s="306" t="s">
        <v>455</v>
      </c>
      <c r="B25" s="296" t="s">
        <v>456</v>
      </c>
      <c r="C25" s="510"/>
    </row>
    <row r="26" spans="1:3">
      <c r="A26" s="307">
        <v>16</v>
      </c>
      <c r="B26" s="308" t="s">
        <v>457</v>
      </c>
      <c r="C26" s="509">
        <f>SUM(C20:C25)</f>
        <v>0</v>
      </c>
    </row>
    <row r="27" spans="1:3">
      <c r="A27" s="288" t="s">
        <v>458</v>
      </c>
      <c r="B27" s="289"/>
      <c r="C27" s="508"/>
    </row>
    <row r="28" spans="1:3">
      <c r="A28" s="309">
        <v>17</v>
      </c>
      <c r="B28" s="297" t="s">
        <v>459</v>
      </c>
      <c r="C28" s="510">
        <v>80837676.504900008</v>
      </c>
    </row>
    <row r="29" spans="1:3">
      <c r="A29" s="309">
        <v>18</v>
      </c>
      <c r="B29" s="297" t="s">
        <v>460</v>
      </c>
      <c r="C29" s="510">
        <v>-54347249.954330012</v>
      </c>
    </row>
    <row r="30" spans="1:3">
      <c r="A30" s="307">
        <v>19</v>
      </c>
      <c r="B30" s="308" t="s">
        <v>461</v>
      </c>
      <c r="C30" s="509">
        <f>C28+C29</f>
        <v>26490426.550569996</v>
      </c>
    </row>
    <row r="31" spans="1:3">
      <c r="A31" s="288" t="s">
        <v>462</v>
      </c>
      <c r="B31" s="289"/>
      <c r="C31" s="508"/>
    </row>
    <row r="32" spans="1:3" ht="23">
      <c r="A32" s="309" t="s">
        <v>463</v>
      </c>
      <c r="B32" s="296" t="s">
        <v>464</v>
      </c>
      <c r="C32" s="506"/>
    </row>
    <row r="33" spans="1:3">
      <c r="A33" s="309" t="s">
        <v>465</v>
      </c>
      <c r="B33" s="297" t="s">
        <v>466</v>
      </c>
      <c r="C33" s="506"/>
    </row>
    <row r="34" spans="1:3">
      <c r="A34" s="288" t="s">
        <v>467</v>
      </c>
      <c r="B34" s="289"/>
      <c r="C34" s="508"/>
    </row>
    <row r="35" spans="1:3">
      <c r="A35" s="310">
        <v>20</v>
      </c>
      <c r="B35" s="311" t="s">
        <v>468</v>
      </c>
      <c r="C35" s="509">
        <f>'1. key ratios '!C9</f>
        <v>87689197.719999999</v>
      </c>
    </row>
    <row r="36" spans="1:3">
      <c r="A36" s="307">
        <v>21</v>
      </c>
      <c r="B36" s="308" t="s">
        <v>469</v>
      </c>
      <c r="C36" s="509">
        <f>C8+C18+C26+C30</f>
        <v>486691207.94631594</v>
      </c>
    </row>
    <row r="37" spans="1:3">
      <c r="A37" s="288" t="s">
        <v>470</v>
      </c>
      <c r="B37" s="289"/>
      <c r="C37" s="508"/>
    </row>
    <row r="38" spans="1:3">
      <c r="A38" s="307">
        <v>22</v>
      </c>
      <c r="B38" s="308" t="s">
        <v>470</v>
      </c>
      <c r="C38" s="688">
        <f>IFERROR(C35/C36,0)</f>
        <v>0.18017419729035353</v>
      </c>
    </row>
    <row r="39" spans="1:3">
      <c r="A39" s="288" t="s">
        <v>471</v>
      </c>
      <c r="B39" s="289"/>
      <c r="C39" s="508"/>
    </row>
    <row r="40" spans="1:3">
      <c r="A40" s="312" t="s">
        <v>472</v>
      </c>
      <c r="B40" s="296" t="s">
        <v>473</v>
      </c>
      <c r="C40" s="506"/>
    </row>
    <row r="41" spans="1:3" ht="23">
      <c r="A41" s="313" t="s">
        <v>474</v>
      </c>
      <c r="B41" s="292" t="s">
        <v>475</v>
      </c>
      <c r="C41" s="506"/>
    </row>
    <row r="43" spans="1:3">
      <c r="B43" s="287" t="s">
        <v>486</v>
      </c>
    </row>
  </sheetData>
  <pageMargins left="0.7" right="0.7" top="0.75" bottom="0.75" header="0.3" footer="0.3"/>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zoomScale="80" zoomScaleNormal="80" workbookViewId="0">
      <pane xSplit="2" ySplit="6" topLeftCell="C31" activePane="bottomRight" state="frozen"/>
      <selection pane="topRight" activeCell="C1" sqref="C1"/>
      <selection pane="bottomLeft" activeCell="A6" sqref="A6"/>
      <selection pane="bottomRight" activeCell="G37" sqref="G37"/>
    </sheetView>
  </sheetViews>
  <sheetFormatPr defaultRowHeight="14.5"/>
  <cols>
    <col min="1" max="1" width="8.6328125" style="236"/>
    <col min="2" max="2" width="76.453125" style="335" customWidth="1"/>
    <col min="3" max="7" width="17.54296875" style="236" customWidth="1"/>
  </cols>
  <sheetData>
    <row r="1" spans="1:7">
      <c r="A1" s="2" t="s">
        <v>31</v>
      </c>
      <c r="B1" s="3" t="str">
        <f>'Info '!C2</f>
        <v>JSC PASHA Bank Georgia</v>
      </c>
    </row>
    <row r="2" spans="1:7">
      <c r="A2" s="2" t="s">
        <v>32</v>
      </c>
      <c r="B2" s="443">
        <f>'1. key ratios '!B2</f>
        <v>44742</v>
      </c>
    </row>
    <row r="4" spans="1:7" ht="15" thickBot="1">
      <c r="A4" s="236" t="s">
        <v>536</v>
      </c>
      <c r="B4" s="336" t="s">
        <v>497</v>
      </c>
    </row>
    <row r="5" spans="1:7">
      <c r="A5" s="337"/>
      <c r="B5" s="338"/>
      <c r="C5" s="741" t="s">
        <v>498</v>
      </c>
      <c r="D5" s="741"/>
      <c r="E5" s="741"/>
      <c r="F5" s="741"/>
      <c r="G5" s="742" t="s">
        <v>499</v>
      </c>
    </row>
    <row r="6" spans="1:7">
      <c r="A6" s="339"/>
      <c r="B6" s="340"/>
      <c r="C6" s="341" t="s">
        <v>500</v>
      </c>
      <c r="D6" s="342" t="s">
        <v>501</v>
      </c>
      <c r="E6" s="342" t="s">
        <v>502</v>
      </c>
      <c r="F6" s="342" t="s">
        <v>503</v>
      </c>
      <c r="G6" s="743"/>
    </row>
    <row r="7" spans="1:7">
      <c r="A7" s="343"/>
      <c r="B7" s="344" t="s">
        <v>504</v>
      </c>
      <c r="C7" s="345"/>
      <c r="D7" s="345"/>
      <c r="E7" s="345"/>
      <c r="F7" s="345"/>
      <c r="G7" s="346"/>
    </row>
    <row r="8" spans="1:7">
      <c r="A8" s="347">
        <v>1</v>
      </c>
      <c r="B8" s="348" t="s">
        <v>505</v>
      </c>
      <c r="C8" s="501">
        <f>SUM(C9:C10)</f>
        <v>105269013.7112</v>
      </c>
      <c r="D8" s="501">
        <f>SUM(D9:D10)</f>
        <v>0</v>
      </c>
      <c r="E8" s="501">
        <f>SUM(E9:E10)</f>
        <v>0</v>
      </c>
      <c r="F8" s="501">
        <f>SUM(F9:F10)</f>
        <v>198249990.81079999</v>
      </c>
      <c r="G8" s="689">
        <f>SUM(G9:G10)</f>
        <v>303519004.52199996</v>
      </c>
    </row>
    <row r="9" spans="1:7">
      <c r="A9" s="347">
        <v>2</v>
      </c>
      <c r="B9" s="349" t="s">
        <v>506</v>
      </c>
      <c r="C9" s="575">
        <v>105269013.7112</v>
      </c>
      <c r="D9" s="575"/>
      <c r="E9" s="575"/>
      <c r="F9" s="575">
        <v>0</v>
      </c>
      <c r="G9" s="690">
        <v>105269013.7112</v>
      </c>
    </row>
    <row r="10" spans="1:7" ht="26.5">
      <c r="A10" s="347">
        <v>3</v>
      </c>
      <c r="B10" s="349" t="s">
        <v>507</v>
      </c>
      <c r="C10" s="503"/>
      <c r="D10" s="503"/>
      <c r="E10" s="503"/>
      <c r="F10" s="502">
        <v>198249990.81079999</v>
      </c>
      <c r="G10" s="690">
        <v>198249990.81079999</v>
      </c>
    </row>
    <row r="11" spans="1:7" ht="14.75" customHeight="1">
      <c r="A11" s="347">
        <v>4</v>
      </c>
      <c r="B11" s="348" t="s">
        <v>508</v>
      </c>
      <c r="C11" s="501">
        <f t="shared" ref="C11:F11" si="0">SUM(C12:C13)</f>
        <v>13740734.38200001</v>
      </c>
      <c r="D11" s="501">
        <f t="shared" si="0"/>
        <v>16129331.105999988</v>
      </c>
      <c r="E11" s="501">
        <f t="shared" si="0"/>
        <v>7023385.2738000005</v>
      </c>
      <c r="F11" s="501">
        <f t="shared" si="0"/>
        <v>649098.16050000023</v>
      </c>
      <c r="G11" s="689">
        <f>SUM(G12:G13)</f>
        <v>25397342.868104998</v>
      </c>
    </row>
    <row r="12" spans="1:7">
      <c r="A12" s="347">
        <v>5</v>
      </c>
      <c r="B12" s="349" t="s">
        <v>509</v>
      </c>
      <c r="C12" s="505">
        <v>3901655.8980000103</v>
      </c>
      <c r="D12" s="505">
        <v>6437660.8846999882</v>
      </c>
      <c r="E12" s="505">
        <v>3749800.9017000003</v>
      </c>
      <c r="F12" s="505">
        <v>635478.77549999999</v>
      </c>
      <c r="G12" s="690">
        <v>13988366.636904998</v>
      </c>
    </row>
    <row r="13" spans="1:7">
      <c r="A13" s="347">
        <v>6</v>
      </c>
      <c r="B13" s="349" t="s">
        <v>510</v>
      </c>
      <c r="C13" s="505">
        <v>9839078.4840000011</v>
      </c>
      <c r="D13" s="505">
        <v>9691670.2212999985</v>
      </c>
      <c r="E13" s="505">
        <v>3273584.3720999998</v>
      </c>
      <c r="F13" s="505">
        <v>13619.385000000242</v>
      </c>
      <c r="G13" s="690">
        <v>11408976.2312</v>
      </c>
    </row>
    <row r="14" spans="1:7">
      <c r="A14" s="347">
        <v>7</v>
      </c>
      <c r="B14" s="348" t="s">
        <v>511</v>
      </c>
      <c r="C14" s="501">
        <f t="shared" ref="C14:F14" si="1">SUM(C15:C16)</f>
        <v>35714969.671899997</v>
      </c>
      <c r="D14" s="501">
        <f t="shared" si="1"/>
        <v>55684109.122499987</v>
      </c>
      <c r="E14" s="501">
        <f t="shared" si="1"/>
        <v>5059534.01</v>
      </c>
      <c r="F14" s="501">
        <f t="shared" si="1"/>
        <v>1171559.9999999888</v>
      </c>
      <c r="G14" s="689">
        <f>SUM(G15:G16)</f>
        <v>32299453.362199988</v>
      </c>
    </row>
    <row r="15" spans="1:7" ht="39.5">
      <c r="A15" s="347">
        <v>8</v>
      </c>
      <c r="B15" s="349" t="s">
        <v>512</v>
      </c>
      <c r="C15" s="505">
        <v>31835987.131899998</v>
      </c>
      <c r="D15" s="505">
        <v>27703385.582499992</v>
      </c>
      <c r="E15" s="505">
        <v>4645271</v>
      </c>
      <c r="F15" s="505">
        <v>-1.1175870895385742E-8</v>
      </c>
      <c r="G15" s="690">
        <v>32092321.857199989</v>
      </c>
    </row>
    <row r="16" spans="1:7" ht="26.5">
      <c r="A16" s="347">
        <v>9</v>
      </c>
      <c r="B16" s="349" t="s">
        <v>513</v>
      </c>
      <c r="C16" s="505">
        <v>3878982.54</v>
      </c>
      <c r="D16" s="505">
        <v>27980723.539999999</v>
      </c>
      <c r="E16" s="505">
        <v>414263.01</v>
      </c>
      <c r="F16" s="505">
        <v>1171560</v>
      </c>
      <c r="G16" s="690">
        <v>207131.505</v>
      </c>
    </row>
    <row r="17" spans="1:7">
      <c r="A17" s="347">
        <v>10</v>
      </c>
      <c r="B17" s="348" t="s">
        <v>514</v>
      </c>
      <c r="C17" s="505" t="s">
        <v>5</v>
      </c>
      <c r="D17" s="505"/>
      <c r="E17" s="505"/>
      <c r="F17" s="505"/>
      <c r="G17" s="690"/>
    </row>
    <row r="18" spans="1:7">
      <c r="A18" s="347">
        <v>11</v>
      </c>
      <c r="B18" s="348" t="s">
        <v>515</v>
      </c>
      <c r="C18" s="501">
        <f>SUM(C19:C20)</f>
        <v>0</v>
      </c>
      <c r="D18" s="501">
        <f t="shared" ref="D18:G18" si="2">SUM(D19:D20)</f>
        <v>17823822.303299997</v>
      </c>
      <c r="E18" s="501">
        <f t="shared" si="2"/>
        <v>0</v>
      </c>
      <c r="F18" s="501">
        <f t="shared" si="2"/>
        <v>0</v>
      </c>
      <c r="G18" s="689">
        <f t="shared" si="2"/>
        <v>0</v>
      </c>
    </row>
    <row r="19" spans="1:7">
      <c r="A19" s="347">
        <v>12</v>
      </c>
      <c r="B19" s="349" t="s">
        <v>516</v>
      </c>
      <c r="C19" s="503"/>
      <c r="D19" s="505">
        <v>723163.1</v>
      </c>
      <c r="E19" s="505">
        <v>0</v>
      </c>
      <c r="F19" s="505">
        <v>0</v>
      </c>
      <c r="G19" s="690">
        <v>0</v>
      </c>
    </row>
    <row r="20" spans="1:7">
      <c r="A20" s="347">
        <v>13</v>
      </c>
      <c r="B20" s="349" t="s">
        <v>517</v>
      </c>
      <c r="C20" s="505">
        <v>0</v>
      </c>
      <c r="D20" s="505">
        <v>17100659.203299996</v>
      </c>
      <c r="E20" s="505">
        <v>0</v>
      </c>
      <c r="F20" s="505">
        <v>0</v>
      </c>
      <c r="G20" s="690">
        <v>0</v>
      </c>
    </row>
    <row r="21" spans="1:7">
      <c r="A21" s="350">
        <v>14</v>
      </c>
      <c r="B21" s="351" t="s">
        <v>518</v>
      </c>
      <c r="C21" s="503"/>
      <c r="D21" s="503"/>
      <c r="E21" s="503"/>
      <c r="F21" s="503"/>
      <c r="G21" s="690">
        <f>SUM(G8,G11,G14,G17,G18)</f>
        <v>361215800.75230491</v>
      </c>
    </row>
    <row r="22" spans="1:7">
      <c r="A22" s="352"/>
      <c r="B22" s="353" t="s">
        <v>519</v>
      </c>
      <c r="C22" s="661"/>
      <c r="D22" s="661"/>
      <c r="E22" s="661"/>
      <c r="F22" s="661"/>
      <c r="G22" s="690"/>
    </row>
    <row r="23" spans="1:7">
      <c r="A23" s="347">
        <v>15</v>
      </c>
      <c r="B23" s="348" t="s">
        <v>520</v>
      </c>
      <c r="C23" s="501">
        <v>78129164.2852</v>
      </c>
      <c r="D23" s="501">
        <v>22010600</v>
      </c>
      <c r="E23" s="501">
        <v>0</v>
      </c>
      <c r="F23" s="501">
        <v>0</v>
      </c>
      <c r="G23" s="690">
        <v>2909217.987435</v>
      </c>
    </row>
    <row r="24" spans="1:7">
      <c r="A24" s="347">
        <v>16</v>
      </c>
      <c r="B24" s="348" t="s">
        <v>521</v>
      </c>
      <c r="C24" s="501">
        <f>SUM(C25:C27,C29,C31)</f>
        <v>890780.7855</v>
      </c>
      <c r="D24" s="501">
        <f t="shared" ref="D24:G24" si="3">SUM(D25:D27,D29,D31)</f>
        <v>57201398.913499981</v>
      </c>
      <c r="E24" s="501">
        <f t="shared" si="3"/>
        <v>50664031.546099991</v>
      </c>
      <c r="F24" s="501">
        <f t="shared" si="3"/>
        <v>189670279.54979971</v>
      </c>
      <c r="G24" s="689">
        <f t="shared" si="3"/>
        <v>208890085.67540973</v>
      </c>
    </row>
    <row r="25" spans="1:7">
      <c r="A25" s="347">
        <v>17</v>
      </c>
      <c r="B25" s="349" t="s">
        <v>522</v>
      </c>
      <c r="C25" s="505">
        <v>0</v>
      </c>
      <c r="D25" s="505">
        <v>0</v>
      </c>
      <c r="E25" s="505">
        <v>0</v>
      </c>
      <c r="F25" s="505">
        <v>0</v>
      </c>
      <c r="G25" s="690">
        <v>0</v>
      </c>
    </row>
    <row r="26" spans="1:7" ht="26.5">
      <c r="A26" s="347">
        <v>18</v>
      </c>
      <c r="B26" s="349" t="s">
        <v>523</v>
      </c>
      <c r="C26" s="505">
        <v>890780.7855</v>
      </c>
      <c r="D26" s="505">
        <v>24659726.707900003</v>
      </c>
      <c r="E26" s="505">
        <v>17881317.549899999</v>
      </c>
      <c r="F26" s="505">
        <v>14899467.054799998</v>
      </c>
      <c r="G26" s="690">
        <v>27672701.953759998</v>
      </c>
    </row>
    <row r="27" spans="1:7">
      <c r="A27" s="347">
        <v>19</v>
      </c>
      <c r="B27" s="349" t="s">
        <v>524</v>
      </c>
      <c r="C27" s="505">
        <v>0</v>
      </c>
      <c r="D27" s="505">
        <v>31911672.205599979</v>
      </c>
      <c r="E27" s="505">
        <v>30962713.996199988</v>
      </c>
      <c r="F27" s="505">
        <v>158157236.0146997</v>
      </c>
      <c r="G27" s="690">
        <v>165870843.71339473</v>
      </c>
    </row>
    <row r="28" spans="1:7">
      <c r="A28" s="347">
        <v>20</v>
      </c>
      <c r="B28" s="354" t="s">
        <v>525</v>
      </c>
      <c r="C28" s="505" t="s">
        <v>5</v>
      </c>
      <c r="D28" s="505"/>
      <c r="E28" s="505"/>
      <c r="F28" s="505"/>
      <c r="G28" s="690"/>
    </row>
    <row r="29" spans="1:7">
      <c r="A29" s="347">
        <v>21</v>
      </c>
      <c r="B29" s="349" t="s">
        <v>526</v>
      </c>
      <c r="C29" s="505" t="s">
        <v>5</v>
      </c>
      <c r="D29" s="505"/>
      <c r="E29" s="505"/>
      <c r="F29" s="505"/>
      <c r="G29" s="690"/>
    </row>
    <row r="30" spans="1:7">
      <c r="A30" s="347">
        <v>22</v>
      </c>
      <c r="B30" s="354" t="s">
        <v>525</v>
      </c>
      <c r="C30" s="505" t="s">
        <v>5</v>
      </c>
      <c r="D30" s="505"/>
      <c r="E30" s="505"/>
      <c r="F30" s="505"/>
      <c r="G30" s="690"/>
    </row>
    <row r="31" spans="1:7">
      <c r="A31" s="347">
        <v>23</v>
      </c>
      <c r="B31" s="349" t="s">
        <v>527</v>
      </c>
      <c r="C31" s="505">
        <v>0</v>
      </c>
      <c r="D31" s="505">
        <v>629999.99999999988</v>
      </c>
      <c r="E31" s="505">
        <v>1820000.0000000005</v>
      </c>
      <c r="F31" s="505">
        <v>16613576.4803</v>
      </c>
      <c r="G31" s="690">
        <v>15346540.008254999</v>
      </c>
    </row>
    <row r="32" spans="1:7">
      <c r="A32" s="347">
        <v>24</v>
      </c>
      <c r="B32" s="348" t="s">
        <v>528</v>
      </c>
      <c r="C32" s="505" t="s">
        <v>5</v>
      </c>
      <c r="D32" s="505"/>
      <c r="E32" s="505"/>
      <c r="F32" s="505"/>
      <c r="G32" s="690"/>
    </row>
    <row r="33" spans="1:7">
      <c r="A33" s="347">
        <v>25</v>
      </c>
      <c r="B33" s="348" t="s">
        <v>529</v>
      </c>
      <c r="C33" s="501">
        <f>SUM(C34:C35)</f>
        <v>7419330.3499999996</v>
      </c>
      <c r="D33" s="501">
        <f>SUM(D34:D35)</f>
        <v>2267929.4819</v>
      </c>
      <c r="E33" s="501">
        <f>SUM(E34:E35)</f>
        <v>308164.72189999995</v>
      </c>
      <c r="F33" s="501">
        <f>SUM(F34:F35)</f>
        <v>43334786.3653</v>
      </c>
      <c r="G33" s="689">
        <f>SUM(G34:G35)</f>
        <v>52180057.657200001</v>
      </c>
    </row>
    <row r="34" spans="1:7">
      <c r="A34" s="347">
        <v>26</v>
      </c>
      <c r="B34" s="349" t="s">
        <v>530</v>
      </c>
      <c r="C34" s="503"/>
      <c r="D34" s="505">
        <v>275787.68</v>
      </c>
      <c r="E34" s="505">
        <v>0</v>
      </c>
      <c r="F34" s="505">
        <v>0</v>
      </c>
      <c r="G34" s="690">
        <v>275787.68</v>
      </c>
    </row>
    <row r="35" spans="1:7">
      <c r="A35" s="347">
        <v>27</v>
      </c>
      <c r="B35" s="349" t="s">
        <v>531</v>
      </c>
      <c r="C35" s="505">
        <v>7419330.3499999996</v>
      </c>
      <c r="D35" s="505">
        <v>1992141.8018999998</v>
      </c>
      <c r="E35" s="505">
        <v>308164.72189999995</v>
      </c>
      <c r="F35" s="505">
        <v>43334786.3653</v>
      </c>
      <c r="G35" s="690">
        <v>51904269.977200001</v>
      </c>
    </row>
    <row r="36" spans="1:7">
      <c r="A36" s="347">
        <v>28</v>
      </c>
      <c r="B36" s="348" t="s">
        <v>532</v>
      </c>
      <c r="C36" s="505">
        <v>0</v>
      </c>
      <c r="D36" s="505">
        <v>51058283.4428</v>
      </c>
      <c r="E36" s="505">
        <v>3577082.1587999994</v>
      </c>
      <c r="F36" s="505">
        <v>25402373.854299996</v>
      </c>
      <c r="G36" s="690">
        <v>7258554.7268249989</v>
      </c>
    </row>
    <row r="37" spans="1:7">
      <c r="A37" s="350">
        <v>29</v>
      </c>
      <c r="B37" s="351" t="s">
        <v>533</v>
      </c>
      <c r="C37" s="503"/>
      <c r="D37" s="503"/>
      <c r="E37" s="503"/>
      <c r="F37" s="503"/>
      <c r="G37" s="504">
        <f>SUM(G23:G24,G32:G33,G36)</f>
        <v>271237916.04686975</v>
      </c>
    </row>
    <row r="38" spans="1:7">
      <c r="A38" s="343"/>
      <c r="B38" s="355"/>
      <c r="C38" s="662"/>
      <c r="D38" s="662"/>
      <c r="E38" s="662"/>
      <c r="F38" s="662"/>
      <c r="G38" s="663"/>
    </row>
    <row r="39" spans="1:7" ht="15" thickBot="1">
      <c r="A39" s="356">
        <v>30</v>
      </c>
      <c r="B39" s="357" t="s">
        <v>534</v>
      </c>
      <c r="C39" s="664"/>
      <c r="D39" s="665"/>
      <c r="E39" s="665"/>
      <c r="F39" s="666"/>
      <c r="G39" s="667">
        <f>IFERROR(G21/G37,0)</f>
        <v>1.3317304822895299</v>
      </c>
    </row>
    <row r="42" spans="1:7" ht="39.5">
      <c r="B42" s="335" t="s">
        <v>535</v>
      </c>
    </row>
  </sheetData>
  <mergeCells count="2">
    <mergeCell ref="C5:F5"/>
    <mergeCell ref="G5:G6"/>
  </mergeCells>
  <pageMargins left="0.7" right="0.7" top="0.75" bottom="0.75" header="0.3" footer="0.3"/>
  <headerFooter>
    <oddFooter>&amp;C_x000D_&amp;1#&amp;"Calibri"&amp;10&amp;K000000 C1 - FOR 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3"/>
  <sheetViews>
    <sheetView zoomScale="80" zoomScaleNormal="80" workbookViewId="0">
      <pane xSplit="1" ySplit="5" topLeftCell="B30" activePane="bottomRight" state="frozen"/>
      <selection activeCell="B9" sqref="B9"/>
      <selection pane="topRight" activeCell="B9" sqref="B9"/>
      <selection pane="bottomLeft" activeCell="B9" sqref="B9"/>
      <selection pane="bottomRight" activeCell="B31" sqref="B31"/>
    </sheetView>
  </sheetViews>
  <sheetFormatPr defaultColWidth="9.36328125" defaultRowHeight="14"/>
  <cols>
    <col min="1" max="1" width="9.54296875" style="3" bestFit="1" customWidth="1"/>
    <col min="2" max="2" width="86" style="3" customWidth="1"/>
    <col min="3" max="3" width="12.6328125" style="3" customWidth="1"/>
    <col min="4" max="7" width="12.6328125" style="4" customWidth="1"/>
    <col min="8" max="13" width="6.6328125" style="5" customWidth="1"/>
    <col min="14" max="16384" width="9.36328125" style="5"/>
  </cols>
  <sheetData>
    <row r="1" spans="1:8">
      <c r="A1" s="2" t="s">
        <v>31</v>
      </c>
      <c r="B1" s="3" t="str">
        <f>'Info '!C2</f>
        <v>JSC PASHA Bank Georgia</v>
      </c>
    </row>
    <row r="2" spans="1:8">
      <c r="A2" s="2" t="s">
        <v>32</v>
      </c>
      <c r="B2" s="443">
        <v>44742</v>
      </c>
      <c r="C2" s="6"/>
      <c r="D2" s="7"/>
      <c r="E2" s="7"/>
      <c r="F2" s="7"/>
      <c r="G2" s="7"/>
      <c r="H2" s="8"/>
    </row>
    <row r="3" spans="1:8">
      <c r="A3" s="2"/>
      <c r="B3" s="6"/>
      <c r="C3" s="6"/>
      <c r="D3" s="7"/>
      <c r="E3" s="7"/>
      <c r="F3" s="7"/>
      <c r="G3" s="7"/>
      <c r="H3" s="8"/>
    </row>
    <row r="4" spans="1:8" ht="14.5" thickBot="1">
      <c r="A4" s="9" t="s">
        <v>140</v>
      </c>
      <c r="B4" s="10" t="s">
        <v>139</v>
      </c>
      <c r="C4" s="10"/>
      <c r="D4" s="10"/>
      <c r="E4" s="10"/>
      <c r="F4" s="10"/>
      <c r="G4" s="10"/>
      <c r="H4" s="8"/>
    </row>
    <row r="5" spans="1:8">
      <c r="A5" s="11" t="s">
        <v>7</v>
      </c>
      <c r="B5" s="12"/>
      <c r="C5" s="599" t="s">
        <v>769</v>
      </c>
      <c r="D5" s="599" t="s">
        <v>765</v>
      </c>
      <c r="E5" s="599" t="s">
        <v>766</v>
      </c>
      <c r="F5" s="599" t="s">
        <v>767</v>
      </c>
      <c r="G5" s="600" t="s">
        <v>768</v>
      </c>
    </row>
    <row r="6" spans="1:8">
      <c r="B6" s="182" t="s">
        <v>138</v>
      </c>
      <c r="C6" s="596"/>
      <c r="D6" s="596"/>
      <c r="E6" s="596"/>
      <c r="F6" s="596"/>
      <c r="G6" s="597"/>
    </row>
    <row r="7" spans="1:8">
      <c r="A7" s="13"/>
      <c r="B7" s="183" t="s">
        <v>136</v>
      </c>
      <c r="C7" s="596"/>
      <c r="D7" s="596"/>
      <c r="E7" s="596"/>
      <c r="F7" s="596"/>
      <c r="G7" s="597"/>
    </row>
    <row r="8" spans="1:8">
      <c r="A8" s="331">
        <v>1</v>
      </c>
      <c r="B8" s="14" t="s">
        <v>487</v>
      </c>
      <c r="C8" s="625">
        <v>87689197.719999999</v>
      </c>
      <c r="D8" s="626">
        <v>89340854.899999991</v>
      </c>
      <c r="E8" s="626">
        <v>65001418</v>
      </c>
      <c r="F8" s="626">
        <v>69006996</v>
      </c>
      <c r="G8" s="627">
        <v>70133158</v>
      </c>
    </row>
    <row r="9" spans="1:8">
      <c r="A9" s="331">
        <v>2</v>
      </c>
      <c r="B9" s="14" t="s">
        <v>488</v>
      </c>
      <c r="C9" s="625">
        <v>87689197.719999999</v>
      </c>
      <c r="D9" s="626">
        <v>89340854.899999991</v>
      </c>
      <c r="E9" s="626">
        <v>65001418</v>
      </c>
      <c r="F9" s="626">
        <v>69006996</v>
      </c>
      <c r="G9" s="627">
        <v>70133158</v>
      </c>
    </row>
    <row r="10" spans="1:8">
      <c r="A10" s="331">
        <v>3</v>
      </c>
      <c r="B10" s="14" t="s">
        <v>245</v>
      </c>
      <c r="C10" s="625">
        <v>110772679.2489</v>
      </c>
      <c r="D10" s="626">
        <v>113442882.39189999</v>
      </c>
      <c r="E10" s="626">
        <v>88849008</v>
      </c>
      <c r="F10" s="626">
        <v>100472169</v>
      </c>
      <c r="G10" s="627">
        <v>103406697</v>
      </c>
    </row>
    <row r="11" spans="1:8">
      <c r="A11" s="331">
        <v>4</v>
      </c>
      <c r="B11" s="14" t="s">
        <v>490</v>
      </c>
      <c r="C11" s="625">
        <v>54870355.704784676</v>
      </c>
      <c r="D11" s="626">
        <v>55260501.184454203</v>
      </c>
      <c r="E11" s="626">
        <v>32475900</v>
      </c>
      <c r="F11" s="626">
        <v>29710918</v>
      </c>
      <c r="G11" s="627">
        <v>29071308</v>
      </c>
    </row>
    <row r="12" spans="1:8">
      <c r="A12" s="331">
        <v>5</v>
      </c>
      <c r="B12" s="14" t="s">
        <v>491</v>
      </c>
      <c r="C12" s="625">
        <v>69067715.670995221</v>
      </c>
      <c r="D12" s="626">
        <v>69608944.012707099</v>
      </c>
      <c r="E12" s="626">
        <v>43313689</v>
      </c>
      <c r="F12" s="626">
        <v>39626758</v>
      </c>
      <c r="G12" s="627">
        <v>38774991</v>
      </c>
    </row>
    <row r="13" spans="1:8">
      <c r="A13" s="331">
        <v>6</v>
      </c>
      <c r="B13" s="14" t="s">
        <v>489</v>
      </c>
      <c r="C13" s="625">
        <v>93992320.398997337</v>
      </c>
      <c r="D13" s="626">
        <v>94847747.95222123</v>
      </c>
      <c r="E13" s="626">
        <v>71714522</v>
      </c>
      <c r="F13" s="626">
        <v>64245591</v>
      </c>
      <c r="G13" s="627">
        <v>62321137</v>
      </c>
    </row>
    <row r="14" spans="1:8">
      <c r="A14" s="13"/>
      <c r="B14" s="182" t="s">
        <v>493</v>
      </c>
      <c r="C14" s="596"/>
      <c r="D14" s="596"/>
      <c r="E14" s="596"/>
      <c r="F14" s="596"/>
      <c r="G14" s="597"/>
    </row>
    <row r="15" spans="1:8" ht="15" customHeight="1">
      <c r="A15" s="331">
        <v>7</v>
      </c>
      <c r="B15" s="14" t="s">
        <v>492</v>
      </c>
      <c r="C15" s="628">
        <v>495834913.15841907</v>
      </c>
      <c r="D15" s="626">
        <v>493521122.76273894</v>
      </c>
      <c r="E15" s="626">
        <v>475591138</v>
      </c>
      <c r="F15" s="626">
        <v>451690843</v>
      </c>
      <c r="G15" s="627">
        <v>444839017</v>
      </c>
    </row>
    <row r="16" spans="1:8">
      <c r="A16" s="13"/>
      <c r="B16" s="182" t="s">
        <v>494</v>
      </c>
      <c r="C16" s="596"/>
      <c r="D16" s="596"/>
      <c r="E16" s="596"/>
      <c r="F16" s="596"/>
      <c r="G16" s="597"/>
    </row>
    <row r="17" spans="1:7" s="15" customFormat="1">
      <c r="A17" s="331"/>
      <c r="B17" s="183" t="s">
        <v>478</v>
      </c>
      <c r="C17" s="596"/>
      <c r="D17" s="596"/>
      <c r="E17" s="596"/>
      <c r="F17" s="596"/>
      <c r="G17" s="597"/>
    </row>
    <row r="18" spans="1:7">
      <c r="A18" s="11">
        <v>8</v>
      </c>
      <c r="B18" s="14" t="s">
        <v>487</v>
      </c>
      <c r="C18" s="629">
        <v>0.17685159998401187</v>
      </c>
      <c r="D18" s="630">
        <v>0.18102741864394475</v>
      </c>
      <c r="E18" s="630">
        <v>0.13669999999999999</v>
      </c>
      <c r="F18" s="630">
        <v>0.15279999999999999</v>
      </c>
      <c r="G18" s="631">
        <v>0.15770000000000001</v>
      </c>
    </row>
    <row r="19" spans="1:7" ht="15" customHeight="1">
      <c r="A19" s="11">
        <v>9</v>
      </c>
      <c r="B19" s="14" t="s">
        <v>488</v>
      </c>
      <c r="C19" s="629">
        <v>0.17685159998401187</v>
      </c>
      <c r="D19" s="630">
        <v>0.18102741864394475</v>
      </c>
      <c r="E19" s="630">
        <v>0.13669999999999999</v>
      </c>
      <c r="F19" s="630">
        <v>0.15279999999999999</v>
      </c>
      <c r="G19" s="631">
        <v>0.15770000000000001</v>
      </c>
    </row>
    <row r="20" spans="1:7">
      <c r="A20" s="11">
        <v>10</v>
      </c>
      <c r="B20" s="14" t="s">
        <v>245</v>
      </c>
      <c r="C20" s="629">
        <v>0.22340637238166439</v>
      </c>
      <c r="D20" s="630">
        <v>0.22986428981366586</v>
      </c>
      <c r="E20" s="630">
        <v>0.18679999999999999</v>
      </c>
      <c r="F20" s="630">
        <v>0.22239999999999999</v>
      </c>
      <c r="G20" s="631">
        <v>0.23250000000000001</v>
      </c>
    </row>
    <row r="21" spans="1:7">
      <c r="A21" s="11">
        <v>11</v>
      </c>
      <c r="B21" s="14" t="s">
        <v>490</v>
      </c>
      <c r="C21" s="630">
        <v>0.11066254966852973</v>
      </c>
      <c r="D21" s="630">
        <v>0.11197190684586114</v>
      </c>
      <c r="E21" s="630">
        <v>6.83E-2</v>
      </c>
      <c r="F21" s="630">
        <v>6.88E-2</v>
      </c>
      <c r="G21" s="631">
        <v>6.54E-2</v>
      </c>
    </row>
    <row r="22" spans="1:7">
      <c r="A22" s="11">
        <v>12</v>
      </c>
      <c r="B22" s="14" t="s">
        <v>491</v>
      </c>
      <c r="C22" s="630">
        <v>0.1392957894615382</v>
      </c>
      <c r="D22" s="630">
        <v>0.14104552125962744</v>
      </c>
      <c r="E22" s="630">
        <v>9.11E-2</v>
      </c>
      <c r="F22" s="630">
        <v>9.1700000000000004E-2</v>
      </c>
      <c r="G22" s="631">
        <v>8.72E-2</v>
      </c>
    </row>
    <row r="23" spans="1:7">
      <c r="A23" s="11">
        <v>13</v>
      </c>
      <c r="B23" s="14" t="s">
        <v>489</v>
      </c>
      <c r="C23" s="630">
        <v>0.18956373967350465</v>
      </c>
      <c r="D23" s="630">
        <v>0.19218579221343568</v>
      </c>
      <c r="E23" s="630">
        <v>0.15079999999999999</v>
      </c>
      <c r="F23" s="630">
        <v>0.1522</v>
      </c>
      <c r="G23" s="631">
        <v>0.1401</v>
      </c>
    </row>
    <row r="24" spans="1:7">
      <c r="A24" s="13"/>
      <c r="B24" s="182" t="s">
        <v>135</v>
      </c>
      <c r="C24" s="596"/>
      <c r="D24" s="596"/>
      <c r="E24" s="596"/>
      <c r="F24" s="596"/>
      <c r="G24" s="597"/>
    </row>
    <row r="25" spans="1:7" ht="15" customHeight="1">
      <c r="A25" s="332">
        <v>14</v>
      </c>
      <c r="B25" s="14" t="s">
        <v>134</v>
      </c>
      <c r="C25" s="637">
        <v>8.1299999999999997E-2</v>
      </c>
      <c r="D25" s="633">
        <v>7.8E-2</v>
      </c>
      <c r="E25" s="633">
        <v>7.5899999999999995E-2</v>
      </c>
      <c r="F25" s="633">
        <v>6.9500000000000006E-2</v>
      </c>
      <c r="G25" s="634">
        <v>6.7799999999999999E-2</v>
      </c>
    </row>
    <row r="26" spans="1:7">
      <c r="A26" s="332">
        <v>15</v>
      </c>
      <c r="B26" s="14" t="s">
        <v>133</v>
      </c>
      <c r="C26" s="637">
        <v>3.4599999999999999E-2</v>
      </c>
      <c r="D26" s="633">
        <v>3.4200000000000001E-2</v>
      </c>
      <c r="E26" s="633">
        <v>3.3799999999999997E-2</v>
      </c>
      <c r="F26" s="633">
        <v>3.2500000000000001E-2</v>
      </c>
      <c r="G26" s="634">
        <v>3.09E-2</v>
      </c>
    </row>
    <row r="27" spans="1:7">
      <c r="A27" s="332">
        <v>16</v>
      </c>
      <c r="B27" s="14" t="s">
        <v>132</v>
      </c>
      <c r="C27" s="637">
        <v>1.4E-3</v>
      </c>
      <c r="D27" s="633">
        <v>-5.5999999999999999E-3</v>
      </c>
      <c r="E27" s="633">
        <v>5.3E-3</v>
      </c>
      <c r="F27" s="633">
        <v>-1.5E-3</v>
      </c>
      <c r="G27" s="634">
        <v>2.9999999999999997E-4</v>
      </c>
    </row>
    <row r="28" spans="1:7">
      <c r="A28" s="332">
        <v>17</v>
      </c>
      <c r="B28" s="14" t="s">
        <v>131</v>
      </c>
      <c r="C28" s="637">
        <v>4.6600000000000003E-2</v>
      </c>
      <c r="D28" s="633">
        <v>4.3799999999999999E-2</v>
      </c>
      <c r="E28" s="633">
        <v>4.2099999999999999E-2</v>
      </c>
      <c r="F28" s="633">
        <v>3.6999999999999998E-2</v>
      </c>
      <c r="G28" s="634">
        <v>3.6900000000000002E-2</v>
      </c>
    </row>
    <row r="29" spans="1:7">
      <c r="A29" s="332">
        <v>18</v>
      </c>
      <c r="B29" s="14" t="s">
        <v>271</v>
      </c>
      <c r="C29" s="637">
        <v>-1.41E-2</v>
      </c>
      <c r="D29" s="633">
        <v>-1.17E-2</v>
      </c>
      <c r="E29" s="633">
        <v>-1.38E-2</v>
      </c>
      <c r="F29" s="633">
        <v>-8.3999999999999995E-3</v>
      </c>
      <c r="G29" s="634">
        <v>-6.3E-3</v>
      </c>
    </row>
    <row r="30" spans="1:7">
      <c r="A30" s="332">
        <v>19</v>
      </c>
      <c r="B30" s="14" t="s">
        <v>272</v>
      </c>
      <c r="C30" s="637">
        <v>-7.9799999999999996E-2</v>
      </c>
      <c r="D30" s="633">
        <v>-7.22E-2</v>
      </c>
      <c r="E30" s="633">
        <v>-8.3699999999999997E-2</v>
      </c>
      <c r="F30" s="633">
        <v>-5.0500000000000003E-2</v>
      </c>
      <c r="G30" s="634">
        <v>-3.7999999999999999E-2</v>
      </c>
    </row>
    <row r="31" spans="1:7">
      <c r="A31" s="13"/>
      <c r="B31" s="182" t="s">
        <v>351</v>
      </c>
      <c r="C31" s="596"/>
      <c r="D31" s="596"/>
      <c r="E31" s="596"/>
      <c r="F31" s="596"/>
      <c r="G31" s="597"/>
    </row>
    <row r="32" spans="1:7">
      <c r="A32" s="332">
        <v>20</v>
      </c>
      <c r="B32" s="14" t="s">
        <v>130</v>
      </c>
      <c r="C32" s="637">
        <v>0.1086</v>
      </c>
      <c r="D32" s="635">
        <v>0.1186</v>
      </c>
      <c r="E32" s="635">
        <v>0.127</v>
      </c>
      <c r="F32" s="635">
        <v>0.112</v>
      </c>
      <c r="G32" s="636">
        <v>8.2000000000000003E-2</v>
      </c>
    </row>
    <row r="33" spans="1:7" ht="15" customHeight="1">
      <c r="A33" s="332">
        <v>21</v>
      </c>
      <c r="B33" s="14" t="s">
        <v>129</v>
      </c>
      <c r="C33" s="637">
        <v>6.0499999999999998E-2</v>
      </c>
      <c r="D33" s="635">
        <v>6.2700000000000006E-2</v>
      </c>
      <c r="E33" s="635">
        <v>6.7199999999999996E-2</v>
      </c>
      <c r="F33" s="635">
        <v>6.3E-2</v>
      </c>
      <c r="G33" s="636">
        <v>6.5000000000000002E-2</v>
      </c>
    </row>
    <row r="34" spans="1:7">
      <c r="A34" s="332">
        <v>22</v>
      </c>
      <c r="B34" s="14" t="s">
        <v>128</v>
      </c>
      <c r="C34" s="637">
        <v>0.60199999999999998</v>
      </c>
      <c r="D34" s="635">
        <v>0.6431</v>
      </c>
      <c r="E34" s="635">
        <v>0.64390000000000003</v>
      </c>
      <c r="F34" s="635">
        <v>0.67500000000000004</v>
      </c>
      <c r="G34" s="636">
        <v>0.71</v>
      </c>
    </row>
    <row r="35" spans="1:7" ht="15" customHeight="1">
      <c r="A35" s="332">
        <v>23</v>
      </c>
      <c r="B35" s="14" t="s">
        <v>127</v>
      </c>
      <c r="C35" s="637">
        <v>0.61339999999999995</v>
      </c>
      <c r="D35" s="635">
        <v>0.62260000000000004</v>
      </c>
      <c r="E35" s="635">
        <v>0.62139999999999995</v>
      </c>
      <c r="F35" s="635">
        <v>0.67900000000000005</v>
      </c>
      <c r="G35" s="636">
        <v>0.68100000000000005</v>
      </c>
    </row>
    <row r="36" spans="1:7">
      <c r="A36" s="332">
        <v>24</v>
      </c>
      <c r="B36" s="14" t="s">
        <v>126</v>
      </c>
      <c r="C36" s="637">
        <v>8.6999999999999994E-2</v>
      </c>
      <c r="D36" s="635">
        <v>7.1199999999999999E-2</v>
      </c>
      <c r="E36" s="635">
        <v>-7.7799999999999994E-2</v>
      </c>
      <c r="F36" s="635">
        <v>-0.14599999999999999</v>
      </c>
      <c r="G36" s="636">
        <v>-0.13300000000000001</v>
      </c>
    </row>
    <row r="37" spans="1:7" ht="15" customHeight="1">
      <c r="A37" s="13"/>
      <c r="B37" s="182" t="s">
        <v>352</v>
      </c>
      <c r="C37" s="596"/>
      <c r="D37" s="596"/>
      <c r="E37" s="596"/>
      <c r="F37" s="596"/>
      <c r="G37" s="597"/>
    </row>
    <row r="38" spans="1:7" ht="15" customHeight="1">
      <c r="A38" s="332">
        <v>25</v>
      </c>
      <c r="B38" s="14" t="s">
        <v>125</v>
      </c>
      <c r="C38" s="637">
        <v>8.5199999999999998E-2</v>
      </c>
      <c r="D38" s="637">
        <v>9.8699999999999996E-2</v>
      </c>
      <c r="E38" s="637">
        <v>0.13750000000000001</v>
      </c>
      <c r="F38" s="637">
        <v>0.18559999999999999</v>
      </c>
      <c r="G38" s="638">
        <v>8.3099999999999993E-2</v>
      </c>
    </row>
    <row r="39" spans="1:7" ht="15" customHeight="1">
      <c r="A39" s="332">
        <v>26</v>
      </c>
      <c r="B39" s="14" t="s">
        <v>124</v>
      </c>
      <c r="C39" s="637">
        <v>0.80449999999999999</v>
      </c>
      <c r="D39" s="637">
        <v>0.79530000000000001</v>
      </c>
      <c r="E39" s="637">
        <v>0.79279999999999995</v>
      </c>
      <c r="F39" s="637">
        <v>0.78039999999999998</v>
      </c>
      <c r="G39" s="638">
        <v>0.81520000000000004</v>
      </c>
    </row>
    <row r="40" spans="1:7" ht="15" customHeight="1">
      <c r="A40" s="332">
        <v>27</v>
      </c>
      <c r="B40" s="14" t="s">
        <v>123</v>
      </c>
      <c r="C40" s="637">
        <v>0.1056</v>
      </c>
      <c r="D40" s="637">
        <v>0.1116</v>
      </c>
      <c r="E40" s="637">
        <v>0.11550000000000001</v>
      </c>
      <c r="F40" s="637">
        <v>0.1235</v>
      </c>
      <c r="G40" s="638">
        <v>0.1082</v>
      </c>
    </row>
    <row r="41" spans="1:7" ht="15" customHeight="1">
      <c r="A41" s="333"/>
      <c r="B41" s="182" t="s">
        <v>395</v>
      </c>
      <c r="C41" s="596"/>
      <c r="D41" s="596"/>
      <c r="E41" s="596"/>
      <c r="F41" s="596"/>
      <c r="G41" s="597"/>
    </row>
    <row r="42" spans="1:7">
      <c r="A42" s="332">
        <v>28</v>
      </c>
      <c r="B42" s="14" t="s">
        <v>378</v>
      </c>
      <c r="C42" s="632">
        <v>103990479.80076924</v>
      </c>
      <c r="D42" s="632">
        <v>86473325.633000016</v>
      </c>
      <c r="E42" s="632">
        <v>104280998</v>
      </c>
      <c r="F42" s="632">
        <v>108143749</v>
      </c>
      <c r="G42" s="639">
        <v>86056497</v>
      </c>
    </row>
    <row r="43" spans="1:7" ht="15" customHeight="1">
      <c r="A43" s="332">
        <v>29</v>
      </c>
      <c r="B43" s="14" t="s">
        <v>390</v>
      </c>
      <c r="C43" s="632">
        <v>43278783.415899985</v>
      </c>
      <c r="D43" s="632">
        <v>50521891.58250834</v>
      </c>
      <c r="E43" s="640">
        <v>43044126</v>
      </c>
      <c r="F43" s="640">
        <v>38706725</v>
      </c>
      <c r="G43" s="641">
        <v>47485889</v>
      </c>
    </row>
    <row r="44" spans="1:7" ht="15" customHeight="1">
      <c r="A44" s="358">
        <v>30</v>
      </c>
      <c r="B44" s="359" t="s">
        <v>379</v>
      </c>
      <c r="C44" s="637">
        <v>2.4471165881257191</v>
      </c>
      <c r="D44" s="637">
        <v>1.7900198341583815</v>
      </c>
      <c r="E44" s="637">
        <v>2.4601000000000002</v>
      </c>
      <c r="F44" s="637">
        <v>2.8048000000000002</v>
      </c>
      <c r="G44" s="638">
        <v>1.8721000000000001</v>
      </c>
    </row>
    <row r="45" spans="1:7" ht="15" customHeight="1">
      <c r="A45" s="358"/>
      <c r="B45" s="182" t="s">
        <v>497</v>
      </c>
      <c r="C45" s="596"/>
      <c r="D45" s="596"/>
      <c r="E45" s="596"/>
      <c r="F45" s="596"/>
      <c r="G45" s="597"/>
    </row>
    <row r="46" spans="1:7" ht="15" customHeight="1">
      <c r="A46" s="358">
        <v>31</v>
      </c>
      <c r="B46" s="359" t="s">
        <v>504</v>
      </c>
      <c r="C46" s="619">
        <v>361215800.75230491</v>
      </c>
      <c r="D46" s="619">
        <v>357008993.59818</v>
      </c>
      <c r="E46" s="642">
        <v>298809539</v>
      </c>
      <c r="F46" s="642">
        <v>329806884</v>
      </c>
      <c r="G46" s="643">
        <v>329580680</v>
      </c>
    </row>
    <row r="47" spans="1:7" ht="15" customHeight="1">
      <c r="A47" s="358">
        <v>32</v>
      </c>
      <c r="B47" s="359" t="s">
        <v>519</v>
      </c>
      <c r="C47" s="619">
        <v>271237916.04686975</v>
      </c>
      <c r="D47" s="619">
        <v>273085222.52572882</v>
      </c>
      <c r="E47" s="642">
        <v>262699005</v>
      </c>
      <c r="F47" s="642">
        <v>247216831</v>
      </c>
      <c r="G47" s="643">
        <v>252802494</v>
      </c>
    </row>
    <row r="48" spans="1:7" ht="14.5" thickBot="1">
      <c r="A48" s="334">
        <v>33</v>
      </c>
      <c r="B48" s="184" t="s">
        <v>537</v>
      </c>
      <c r="C48" s="621">
        <v>1.3317304822895299</v>
      </c>
      <c r="D48" s="621">
        <v>1.3073171455278736</v>
      </c>
      <c r="E48" s="620">
        <v>1.1375</v>
      </c>
      <c r="F48" s="620">
        <v>1.3341000000000001</v>
      </c>
      <c r="G48" s="644">
        <v>1.3037000000000001</v>
      </c>
    </row>
    <row r="49" spans="1:2">
      <c r="A49" s="16"/>
    </row>
    <row r="50" spans="1:2" ht="38">
      <c r="B50" s="251" t="s">
        <v>479</v>
      </c>
    </row>
    <row r="51" spans="1:2" ht="50.5">
      <c r="B51" s="251" t="s">
        <v>394</v>
      </c>
    </row>
    <row r="53" spans="1:2">
      <c r="B53" s="250"/>
    </row>
  </sheetData>
  <pageMargins left="0.7" right="0.7" top="0.75" bottom="0.75" header="0.3" footer="0.3"/>
  <pageSetup paperSize="9"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zoomScale="80" zoomScaleNormal="80" workbookViewId="0">
      <selection activeCell="B3" sqref="B3"/>
    </sheetView>
  </sheetViews>
  <sheetFormatPr defaultColWidth="9.36328125" defaultRowHeight="12"/>
  <cols>
    <col min="1" max="1" width="11.6328125" style="369" bestFit="1" customWidth="1"/>
    <col min="2" max="2" width="68.54296875" style="369" customWidth="1"/>
    <col min="3" max="3" width="14.08984375" style="369" bestFit="1" customWidth="1"/>
    <col min="4" max="4" width="14.90625" style="369" bestFit="1" customWidth="1"/>
    <col min="5" max="5" width="17.08984375" style="369" bestFit="1" customWidth="1"/>
    <col min="6" max="6" width="14.54296875" style="369" bestFit="1" customWidth="1"/>
    <col min="7" max="7" width="19.90625" style="369" bestFit="1" customWidth="1"/>
    <col min="8" max="8" width="15.90625" style="369" bestFit="1" customWidth="1"/>
    <col min="9" max="16384" width="9.36328125" style="369"/>
  </cols>
  <sheetData>
    <row r="1" spans="1:8" ht="13">
      <c r="A1" s="2" t="s">
        <v>31</v>
      </c>
      <c r="B1" s="3" t="str">
        <f>'Info '!C2</f>
        <v>JSC PASHA Bank Georgia</v>
      </c>
    </row>
    <row r="2" spans="1:8" ht="13">
      <c r="A2" s="2" t="s">
        <v>32</v>
      </c>
      <c r="B2" s="443">
        <f>'1. key ratios '!B2</f>
        <v>44742</v>
      </c>
    </row>
    <row r="3" spans="1:8">
      <c r="A3" s="362" t="s">
        <v>544</v>
      </c>
    </row>
    <row r="5" spans="1:8" ht="15" customHeight="1">
      <c r="A5" s="744" t="s">
        <v>545</v>
      </c>
      <c r="B5" s="745"/>
      <c r="C5" s="750" t="s">
        <v>546</v>
      </c>
      <c r="D5" s="751"/>
      <c r="E5" s="751"/>
      <c r="F5" s="751"/>
      <c r="G5" s="751"/>
      <c r="H5" s="752"/>
    </row>
    <row r="6" spans="1:8">
      <c r="A6" s="746"/>
      <c r="B6" s="747"/>
      <c r="C6" s="753"/>
      <c r="D6" s="754"/>
      <c r="E6" s="754"/>
      <c r="F6" s="754"/>
      <c r="G6" s="754"/>
      <c r="H6" s="755"/>
    </row>
    <row r="7" spans="1:8">
      <c r="A7" s="748"/>
      <c r="B7" s="749"/>
      <c r="C7" s="393" t="s">
        <v>547</v>
      </c>
      <c r="D7" s="393" t="s">
        <v>548</v>
      </c>
      <c r="E7" s="393" t="s">
        <v>549</v>
      </c>
      <c r="F7" s="393" t="s">
        <v>550</v>
      </c>
      <c r="G7" s="393" t="s">
        <v>551</v>
      </c>
      <c r="H7" s="393" t="s">
        <v>109</v>
      </c>
    </row>
    <row r="8" spans="1:8">
      <c r="A8" s="364">
        <v>1</v>
      </c>
      <c r="B8" s="363" t="s">
        <v>96</v>
      </c>
      <c r="C8" s="500">
        <v>37281805.639800005</v>
      </c>
      <c r="D8" s="500"/>
      <c r="E8" s="500"/>
      <c r="F8" s="500">
        <v>5469399.9699999997</v>
      </c>
      <c r="G8" s="500"/>
      <c r="H8" s="659">
        <f>SUM(C8:G8)</f>
        <v>42751205.609800003</v>
      </c>
    </row>
    <row r="9" spans="1:8">
      <c r="A9" s="364">
        <v>2</v>
      </c>
      <c r="B9" s="363" t="s">
        <v>97</v>
      </c>
      <c r="C9" s="500"/>
      <c r="D9" s="500"/>
      <c r="E9" s="500"/>
      <c r="F9" s="500"/>
      <c r="G9" s="500"/>
      <c r="H9" s="659">
        <f t="shared" ref="H9:H21" si="0">SUM(C9:G9)</f>
        <v>0</v>
      </c>
    </row>
    <row r="10" spans="1:8">
      <c r="A10" s="364">
        <v>3</v>
      </c>
      <c r="B10" s="363" t="s">
        <v>269</v>
      </c>
      <c r="C10" s="500"/>
      <c r="D10" s="500"/>
      <c r="E10" s="500"/>
      <c r="F10" s="500"/>
      <c r="G10" s="500"/>
      <c r="H10" s="659">
        <f t="shared" si="0"/>
        <v>0</v>
      </c>
    </row>
    <row r="11" spans="1:8">
      <c r="A11" s="364">
        <v>4</v>
      </c>
      <c r="B11" s="363" t="s">
        <v>98</v>
      </c>
      <c r="C11" s="500"/>
      <c r="D11" s="500"/>
      <c r="E11" s="500"/>
      <c r="F11" s="500"/>
      <c r="G11" s="500"/>
      <c r="H11" s="659">
        <f t="shared" si="0"/>
        <v>0</v>
      </c>
    </row>
    <row r="12" spans="1:8">
      <c r="A12" s="364">
        <v>5</v>
      </c>
      <c r="B12" s="363" t="s">
        <v>99</v>
      </c>
      <c r="C12" s="500"/>
      <c r="D12" s="500"/>
      <c r="E12" s="500"/>
      <c r="F12" s="500"/>
      <c r="G12" s="500"/>
      <c r="H12" s="659">
        <f t="shared" si="0"/>
        <v>0</v>
      </c>
    </row>
    <row r="13" spans="1:8">
      <c r="A13" s="364">
        <v>6</v>
      </c>
      <c r="B13" s="363" t="s">
        <v>100</v>
      </c>
      <c r="C13" s="500">
        <v>32637416.414199997</v>
      </c>
      <c r="D13" s="500">
        <v>11252135.5438</v>
      </c>
      <c r="E13" s="500"/>
      <c r="F13" s="500"/>
      <c r="G13" s="500"/>
      <c r="H13" s="659">
        <f t="shared" si="0"/>
        <v>43889551.957999997</v>
      </c>
    </row>
    <row r="14" spans="1:8">
      <c r="A14" s="364">
        <v>7</v>
      </c>
      <c r="B14" s="363" t="s">
        <v>101</v>
      </c>
      <c r="C14" s="500"/>
      <c r="D14" s="500">
        <v>118221581.54260001</v>
      </c>
      <c r="E14" s="500">
        <v>118153744.55829997</v>
      </c>
      <c r="F14" s="500">
        <v>86661560.146599993</v>
      </c>
      <c r="G14" s="500"/>
      <c r="H14" s="659">
        <f t="shared" si="0"/>
        <v>323036886.2475</v>
      </c>
    </row>
    <row r="15" spans="1:8">
      <c r="A15" s="364">
        <v>8</v>
      </c>
      <c r="B15" s="363" t="s">
        <v>102</v>
      </c>
      <c r="C15" s="500"/>
      <c r="D15" s="500">
        <v>545601.55400000012</v>
      </c>
      <c r="E15" s="500">
        <v>33948074.449999392</v>
      </c>
      <c r="F15" s="500"/>
      <c r="G15" s="500"/>
      <c r="H15" s="659">
        <f t="shared" si="0"/>
        <v>34493676.00399939</v>
      </c>
    </row>
    <row r="16" spans="1:8">
      <c r="A16" s="364">
        <v>9</v>
      </c>
      <c r="B16" s="363" t="s">
        <v>103</v>
      </c>
      <c r="C16" s="500"/>
      <c r="D16" s="500"/>
      <c r="E16" s="500"/>
      <c r="F16" s="500"/>
      <c r="G16" s="500"/>
      <c r="H16" s="659">
        <f t="shared" si="0"/>
        <v>0</v>
      </c>
    </row>
    <row r="17" spans="1:8">
      <c r="A17" s="364">
        <v>10</v>
      </c>
      <c r="B17" s="397" t="s">
        <v>563</v>
      </c>
      <c r="C17" s="500"/>
      <c r="D17" s="500">
        <v>5768782.5225999998</v>
      </c>
      <c r="E17" s="500">
        <v>15553892.368800001</v>
      </c>
      <c r="F17" s="500">
        <v>13136253.415800001</v>
      </c>
      <c r="G17" s="500"/>
      <c r="H17" s="659">
        <f t="shared" si="0"/>
        <v>34458928.3072</v>
      </c>
    </row>
    <row r="18" spans="1:8">
      <c r="A18" s="364">
        <v>11</v>
      </c>
      <c r="B18" s="363" t="s">
        <v>105</v>
      </c>
      <c r="C18" s="500"/>
      <c r="D18" s="500"/>
      <c r="E18" s="500"/>
      <c r="F18" s="500"/>
      <c r="G18" s="500"/>
      <c r="H18" s="659">
        <f t="shared" si="0"/>
        <v>0</v>
      </c>
    </row>
    <row r="19" spans="1:8">
      <c r="A19" s="364">
        <v>12</v>
      </c>
      <c r="B19" s="363" t="s">
        <v>106</v>
      </c>
      <c r="C19" s="500"/>
      <c r="D19" s="500"/>
      <c r="E19" s="500"/>
      <c r="F19" s="500"/>
      <c r="G19" s="500"/>
      <c r="H19" s="659">
        <f t="shared" si="0"/>
        <v>0</v>
      </c>
    </row>
    <row r="20" spans="1:8">
      <c r="A20" s="364">
        <v>13</v>
      </c>
      <c r="B20" s="363" t="s">
        <v>247</v>
      </c>
      <c r="C20" s="500"/>
      <c r="D20" s="500"/>
      <c r="E20" s="500"/>
      <c r="F20" s="500"/>
      <c r="G20" s="500"/>
      <c r="H20" s="659">
        <f t="shared" si="0"/>
        <v>0</v>
      </c>
    </row>
    <row r="21" spans="1:8">
      <c r="A21" s="364">
        <v>14</v>
      </c>
      <c r="B21" s="363" t="s">
        <v>108</v>
      </c>
      <c r="C21" s="500">
        <v>4676501.3459999999</v>
      </c>
      <c r="D21" s="500">
        <v>2349836.3698999998</v>
      </c>
      <c r="E21" s="500"/>
      <c r="F21" s="500"/>
      <c r="G21" s="500">
        <v>7419330.3499999996</v>
      </c>
      <c r="H21" s="659">
        <f t="shared" si="0"/>
        <v>14445668.0659</v>
      </c>
    </row>
    <row r="22" spans="1:8">
      <c r="A22" s="365">
        <v>15</v>
      </c>
      <c r="B22" s="371" t="s">
        <v>109</v>
      </c>
      <c r="C22" s="659">
        <f>SUM(C18:C21)+SUM(C8:C16)</f>
        <v>74595723.400000006</v>
      </c>
      <c r="D22" s="659">
        <f t="shared" ref="D22:G22" si="1">SUM(D18:D21)+SUM(D8:D16)</f>
        <v>132369155.01030001</v>
      </c>
      <c r="E22" s="659">
        <f t="shared" si="1"/>
        <v>152101819.00829935</v>
      </c>
      <c r="F22" s="659">
        <f t="shared" si="1"/>
        <v>92130960.116599992</v>
      </c>
      <c r="G22" s="659">
        <f t="shared" si="1"/>
        <v>7419330.3499999996</v>
      </c>
      <c r="H22" s="659">
        <f>SUM(H18:H21)+SUM(H8:H16)</f>
        <v>458616987.88519943</v>
      </c>
    </row>
    <row r="26" spans="1:8" ht="36">
      <c r="B26" s="398" t="s">
        <v>692</v>
      </c>
    </row>
  </sheetData>
  <mergeCells count="2">
    <mergeCell ref="A5:B7"/>
    <mergeCell ref="C5:H6"/>
  </mergeCells>
  <conditionalFormatting sqref="A5">
    <cfRule type="duplicateValues" dxfId="17" priority="1"/>
    <cfRule type="duplicateValues" dxfId="16" priority="2"/>
  </conditionalFormatting>
  <conditionalFormatting sqref="A5">
    <cfRule type="duplicateValues" dxfId="15" priority="3"/>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GridLines="0" zoomScale="80" zoomScaleNormal="80" workbookViewId="0">
      <selection activeCell="B3" sqref="B3"/>
    </sheetView>
  </sheetViews>
  <sheetFormatPr defaultColWidth="9.36328125" defaultRowHeight="12"/>
  <cols>
    <col min="1" max="1" width="11.6328125" style="399" bestFit="1" customWidth="1"/>
    <col min="2" max="2" width="81.36328125" style="369" customWidth="1"/>
    <col min="3" max="9" width="18.36328125" style="369" customWidth="1"/>
    <col min="10" max="16384" width="9.36328125" style="369"/>
  </cols>
  <sheetData>
    <row r="1" spans="1:9" ht="13">
      <c r="A1" s="2" t="s">
        <v>31</v>
      </c>
      <c r="B1" s="3" t="str">
        <f>'Info '!C2</f>
        <v>JSC PASHA Bank Georgia</v>
      </c>
    </row>
    <row r="2" spans="1:9" ht="13">
      <c r="A2" s="2" t="s">
        <v>32</v>
      </c>
      <c r="B2" s="443">
        <f>'1. key ratios '!B2</f>
        <v>44742</v>
      </c>
    </row>
    <row r="3" spans="1:9">
      <c r="A3" s="362" t="s">
        <v>552</v>
      </c>
    </row>
    <row r="4" spans="1:9">
      <c r="C4" s="400" t="s">
        <v>0</v>
      </c>
      <c r="D4" s="400" t="s">
        <v>1</v>
      </c>
      <c r="E4" s="400" t="s">
        <v>2</v>
      </c>
      <c r="F4" s="400" t="s">
        <v>3</v>
      </c>
      <c r="G4" s="400" t="s">
        <v>4</v>
      </c>
      <c r="H4" s="400" t="s">
        <v>6</v>
      </c>
      <c r="I4" s="400" t="s">
        <v>9</v>
      </c>
    </row>
    <row r="5" spans="1:9" ht="44.25" customHeight="1">
      <c r="A5" s="744" t="s">
        <v>553</v>
      </c>
      <c r="B5" s="745"/>
      <c r="C5" s="758" t="s">
        <v>554</v>
      </c>
      <c r="D5" s="758"/>
      <c r="E5" s="758" t="s">
        <v>555</v>
      </c>
      <c r="F5" s="758" t="s">
        <v>556</v>
      </c>
      <c r="G5" s="756" t="s">
        <v>557</v>
      </c>
      <c r="H5" s="756" t="s">
        <v>558</v>
      </c>
      <c r="I5" s="401" t="s">
        <v>559</v>
      </c>
    </row>
    <row r="6" spans="1:9" ht="60" customHeight="1">
      <c r="A6" s="748"/>
      <c r="B6" s="749"/>
      <c r="C6" s="389" t="s">
        <v>560</v>
      </c>
      <c r="D6" s="389" t="s">
        <v>561</v>
      </c>
      <c r="E6" s="758"/>
      <c r="F6" s="758"/>
      <c r="G6" s="757"/>
      <c r="H6" s="757"/>
      <c r="I6" s="401" t="s">
        <v>562</v>
      </c>
    </row>
    <row r="7" spans="1:9">
      <c r="A7" s="367">
        <v>1</v>
      </c>
      <c r="B7" s="363" t="s">
        <v>96</v>
      </c>
      <c r="C7" s="499"/>
      <c r="D7" s="499">
        <v>42751205.609699994</v>
      </c>
      <c r="E7" s="499"/>
      <c r="F7" s="499"/>
      <c r="G7" s="499"/>
      <c r="H7" s="500"/>
      <c r="I7" s="498">
        <f t="shared" ref="I7:I23" si="0">C7+D7-E7-F7-G7</f>
        <v>42751205.609699994</v>
      </c>
    </row>
    <row r="8" spans="1:9">
      <c r="A8" s="367">
        <v>2</v>
      </c>
      <c r="B8" s="363" t="s">
        <v>97</v>
      </c>
      <c r="C8" s="499">
        <v>0</v>
      </c>
      <c r="D8" s="499"/>
      <c r="E8" s="499"/>
      <c r="F8" s="499"/>
      <c r="G8" s="499"/>
      <c r="H8" s="500"/>
      <c r="I8" s="498">
        <f t="shared" si="0"/>
        <v>0</v>
      </c>
    </row>
    <row r="9" spans="1:9">
      <c r="A9" s="367">
        <v>3</v>
      </c>
      <c r="B9" s="363" t="s">
        <v>269</v>
      </c>
      <c r="C9" s="499"/>
      <c r="D9" s="499"/>
      <c r="E9" s="499"/>
      <c r="F9" s="499"/>
      <c r="G9" s="499"/>
      <c r="H9" s="500"/>
      <c r="I9" s="498">
        <f t="shared" si="0"/>
        <v>0</v>
      </c>
    </row>
    <row r="10" spans="1:9">
      <c r="A10" s="367">
        <v>4</v>
      </c>
      <c r="B10" s="363" t="s">
        <v>98</v>
      </c>
      <c r="C10" s="499"/>
      <c r="D10" s="499"/>
      <c r="E10" s="499"/>
      <c r="F10" s="499"/>
      <c r="G10" s="499"/>
      <c r="H10" s="500"/>
      <c r="I10" s="498">
        <f t="shared" si="0"/>
        <v>0</v>
      </c>
    </row>
    <row r="11" spans="1:9">
      <c r="A11" s="367">
        <v>5</v>
      </c>
      <c r="B11" s="363" t="s">
        <v>99</v>
      </c>
      <c r="C11" s="499"/>
      <c r="D11" s="499"/>
      <c r="E11" s="499"/>
      <c r="F11" s="499"/>
      <c r="G11" s="499"/>
      <c r="H11" s="500"/>
      <c r="I11" s="498">
        <f t="shared" si="0"/>
        <v>0</v>
      </c>
    </row>
    <row r="12" spans="1:9">
      <c r="A12" s="367">
        <v>6</v>
      </c>
      <c r="B12" s="363" t="s">
        <v>100</v>
      </c>
      <c r="C12" s="499"/>
      <c r="D12" s="499">
        <v>43889551.957899995</v>
      </c>
      <c r="E12" s="499"/>
      <c r="F12" s="499"/>
      <c r="G12" s="499"/>
      <c r="H12" s="500"/>
      <c r="I12" s="498">
        <f t="shared" si="0"/>
        <v>43889551.957899995</v>
      </c>
    </row>
    <row r="13" spans="1:9">
      <c r="A13" s="367">
        <v>7</v>
      </c>
      <c r="B13" s="363" t="s">
        <v>101</v>
      </c>
      <c r="C13" s="499">
        <v>34511846.952800006</v>
      </c>
      <c r="D13" s="499">
        <v>302163954.32079995</v>
      </c>
      <c r="E13" s="499">
        <v>13638915.026100006</v>
      </c>
      <c r="F13" s="499">
        <v>5407061.8634999981</v>
      </c>
      <c r="G13" s="499"/>
      <c r="H13" s="500"/>
      <c r="I13" s="498">
        <f>C13+D13-E13-F13-G13</f>
        <v>317629824.384</v>
      </c>
    </row>
    <row r="14" spans="1:9">
      <c r="A14" s="367">
        <v>8</v>
      </c>
      <c r="B14" s="363" t="s">
        <v>102</v>
      </c>
      <c r="C14" s="499">
        <v>1774615.4964000008</v>
      </c>
      <c r="D14" s="499">
        <v>33963231.916899085</v>
      </c>
      <c r="E14" s="499">
        <v>1244171.409299989</v>
      </c>
      <c r="F14" s="499">
        <v>661109.04079999472</v>
      </c>
      <c r="G14" s="499"/>
      <c r="H14" s="500">
        <v>407810.9</v>
      </c>
      <c r="I14" s="498">
        <f t="shared" si="0"/>
        <v>33832566.963199094</v>
      </c>
    </row>
    <row r="15" spans="1:9">
      <c r="A15" s="367">
        <v>9</v>
      </c>
      <c r="B15" s="363" t="s">
        <v>103</v>
      </c>
      <c r="C15" s="499"/>
      <c r="D15" s="499"/>
      <c r="E15" s="499"/>
      <c r="F15" s="499"/>
      <c r="G15" s="499"/>
      <c r="H15" s="500"/>
      <c r="I15" s="498">
        <f t="shared" si="0"/>
        <v>0</v>
      </c>
    </row>
    <row r="16" spans="1:9">
      <c r="A16" s="367">
        <v>10</v>
      </c>
      <c r="B16" s="397" t="s">
        <v>563</v>
      </c>
      <c r="C16" s="499">
        <v>28372345.7465</v>
      </c>
      <c r="D16" s="499">
        <v>15834409.893300001</v>
      </c>
      <c r="E16" s="499">
        <v>9747827.3325999975</v>
      </c>
      <c r="F16" s="499">
        <v>194981.40040000001</v>
      </c>
      <c r="G16" s="499"/>
      <c r="H16" s="500"/>
      <c r="I16" s="498">
        <f t="shared" si="0"/>
        <v>34263946.906800002</v>
      </c>
    </row>
    <row r="17" spans="1:9">
      <c r="A17" s="367">
        <v>11</v>
      </c>
      <c r="B17" s="363" t="s">
        <v>105</v>
      </c>
      <c r="C17" s="499"/>
      <c r="D17" s="499"/>
      <c r="E17" s="499"/>
      <c r="F17" s="499"/>
      <c r="G17" s="499"/>
      <c r="H17" s="500"/>
      <c r="I17" s="498">
        <f t="shared" si="0"/>
        <v>0</v>
      </c>
    </row>
    <row r="18" spans="1:9">
      <c r="A18" s="367">
        <v>12</v>
      </c>
      <c r="B18" s="363" t="s">
        <v>106</v>
      </c>
      <c r="C18" s="499"/>
      <c r="D18" s="499"/>
      <c r="E18" s="499"/>
      <c r="F18" s="499"/>
      <c r="G18" s="499"/>
      <c r="H18" s="500"/>
      <c r="I18" s="498">
        <f t="shared" si="0"/>
        <v>0</v>
      </c>
    </row>
    <row r="19" spans="1:9">
      <c r="A19" s="367">
        <v>13</v>
      </c>
      <c r="B19" s="363" t="s">
        <v>247</v>
      </c>
      <c r="C19" s="499"/>
      <c r="D19" s="499"/>
      <c r="E19" s="499"/>
      <c r="F19" s="499"/>
      <c r="G19" s="499"/>
      <c r="H19" s="500"/>
      <c r="I19" s="498">
        <f t="shared" si="0"/>
        <v>0</v>
      </c>
    </row>
    <row r="20" spans="1:9">
      <c r="A20" s="367">
        <v>14</v>
      </c>
      <c r="B20" s="363" t="s">
        <v>108</v>
      </c>
      <c r="C20" s="499">
        <v>371930</v>
      </c>
      <c r="D20" s="499">
        <v>19085183.915899999</v>
      </c>
      <c r="E20" s="499">
        <v>139629</v>
      </c>
      <c r="F20" s="499"/>
      <c r="G20" s="499"/>
      <c r="H20" s="500"/>
      <c r="I20" s="498">
        <f>C20+D20-E20-F20-G20</f>
        <v>19317484.915899999</v>
      </c>
    </row>
    <row r="21" spans="1:9" s="402" customFormat="1">
      <c r="A21" s="368">
        <v>15</v>
      </c>
      <c r="B21" s="371" t="s">
        <v>109</v>
      </c>
      <c r="C21" s="659">
        <f>SUM(C7:C15)+SUM(C17:C20)</f>
        <v>36658392.449200004</v>
      </c>
      <c r="D21" s="659">
        <f t="shared" ref="D21:H21" si="1">SUM(D7:D15)+SUM(D17:D20)</f>
        <v>441853127.72119904</v>
      </c>
      <c r="E21" s="659">
        <f t="shared" si="1"/>
        <v>15022715.435399994</v>
      </c>
      <c r="F21" s="659">
        <f t="shared" si="1"/>
        <v>6068170.9042999931</v>
      </c>
      <c r="G21" s="659">
        <f t="shared" si="1"/>
        <v>0</v>
      </c>
      <c r="H21" s="659">
        <f t="shared" si="1"/>
        <v>407810.9</v>
      </c>
      <c r="I21" s="498">
        <f t="shared" si="0"/>
        <v>457420633.83069909</v>
      </c>
    </row>
    <row r="22" spans="1:9">
      <c r="A22" s="403">
        <v>16</v>
      </c>
      <c r="B22" s="404" t="s">
        <v>564</v>
      </c>
      <c r="C22" s="500">
        <v>36166064.469200008</v>
      </c>
      <c r="D22" s="500">
        <v>298706752.89559907</v>
      </c>
      <c r="E22" s="499">
        <v>14817305.625399999</v>
      </c>
      <c r="F22" s="499">
        <v>5336920.8043</v>
      </c>
      <c r="G22" s="499"/>
      <c r="H22" s="500">
        <v>407810.9</v>
      </c>
      <c r="I22" s="498">
        <f t="shared" si="0"/>
        <v>314718590.93509907</v>
      </c>
    </row>
    <row r="23" spans="1:9">
      <c r="A23" s="403">
        <v>17</v>
      </c>
      <c r="B23" s="404" t="s">
        <v>565</v>
      </c>
      <c r="C23" s="500"/>
      <c r="D23" s="500">
        <v>42842268.282300003</v>
      </c>
      <c r="E23" s="499"/>
      <c r="F23" s="499">
        <v>731250.1</v>
      </c>
      <c r="G23" s="499"/>
      <c r="H23" s="500"/>
      <c r="I23" s="498">
        <f t="shared" si="0"/>
        <v>42111018.182300001</v>
      </c>
    </row>
    <row r="24" spans="1:9">
      <c r="I24" s="402"/>
    </row>
    <row r="25" spans="1:9">
      <c r="I25" s="402"/>
    </row>
    <row r="26" spans="1:9" ht="36">
      <c r="B26" s="398" t="s">
        <v>692</v>
      </c>
      <c r="I26" s="402"/>
    </row>
  </sheetData>
  <mergeCells count="6">
    <mergeCell ref="H5:H6"/>
    <mergeCell ref="A5:B6"/>
    <mergeCell ref="C5:D5"/>
    <mergeCell ref="E5:E6"/>
    <mergeCell ref="F5:F6"/>
    <mergeCell ref="G5:G6"/>
  </mergeCells>
  <conditionalFormatting sqref="A5">
    <cfRule type="duplicateValues" dxfId="14" priority="1"/>
    <cfRule type="duplicateValues" dxfId="13" priority="2"/>
  </conditionalFormatting>
  <conditionalFormatting sqref="A5">
    <cfRule type="duplicateValues" dxfId="12" priority="3"/>
  </conditionalFormatting>
  <pageMargins left="0.7" right="0.7" top="0.75" bottom="0.75" header="0.3" footer="0.3"/>
  <pageSetup orientation="portrait" horizontalDpi="90" verticalDpi="90"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7"/>
  <sheetViews>
    <sheetView showGridLines="0" zoomScale="80" zoomScaleNormal="80" workbookViewId="0">
      <selection activeCell="I34" sqref="I34"/>
    </sheetView>
  </sheetViews>
  <sheetFormatPr defaultColWidth="9.36328125" defaultRowHeight="12"/>
  <cols>
    <col min="1" max="1" width="11" style="369" bestFit="1" customWidth="1"/>
    <col min="2" max="2" width="79.6328125" style="369" customWidth="1"/>
    <col min="3" max="9" width="15.6328125" style="369" customWidth="1"/>
    <col min="10" max="16384" width="9.36328125" style="369"/>
  </cols>
  <sheetData>
    <row r="1" spans="1:9" ht="13">
      <c r="A1" s="2" t="s">
        <v>31</v>
      </c>
      <c r="B1" s="3" t="str">
        <f>'Info '!C2</f>
        <v>JSC PASHA Bank Georgia</v>
      </c>
    </row>
    <row r="2" spans="1:9" ht="13">
      <c r="A2" s="2" t="s">
        <v>32</v>
      </c>
      <c r="B2" s="443">
        <f>'1. key ratios '!B2</f>
        <v>44742</v>
      </c>
    </row>
    <row r="3" spans="1:9">
      <c r="A3" s="362" t="s">
        <v>566</v>
      </c>
    </row>
    <row r="4" spans="1:9">
      <c r="C4" s="400" t="s">
        <v>0</v>
      </c>
      <c r="D4" s="400" t="s">
        <v>1</v>
      </c>
      <c r="E4" s="400" t="s">
        <v>2</v>
      </c>
      <c r="F4" s="400" t="s">
        <v>3</v>
      </c>
      <c r="G4" s="400" t="s">
        <v>4</v>
      </c>
      <c r="H4" s="400" t="s">
        <v>6</v>
      </c>
      <c r="I4" s="400" t="s">
        <v>9</v>
      </c>
    </row>
    <row r="5" spans="1:9" ht="46.5" customHeight="1">
      <c r="A5" s="744" t="s">
        <v>707</v>
      </c>
      <c r="B5" s="745"/>
      <c r="C5" s="758" t="s">
        <v>554</v>
      </c>
      <c r="D5" s="758"/>
      <c r="E5" s="758" t="s">
        <v>555</v>
      </c>
      <c r="F5" s="758" t="s">
        <v>556</v>
      </c>
      <c r="G5" s="756" t="s">
        <v>557</v>
      </c>
      <c r="H5" s="756" t="s">
        <v>558</v>
      </c>
      <c r="I5" s="401" t="s">
        <v>559</v>
      </c>
    </row>
    <row r="6" spans="1:9" ht="75" customHeight="1">
      <c r="A6" s="748"/>
      <c r="B6" s="749"/>
      <c r="C6" s="389" t="s">
        <v>560</v>
      </c>
      <c r="D6" s="389" t="s">
        <v>561</v>
      </c>
      <c r="E6" s="758"/>
      <c r="F6" s="758"/>
      <c r="G6" s="757"/>
      <c r="H6" s="757"/>
      <c r="I6" s="401" t="s">
        <v>562</v>
      </c>
    </row>
    <row r="7" spans="1:9">
      <c r="A7" s="366">
        <v>1</v>
      </c>
      <c r="B7" s="370" t="s">
        <v>697</v>
      </c>
      <c r="C7" s="500">
        <v>329082.10999999993</v>
      </c>
      <c r="D7" s="500">
        <v>51471374.179700062</v>
      </c>
      <c r="E7" s="500">
        <v>197863.30999999991</v>
      </c>
      <c r="F7" s="500">
        <v>170725.36000000007</v>
      </c>
      <c r="G7" s="500"/>
      <c r="H7" s="499">
        <v>93857.64</v>
      </c>
      <c r="I7" s="577">
        <f t="shared" ref="I7:I34" si="0">C7+D7-E7-F7-G7</f>
        <v>51431867.619700059</v>
      </c>
    </row>
    <row r="8" spans="1:9">
      <c r="A8" s="366">
        <v>2</v>
      </c>
      <c r="B8" s="370" t="s">
        <v>567</v>
      </c>
      <c r="C8" s="500">
        <v>330225.34015101404</v>
      </c>
      <c r="D8" s="500">
        <v>113446507.18870001</v>
      </c>
      <c r="E8" s="500">
        <v>134276.73000000001</v>
      </c>
      <c r="F8" s="500">
        <v>1383207.8379579999</v>
      </c>
      <c r="G8" s="500"/>
      <c r="H8" s="499">
        <v>1830.67</v>
      </c>
      <c r="I8" s="577">
        <f t="shared" si="0"/>
        <v>112259247.96089302</v>
      </c>
    </row>
    <row r="9" spans="1:9">
      <c r="A9" s="366">
        <v>3</v>
      </c>
      <c r="B9" s="370" t="s">
        <v>568</v>
      </c>
      <c r="C9" s="500">
        <v>0</v>
      </c>
      <c r="D9" s="500">
        <v>19189.23</v>
      </c>
      <c r="E9" s="500">
        <v>0</v>
      </c>
      <c r="F9" s="500">
        <v>382.77</v>
      </c>
      <c r="G9" s="500"/>
      <c r="H9" s="499">
        <v>2779.95</v>
      </c>
      <c r="I9" s="577">
        <f t="shared" si="0"/>
        <v>18806.46</v>
      </c>
    </row>
    <row r="10" spans="1:9">
      <c r="A10" s="366">
        <v>4</v>
      </c>
      <c r="B10" s="370" t="s">
        <v>698</v>
      </c>
      <c r="C10" s="500">
        <v>2331983.4282560004</v>
      </c>
      <c r="D10" s="500">
        <v>28688255.051798999</v>
      </c>
      <c r="E10" s="500">
        <v>703551.06661900005</v>
      </c>
      <c r="F10" s="500">
        <v>572641.52331499988</v>
      </c>
      <c r="G10" s="500"/>
      <c r="H10" s="499">
        <v>0</v>
      </c>
      <c r="I10" s="577">
        <f t="shared" si="0"/>
        <v>29744045.890120998</v>
      </c>
    </row>
    <row r="11" spans="1:9">
      <c r="A11" s="366">
        <v>5</v>
      </c>
      <c r="B11" s="370" t="s">
        <v>569</v>
      </c>
      <c r="C11" s="500">
        <v>1264900.3918029999</v>
      </c>
      <c r="D11" s="500">
        <v>34678488.328071997</v>
      </c>
      <c r="E11" s="500">
        <v>472161.84103800007</v>
      </c>
      <c r="F11" s="500">
        <v>668131.94001899997</v>
      </c>
      <c r="G11" s="500"/>
      <c r="H11" s="499">
        <v>0</v>
      </c>
      <c r="I11" s="577">
        <f t="shared" si="0"/>
        <v>34803094.938817993</v>
      </c>
    </row>
    <row r="12" spans="1:9">
      <c r="A12" s="366">
        <v>6</v>
      </c>
      <c r="B12" s="370" t="s">
        <v>570</v>
      </c>
      <c r="C12" s="500">
        <v>219229.46000000002</v>
      </c>
      <c r="D12" s="500">
        <v>8162906.2475360082</v>
      </c>
      <c r="E12" s="500">
        <v>260848.41694</v>
      </c>
      <c r="F12" s="500">
        <v>142096.32275700005</v>
      </c>
      <c r="G12" s="500"/>
      <c r="H12" s="499">
        <v>66208.52</v>
      </c>
      <c r="I12" s="577">
        <f t="shared" si="0"/>
        <v>7979190.9678390082</v>
      </c>
    </row>
    <row r="13" spans="1:9">
      <c r="A13" s="366">
        <v>7</v>
      </c>
      <c r="B13" s="370" t="s">
        <v>571</v>
      </c>
      <c r="C13" s="500">
        <v>2478235.8140100003</v>
      </c>
      <c r="D13" s="500">
        <v>12502177.380300002</v>
      </c>
      <c r="E13" s="500">
        <v>748388.215203</v>
      </c>
      <c r="F13" s="500">
        <v>249335.33000000005</v>
      </c>
      <c r="G13" s="500"/>
      <c r="H13" s="499">
        <v>34206.699999999997</v>
      </c>
      <c r="I13" s="577">
        <f t="shared" si="0"/>
        <v>13982689.649107002</v>
      </c>
    </row>
    <row r="14" spans="1:9">
      <c r="A14" s="366">
        <v>8</v>
      </c>
      <c r="B14" s="370" t="s">
        <v>572</v>
      </c>
      <c r="C14" s="500">
        <v>736853.71698399994</v>
      </c>
      <c r="D14" s="500">
        <v>11448254.096124999</v>
      </c>
      <c r="E14" s="500">
        <v>227661.993931</v>
      </c>
      <c r="F14" s="500">
        <v>227016.81486099999</v>
      </c>
      <c r="G14" s="500"/>
      <c r="H14" s="499">
        <v>2983.24</v>
      </c>
      <c r="I14" s="577">
        <f t="shared" si="0"/>
        <v>11730429.004317001</v>
      </c>
    </row>
    <row r="15" spans="1:9">
      <c r="A15" s="366">
        <v>9</v>
      </c>
      <c r="B15" s="370" t="s">
        <v>573</v>
      </c>
      <c r="C15" s="500">
        <v>152282.32</v>
      </c>
      <c r="D15" s="500">
        <v>953643.23412000004</v>
      </c>
      <c r="E15" s="500">
        <v>49039.759999999995</v>
      </c>
      <c r="F15" s="500">
        <v>18993.433989000001</v>
      </c>
      <c r="G15" s="500"/>
      <c r="H15" s="499">
        <v>3000</v>
      </c>
      <c r="I15" s="577">
        <f t="shared" si="0"/>
        <v>1037892.3601309999</v>
      </c>
    </row>
    <row r="16" spans="1:9">
      <c r="A16" s="366">
        <v>10</v>
      </c>
      <c r="B16" s="370" t="s">
        <v>574</v>
      </c>
      <c r="C16" s="500">
        <v>174915.438945</v>
      </c>
      <c r="D16" s="500">
        <v>204479.2304</v>
      </c>
      <c r="E16" s="500">
        <v>52474.642328000002</v>
      </c>
      <c r="F16" s="500">
        <v>4078.39</v>
      </c>
      <c r="G16" s="500"/>
      <c r="H16" s="499">
        <v>0</v>
      </c>
      <c r="I16" s="577">
        <f t="shared" si="0"/>
        <v>322841.637017</v>
      </c>
    </row>
    <row r="17" spans="1:10">
      <c r="A17" s="366">
        <v>11</v>
      </c>
      <c r="B17" s="370" t="s">
        <v>575</v>
      </c>
      <c r="C17" s="500">
        <v>0</v>
      </c>
      <c r="D17" s="500">
        <v>3618792.9013859993</v>
      </c>
      <c r="E17" s="500">
        <v>356444.43633699999</v>
      </c>
      <c r="F17" s="500">
        <v>808.11</v>
      </c>
      <c r="G17" s="500"/>
      <c r="H17" s="499">
        <v>0</v>
      </c>
      <c r="I17" s="577">
        <f t="shared" si="0"/>
        <v>3261540.3550489997</v>
      </c>
    </row>
    <row r="18" spans="1:10">
      <c r="A18" s="366">
        <v>12</v>
      </c>
      <c r="B18" s="370" t="s">
        <v>576</v>
      </c>
      <c r="C18" s="500">
        <v>179868.97999999992</v>
      </c>
      <c r="D18" s="500">
        <v>7356344.2654240355</v>
      </c>
      <c r="E18" s="500">
        <v>141770.25000000003</v>
      </c>
      <c r="F18" s="500">
        <v>143885.35678200022</v>
      </c>
      <c r="G18" s="500"/>
      <c r="H18" s="499">
        <v>52160.69</v>
      </c>
      <c r="I18" s="577">
        <f t="shared" si="0"/>
        <v>7250557.6386420345</v>
      </c>
    </row>
    <row r="19" spans="1:10">
      <c r="A19" s="366">
        <v>13</v>
      </c>
      <c r="B19" s="370" t="s">
        <v>577</v>
      </c>
      <c r="C19" s="500">
        <v>54937.380000000012</v>
      </c>
      <c r="D19" s="500">
        <v>1598149.0386999983</v>
      </c>
      <c r="E19" s="500">
        <v>48647.23</v>
      </c>
      <c r="F19" s="500">
        <v>31464.970719999976</v>
      </c>
      <c r="G19" s="500"/>
      <c r="H19" s="499">
        <v>67185.61</v>
      </c>
      <c r="I19" s="577">
        <f t="shared" si="0"/>
        <v>1572974.2179799986</v>
      </c>
    </row>
    <row r="20" spans="1:10">
      <c r="A20" s="366">
        <v>14</v>
      </c>
      <c r="B20" s="370" t="s">
        <v>578</v>
      </c>
      <c r="C20" s="500">
        <v>15262043.733569998</v>
      </c>
      <c r="D20" s="500">
        <v>26196848.802246977</v>
      </c>
      <c r="E20" s="500">
        <v>5384101.0281869993</v>
      </c>
      <c r="F20" s="500">
        <v>428141.2770670004</v>
      </c>
      <c r="G20" s="500"/>
      <c r="H20" s="499">
        <v>4557.08</v>
      </c>
      <c r="I20" s="577">
        <f t="shared" si="0"/>
        <v>35646650.230562977</v>
      </c>
    </row>
    <row r="21" spans="1:10">
      <c r="A21" s="366">
        <v>15</v>
      </c>
      <c r="B21" s="370" t="s">
        <v>579</v>
      </c>
      <c r="C21" s="500">
        <v>7624622.9400000013</v>
      </c>
      <c r="D21" s="500">
        <v>2689676.2649270012</v>
      </c>
      <c r="E21" s="500">
        <v>2420026.7980020004</v>
      </c>
      <c r="F21" s="500">
        <v>27153.012624000003</v>
      </c>
      <c r="G21" s="500"/>
      <c r="H21" s="499">
        <v>0</v>
      </c>
      <c r="I21" s="577">
        <f t="shared" si="0"/>
        <v>7867119.3943010019</v>
      </c>
    </row>
    <row r="22" spans="1:10">
      <c r="A22" s="366">
        <v>16</v>
      </c>
      <c r="B22" s="370" t="s">
        <v>580</v>
      </c>
      <c r="C22" s="500">
        <v>0</v>
      </c>
      <c r="D22" s="500">
        <v>33588.550000000003</v>
      </c>
      <c r="E22" s="500">
        <v>0</v>
      </c>
      <c r="F22" s="500">
        <v>668.29999999999984</v>
      </c>
      <c r="G22" s="500"/>
      <c r="H22" s="499">
        <v>0</v>
      </c>
      <c r="I22" s="577">
        <f t="shared" si="0"/>
        <v>32920.25</v>
      </c>
    </row>
    <row r="23" spans="1:10">
      <c r="A23" s="366">
        <v>17</v>
      </c>
      <c r="B23" s="370" t="s">
        <v>701</v>
      </c>
      <c r="C23" s="500">
        <v>1025751.8014380001</v>
      </c>
      <c r="D23" s="500">
        <v>11659668.6294</v>
      </c>
      <c r="E23" s="500">
        <v>1332871.0021470001</v>
      </c>
      <c r="F23" s="500">
        <v>27391.279999999999</v>
      </c>
      <c r="G23" s="500"/>
      <c r="H23" s="499">
        <v>0</v>
      </c>
      <c r="I23" s="577">
        <f t="shared" si="0"/>
        <v>11325158.148691</v>
      </c>
    </row>
    <row r="24" spans="1:10">
      <c r="A24" s="366">
        <v>18</v>
      </c>
      <c r="B24" s="370" t="s">
        <v>581</v>
      </c>
      <c r="C24" s="500">
        <v>18754.77</v>
      </c>
      <c r="D24" s="500">
        <v>52903773.52516301</v>
      </c>
      <c r="E24" s="500">
        <v>6626.4800000000005</v>
      </c>
      <c r="F24" s="500">
        <v>1047041.0000859998</v>
      </c>
      <c r="G24" s="500"/>
      <c r="H24" s="499">
        <v>0</v>
      </c>
      <c r="I24" s="577">
        <f t="shared" si="0"/>
        <v>51868860.815077014</v>
      </c>
    </row>
    <row r="25" spans="1:10">
      <c r="A25" s="366">
        <v>19</v>
      </c>
      <c r="B25" s="370" t="s">
        <v>582</v>
      </c>
      <c r="C25" s="500">
        <v>2999.49</v>
      </c>
      <c r="D25" s="500">
        <v>16893657.062254999</v>
      </c>
      <c r="E25" s="500">
        <v>2999.49</v>
      </c>
      <c r="F25" s="500">
        <v>333300.11037399998</v>
      </c>
      <c r="G25" s="500"/>
      <c r="H25" s="499">
        <v>0</v>
      </c>
      <c r="I25" s="577">
        <f t="shared" si="0"/>
        <v>16560356.951880999</v>
      </c>
    </row>
    <row r="26" spans="1:10">
      <c r="A26" s="366">
        <v>20</v>
      </c>
      <c r="B26" s="370" t="s">
        <v>700</v>
      </c>
      <c r="C26" s="500">
        <v>77309.47</v>
      </c>
      <c r="D26" s="500">
        <v>5369005.5400000066</v>
      </c>
      <c r="E26" s="500">
        <v>63065.560000000005</v>
      </c>
      <c r="F26" s="500">
        <v>102504.94999999997</v>
      </c>
      <c r="G26" s="500"/>
      <c r="H26" s="499">
        <v>1529.65</v>
      </c>
      <c r="I26" s="577">
        <f t="shared" si="0"/>
        <v>5280744.5000000065</v>
      </c>
      <c r="J26" s="372"/>
    </row>
    <row r="27" spans="1:10">
      <c r="A27" s="366">
        <v>21</v>
      </c>
      <c r="B27" s="370" t="s">
        <v>583</v>
      </c>
      <c r="C27" s="500">
        <v>4979.74</v>
      </c>
      <c r="D27" s="500">
        <v>314945.98999999987</v>
      </c>
      <c r="E27" s="500">
        <v>1608.16</v>
      </c>
      <c r="F27" s="500">
        <v>6238.45</v>
      </c>
      <c r="G27" s="500"/>
      <c r="H27" s="499">
        <v>661.13</v>
      </c>
      <c r="I27" s="577">
        <f t="shared" si="0"/>
        <v>312079.11999999988</v>
      </c>
      <c r="J27" s="372"/>
    </row>
    <row r="28" spans="1:10">
      <c r="A28" s="366">
        <v>22</v>
      </c>
      <c r="B28" s="370" t="s">
        <v>584</v>
      </c>
      <c r="C28" s="500">
        <v>10039.58</v>
      </c>
      <c r="D28" s="500">
        <v>319066.42</v>
      </c>
      <c r="E28" s="500">
        <v>7236.56</v>
      </c>
      <c r="F28" s="500">
        <v>6276.2099999999964</v>
      </c>
      <c r="G28" s="500"/>
      <c r="H28" s="499">
        <v>2873.83</v>
      </c>
      <c r="I28" s="577">
        <f t="shared" si="0"/>
        <v>315593.23</v>
      </c>
      <c r="J28" s="372"/>
    </row>
    <row r="29" spans="1:10">
      <c r="A29" s="366">
        <v>23</v>
      </c>
      <c r="B29" s="370" t="s">
        <v>585</v>
      </c>
      <c r="C29" s="500">
        <v>3085423.2976429989</v>
      </c>
      <c r="D29" s="500">
        <v>10471715.805817051</v>
      </c>
      <c r="E29" s="500">
        <v>1055297.6359030001</v>
      </c>
      <c r="F29" s="500">
        <v>193370.6668510001</v>
      </c>
      <c r="G29" s="500"/>
      <c r="H29" s="499">
        <v>27603.22</v>
      </c>
      <c r="I29" s="577">
        <f t="shared" si="0"/>
        <v>12308470.800706048</v>
      </c>
      <c r="J29" s="372"/>
    </row>
    <row r="30" spans="1:10">
      <c r="A30" s="366">
        <v>24</v>
      </c>
      <c r="B30" s="370" t="s">
        <v>699</v>
      </c>
      <c r="C30" s="500">
        <v>479756</v>
      </c>
      <c r="D30" s="500">
        <v>6367462.5291339997</v>
      </c>
      <c r="E30" s="500">
        <v>143926.79999999999</v>
      </c>
      <c r="F30" s="500">
        <v>126452.44756299998</v>
      </c>
      <c r="G30" s="500"/>
      <c r="H30" s="499">
        <v>0</v>
      </c>
      <c r="I30" s="577">
        <f t="shared" si="0"/>
        <v>6576839.2815709999</v>
      </c>
      <c r="J30" s="372"/>
    </row>
    <row r="31" spans="1:10">
      <c r="A31" s="366">
        <v>25</v>
      </c>
      <c r="B31" s="370" t="s">
        <v>586</v>
      </c>
      <c r="C31" s="500">
        <v>411778.60999999993</v>
      </c>
      <c r="D31" s="500">
        <v>12670590.317341026</v>
      </c>
      <c r="E31" s="500">
        <v>1060053.2895830001</v>
      </c>
      <c r="F31" s="500">
        <v>102908.25856999996</v>
      </c>
      <c r="G31" s="500"/>
      <c r="H31" s="499">
        <v>46372.97</v>
      </c>
      <c r="I31" s="577">
        <f t="shared" si="0"/>
        <v>11919407.379188025</v>
      </c>
      <c r="J31" s="372"/>
    </row>
    <row r="32" spans="1:10">
      <c r="A32" s="366">
        <v>26</v>
      </c>
      <c r="B32" s="370" t="s">
        <v>696</v>
      </c>
      <c r="C32" s="500">
        <v>30488.636399999999</v>
      </c>
      <c r="D32" s="500">
        <v>2729383.9967527408</v>
      </c>
      <c r="E32" s="500">
        <v>12145.739272000001</v>
      </c>
      <c r="F32" s="500">
        <v>53956.780821000139</v>
      </c>
      <c r="G32" s="500"/>
      <c r="H32" s="499"/>
      <c r="I32" s="577">
        <f t="shared" si="0"/>
        <v>2693770.113059741</v>
      </c>
      <c r="J32" s="372"/>
    </row>
    <row r="33" spans="1:10">
      <c r="A33" s="366">
        <v>27</v>
      </c>
      <c r="B33" s="366" t="s">
        <v>587</v>
      </c>
      <c r="C33" s="500">
        <v>371930</v>
      </c>
      <c r="D33" s="500">
        <v>19085183.915899999</v>
      </c>
      <c r="E33" s="500">
        <v>139629</v>
      </c>
      <c r="F33" s="500"/>
      <c r="G33" s="500"/>
      <c r="H33" s="499"/>
      <c r="I33" s="577">
        <f t="shared" si="0"/>
        <v>19317484.915899999</v>
      </c>
      <c r="J33" s="372"/>
    </row>
    <row r="34" spans="1:10">
      <c r="A34" s="366">
        <v>28</v>
      </c>
      <c r="B34" s="371" t="s">
        <v>109</v>
      </c>
      <c r="C34" s="659">
        <f>SUM(C7:C33)</f>
        <v>36658392.449200004</v>
      </c>
      <c r="D34" s="659">
        <f t="shared" ref="D34:H34" si="1">SUM(D7:D33)</f>
        <v>441853127.72119904</v>
      </c>
      <c r="E34" s="659">
        <f t="shared" si="1"/>
        <v>15022715.435490003</v>
      </c>
      <c r="F34" s="659">
        <f t="shared" si="1"/>
        <v>6068170.9043570003</v>
      </c>
      <c r="G34" s="659">
        <f t="shared" si="1"/>
        <v>0</v>
      </c>
      <c r="H34" s="659">
        <f t="shared" si="1"/>
        <v>407810.9</v>
      </c>
      <c r="I34" s="498">
        <f t="shared" si="0"/>
        <v>457420633.83055204</v>
      </c>
      <c r="J34" s="372"/>
    </row>
    <row r="35" spans="1:10">
      <c r="A35" s="372"/>
      <c r="B35" s="372"/>
      <c r="C35" s="372"/>
      <c r="D35" s="372"/>
      <c r="E35" s="372"/>
      <c r="F35" s="372"/>
      <c r="G35" s="372"/>
      <c r="H35" s="372"/>
      <c r="I35" s="372"/>
      <c r="J35" s="372"/>
    </row>
    <row r="36" spans="1:10">
      <c r="A36" s="372"/>
      <c r="B36" s="405"/>
      <c r="C36" s="372"/>
      <c r="D36" s="372"/>
      <c r="E36" s="372"/>
      <c r="F36" s="372"/>
      <c r="G36" s="372"/>
      <c r="H36" s="372"/>
      <c r="I36" s="372"/>
      <c r="J36" s="372"/>
    </row>
    <row r="37" spans="1:10">
      <c r="A37" s="372"/>
      <c r="B37" s="372"/>
      <c r="C37" s="372"/>
      <c r="D37" s="372"/>
      <c r="E37" s="372"/>
      <c r="F37" s="372"/>
      <c r="G37" s="372"/>
      <c r="H37" s="372"/>
      <c r="I37" s="372"/>
      <c r="J37" s="372"/>
    </row>
    <row r="38" spans="1:10">
      <c r="A38" s="372"/>
      <c r="B38" s="372"/>
      <c r="C38" s="372"/>
      <c r="D38" s="372"/>
      <c r="E38" s="372"/>
      <c r="F38" s="372"/>
      <c r="G38" s="372"/>
      <c r="H38" s="372"/>
      <c r="I38" s="372"/>
      <c r="J38" s="372"/>
    </row>
    <row r="39" spans="1:10">
      <c r="A39" s="372"/>
      <c r="B39" s="372"/>
      <c r="C39" s="372"/>
      <c r="D39" s="372"/>
      <c r="E39" s="372"/>
      <c r="F39" s="372"/>
      <c r="G39" s="372"/>
      <c r="H39" s="372"/>
      <c r="I39" s="372"/>
      <c r="J39" s="372"/>
    </row>
    <row r="40" spans="1:10">
      <c r="A40" s="372"/>
      <c r="B40" s="372"/>
      <c r="C40" s="372"/>
      <c r="D40" s="372"/>
      <c r="E40" s="372"/>
      <c r="F40" s="372"/>
      <c r="G40" s="372"/>
      <c r="H40" s="372"/>
      <c r="I40" s="372"/>
      <c r="J40" s="372"/>
    </row>
    <row r="41" spans="1:10">
      <c r="A41" s="372"/>
      <c r="B41" s="372"/>
      <c r="C41" s="372"/>
      <c r="D41" s="372"/>
      <c r="E41" s="372"/>
      <c r="F41" s="372"/>
      <c r="G41" s="372"/>
      <c r="H41" s="372"/>
      <c r="I41" s="372"/>
      <c r="J41" s="372"/>
    </row>
    <row r="42" spans="1:10">
      <c r="A42" s="406"/>
      <c r="B42" s="406"/>
      <c r="C42" s="372"/>
      <c r="D42" s="372"/>
      <c r="E42" s="372"/>
      <c r="F42" s="372"/>
      <c r="G42" s="372"/>
      <c r="H42" s="372"/>
      <c r="I42" s="372"/>
      <c r="J42" s="372"/>
    </row>
    <row r="43" spans="1:10">
      <c r="A43" s="406"/>
      <c r="B43" s="406"/>
      <c r="C43" s="372"/>
      <c r="D43" s="372"/>
      <c r="E43" s="372"/>
      <c r="F43" s="372"/>
      <c r="G43" s="372"/>
      <c r="H43" s="372"/>
      <c r="I43" s="372"/>
      <c r="J43" s="372"/>
    </row>
    <row r="44" spans="1:10">
      <c r="A44" s="372"/>
      <c r="B44" s="372"/>
      <c r="C44" s="372"/>
      <c r="D44" s="372"/>
      <c r="E44" s="372"/>
      <c r="F44" s="372"/>
      <c r="G44" s="372"/>
      <c r="H44" s="372"/>
      <c r="I44" s="372"/>
      <c r="J44" s="372"/>
    </row>
    <row r="45" spans="1:10">
      <c r="A45" s="372"/>
      <c r="B45" s="372"/>
      <c r="C45" s="372"/>
      <c r="D45" s="372"/>
      <c r="E45" s="372"/>
      <c r="F45" s="372"/>
      <c r="G45" s="372"/>
      <c r="H45" s="372"/>
      <c r="I45" s="372"/>
      <c r="J45" s="372"/>
    </row>
    <row r="46" spans="1:10">
      <c r="A46" s="372"/>
      <c r="B46" s="372"/>
      <c r="C46" s="372"/>
      <c r="D46" s="372"/>
      <c r="E46" s="372"/>
      <c r="F46" s="372"/>
      <c r="G46" s="372"/>
      <c r="H46" s="372"/>
      <c r="I46" s="372"/>
      <c r="J46" s="372"/>
    </row>
    <row r="47" spans="1:10">
      <c r="A47" s="372"/>
      <c r="B47" s="372"/>
      <c r="C47" s="372"/>
      <c r="D47" s="372"/>
      <c r="E47" s="372"/>
      <c r="F47" s="372"/>
      <c r="G47" s="372"/>
      <c r="H47" s="372"/>
      <c r="I47" s="372"/>
      <c r="J47" s="372"/>
    </row>
  </sheetData>
  <mergeCells count="6">
    <mergeCell ref="H5:H6"/>
    <mergeCell ref="A5:B6"/>
    <mergeCell ref="C5:D5"/>
    <mergeCell ref="E5:E6"/>
    <mergeCell ref="F5:F6"/>
    <mergeCell ref="G5:G6"/>
  </mergeCells>
  <conditionalFormatting sqref="A5">
    <cfRule type="duplicateValues" dxfId="11" priority="1"/>
    <cfRule type="duplicateValues" dxfId="10" priority="2"/>
  </conditionalFormatting>
  <conditionalFormatting sqref="A5">
    <cfRule type="duplicateValues" dxfId="9"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9"/>
  <sheetViews>
    <sheetView showGridLines="0" zoomScale="80" zoomScaleNormal="80" workbookViewId="0">
      <selection activeCell="L17" sqref="L17"/>
    </sheetView>
  </sheetViews>
  <sheetFormatPr defaultColWidth="9.36328125" defaultRowHeight="12"/>
  <cols>
    <col min="1" max="1" width="11.6328125" style="369" bestFit="1" customWidth="1"/>
    <col min="2" max="2" width="67.453125" style="369" customWidth="1"/>
    <col min="3" max="3" width="21.36328125" style="369" customWidth="1"/>
    <col min="4" max="4" width="18.6328125" style="369" customWidth="1"/>
    <col min="5" max="16384" width="9.36328125" style="369"/>
  </cols>
  <sheetData>
    <row r="1" spans="1:4" ht="13">
      <c r="A1" s="2" t="s">
        <v>31</v>
      </c>
      <c r="B1" s="3" t="str">
        <f>'Info '!C2</f>
        <v>JSC PASHA Bank Georgia</v>
      </c>
    </row>
    <row r="2" spans="1:4" ht="13">
      <c r="A2" s="2" t="s">
        <v>32</v>
      </c>
      <c r="B2" s="443">
        <f>'1. key ratios '!B2</f>
        <v>44742</v>
      </c>
    </row>
    <row r="3" spans="1:4">
      <c r="A3" s="362" t="s">
        <v>588</v>
      </c>
    </row>
    <row r="5" spans="1:4" ht="48">
      <c r="A5" s="759" t="s">
        <v>589</v>
      </c>
      <c r="B5" s="759"/>
      <c r="C5" s="393" t="s">
        <v>590</v>
      </c>
      <c r="D5" s="393" t="s">
        <v>591</v>
      </c>
    </row>
    <row r="6" spans="1:4">
      <c r="A6" s="373">
        <v>1</v>
      </c>
      <c r="B6" s="374" t="s">
        <v>592</v>
      </c>
      <c r="C6" s="497">
        <v>20585767.949999999</v>
      </c>
      <c r="D6" s="497">
        <v>804041.70000000007</v>
      </c>
    </row>
    <row r="7" spans="1:4">
      <c r="A7" s="375">
        <v>2</v>
      </c>
      <c r="B7" s="374" t="s">
        <v>593</v>
      </c>
      <c r="C7" s="497">
        <f>SUM(C8:C11)</f>
        <v>4892103.2284999993</v>
      </c>
      <c r="D7" s="497">
        <f>SUM(D8:D11)</f>
        <v>0</v>
      </c>
    </row>
    <row r="8" spans="1:4">
      <c r="A8" s="376">
        <v>2.1</v>
      </c>
      <c r="B8" s="377" t="s">
        <v>704</v>
      </c>
      <c r="C8" s="576">
        <v>4343586.6422999995</v>
      </c>
      <c r="D8" s="576"/>
    </row>
    <row r="9" spans="1:4">
      <c r="A9" s="376">
        <v>2.2000000000000002</v>
      </c>
      <c r="B9" s="377" t="s">
        <v>702</v>
      </c>
      <c r="C9" s="576">
        <v>539333.77540000004</v>
      </c>
      <c r="D9" s="576">
        <v>0</v>
      </c>
    </row>
    <row r="10" spans="1:4">
      <c r="A10" s="376">
        <v>2.2999999999999998</v>
      </c>
      <c r="B10" s="377" t="s">
        <v>594</v>
      </c>
      <c r="C10" s="576">
        <v>9182.8107999999993</v>
      </c>
      <c r="D10" s="576"/>
    </row>
    <row r="11" spans="1:4">
      <c r="A11" s="376">
        <v>2.4</v>
      </c>
      <c r="B11" s="377" t="s">
        <v>595</v>
      </c>
      <c r="C11" s="576">
        <v>0</v>
      </c>
      <c r="D11" s="576">
        <v>0</v>
      </c>
    </row>
    <row r="12" spans="1:4">
      <c r="A12" s="373">
        <v>3</v>
      </c>
      <c r="B12" s="374" t="s">
        <v>596</v>
      </c>
      <c r="C12" s="497">
        <f>SUM(C13:C18)</f>
        <v>5323644.8683000002</v>
      </c>
      <c r="D12" s="497">
        <f>SUM(D13:D18)</f>
        <v>72792</v>
      </c>
    </row>
    <row r="13" spans="1:4">
      <c r="A13" s="376">
        <v>3.1</v>
      </c>
      <c r="B13" s="377" t="s">
        <v>597</v>
      </c>
      <c r="C13" s="576">
        <v>0</v>
      </c>
      <c r="D13" s="576">
        <v>0</v>
      </c>
    </row>
    <row r="14" spans="1:4">
      <c r="A14" s="376">
        <v>3.2</v>
      </c>
      <c r="B14" s="377" t="s">
        <v>598</v>
      </c>
      <c r="C14" s="576">
        <f>1620614.4647-D14</f>
        <v>1566614.4646999999</v>
      </c>
      <c r="D14" s="576">
        <v>54000</v>
      </c>
    </row>
    <row r="15" spans="1:4">
      <c r="A15" s="376">
        <v>3.3</v>
      </c>
      <c r="B15" s="377" t="s">
        <v>693</v>
      </c>
      <c r="C15" s="576">
        <v>2648347.1954999999</v>
      </c>
      <c r="D15" s="576">
        <v>0</v>
      </c>
    </row>
    <row r="16" spans="1:4">
      <c r="A16" s="376">
        <v>3.4</v>
      </c>
      <c r="B16" s="377" t="s">
        <v>703</v>
      </c>
      <c r="C16" s="576">
        <v>0</v>
      </c>
      <c r="D16" s="576">
        <v>0</v>
      </c>
    </row>
    <row r="17" spans="1:4">
      <c r="A17" s="375">
        <v>3.5</v>
      </c>
      <c r="B17" s="377" t="s">
        <v>599</v>
      </c>
      <c r="C17" s="576">
        <f>1127475.2081-D17</f>
        <v>1108683.2080999999</v>
      </c>
      <c r="D17" s="576">
        <v>18792</v>
      </c>
    </row>
    <row r="18" spans="1:4">
      <c r="A18" s="376">
        <v>3.6</v>
      </c>
      <c r="B18" s="377" t="s">
        <v>600</v>
      </c>
      <c r="C18" s="576">
        <v>0</v>
      </c>
      <c r="D18" s="576">
        <v>0</v>
      </c>
    </row>
    <row r="19" spans="1:4">
      <c r="A19" s="378">
        <v>4</v>
      </c>
      <c r="B19" s="374" t="s">
        <v>601</v>
      </c>
      <c r="C19" s="497">
        <f>C6+C7-C12</f>
        <v>20154226.310199998</v>
      </c>
      <c r="D19" s="497">
        <f>D6+D7-D12</f>
        <v>731249.70000000007</v>
      </c>
    </row>
  </sheetData>
  <mergeCells count="1">
    <mergeCell ref="A5:B5"/>
  </mergeCells>
  <pageMargins left="0.7" right="0.7" top="0.75" bottom="0.75" header="0.3" footer="0.3"/>
  <pageSetup orientation="portrait" horizontalDpi="4294967292" verticalDpi="0"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4"/>
  <sheetViews>
    <sheetView showGridLines="0" zoomScale="80" zoomScaleNormal="80" workbookViewId="0">
      <selection activeCell="C7" sqref="C7:C19"/>
    </sheetView>
  </sheetViews>
  <sheetFormatPr defaultColWidth="9.36328125" defaultRowHeight="12"/>
  <cols>
    <col min="1" max="1" width="11.6328125" style="369" bestFit="1" customWidth="1"/>
    <col min="2" max="2" width="64.90625" style="369" customWidth="1"/>
    <col min="3" max="3" width="26" style="369" customWidth="1"/>
    <col min="4" max="4" width="32.6328125" style="369" customWidth="1"/>
    <col min="5" max="16384" width="9.36328125" style="369"/>
  </cols>
  <sheetData>
    <row r="1" spans="1:4" ht="13">
      <c r="A1" s="2" t="s">
        <v>31</v>
      </c>
      <c r="B1" s="3" t="str">
        <f>'Info '!C2</f>
        <v>JSC PASHA Bank Georgia</v>
      </c>
    </row>
    <row r="2" spans="1:4" ht="13">
      <c r="A2" s="2" t="s">
        <v>32</v>
      </c>
      <c r="B2" s="443">
        <f>'1. key ratios '!B2</f>
        <v>44742</v>
      </c>
    </row>
    <row r="3" spans="1:4">
      <c r="A3" s="362" t="s">
        <v>602</v>
      </c>
    </row>
    <row r="4" spans="1:4">
      <c r="A4" s="362"/>
    </row>
    <row r="5" spans="1:4" ht="15" customHeight="1">
      <c r="A5" s="760" t="s">
        <v>705</v>
      </c>
      <c r="B5" s="761"/>
      <c r="C5" s="750" t="s">
        <v>603</v>
      </c>
      <c r="D5" s="764" t="s">
        <v>604</v>
      </c>
    </row>
    <row r="6" spans="1:4">
      <c r="A6" s="762"/>
      <c r="B6" s="763"/>
      <c r="C6" s="753"/>
      <c r="D6" s="764"/>
    </row>
    <row r="7" spans="1:4">
      <c r="A7" s="371">
        <v>1</v>
      </c>
      <c r="B7" s="371" t="s">
        <v>592</v>
      </c>
      <c r="C7" s="659">
        <v>38521320.571900003</v>
      </c>
      <c r="D7" s="496"/>
    </row>
    <row r="8" spans="1:4">
      <c r="A8" s="366">
        <v>2</v>
      </c>
      <c r="B8" s="366" t="s">
        <v>605</v>
      </c>
      <c r="C8" s="500">
        <v>3485328.9893</v>
      </c>
      <c r="D8" s="496"/>
    </row>
    <row r="9" spans="1:4">
      <c r="A9" s="366">
        <v>3</v>
      </c>
      <c r="B9" s="379" t="s">
        <v>606</v>
      </c>
      <c r="C9" s="500"/>
      <c r="D9" s="496"/>
    </row>
    <row r="10" spans="1:4">
      <c r="A10" s="366">
        <v>4</v>
      </c>
      <c r="B10" s="366" t="s">
        <v>607</v>
      </c>
      <c r="C10" s="659">
        <v>5835506.6721510403</v>
      </c>
      <c r="D10" s="495"/>
    </row>
    <row r="11" spans="1:4">
      <c r="A11" s="366">
        <v>5</v>
      </c>
      <c r="B11" s="380" t="s">
        <v>608</v>
      </c>
      <c r="C11" s="500"/>
      <c r="D11" s="496"/>
    </row>
    <row r="12" spans="1:4">
      <c r="A12" s="366">
        <v>6</v>
      </c>
      <c r="B12" s="380" t="s">
        <v>609</v>
      </c>
      <c r="C12" s="500"/>
      <c r="D12" s="496"/>
    </row>
    <row r="13" spans="1:4">
      <c r="A13" s="366">
        <v>7</v>
      </c>
      <c r="B13" s="380" t="s">
        <v>610</v>
      </c>
      <c r="C13" s="500">
        <v>3616849.8443999998</v>
      </c>
      <c r="D13" s="496"/>
    </row>
    <row r="14" spans="1:4">
      <c r="A14" s="366">
        <v>8</v>
      </c>
      <c r="B14" s="380" t="s">
        <v>611</v>
      </c>
      <c r="C14" s="500"/>
      <c r="D14" s="499"/>
    </row>
    <row r="15" spans="1:4">
      <c r="A15" s="366">
        <v>9</v>
      </c>
      <c r="B15" s="380" t="s">
        <v>612</v>
      </c>
      <c r="C15" s="500"/>
      <c r="D15" s="499"/>
    </row>
    <row r="16" spans="1:4">
      <c r="A16" s="366">
        <v>10</v>
      </c>
      <c r="B16" s="380" t="s">
        <v>613</v>
      </c>
      <c r="C16" s="500">
        <v>0</v>
      </c>
      <c r="D16" s="496"/>
    </row>
    <row r="17" spans="1:4">
      <c r="A17" s="366">
        <v>11</v>
      </c>
      <c r="B17" s="380" t="s">
        <v>614</v>
      </c>
      <c r="C17" s="500"/>
      <c r="D17" s="499"/>
    </row>
    <row r="18" spans="1:4">
      <c r="A18" s="366">
        <v>12</v>
      </c>
      <c r="B18" s="377" t="s">
        <v>710</v>
      </c>
      <c r="C18" s="500">
        <v>2218656.8277510405</v>
      </c>
      <c r="D18" s="496"/>
    </row>
    <row r="19" spans="1:4">
      <c r="A19" s="371">
        <v>13</v>
      </c>
      <c r="B19" s="407" t="s">
        <v>601</v>
      </c>
      <c r="C19" s="659">
        <v>36171142.889048964</v>
      </c>
      <c r="D19" s="495"/>
    </row>
    <row r="20" spans="1:4">
      <c r="C20" s="645"/>
      <c r="D20" s="602"/>
    </row>
    <row r="21" spans="1:4">
      <c r="C21" s="601"/>
      <c r="D21" s="601"/>
    </row>
    <row r="22" spans="1:4">
      <c r="B22" s="360"/>
    </row>
    <row r="23" spans="1:4">
      <c r="B23" s="361"/>
    </row>
    <row r="24" spans="1:4">
      <c r="B24" s="362"/>
    </row>
  </sheetData>
  <mergeCells count="3">
    <mergeCell ref="A5:B6"/>
    <mergeCell ref="C5:C6"/>
    <mergeCell ref="D5:D6"/>
  </mergeCells>
  <pageMargins left="0.7" right="0.7" top="0.75" bottom="0.75" header="0.3" footer="0.3"/>
  <pageSetup paperSize="9" orientation="portrait"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33"/>
  <sheetViews>
    <sheetView showGridLines="0" tabSelected="1" zoomScale="80" zoomScaleNormal="80" workbookViewId="0">
      <selection activeCell="A13" sqref="A13:XFD14"/>
    </sheetView>
  </sheetViews>
  <sheetFormatPr defaultColWidth="9.36328125" defaultRowHeight="12"/>
  <cols>
    <col min="1" max="1" width="10.08984375" style="369" bestFit="1" customWidth="1"/>
    <col min="2" max="2" width="26.54296875" style="369" bestFit="1" customWidth="1"/>
    <col min="3" max="3" width="15.54296875" style="369" bestFit="1" customWidth="1"/>
    <col min="4" max="4" width="13" style="369" bestFit="1" customWidth="1"/>
    <col min="5" max="6" width="10.36328125" style="369" bestFit="1" customWidth="1"/>
    <col min="7" max="7" width="12" style="369" bestFit="1" customWidth="1"/>
    <col min="8" max="8" width="10.36328125" style="369" bestFit="1" customWidth="1"/>
    <col min="9" max="10" width="13.453125" style="369" bestFit="1" customWidth="1"/>
    <col min="11" max="11" width="10.36328125" style="369" bestFit="1" customWidth="1"/>
    <col min="12" max="12" width="12" style="369" bestFit="1" customWidth="1"/>
    <col min="13" max="13" width="10.54296875" style="369" bestFit="1" customWidth="1"/>
    <col min="14" max="14" width="13.453125" style="369" bestFit="1" customWidth="1"/>
    <col min="15" max="15" width="14.36328125" style="369" bestFit="1" customWidth="1"/>
    <col min="16" max="16" width="13" style="369" bestFit="1" customWidth="1"/>
    <col min="17" max="19" width="11.36328125" style="369" bestFit="1" customWidth="1"/>
    <col min="20" max="20" width="9.90625" style="369" bestFit="1" customWidth="1"/>
    <col min="21" max="21" width="17.36328125" style="369" bestFit="1" customWidth="1"/>
    <col min="22" max="22" width="20" style="369" customWidth="1"/>
    <col min="23" max="16384" width="9.36328125" style="369"/>
  </cols>
  <sheetData>
    <row r="1" spans="1:22" ht="13">
      <c r="A1" s="2" t="s">
        <v>31</v>
      </c>
      <c r="B1" s="3" t="str">
        <f>'Info '!C2</f>
        <v>JSC PASHA Bank Georgia</v>
      </c>
    </row>
    <row r="2" spans="1:22" ht="13">
      <c r="A2" s="2" t="s">
        <v>32</v>
      </c>
      <c r="B2" s="443">
        <f>'1. key ratios '!B2</f>
        <v>44742</v>
      </c>
      <c r="C2" s="399"/>
    </row>
    <row r="3" spans="1:22">
      <c r="A3" s="362" t="s">
        <v>615</v>
      </c>
    </row>
    <row r="5" spans="1:22" ht="15" customHeight="1">
      <c r="A5" s="750" t="s">
        <v>540</v>
      </c>
      <c r="B5" s="752"/>
      <c r="C5" s="767" t="s">
        <v>616</v>
      </c>
      <c r="D5" s="768"/>
      <c r="E5" s="768"/>
      <c r="F5" s="768"/>
      <c r="G5" s="768"/>
      <c r="H5" s="768"/>
      <c r="I5" s="768"/>
      <c r="J5" s="768"/>
      <c r="K5" s="768"/>
      <c r="L5" s="768"/>
      <c r="M5" s="768"/>
      <c r="N5" s="768"/>
      <c r="O5" s="768"/>
      <c r="P5" s="768"/>
      <c r="Q5" s="768"/>
      <c r="R5" s="768"/>
      <c r="S5" s="768"/>
      <c r="T5" s="768"/>
      <c r="U5" s="769"/>
      <c r="V5" s="408"/>
    </row>
    <row r="6" spans="1:22">
      <c r="A6" s="765"/>
      <c r="B6" s="766"/>
      <c r="C6" s="770" t="s">
        <v>109</v>
      </c>
      <c r="D6" s="772" t="s">
        <v>617</v>
      </c>
      <c r="E6" s="772"/>
      <c r="F6" s="757"/>
      <c r="G6" s="773" t="s">
        <v>618</v>
      </c>
      <c r="H6" s="774"/>
      <c r="I6" s="774"/>
      <c r="J6" s="774"/>
      <c r="K6" s="775"/>
      <c r="L6" s="395"/>
      <c r="M6" s="776" t="s">
        <v>619</v>
      </c>
      <c r="N6" s="776"/>
      <c r="O6" s="757"/>
      <c r="P6" s="757"/>
      <c r="Q6" s="757"/>
      <c r="R6" s="757"/>
      <c r="S6" s="757"/>
      <c r="T6" s="757"/>
      <c r="U6" s="757"/>
      <c r="V6" s="395"/>
    </row>
    <row r="7" spans="1:22" ht="24">
      <c r="A7" s="753"/>
      <c r="B7" s="755"/>
      <c r="C7" s="771"/>
      <c r="D7" s="409"/>
      <c r="E7" s="401" t="s">
        <v>620</v>
      </c>
      <c r="F7" s="401" t="s">
        <v>621</v>
      </c>
      <c r="G7" s="399"/>
      <c r="H7" s="401" t="s">
        <v>620</v>
      </c>
      <c r="I7" s="401" t="s">
        <v>622</v>
      </c>
      <c r="J7" s="401" t="s">
        <v>623</v>
      </c>
      <c r="K7" s="401" t="s">
        <v>624</v>
      </c>
      <c r="L7" s="394"/>
      <c r="M7" s="389" t="s">
        <v>625</v>
      </c>
      <c r="N7" s="401" t="s">
        <v>623</v>
      </c>
      <c r="O7" s="401" t="s">
        <v>626</v>
      </c>
      <c r="P7" s="401" t="s">
        <v>627</v>
      </c>
      <c r="Q7" s="401" t="s">
        <v>628</v>
      </c>
      <c r="R7" s="401" t="s">
        <v>629</v>
      </c>
      <c r="S7" s="401" t="s">
        <v>630</v>
      </c>
      <c r="T7" s="410" t="s">
        <v>631</v>
      </c>
      <c r="U7" s="401" t="s">
        <v>632</v>
      </c>
      <c r="V7" s="408"/>
    </row>
    <row r="8" spans="1:22">
      <c r="A8" s="411">
        <v>1</v>
      </c>
      <c r="B8" s="371" t="s">
        <v>633</v>
      </c>
      <c r="C8" s="490">
        <v>333192948.42929429</v>
      </c>
      <c r="D8" s="489">
        <v>266845954.38808829</v>
      </c>
      <c r="E8" s="489">
        <v>9749072.7394319996</v>
      </c>
      <c r="F8" s="489">
        <v>0</v>
      </c>
      <c r="G8" s="489">
        <v>30175851.152156997</v>
      </c>
      <c r="H8" s="489">
        <v>80570.039999999994</v>
      </c>
      <c r="I8" s="489">
        <v>1224107.95</v>
      </c>
      <c r="J8" s="489">
        <v>4737295.8525750004</v>
      </c>
      <c r="K8" s="489">
        <v>0</v>
      </c>
      <c r="L8" s="489">
        <v>36171142.889049008</v>
      </c>
      <c r="M8" s="489">
        <v>5448956.0818579998</v>
      </c>
      <c r="N8" s="489">
        <v>296617.13</v>
      </c>
      <c r="O8" s="489">
        <v>10826881.475</v>
      </c>
      <c r="P8" s="489">
        <v>1888327.3169999998</v>
      </c>
      <c r="Q8" s="489">
        <v>7499938.4786</v>
      </c>
      <c r="R8" s="489">
        <v>2291227.2840100001</v>
      </c>
      <c r="S8" s="489">
        <v>0</v>
      </c>
      <c r="T8" s="489">
        <v>0</v>
      </c>
      <c r="U8" s="489">
        <v>1247698.2503</v>
      </c>
      <c r="V8" s="372"/>
    </row>
    <row r="9" spans="1:22">
      <c r="A9" s="366">
        <v>1.1000000000000001</v>
      </c>
      <c r="B9" s="391" t="s">
        <v>634</v>
      </c>
      <c r="C9" s="474"/>
      <c r="D9" s="489"/>
      <c r="E9" s="489"/>
      <c r="F9" s="489"/>
      <c r="G9" s="489"/>
      <c r="H9" s="489"/>
      <c r="I9" s="489"/>
      <c r="J9" s="489"/>
      <c r="K9" s="489"/>
      <c r="L9" s="489"/>
      <c r="M9" s="489"/>
      <c r="N9" s="489"/>
      <c r="O9" s="489"/>
      <c r="P9" s="489"/>
      <c r="Q9" s="489"/>
      <c r="R9" s="489"/>
      <c r="S9" s="489"/>
      <c r="T9" s="489"/>
      <c r="U9" s="489"/>
      <c r="V9" s="372"/>
    </row>
    <row r="10" spans="1:22">
      <c r="A10" s="366">
        <v>1.2</v>
      </c>
      <c r="B10" s="391" t="s">
        <v>635</v>
      </c>
      <c r="C10" s="474"/>
      <c r="D10" s="489"/>
      <c r="E10" s="489"/>
      <c r="F10" s="489"/>
      <c r="G10" s="489"/>
      <c r="H10" s="489"/>
      <c r="I10" s="489"/>
      <c r="J10" s="489"/>
      <c r="K10" s="489"/>
      <c r="L10" s="489"/>
      <c r="M10" s="489"/>
      <c r="N10" s="489"/>
      <c r="O10" s="489"/>
      <c r="P10" s="489"/>
      <c r="Q10" s="489"/>
      <c r="R10" s="489"/>
      <c r="S10" s="489"/>
      <c r="T10" s="489"/>
      <c r="U10" s="489"/>
      <c r="V10" s="372"/>
    </row>
    <row r="11" spans="1:22">
      <c r="A11" s="366">
        <v>1.3</v>
      </c>
      <c r="B11" s="391" t="s">
        <v>636</v>
      </c>
      <c r="C11" s="474"/>
      <c r="D11" s="489"/>
      <c r="E11" s="489"/>
      <c r="F11" s="489"/>
      <c r="G11" s="489"/>
      <c r="H11" s="489"/>
      <c r="I11" s="489"/>
      <c r="J11" s="489"/>
      <c r="K11" s="489"/>
      <c r="L11" s="489"/>
      <c r="M11" s="489"/>
      <c r="N11" s="489"/>
      <c r="O11" s="489"/>
      <c r="P11" s="489"/>
      <c r="Q11" s="489"/>
      <c r="R11" s="489"/>
      <c r="S11" s="489"/>
      <c r="T11" s="489"/>
      <c r="U11" s="489"/>
      <c r="V11" s="372"/>
    </row>
    <row r="12" spans="1:22">
      <c r="A12" s="366">
        <v>1.4</v>
      </c>
      <c r="B12" s="391" t="s">
        <v>637</v>
      </c>
      <c r="C12" s="474">
        <v>52187357.697899997</v>
      </c>
      <c r="D12" s="489">
        <v>52011623.697899997</v>
      </c>
      <c r="E12" s="489">
        <v>0</v>
      </c>
      <c r="F12" s="489">
        <v>0</v>
      </c>
      <c r="G12" s="489">
        <v>0</v>
      </c>
      <c r="H12" s="489">
        <v>0</v>
      </c>
      <c r="I12" s="489">
        <v>0</v>
      </c>
      <c r="J12" s="489">
        <v>0</v>
      </c>
      <c r="K12" s="489">
        <v>0</v>
      </c>
      <c r="L12" s="489">
        <v>175734</v>
      </c>
      <c r="M12" s="489">
        <v>0</v>
      </c>
      <c r="N12" s="489">
        <v>0</v>
      </c>
      <c r="O12" s="489">
        <v>0</v>
      </c>
      <c r="P12" s="489">
        <v>175734</v>
      </c>
      <c r="Q12" s="489">
        <v>0</v>
      </c>
      <c r="R12" s="489">
        <v>0</v>
      </c>
      <c r="S12" s="489">
        <v>0</v>
      </c>
      <c r="T12" s="489">
        <v>0</v>
      </c>
      <c r="U12" s="489">
        <v>0</v>
      </c>
      <c r="V12" s="372"/>
    </row>
    <row r="13" spans="1:22">
      <c r="A13" s="366">
        <v>1.5</v>
      </c>
      <c r="B13" s="391" t="s">
        <v>638</v>
      </c>
      <c r="C13" s="802">
        <v>237149490.158162</v>
      </c>
      <c r="D13" s="803">
        <v>178494684.54265299</v>
      </c>
      <c r="E13" s="803">
        <v>9137741.9594319984</v>
      </c>
      <c r="F13" s="803">
        <v>0</v>
      </c>
      <c r="G13" s="803">
        <v>29061776.495933</v>
      </c>
      <c r="H13" s="803">
        <v>0</v>
      </c>
      <c r="I13" s="803">
        <v>844370.02</v>
      </c>
      <c r="J13" s="803">
        <v>4737295.8525750004</v>
      </c>
      <c r="K13" s="803">
        <v>0</v>
      </c>
      <c r="L13" s="803">
        <v>29593029.119576</v>
      </c>
      <c r="M13" s="803">
        <v>3964877.7518580006</v>
      </c>
      <c r="N13" s="803">
        <v>0</v>
      </c>
      <c r="O13" s="803">
        <v>10237752.975</v>
      </c>
      <c r="P13" s="803">
        <v>1050913.747</v>
      </c>
      <c r="Q13" s="803">
        <v>5149713.8585999999</v>
      </c>
      <c r="R13" s="803">
        <v>2291227.2840100001</v>
      </c>
      <c r="S13" s="803">
        <v>0</v>
      </c>
      <c r="T13" s="803">
        <v>0</v>
      </c>
      <c r="U13" s="803">
        <v>472332.25099999999</v>
      </c>
      <c r="V13" s="372"/>
    </row>
    <row r="14" spans="1:22">
      <c r="A14" s="366">
        <v>1.6</v>
      </c>
      <c r="B14" s="391" t="s">
        <v>639</v>
      </c>
      <c r="C14" s="802">
        <v>43856100.573232301</v>
      </c>
      <c r="D14" s="803">
        <v>36339646.147535302</v>
      </c>
      <c r="E14" s="803">
        <v>611330.78000000026</v>
      </c>
      <c r="F14" s="803"/>
      <c r="G14" s="803">
        <v>1114074.656224</v>
      </c>
      <c r="H14" s="803">
        <v>80570.039999999994</v>
      </c>
      <c r="I14" s="803">
        <v>379737.92999999993</v>
      </c>
      <c r="J14" s="803"/>
      <c r="K14" s="803"/>
      <c r="L14" s="803">
        <v>6402379.7694729995</v>
      </c>
      <c r="M14" s="803">
        <v>1484078.33</v>
      </c>
      <c r="N14" s="803">
        <v>296617.13</v>
      </c>
      <c r="O14" s="803">
        <v>589128.5</v>
      </c>
      <c r="P14" s="803">
        <v>661679.56999999995</v>
      </c>
      <c r="Q14" s="803">
        <v>2350224.6199999996</v>
      </c>
      <c r="R14" s="803">
        <v>0</v>
      </c>
      <c r="S14" s="803">
        <v>0</v>
      </c>
      <c r="T14" s="803">
        <v>0</v>
      </c>
      <c r="U14" s="803">
        <v>775365.99930000002</v>
      </c>
      <c r="V14" s="372"/>
    </row>
    <row r="15" spans="1:22">
      <c r="A15" s="411">
        <v>2</v>
      </c>
      <c r="B15" s="371" t="s">
        <v>640</v>
      </c>
      <c r="C15" s="490">
        <v>36562505</v>
      </c>
      <c r="D15" s="489">
        <v>36562505</v>
      </c>
      <c r="E15" s="489">
        <v>0</v>
      </c>
      <c r="F15" s="489">
        <v>0</v>
      </c>
      <c r="G15" s="489">
        <v>0</v>
      </c>
      <c r="H15" s="489">
        <v>0</v>
      </c>
      <c r="I15" s="489">
        <v>0</v>
      </c>
      <c r="J15" s="489">
        <v>0</v>
      </c>
      <c r="K15" s="489">
        <v>0</v>
      </c>
      <c r="L15" s="489">
        <v>0</v>
      </c>
      <c r="M15" s="489">
        <v>0</v>
      </c>
      <c r="N15" s="489">
        <v>0</v>
      </c>
      <c r="O15" s="489">
        <v>0</v>
      </c>
      <c r="P15" s="489">
        <v>0</v>
      </c>
      <c r="Q15" s="489">
        <v>0</v>
      </c>
      <c r="R15" s="489">
        <v>0</v>
      </c>
      <c r="S15" s="489">
        <v>0</v>
      </c>
      <c r="T15" s="489">
        <v>0</v>
      </c>
      <c r="U15" s="489">
        <v>0</v>
      </c>
      <c r="V15" s="372"/>
    </row>
    <row r="16" spans="1:22">
      <c r="A16" s="366">
        <v>2.1</v>
      </c>
      <c r="B16" s="391" t="s">
        <v>634</v>
      </c>
      <c r="C16" s="474"/>
      <c r="D16" s="489"/>
      <c r="E16" s="489"/>
      <c r="F16" s="489"/>
      <c r="G16" s="489"/>
      <c r="H16" s="489"/>
      <c r="I16" s="489"/>
      <c r="J16" s="489"/>
      <c r="K16" s="489"/>
      <c r="L16" s="489"/>
      <c r="M16" s="489"/>
      <c r="N16" s="489"/>
      <c r="O16" s="489"/>
      <c r="P16" s="489"/>
      <c r="Q16" s="489"/>
      <c r="R16" s="489"/>
      <c r="S16" s="489"/>
      <c r="T16" s="489"/>
      <c r="U16" s="489"/>
      <c r="V16" s="372"/>
    </row>
    <row r="17" spans="1:22">
      <c r="A17" s="366">
        <v>2.2000000000000002</v>
      </c>
      <c r="B17" s="391" t="s">
        <v>635</v>
      </c>
      <c r="C17" s="474">
        <v>5248000</v>
      </c>
      <c r="D17" s="489">
        <v>5248000</v>
      </c>
      <c r="E17" s="489"/>
      <c r="F17" s="489"/>
      <c r="G17" s="489"/>
      <c r="H17" s="489"/>
      <c r="I17" s="489"/>
      <c r="J17" s="489"/>
      <c r="K17" s="489"/>
      <c r="L17" s="489"/>
      <c r="M17" s="489"/>
      <c r="N17" s="489"/>
      <c r="O17" s="489"/>
      <c r="P17" s="489"/>
      <c r="Q17" s="489"/>
      <c r="R17" s="489"/>
      <c r="S17" s="489"/>
      <c r="T17" s="489"/>
      <c r="U17" s="489"/>
      <c r="V17" s="372"/>
    </row>
    <row r="18" spans="1:22">
      <c r="A18" s="366">
        <v>2.2999999999999998</v>
      </c>
      <c r="B18" s="391" t="s">
        <v>636</v>
      </c>
      <c r="C18" s="474"/>
      <c r="D18" s="489"/>
      <c r="E18" s="489"/>
      <c r="F18" s="489"/>
      <c r="G18" s="489"/>
      <c r="H18" s="489"/>
      <c r="I18" s="489"/>
      <c r="J18" s="489"/>
      <c r="K18" s="489"/>
      <c r="L18" s="489"/>
      <c r="M18" s="489"/>
      <c r="N18" s="489"/>
      <c r="O18" s="489"/>
      <c r="P18" s="489"/>
      <c r="Q18" s="489"/>
      <c r="R18" s="489"/>
      <c r="S18" s="489"/>
      <c r="T18" s="489"/>
      <c r="U18" s="489"/>
      <c r="V18" s="372"/>
    </row>
    <row r="19" spans="1:22">
      <c r="A19" s="366">
        <v>2.4</v>
      </c>
      <c r="B19" s="391" t="s">
        <v>637</v>
      </c>
      <c r="C19" s="474">
        <v>14000000</v>
      </c>
      <c r="D19" s="489">
        <v>14000000</v>
      </c>
      <c r="E19" s="489">
        <v>0</v>
      </c>
      <c r="F19" s="489">
        <v>0</v>
      </c>
      <c r="G19" s="489">
        <v>0</v>
      </c>
      <c r="H19" s="489">
        <v>0</v>
      </c>
      <c r="I19" s="489">
        <v>0</v>
      </c>
      <c r="J19" s="489">
        <v>0</v>
      </c>
      <c r="K19" s="489">
        <v>0</v>
      </c>
      <c r="L19" s="489">
        <v>0</v>
      </c>
      <c r="M19" s="489">
        <v>0</v>
      </c>
      <c r="N19" s="489">
        <v>0</v>
      </c>
      <c r="O19" s="489">
        <v>0</v>
      </c>
      <c r="P19" s="489">
        <v>0</v>
      </c>
      <c r="Q19" s="489">
        <v>0</v>
      </c>
      <c r="R19" s="489">
        <v>0</v>
      </c>
      <c r="S19" s="489">
        <v>0</v>
      </c>
      <c r="T19" s="489">
        <v>0</v>
      </c>
      <c r="U19" s="489">
        <v>0</v>
      </c>
      <c r="V19" s="372"/>
    </row>
    <row r="20" spans="1:22">
      <c r="A20" s="366">
        <v>2.5</v>
      </c>
      <c r="B20" s="391" t="s">
        <v>638</v>
      </c>
      <c r="C20" s="474">
        <v>22562505</v>
      </c>
      <c r="D20" s="489">
        <v>22562505</v>
      </c>
      <c r="E20" s="489">
        <v>0</v>
      </c>
      <c r="F20" s="489">
        <v>0</v>
      </c>
      <c r="G20" s="489">
        <v>0</v>
      </c>
      <c r="H20" s="489">
        <v>0</v>
      </c>
      <c r="I20" s="489">
        <v>0</v>
      </c>
      <c r="J20" s="489">
        <v>0</v>
      </c>
      <c r="K20" s="489">
        <v>0</v>
      </c>
      <c r="L20" s="489">
        <v>0</v>
      </c>
      <c r="M20" s="489">
        <v>0</v>
      </c>
      <c r="N20" s="489">
        <v>0</v>
      </c>
      <c r="O20" s="489">
        <v>0</v>
      </c>
      <c r="P20" s="489">
        <v>0</v>
      </c>
      <c r="Q20" s="489">
        <v>0</v>
      </c>
      <c r="R20" s="489">
        <v>0</v>
      </c>
      <c r="S20" s="489">
        <v>0</v>
      </c>
      <c r="T20" s="489">
        <v>0</v>
      </c>
      <c r="U20" s="489">
        <v>0</v>
      </c>
      <c r="V20" s="372"/>
    </row>
    <row r="21" spans="1:22">
      <c r="A21" s="366">
        <v>2.6</v>
      </c>
      <c r="B21" s="391" t="s">
        <v>639</v>
      </c>
      <c r="C21" s="474"/>
      <c r="D21" s="489"/>
      <c r="E21" s="489"/>
      <c r="F21" s="489"/>
      <c r="G21" s="489"/>
      <c r="H21" s="489"/>
      <c r="I21" s="489"/>
      <c r="J21" s="489"/>
      <c r="K21" s="489"/>
      <c r="L21" s="489"/>
      <c r="M21" s="489"/>
      <c r="N21" s="489"/>
      <c r="O21" s="489"/>
      <c r="P21" s="489"/>
      <c r="Q21" s="489"/>
      <c r="R21" s="489"/>
      <c r="S21" s="489"/>
      <c r="T21" s="489"/>
      <c r="U21" s="489"/>
      <c r="V21" s="372"/>
    </row>
    <row r="22" spans="1:22">
      <c r="A22" s="411">
        <v>3</v>
      </c>
      <c r="B22" s="371" t="s">
        <v>695</v>
      </c>
      <c r="C22" s="490">
        <v>80929560.489999995</v>
      </c>
      <c r="D22" s="489">
        <v>2441560</v>
      </c>
      <c r="E22" s="473">
        <v>0</v>
      </c>
      <c r="F22" s="473">
        <v>0</v>
      </c>
      <c r="G22" s="489">
        <v>0</v>
      </c>
      <c r="H22" s="473">
        <v>0</v>
      </c>
      <c r="I22" s="473">
        <v>0</v>
      </c>
      <c r="J22" s="473">
        <v>0</v>
      </c>
      <c r="K22" s="473">
        <v>0</v>
      </c>
      <c r="L22" s="489">
        <v>146445</v>
      </c>
      <c r="M22" s="473">
        <v>0</v>
      </c>
      <c r="N22" s="473">
        <v>0</v>
      </c>
      <c r="O22" s="473">
        <v>0</v>
      </c>
      <c r="P22" s="473">
        <v>0</v>
      </c>
      <c r="Q22" s="473">
        <v>0</v>
      </c>
      <c r="R22" s="473">
        <v>0</v>
      </c>
      <c r="S22" s="473">
        <v>0</v>
      </c>
      <c r="T22" s="473">
        <v>0</v>
      </c>
      <c r="U22" s="489">
        <v>0</v>
      </c>
      <c r="V22" s="372"/>
    </row>
    <row r="23" spans="1:22">
      <c r="A23" s="366">
        <v>3.1</v>
      </c>
      <c r="B23" s="391" t="s">
        <v>634</v>
      </c>
      <c r="C23" s="474"/>
      <c r="D23" s="489"/>
      <c r="E23" s="473"/>
      <c r="F23" s="473"/>
      <c r="G23" s="489"/>
      <c r="H23" s="473"/>
      <c r="I23" s="473"/>
      <c r="J23" s="473"/>
      <c r="K23" s="473"/>
      <c r="L23" s="489"/>
      <c r="M23" s="473"/>
      <c r="N23" s="473"/>
      <c r="O23" s="473"/>
      <c r="P23" s="473"/>
      <c r="Q23" s="473"/>
      <c r="R23" s="473"/>
      <c r="S23" s="473"/>
      <c r="T23" s="473"/>
      <c r="U23" s="489"/>
      <c r="V23" s="372"/>
    </row>
    <row r="24" spans="1:22">
      <c r="A24" s="366">
        <v>3.2</v>
      </c>
      <c r="B24" s="391" t="s">
        <v>635</v>
      </c>
      <c r="C24" s="474"/>
      <c r="D24" s="489"/>
      <c r="E24" s="473"/>
      <c r="F24" s="473"/>
      <c r="G24" s="489"/>
      <c r="H24" s="473"/>
      <c r="I24" s="473"/>
      <c r="J24" s="473"/>
      <c r="K24" s="473"/>
      <c r="L24" s="489"/>
      <c r="M24" s="473"/>
      <c r="N24" s="473"/>
      <c r="O24" s="473"/>
      <c r="P24" s="473"/>
      <c r="Q24" s="473"/>
      <c r="R24" s="473"/>
      <c r="S24" s="473"/>
      <c r="T24" s="473"/>
      <c r="U24" s="489"/>
      <c r="V24" s="372"/>
    </row>
    <row r="25" spans="1:22">
      <c r="A25" s="366">
        <v>3.3</v>
      </c>
      <c r="B25" s="391" t="s">
        <v>636</v>
      </c>
      <c r="C25" s="474">
        <v>1270000</v>
      </c>
      <c r="D25" s="489">
        <v>1270000</v>
      </c>
      <c r="E25" s="473">
        <v>0</v>
      </c>
      <c r="F25" s="473">
        <v>0</v>
      </c>
      <c r="G25" s="489">
        <v>0</v>
      </c>
      <c r="H25" s="473">
        <v>0</v>
      </c>
      <c r="I25" s="473">
        <v>0</v>
      </c>
      <c r="J25" s="473">
        <v>0</v>
      </c>
      <c r="K25" s="473">
        <v>0</v>
      </c>
      <c r="L25" s="489">
        <v>0</v>
      </c>
      <c r="M25" s="473">
        <v>0</v>
      </c>
      <c r="N25" s="473">
        <v>0</v>
      </c>
      <c r="O25" s="473">
        <v>0</v>
      </c>
      <c r="P25" s="473">
        <v>0</v>
      </c>
      <c r="Q25" s="473">
        <v>0</v>
      </c>
      <c r="R25" s="473">
        <v>0</v>
      </c>
      <c r="S25" s="473">
        <v>0</v>
      </c>
      <c r="T25" s="473">
        <v>0</v>
      </c>
      <c r="U25" s="489">
        <v>0</v>
      </c>
      <c r="V25" s="372"/>
    </row>
    <row r="26" spans="1:22">
      <c r="A26" s="366">
        <v>3.4</v>
      </c>
      <c r="B26" s="391" t="s">
        <v>637</v>
      </c>
      <c r="C26" s="474">
        <v>3837827.6</v>
      </c>
      <c r="D26" s="489">
        <v>1171560</v>
      </c>
      <c r="E26" s="473">
        <v>0</v>
      </c>
      <c r="F26" s="473">
        <v>0</v>
      </c>
      <c r="G26" s="489">
        <v>0</v>
      </c>
      <c r="H26" s="473">
        <v>0</v>
      </c>
      <c r="I26" s="473">
        <v>0</v>
      </c>
      <c r="J26" s="473">
        <v>0</v>
      </c>
      <c r="K26" s="473">
        <v>0</v>
      </c>
      <c r="L26" s="489">
        <v>0</v>
      </c>
      <c r="M26" s="473">
        <v>0</v>
      </c>
      <c r="N26" s="473">
        <v>0</v>
      </c>
      <c r="O26" s="473">
        <v>0</v>
      </c>
      <c r="P26" s="473">
        <v>0</v>
      </c>
      <c r="Q26" s="473">
        <v>0</v>
      </c>
      <c r="R26" s="473">
        <v>0</v>
      </c>
      <c r="S26" s="473">
        <v>0</v>
      </c>
      <c r="T26" s="473">
        <v>0</v>
      </c>
      <c r="U26" s="489">
        <v>0</v>
      </c>
      <c r="V26" s="372"/>
    </row>
    <row r="27" spans="1:22">
      <c r="A27" s="366">
        <v>3.5</v>
      </c>
      <c r="B27" s="391" t="s">
        <v>638</v>
      </c>
      <c r="C27" s="474">
        <v>46308349.079999998</v>
      </c>
      <c r="D27" s="489"/>
      <c r="E27" s="473">
        <v>0</v>
      </c>
      <c r="F27" s="473"/>
      <c r="G27" s="489"/>
      <c r="H27" s="473">
        <v>0</v>
      </c>
      <c r="I27" s="473">
        <v>0</v>
      </c>
      <c r="J27" s="473">
        <v>0</v>
      </c>
      <c r="K27" s="473">
        <v>0</v>
      </c>
      <c r="L27" s="489">
        <v>146445</v>
      </c>
      <c r="M27" s="473">
        <v>0</v>
      </c>
      <c r="N27" s="473">
        <v>0</v>
      </c>
      <c r="O27" s="473">
        <v>0</v>
      </c>
      <c r="P27" s="473">
        <v>0</v>
      </c>
      <c r="Q27" s="473">
        <v>0</v>
      </c>
      <c r="R27" s="473">
        <v>0</v>
      </c>
      <c r="S27" s="473">
        <v>0</v>
      </c>
      <c r="T27" s="473">
        <v>0</v>
      </c>
      <c r="U27" s="489">
        <v>0</v>
      </c>
      <c r="V27" s="372"/>
    </row>
    <row r="28" spans="1:22">
      <c r="A28" s="366">
        <v>3.6</v>
      </c>
      <c r="B28" s="391" t="s">
        <v>639</v>
      </c>
      <c r="C28" s="474">
        <v>29513383.809999999</v>
      </c>
      <c r="D28" s="489"/>
      <c r="E28" s="473"/>
      <c r="F28" s="473"/>
      <c r="G28" s="489"/>
      <c r="H28" s="473"/>
      <c r="I28" s="473"/>
      <c r="J28" s="473"/>
      <c r="K28" s="473"/>
      <c r="L28" s="489"/>
      <c r="M28" s="473"/>
      <c r="N28" s="473"/>
      <c r="O28" s="473"/>
      <c r="P28" s="473"/>
      <c r="Q28" s="473"/>
      <c r="R28" s="473"/>
      <c r="S28" s="473"/>
      <c r="T28" s="473"/>
      <c r="U28" s="489"/>
      <c r="V28" s="372"/>
    </row>
    <row r="33" spans="3:4">
      <c r="C33" s="691"/>
      <c r="D33" s="692"/>
    </row>
  </sheetData>
  <mergeCells count="6">
    <mergeCell ref="A5:B7"/>
    <mergeCell ref="C5:U5"/>
    <mergeCell ref="C6:C7"/>
    <mergeCell ref="D6:F6"/>
    <mergeCell ref="G6:K6"/>
    <mergeCell ref="M6:U6"/>
  </mergeCells>
  <pageMargins left="0.7" right="0.7" top="0.75" bottom="0.75" header="0.3" footer="0.3"/>
  <pageSetup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2"/>
  <sheetViews>
    <sheetView showGridLines="0" zoomScale="80" zoomScaleNormal="80" workbookViewId="0">
      <selection activeCell="J40" sqref="J40"/>
    </sheetView>
  </sheetViews>
  <sheetFormatPr defaultColWidth="9.36328125" defaultRowHeight="12"/>
  <cols>
    <col min="1" max="1" width="10.08984375" style="369" bestFit="1" customWidth="1"/>
    <col min="2" max="2" width="45.54296875" style="369" bestFit="1" customWidth="1"/>
    <col min="3" max="3" width="15.54296875" style="369" bestFit="1" customWidth="1"/>
    <col min="4" max="4" width="13.54296875" style="369" bestFit="1" customWidth="1"/>
    <col min="5" max="5" width="16.6328125" style="369" bestFit="1" customWidth="1"/>
    <col min="6" max="6" width="17" style="369" bestFit="1" customWidth="1"/>
    <col min="7" max="7" width="12" style="369" bestFit="1" customWidth="1"/>
    <col min="8" max="8" width="16.6328125" style="369" bestFit="1" customWidth="1"/>
    <col min="9" max="9" width="25.90625" style="369" bestFit="1" customWidth="1"/>
    <col min="10" max="10" width="25.36328125" style="369" bestFit="1" customWidth="1"/>
    <col min="11" max="11" width="16.6328125" style="369" bestFit="1" customWidth="1"/>
    <col min="12" max="12" width="12" style="369" bestFit="1" customWidth="1"/>
    <col min="13" max="13" width="17" style="369" bestFit="1" customWidth="1"/>
    <col min="14" max="14" width="25.36328125" style="369" bestFit="1" customWidth="1"/>
    <col min="15" max="15" width="26" style="369" bestFit="1" customWidth="1"/>
    <col min="16" max="16" width="24.36328125" style="369" bestFit="1" customWidth="1"/>
    <col min="17" max="17" width="21.54296875" style="369" bestFit="1" customWidth="1"/>
    <col min="18" max="19" width="22" style="369" bestFit="1" customWidth="1"/>
    <col min="20" max="20" width="15.36328125" style="369" bestFit="1" customWidth="1"/>
    <col min="21" max="21" width="20" style="369" customWidth="1"/>
    <col min="22" max="16384" width="9.36328125" style="369"/>
  </cols>
  <sheetData>
    <row r="1" spans="1:21" ht="13">
      <c r="A1" s="2" t="s">
        <v>31</v>
      </c>
      <c r="B1" s="3" t="str">
        <f>'Info '!C2</f>
        <v>JSC PASHA Bank Georgia</v>
      </c>
    </row>
    <row r="2" spans="1:21" ht="13">
      <c r="A2" s="2" t="s">
        <v>32</v>
      </c>
      <c r="B2" s="443">
        <f>'1. key ratios '!B2</f>
        <v>44742</v>
      </c>
      <c r="C2" s="396"/>
    </row>
    <row r="3" spans="1:21">
      <c r="A3" s="362" t="s">
        <v>642</v>
      </c>
    </row>
    <row r="5" spans="1:21" ht="13.5" customHeight="1">
      <c r="A5" s="777" t="s">
        <v>643</v>
      </c>
      <c r="B5" s="778"/>
      <c r="C5" s="786" t="s">
        <v>644</v>
      </c>
      <c r="D5" s="787"/>
      <c r="E5" s="787"/>
      <c r="F5" s="787"/>
      <c r="G5" s="787"/>
      <c r="H5" s="787"/>
      <c r="I5" s="787"/>
      <c r="J5" s="787"/>
      <c r="K5" s="787"/>
      <c r="L5" s="787"/>
      <c r="M5" s="787"/>
      <c r="N5" s="787"/>
      <c r="O5" s="787"/>
      <c r="P5" s="787"/>
      <c r="Q5" s="787"/>
      <c r="R5" s="787"/>
      <c r="S5" s="787"/>
      <c r="T5" s="788"/>
      <c r="U5" s="408"/>
    </row>
    <row r="6" spans="1:21">
      <c r="A6" s="779"/>
      <c r="B6" s="780"/>
      <c r="C6" s="770" t="s">
        <v>109</v>
      </c>
      <c r="D6" s="783" t="s">
        <v>645</v>
      </c>
      <c r="E6" s="783"/>
      <c r="F6" s="784"/>
      <c r="G6" s="785" t="s">
        <v>646</v>
      </c>
      <c r="H6" s="783"/>
      <c r="I6" s="783"/>
      <c r="J6" s="783"/>
      <c r="K6" s="784"/>
      <c r="L6" s="773" t="s">
        <v>647</v>
      </c>
      <c r="M6" s="774"/>
      <c r="N6" s="774"/>
      <c r="O6" s="774"/>
      <c r="P6" s="774"/>
      <c r="Q6" s="774"/>
      <c r="R6" s="774"/>
      <c r="S6" s="774"/>
      <c r="T6" s="775"/>
      <c r="U6" s="395"/>
    </row>
    <row r="7" spans="1:21">
      <c r="A7" s="781"/>
      <c r="B7" s="782"/>
      <c r="C7" s="771"/>
      <c r="E7" s="389" t="s">
        <v>620</v>
      </c>
      <c r="F7" s="401" t="s">
        <v>621</v>
      </c>
      <c r="H7" s="389" t="s">
        <v>620</v>
      </c>
      <c r="I7" s="401" t="s">
        <v>622</v>
      </c>
      <c r="J7" s="401" t="s">
        <v>623</v>
      </c>
      <c r="K7" s="401" t="s">
        <v>624</v>
      </c>
      <c r="L7" s="412"/>
      <c r="M7" s="389" t="s">
        <v>625</v>
      </c>
      <c r="N7" s="401" t="s">
        <v>623</v>
      </c>
      <c r="O7" s="401" t="s">
        <v>626</v>
      </c>
      <c r="P7" s="401" t="s">
        <v>627</v>
      </c>
      <c r="Q7" s="401" t="s">
        <v>628</v>
      </c>
      <c r="R7" s="401" t="s">
        <v>629</v>
      </c>
      <c r="S7" s="401" t="s">
        <v>630</v>
      </c>
      <c r="T7" s="410" t="s">
        <v>631</v>
      </c>
      <c r="U7" s="408"/>
    </row>
    <row r="8" spans="1:21">
      <c r="A8" s="412">
        <v>1</v>
      </c>
      <c r="B8" s="407" t="s">
        <v>633</v>
      </c>
      <c r="C8" s="472">
        <v>333192948.42930001</v>
      </c>
      <c r="D8" s="463">
        <v>266845954.1081</v>
      </c>
      <c r="E8" s="463">
        <v>9749072.7393999994</v>
      </c>
      <c r="F8" s="463">
        <v>331.11689999999999</v>
      </c>
      <c r="G8" s="463">
        <v>30175851.152199998</v>
      </c>
      <c r="H8" s="463">
        <v>80570.039999999994</v>
      </c>
      <c r="I8" s="463">
        <v>1224107.95</v>
      </c>
      <c r="J8" s="463">
        <v>4740465.6626000004</v>
      </c>
      <c r="K8" s="463">
        <v>1135.56</v>
      </c>
      <c r="L8" s="463">
        <v>36171142.888999999</v>
      </c>
      <c r="M8" s="463">
        <v>5448956.0818999996</v>
      </c>
      <c r="N8" s="463">
        <v>296617.13</v>
      </c>
      <c r="O8" s="463">
        <v>10826881.475</v>
      </c>
      <c r="P8" s="463">
        <v>1888327.317</v>
      </c>
      <c r="Q8" s="463">
        <v>7499938.4786</v>
      </c>
      <c r="R8" s="463">
        <v>2291227.284</v>
      </c>
      <c r="S8" s="463">
        <v>0</v>
      </c>
      <c r="T8" s="463">
        <v>1681.1164000000001</v>
      </c>
      <c r="U8" s="372"/>
    </row>
    <row r="9" spans="1:21">
      <c r="A9" s="391">
        <v>1.1000000000000001</v>
      </c>
      <c r="B9" s="391" t="s">
        <v>648</v>
      </c>
      <c r="C9" s="471">
        <v>267021410.9034</v>
      </c>
      <c r="D9" s="463">
        <v>203049457.63859999</v>
      </c>
      <c r="E9" s="463">
        <v>9137741.9594000001</v>
      </c>
      <c r="F9" s="463" t="s">
        <v>771</v>
      </c>
      <c r="G9" s="463">
        <v>29532047.7522</v>
      </c>
      <c r="H9" s="463" t="s">
        <v>771</v>
      </c>
      <c r="I9" s="463">
        <v>844370.02</v>
      </c>
      <c r="J9" s="463">
        <v>4737295.8525999999</v>
      </c>
      <c r="K9" s="463" t="s">
        <v>771</v>
      </c>
      <c r="L9" s="463">
        <v>34439905.512599997</v>
      </c>
      <c r="M9" s="463">
        <v>5365496.8019000003</v>
      </c>
      <c r="N9" s="463" t="s">
        <v>771</v>
      </c>
      <c r="O9" s="463">
        <v>10237752.975</v>
      </c>
      <c r="P9" s="463">
        <v>1226647.747</v>
      </c>
      <c r="Q9" s="463">
        <v>7496128.8886000002</v>
      </c>
      <c r="R9" s="463">
        <v>2291227.284</v>
      </c>
      <c r="S9" s="463" t="s">
        <v>771</v>
      </c>
      <c r="T9" s="463" t="s">
        <v>771</v>
      </c>
      <c r="U9" s="372"/>
    </row>
    <row r="10" spans="1:21">
      <c r="A10" s="413" t="s">
        <v>15</v>
      </c>
      <c r="B10" s="413" t="s">
        <v>649</v>
      </c>
      <c r="C10" s="471">
        <v>215001198.84079999</v>
      </c>
      <c r="D10" s="463">
        <v>152521681.847</v>
      </c>
      <c r="E10" s="463">
        <v>9137741.9594000001</v>
      </c>
      <c r="F10" s="463" t="s">
        <v>771</v>
      </c>
      <c r="G10" s="463">
        <v>28687677.7322</v>
      </c>
      <c r="H10" s="463" t="s">
        <v>771</v>
      </c>
      <c r="I10" s="463" t="s">
        <v>771</v>
      </c>
      <c r="J10" s="463">
        <v>4737295.8525999999</v>
      </c>
      <c r="K10" s="463" t="s">
        <v>771</v>
      </c>
      <c r="L10" s="463">
        <v>33791839.261600003</v>
      </c>
      <c r="M10" s="463">
        <v>5365496.8019000003</v>
      </c>
      <c r="N10" s="463" t="s">
        <v>771</v>
      </c>
      <c r="O10" s="463">
        <v>10237752.975</v>
      </c>
      <c r="P10" s="463">
        <v>1050913.747</v>
      </c>
      <c r="Q10" s="463">
        <v>7496128.8886000002</v>
      </c>
      <c r="R10" s="463">
        <v>2291227.284</v>
      </c>
      <c r="S10" s="463" t="s">
        <v>771</v>
      </c>
      <c r="T10" s="463" t="s">
        <v>771</v>
      </c>
      <c r="U10" s="372"/>
    </row>
    <row r="11" spans="1:21">
      <c r="A11" s="381" t="s">
        <v>650</v>
      </c>
      <c r="B11" s="381" t="s">
        <v>651</v>
      </c>
      <c r="C11" s="481">
        <v>125010420.66509999</v>
      </c>
      <c r="D11" s="463">
        <v>99835276.808200002</v>
      </c>
      <c r="E11" s="463">
        <v>113.9342</v>
      </c>
      <c r="F11" s="463"/>
      <c r="G11" s="463">
        <v>13699231.8796</v>
      </c>
      <c r="H11" s="463"/>
      <c r="I11" s="463"/>
      <c r="J11" s="463"/>
      <c r="K11" s="463"/>
      <c r="L11" s="463">
        <v>11475911.977399999</v>
      </c>
      <c r="M11" s="463">
        <v>5365496.8019000003</v>
      </c>
      <c r="N11" s="463"/>
      <c r="O11" s="463"/>
      <c r="P11" s="463"/>
      <c r="Q11" s="463">
        <v>2576987.7607</v>
      </c>
      <c r="R11" s="463">
        <v>2291227.284</v>
      </c>
      <c r="S11" s="463"/>
      <c r="T11" s="463"/>
      <c r="U11" s="372"/>
    </row>
    <row r="12" spans="1:21">
      <c r="A12" s="381" t="s">
        <v>652</v>
      </c>
      <c r="B12" s="381" t="s">
        <v>653</v>
      </c>
      <c r="C12" s="481">
        <v>31856109.294799998</v>
      </c>
      <c r="D12" s="463">
        <v>20888913.035100002</v>
      </c>
      <c r="E12" s="463">
        <v>6870938.3470999999</v>
      </c>
      <c r="F12" s="463"/>
      <c r="G12" s="463"/>
      <c r="H12" s="463"/>
      <c r="I12" s="463"/>
      <c r="J12" s="463"/>
      <c r="K12" s="463"/>
      <c r="L12" s="463">
        <v>10967196.2597</v>
      </c>
      <c r="M12" s="463"/>
      <c r="N12" s="463"/>
      <c r="O12" s="463">
        <v>5619463.4550000001</v>
      </c>
      <c r="P12" s="463">
        <v>900850.00320000004</v>
      </c>
      <c r="Q12" s="463">
        <v>3421131</v>
      </c>
      <c r="R12" s="463"/>
      <c r="S12" s="463"/>
      <c r="T12" s="463"/>
      <c r="U12" s="372"/>
    </row>
    <row r="13" spans="1:21">
      <c r="A13" s="381" t="s">
        <v>654</v>
      </c>
      <c r="B13" s="381" t="s">
        <v>655</v>
      </c>
      <c r="C13" s="481">
        <v>16456268.5397</v>
      </c>
      <c r="D13" s="463">
        <v>5587700.7301000003</v>
      </c>
      <c r="E13" s="463"/>
      <c r="F13" s="463"/>
      <c r="G13" s="463">
        <v>4737295.8525999999</v>
      </c>
      <c r="H13" s="463"/>
      <c r="I13" s="463"/>
      <c r="J13" s="463">
        <v>4737295.8525999999</v>
      </c>
      <c r="K13" s="463"/>
      <c r="L13" s="463">
        <v>6131271.9570000004</v>
      </c>
      <c r="M13" s="463"/>
      <c r="N13" s="463"/>
      <c r="O13" s="463">
        <v>4618289.5199999996</v>
      </c>
      <c r="P13" s="463"/>
      <c r="Q13" s="463">
        <v>1302631.7679000001</v>
      </c>
      <c r="R13" s="463"/>
      <c r="S13" s="463"/>
      <c r="T13" s="463"/>
      <c r="U13" s="372"/>
    </row>
    <row r="14" spans="1:21">
      <c r="A14" s="381" t="s">
        <v>656</v>
      </c>
      <c r="B14" s="381" t="s">
        <v>657</v>
      </c>
      <c r="C14" s="481">
        <v>41678400.341200002</v>
      </c>
      <c r="D14" s="463">
        <v>26209791.273600001</v>
      </c>
      <c r="E14" s="463">
        <v>2266689.6781000001</v>
      </c>
      <c r="F14" s="463"/>
      <c r="G14" s="463">
        <v>10251150</v>
      </c>
      <c r="H14" s="463"/>
      <c r="I14" s="463"/>
      <c r="J14" s="463"/>
      <c r="K14" s="463"/>
      <c r="L14" s="463">
        <v>5217459.0675999997</v>
      </c>
      <c r="M14" s="463"/>
      <c r="N14" s="463"/>
      <c r="O14" s="463"/>
      <c r="P14" s="463">
        <v>150063.7438</v>
      </c>
      <c r="Q14" s="463">
        <v>195378.36</v>
      </c>
      <c r="R14" s="463"/>
      <c r="S14" s="463"/>
      <c r="T14" s="463"/>
      <c r="U14" s="372"/>
    </row>
    <row r="15" spans="1:21">
      <c r="A15" s="382">
        <v>1.2</v>
      </c>
      <c r="B15" s="382" t="s">
        <v>658</v>
      </c>
      <c r="C15" s="481">
        <v>17676798.286200002</v>
      </c>
      <c r="D15" s="463">
        <v>4060989.22</v>
      </c>
      <c r="E15" s="463">
        <v>182754.8504</v>
      </c>
      <c r="F15" s="463"/>
      <c r="G15" s="463">
        <v>2953204.7944999998</v>
      </c>
      <c r="H15" s="463"/>
      <c r="I15" s="463">
        <v>84437</v>
      </c>
      <c r="J15" s="463">
        <v>473729.59989999997</v>
      </c>
      <c r="K15" s="463"/>
      <c r="L15" s="463">
        <v>10662604.2717</v>
      </c>
      <c r="M15" s="463">
        <v>1609649.051</v>
      </c>
      <c r="N15" s="463"/>
      <c r="O15" s="463">
        <v>3071325.9004000002</v>
      </c>
      <c r="P15" s="463">
        <v>367994.31829999998</v>
      </c>
      <c r="Q15" s="463">
        <v>2248838.6378000001</v>
      </c>
      <c r="R15" s="463">
        <v>687368.18519999995</v>
      </c>
      <c r="S15" s="463"/>
      <c r="T15" s="463"/>
      <c r="U15" s="372"/>
    </row>
    <row r="16" spans="1:21">
      <c r="A16" s="414">
        <v>1.3</v>
      </c>
      <c r="B16" s="382" t="s">
        <v>706</v>
      </c>
      <c r="C16" s="470"/>
      <c r="D16" s="470"/>
      <c r="E16" s="470"/>
      <c r="F16" s="470"/>
      <c r="G16" s="470"/>
      <c r="H16" s="470"/>
      <c r="I16" s="470"/>
      <c r="J16" s="470"/>
      <c r="K16" s="470"/>
      <c r="L16" s="470"/>
      <c r="M16" s="470"/>
      <c r="N16" s="470"/>
      <c r="O16" s="470"/>
      <c r="P16" s="470"/>
      <c r="Q16" s="470"/>
      <c r="R16" s="470"/>
      <c r="S16" s="470"/>
      <c r="T16" s="470"/>
      <c r="U16" s="372"/>
    </row>
    <row r="17" spans="1:21">
      <c r="A17" s="385" t="s">
        <v>659</v>
      </c>
      <c r="B17" s="383" t="s">
        <v>660</v>
      </c>
      <c r="C17" s="469">
        <v>204259888.68470001</v>
      </c>
      <c r="D17" s="468">
        <v>141810736.12689999</v>
      </c>
      <c r="E17" s="468">
        <v>9137741.9594000001</v>
      </c>
      <c r="F17" s="468"/>
      <c r="G17" s="468">
        <v>28687677.732099999</v>
      </c>
      <c r="H17" s="468"/>
      <c r="I17" s="468"/>
      <c r="J17" s="468">
        <v>4737295.8525999999</v>
      </c>
      <c r="K17" s="468"/>
      <c r="L17" s="468">
        <v>33761474.8257</v>
      </c>
      <c r="M17" s="468">
        <v>5365496.8019000003</v>
      </c>
      <c r="N17" s="468"/>
      <c r="O17" s="468">
        <v>10237752.975</v>
      </c>
      <c r="P17" s="468">
        <v>1012990.4748</v>
      </c>
      <c r="Q17" s="468">
        <v>7486378.5530000003</v>
      </c>
      <c r="R17" s="468">
        <v>2291227.284</v>
      </c>
      <c r="S17" s="468"/>
      <c r="T17" s="468"/>
      <c r="U17" s="372"/>
    </row>
    <row r="18" spans="1:21">
      <c r="A18" s="384" t="s">
        <v>661</v>
      </c>
      <c r="B18" s="384" t="s">
        <v>662</v>
      </c>
      <c r="C18" s="469">
        <v>193642385.06920001</v>
      </c>
      <c r="D18" s="468">
        <v>136623705.67919999</v>
      </c>
      <c r="E18" s="468">
        <v>7070998.5662000002</v>
      </c>
      <c r="F18" s="468"/>
      <c r="G18" s="468">
        <v>23734907.8321</v>
      </c>
      <c r="H18" s="468"/>
      <c r="I18" s="468"/>
      <c r="J18" s="468">
        <v>4737295.8525999999</v>
      </c>
      <c r="K18" s="468"/>
      <c r="L18" s="468">
        <v>33283771.5579</v>
      </c>
      <c r="M18" s="468">
        <v>5365496.8019000003</v>
      </c>
      <c r="N18" s="468"/>
      <c r="O18" s="468">
        <v>10237752.975</v>
      </c>
      <c r="P18" s="468">
        <v>1012990.4748</v>
      </c>
      <c r="Q18" s="468">
        <v>7486378.5530000003</v>
      </c>
      <c r="R18" s="468">
        <v>2291227.284</v>
      </c>
      <c r="S18" s="468"/>
      <c r="T18" s="468"/>
      <c r="U18" s="372"/>
    </row>
    <row r="19" spans="1:21">
      <c r="A19" s="385" t="s">
        <v>663</v>
      </c>
      <c r="B19" s="385" t="s">
        <v>664</v>
      </c>
      <c r="C19" s="469">
        <v>986835883.92130005</v>
      </c>
      <c r="D19" s="468">
        <v>949548915.34829998</v>
      </c>
      <c r="E19" s="468">
        <v>77969492.258300006</v>
      </c>
      <c r="F19" s="468"/>
      <c r="G19" s="468">
        <v>17596204.793900002</v>
      </c>
      <c r="H19" s="468"/>
      <c r="I19" s="468"/>
      <c r="J19" s="468">
        <v>552297.54740000004</v>
      </c>
      <c r="K19" s="468"/>
      <c r="L19" s="468">
        <v>19690763.779100001</v>
      </c>
      <c r="M19" s="468">
        <v>7436116.8788999999</v>
      </c>
      <c r="N19" s="468"/>
      <c r="O19" s="468">
        <v>2538653.8919000002</v>
      </c>
      <c r="P19" s="468">
        <v>194078.43789999999</v>
      </c>
      <c r="Q19" s="468">
        <v>3598370.3946000002</v>
      </c>
      <c r="R19" s="468">
        <v>1229310.5160000001</v>
      </c>
      <c r="S19" s="468"/>
      <c r="T19" s="468"/>
      <c r="U19" s="372"/>
    </row>
    <row r="20" spans="1:21">
      <c r="A20" s="384" t="s">
        <v>665</v>
      </c>
      <c r="B20" s="384" t="s">
        <v>662</v>
      </c>
      <c r="C20" s="469">
        <v>874419837.59759998</v>
      </c>
      <c r="D20" s="468">
        <v>843263111.03569996</v>
      </c>
      <c r="E20" s="468">
        <v>29199021.7403</v>
      </c>
      <c r="F20" s="468"/>
      <c r="G20" s="468">
        <v>13762271.765000001</v>
      </c>
      <c r="H20" s="468"/>
      <c r="I20" s="468"/>
      <c r="J20" s="468">
        <v>552297.54740000004</v>
      </c>
      <c r="K20" s="468"/>
      <c r="L20" s="468">
        <v>17394454.7969</v>
      </c>
      <c r="M20" s="468">
        <v>7436116.8788999999</v>
      </c>
      <c r="N20" s="468"/>
      <c r="O20" s="468">
        <v>2538653.8919000002</v>
      </c>
      <c r="P20" s="468">
        <v>194078.43789999999</v>
      </c>
      <c r="Q20" s="468">
        <v>3598370.3946000002</v>
      </c>
      <c r="R20" s="468">
        <v>1229310.5160000001</v>
      </c>
      <c r="S20" s="468"/>
      <c r="T20" s="468"/>
      <c r="U20" s="372"/>
    </row>
    <row r="21" spans="1:21">
      <c r="A21" s="386">
        <v>1.4</v>
      </c>
      <c r="B21" s="387" t="s">
        <v>666</v>
      </c>
      <c r="C21" s="469"/>
      <c r="D21" s="468"/>
      <c r="E21" s="468"/>
      <c r="F21" s="468"/>
      <c r="G21" s="468"/>
      <c r="H21" s="468"/>
      <c r="I21" s="468"/>
      <c r="J21" s="468"/>
      <c r="K21" s="468"/>
      <c r="L21" s="468"/>
      <c r="M21" s="468"/>
      <c r="N21" s="468"/>
      <c r="O21" s="468"/>
      <c r="P21" s="468"/>
      <c r="Q21" s="468"/>
      <c r="R21" s="468"/>
      <c r="S21" s="468"/>
      <c r="T21" s="468"/>
      <c r="U21" s="372"/>
    </row>
    <row r="22" spans="1:21">
      <c r="A22" s="386">
        <v>1.5</v>
      </c>
      <c r="B22" s="387" t="s">
        <v>667</v>
      </c>
      <c r="C22" s="467"/>
      <c r="D22" s="468"/>
      <c r="E22" s="468"/>
      <c r="F22" s="468"/>
      <c r="G22" s="468"/>
      <c r="H22" s="468"/>
      <c r="I22" s="468"/>
      <c r="J22" s="468"/>
      <c r="K22" s="468"/>
      <c r="L22" s="468"/>
      <c r="M22" s="468"/>
      <c r="N22" s="468"/>
      <c r="O22" s="468"/>
      <c r="P22" s="468"/>
      <c r="Q22" s="468"/>
      <c r="R22" s="468"/>
      <c r="S22" s="468"/>
      <c r="T22" s="468"/>
      <c r="U22" s="372"/>
    </row>
  </sheetData>
  <mergeCells count="6">
    <mergeCell ref="A5:B7"/>
    <mergeCell ref="D6:F6"/>
    <mergeCell ref="G6:K6"/>
    <mergeCell ref="L6:T6"/>
    <mergeCell ref="C6:C7"/>
    <mergeCell ref="C5:T5"/>
  </mergeCells>
  <conditionalFormatting sqref="A5">
    <cfRule type="duplicateValues" dxfId="8" priority="1"/>
    <cfRule type="duplicateValues" dxfId="7" priority="2"/>
  </conditionalFormatting>
  <conditionalFormatting sqref="A5">
    <cfRule type="duplicateValues" dxfId="6"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6"/>
  <sheetViews>
    <sheetView showGridLines="0" zoomScale="80" zoomScaleNormal="80" workbookViewId="0">
      <selection activeCell="F37" sqref="F37"/>
    </sheetView>
  </sheetViews>
  <sheetFormatPr defaultColWidth="9.36328125" defaultRowHeight="12"/>
  <cols>
    <col min="1" max="1" width="10.08984375" style="369" bestFit="1" customWidth="1"/>
    <col min="2" max="2" width="65" style="369" bestFit="1" customWidth="1"/>
    <col min="3" max="3" width="15.08984375" style="369" bestFit="1" customWidth="1"/>
    <col min="4" max="4" width="15.54296875" style="369" bestFit="1" customWidth="1"/>
    <col min="5" max="5" width="13.6328125" style="369" bestFit="1" customWidth="1"/>
    <col min="6" max="6" width="13.6328125" style="415" bestFit="1" customWidth="1"/>
    <col min="7" max="7" width="10.90625" style="415" bestFit="1" customWidth="1"/>
    <col min="8" max="8" width="12.453125" style="369" bestFit="1" customWidth="1"/>
    <col min="9" max="9" width="14.08984375" style="369" bestFit="1" customWidth="1"/>
    <col min="10" max="11" width="12.453125" style="415" bestFit="1" customWidth="1"/>
    <col min="12" max="12" width="13" style="415" bestFit="1" customWidth="1"/>
    <col min="13" max="13" width="10.54296875" style="415" bestFit="1" customWidth="1"/>
    <col min="14" max="14" width="12.453125" style="415" bestFit="1" customWidth="1"/>
    <col min="15" max="15" width="9.453125" style="369" bestFit="1" customWidth="1"/>
    <col min="16" max="16384" width="9.36328125" style="369"/>
  </cols>
  <sheetData>
    <row r="1" spans="1:15" ht="13">
      <c r="A1" s="2" t="s">
        <v>31</v>
      </c>
      <c r="B1" s="3" t="str">
        <f>'Info '!C2</f>
        <v>JSC PASHA Bank Georgia</v>
      </c>
      <c r="F1" s="369"/>
      <c r="G1" s="369"/>
      <c r="J1" s="369"/>
      <c r="K1" s="369"/>
      <c r="L1" s="369"/>
      <c r="M1" s="369"/>
      <c r="N1" s="369"/>
    </row>
    <row r="2" spans="1:15" ht="13">
      <c r="A2" s="2" t="s">
        <v>32</v>
      </c>
      <c r="B2" s="443">
        <f>'1. key ratios '!B2</f>
        <v>44742</v>
      </c>
      <c r="F2" s="369"/>
      <c r="G2" s="369"/>
      <c r="J2" s="369"/>
      <c r="K2" s="369"/>
      <c r="L2" s="369"/>
      <c r="M2" s="369"/>
      <c r="N2" s="369"/>
    </row>
    <row r="3" spans="1:15">
      <c r="A3" s="362" t="s">
        <v>668</v>
      </c>
      <c r="F3" s="369"/>
      <c r="G3" s="369"/>
      <c r="J3" s="369"/>
      <c r="K3" s="369"/>
      <c r="L3" s="369"/>
      <c r="M3" s="369"/>
      <c r="N3" s="369"/>
    </row>
    <row r="4" spans="1:15">
      <c r="F4" s="369"/>
      <c r="G4" s="369"/>
      <c r="J4" s="369"/>
      <c r="K4" s="369"/>
      <c r="L4" s="369"/>
      <c r="M4" s="369"/>
      <c r="N4" s="369"/>
    </row>
    <row r="5" spans="1:15" ht="46.5" customHeight="1">
      <c r="A5" s="744" t="s">
        <v>694</v>
      </c>
      <c r="B5" s="745"/>
      <c r="C5" s="789" t="s">
        <v>669</v>
      </c>
      <c r="D5" s="790"/>
      <c r="E5" s="790"/>
      <c r="F5" s="790"/>
      <c r="G5" s="790"/>
      <c r="H5" s="791"/>
      <c r="I5" s="789" t="s">
        <v>670</v>
      </c>
      <c r="J5" s="792"/>
      <c r="K5" s="792"/>
      <c r="L5" s="792"/>
      <c r="M5" s="792"/>
      <c r="N5" s="793"/>
      <c r="O5" s="794" t="s">
        <v>671</v>
      </c>
    </row>
    <row r="6" spans="1:15" ht="75" customHeight="1">
      <c r="A6" s="748"/>
      <c r="B6" s="749"/>
      <c r="C6" s="388"/>
      <c r="D6" s="389" t="s">
        <v>672</v>
      </c>
      <c r="E6" s="389" t="s">
        <v>673</v>
      </c>
      <c r="F6" s="389" t="s">
        <v>674</v>
      </c>
      <c r="G6" s="389" t="s">
        <v>675</v>
      </c>
      <c r="H6" s="389" t="s">
        <v>676</v>
      </c>
      <c r="I6" s="394"/>
      <c r="J6" s="389" t="s">
        <v>672</v>
      </c>
      <c r="K6" s="389" t="s">
        <v>673</v>
      </c>
      <c r="L6" s="389" t="s">
        <v>674</v>
      </c>
      <c r="M6" s="389" t="s">
        <v>675</v>
      </c>
      <c r="N6" s="389" t="s">
        <v>676</v>
      </c>
      <c r="O6" s="795"/>
    </row>
    <row r="7" spans="1:15">
      <c r="A7" s="366">
        <v>1</v>
      </c>
      <c r="B7" s="370" t="s">
        <v>697</v>
      </c>
      <c r="C7" s="466">
        <v>8986990.7100000009</v>
      </c>
      <c r="D7" s="489">
        <v>8536254.0399999991</v>
      </c>
      <c r="E7" s="489">
        <v>125982.45</v>
      </c>
      <c r="F7" s="491">
        <v>160825.35</v>
      </c>
      <c r="G7" s="491">
        <v>62478.76</v>
      </c>
      <c r="H7" s="489">
        <v>101450.11</v>
      </c>
      <c r="I7" s="489">
        <v>364260.78</v>
      </c>
      <c r="J7" s="491">
        <v>170725.36</v>
      </c>
      <c r="K7" s="491">
        <v>12598.23</v>
      </c>
      <c r="L7" s="491">
        <v>48247.63</v>
      </c>
      <c r="M7" s="491">
        <v>31239.45</v>
      </c>
      <c r="N7" s="491">
        <v>101450.11</v>
      </c>
      <c r="O7" s="489"/>
    </row>
    <row r="8" spans="1:15">
      <c r="A8" s="366">
        <v>2</v>
      </c>
      <c r="B8" s="370" t="s">
        <v>567</v>
      </c>
      <c r="C8" s="466">
        <v>55612051.377899997</v>
      </c>
      <c r="D8" s="489">
        <v>55160386.667900003</v>
      </c>
      <c r="E8" s="489">
        <v>116360.95</v>
      </c>
      <c r="F8" s="491">
        <v>251497.44</v>
      </c>
      <c r="G8" s="491">
        <v>73229.86</v>
      </c>
      <c r="H8" s="489">
        <v>10576.46</v>
      </c>
      <c r="I8" s="489">
        <v>1237484.568</v>
      </c>
      <c r="J8" s="491">
        <v>1103207.838</v>
      </c>
      <c r="K8" s="491">
        <v>11636.1</v>
      </c>
      <c r="L8" s="491">
        <v>75449.23</v>
      </c>
      <c r="M8" s="491">
        <v>36614.94</v>
      </c>
      <c r="N8" s="491">
        <v>10576.46</v>
      </c>
      <c r="O8" s="489"/>
    </row>
    <row r="9" spans="1:15">
      <c r="A9" s="366">
        <v>3</v>
      </c>
      <c r="B9" s="370" t="s">
        <v>568</v>
      </c>
      <c r="C9" s="466">
        <v>19138.330000000002</v>
      </c>
      <c r="D9" s="489">
        <v>19138.330000000002</v>
      </c>
      <c r="E9" s="489"/>
      <c r="F9" s="492"/>
      <c r="G9" s="492"/>
      <c r="H9" s="489">
        <v>0</v>
      </c>
      <c r="I9" s="489">
        <v>382.77</v>
      </c>
      <c r="J9" s="492">
        <v>382.77</v>
      </c>
      <c r="K9" s="492"/>
      <c r="L9" s="492"/>
      <c r="M9" s="492"/>
      <c r="N9" s="492"/>
      <c r="O9" s="489"/>
    </row>
    <row r="10" spans="1:15">
      <c r="A10" s="366">
        <v>4</v>
      </c>
      <c r="B10" s="370" t="s">
        <v>698</v>
      </c>
      <c r="C10" s="466">
        <v>30964060.5121</v>
      </c>
      <c r="D10" s="489">
        <v>28632077.083799999</v>
      </c>
      <c r="E10" s="489"/>
      <c r="F10" s="492">
        <v>2324958.0082999999</v>
      </c>
      <c r="G10" s="492">
        <v>1923.51</v>
      </c>
      <c r="H10" s="489">
        <v>5101.91</v>
      </c>
      <c r="I10" s="489">
        <v>1276192.5899</v>
      </c>
      <c r="J10" s="492">
        <v>572641.5233</v>
      </c>
      <c r="K10" s="492"/>
      <c r="L10" s="492">
        <v>697487.39659999998</v>
      </c>
      <c r="M10" s="492">
        <v>961.76</v>
      </c>
      <c r="N10" s="492">
        <v>5101.91</v>
      </c>
      <c r="O10" s="489"/>
    </row>
    <row r="11" spans="1:15">
      <c r="A11" s="366">
        <v>5</v>
      </c>
      <c r="B11" s="370" t="s">
        <v>569</v>
      </c>
      <c r="C11" s="466">
        <v>31790843.928800002</v>
      </c>
      <c r="D11" s="489">
        <v>29599026.0856</v>
      </c>
      <c r="E11" s="489">
        <v>926917.45140000002</v>
      </c>
      <c r="F11" s="492">
        <v>1264900.3918000001</v>
      </c>
      <c r="G11" s="492"/>
      <c r="H11" s="489">
        <v>0</v>
      </c>
      <c r="I11" s="489">
        <v>1064142.3811000001</v>
      </c>
      <c r="J11" s="492">
        <v>591980.54</v>
      </c>
      <c r="K11" s="492">
        <v>92691.7304</v>
      </c>
      <c r="L11" s="492">
        <v>379470.11060000001</v>
      </c>
      <c r="M11" s="492"/>
      <c r="N11" s="492"/>
      <c r="O11" s="489"/>
    </row>
    <row r="12" spans="1:15">
      <c r="A12" s="366">
        <v>6</v>
      </c>
      <c r="B12" s="370" t="s">
        <v>570</v>
      </c>
      <c r="C12" s="466">
        <v>8284909.9357000003</v>
      </c>
      <c r="D12" s="489">
        <v>7104814.9663000004</v>
      </c>
      <c r="E12" s="489">
        <v>969119.95940000005</v>
      </c>
      <c r="F12" s="492">
        <v>48879.93</v>
      </c>
      <c r="G12" s="492">
        <v>42154.18</v>
      </c>
      <c r="H12" s="489">
        <v>119940.9</v>
      </c>
      <c r="I12" s="489">
        <v>394690.28970000002</v>
      </c>
      <c r="J12" s="492">
        <v>142096.32279999999</v>
      </c>
      <c r="K12" s="492">
        <v>96911.996899999998</v>
      </c>
      <c r="L12" s="492">
        <v>14663.98</v>
      </c>
      <c r="M12" s="492">
        <v>21077.09</v>
      </c>
      <c r="N12" s="492">
        <v>119940.9</v>
      </c>
      <c r="O12" s="489"/>
    </row>
    <row r="13" spans="1:15">
      <c r="A13" s="366">
        <v>7</v>
      </c>
      <c r="B13" s="370" t="s">
        <v>571</v>
      </c>
      <c r="C13" s="466">
        <v>14938506.244000001</v>
      </c>
      <c r="D13" s="489">
        <v>12466767.289999999</v>
      </c>
      <c r="E13" s="489">
        <v>619.14</v>
      </c>
      <c r="F13" s="492">
        <v>2466299.2940000002</v>
      </c>
      <c r="G13" s="492"/>
      <c r="H13" s="489">
        <v>4820.5200000000004</v>
      </c>
      <c r="I13" s="489">
        <v>994107.54520000005</v>
      </c>
      <c r="J13" s="492">
        <v>249335.33</v>
      </c>
      <c r="K13" s="492">
        <v>61.91</v>
      </c>
      <c r="L13" s="492">
        <v>739889.78520000004</v>
      </c>
      <c r="M13" s="492"/>
      <c r="N13" s="492">
        <v>4820.5200000000004</v>
      </c>
      <c r="O13" s="489"/>
    </row>
    <row r="14" spans="1:15">
      <c r="A14" s="366">
        <v>8</v>
      </c>
      <c r="B14" s="370" t="s">
        <v>572</v>
      </c>
      <c r="C14" s="466">
        <v>8977992.1048000008</v>
      </c>
      <c r="D14" s="489">
        <v>8250840.6078000003</v>
      </c>
      <c r="E14" s="489">
        <v>4850.92</v>
      </c>
      <c r="F14" s="492">
        <v>699675.66700000002</v>
      </c>
      <c r="G14" s="492">
        <v>19433.28</v>
      </c>
      <c r="H14" s="489">
        <v>3191.63</v>
      </c>
      <c r="I14" s="489">
        <v>388312.8688</v>
      </c>
      <c r="J14" s="492">
        <v>165016.8149</v>
      </c>
      <c r="K14" s="492">
        <v>485.09</v>
      </c>
      <c r="L14" s="492">
        <v>209902.69390000001</v>
      </c>
      <c r="M14" s="492">
        <v>9716.64</v>
      </c>
      <c r="N14" s="492">
        <v>3191.63</v>
      </c>
      <c r="O14" s="489"/>
    </row>
    <row r="15" spans="1:15">
      <c r="A15" s="366">
        <v>9</v>
      </c>
      <c r="B15" s="370" t="s">
        <v>573</v>
      </c>
      <c r="C15" s="466">
        <v>1101953.1366999999</v>
      </c>
      <c r="D15" s="489">
        <v>949670.81669999997</v>
      </c>
      <c r="E15" s="489"/>
      <c r="F15" s="492">
        <v>145503.25</v>
      </c>
      <c r="G15" s="492">
        <v>2780.57</v>
      </c>
      <c r="H15" s="489">
        <v>3998.5</v>
      </c>
      <c r="I15" s="489">
        <v>68033.194000000003</v>
      </c>
      <c r="J15" s="492">
        <v>18993.434000000001</v>
      </c>
      <c r="K15" s="492"/>
      <c r="L15" s="492">
        <v>43650.97</v>
      </c>
      <c r="M15" s="492">
        <v>1390.29</v>
      </c>
      <c r="N15" s="492">
        <v>3998.5</v>
      </c>
      <c r="O15" s="489"/>
    </row>
    <row r="16" spans="1:15">
      <c r="A16" s="366">
        <v>10</v>
      </c>
      <c r="B16" s="370" t="s">
        <v>574</v>
      </c>
      <c r="C16" s="466">
        <v>378835.02889999998</v>
      </c>
      <c r="D16" s="489">
        <v>203919.59</v>
      </c>
      <c r="E16" s="489">
        <v>0</v>
      </c>
      <c r="F16" s="492">
        <v>174915.43890000001</v>
      </c>
      <c r="G16" s="492"/>
      <c r="H16" s="489"/>
      <c r="I16" s="489">
        <v>56553.032299999999</v>
      </c>
      <c r="J16" s="492">
        <v>4078.39</v>
      </c>
      <c r="K16" s="492"/>
      <c r="L16" s="492">
        <v>52474.6423</v>
      </c>
      <c r="M16" s="492"/>
      <c r="N16" s="492"/>
      <c r="O16" s="489"/>
    </row>
    <row r="17" spans="1:15">
      <c r="A17" s="366">
        <v>11</v>
      </c>
      <c r="B17" s="370" t="s">
        <v>575</v>
      </c>
      <c r="C17" s="466">
        <v>3604849.8300999999</v>
      </c>
      <c r="D17" s="489">
        <v>40405.56</v>
      </c>
      <c r="E17" s="489">
        <v>3564444.2700999998</v>
      </c>
      <c r="F17" s="492"/>
      <c r="G17" s="492"/>
      <c r="H17" s="489"/>
      <c r="I17" s="489">
        <v>357252.54629999999</v>
      </c>
      <c r="J17" s="492">
        <v>808.11</v>
      </c>
      <c r="K17" s="492">
        <v>356444.4363</v>
      </c>
      <c r="L17" s="492"/>
      <c r="M17" s="492"/>
      <c r="N17" s="492"/>
      <c r="O17" s="489"/>
    </row>
    <row r="18" spans="1:15">
      <c r="A18" s="366">
        <v>12</v>
      </c>
      <c r="B18" s="370" t="s">
        <v>576</v>
      </c>
      <c r="C18" s="466">
        <v>7466119.1376999998</v>
      </c>
      <c r="D18" s="489">
        <v>7194254.1776999999</v>
      </c>
      <c r="E18" s="489">
        <v>98072.14</v>
      </c>
      <c r="F18" s="492">
        <v>43508.44</v>
      </c>
      <c r="G18" s="492">
        <v>34900.129999999997</v>
      </c>
      <c r="H18" s="489">
        <v>95384.25</v>
      </c>
      <c r="I18" s="489">
        <v>279579.44679999998</v>
      </c>
      <c r="J18" s="492">
        <v>143885.35680000001</v>
      </c>
      <c r="K18" s="492">
        <v>9807.2099999999991</v>
      </c>
      <c r="L18" s="492">
        <v>13052.52</v>
      </c>
      <c r="M18" s="492">
        <v>17450.11</v>
      </c>
      <c r="N18" s="492">
        <v>95384.25</v>
      </c>
      <c r="O18" s="489"/>
    </row>
    <row r="19" spans="1:15">
      <c r="A19" s="366">
        <v>13</v>
      </c>
      <c r="B19" s="370" t="s">
        <v>577</v>
      </c>
      <c r="C19" s="466">
        <v>1641143.906</v>
      </c>
      <c r="D19" s="489">
        <v>1573243.196</v>
      </c>
      <c r="E19" s="489">
        <v>16773.93</v>
      </c>
      <c r="F19" s="492">
        <v>9320.84</v>
      </c>
      <c r="G19" s="492">
        <v>2453.41</v>
      </c>
      <c r="H19" s="489">
        <v>39352.53</v>
      </c>
      <c r="I19" s="489">
        <v>76517.870699999999</v>
      </c>
      <c r="J19" s="492">
        <v>31464.970700000002</v>
      </c>
      <c r="K19" s="492">
        <v>1677.39</v>
      </c>
      <c r="L19" s="492">
        <v>2796.27</v>
      </c>
      <c r="M19" s="492">
        <v>1226.71</v>
      </c>
      <c r="N19" s="492">
        <v>39352.53</v>
      </c>
      <c r="O19" s="489"/>
    </row>
    <row r="20" spans="1:15">
      <c r="A20" s="366">
        <v>14</v>
      </c>
      <c r="B20" s="370" t="s">
        <v>578</v>
      </c>
      <c r="C20" s="466">
        <v>41373778.549000002</v>
      </c>
      <c r="D20" s="489">
        <v>21407063.8629</v>
      </c>
      <c r="E20" s="489">
        <v>4747137.6726000002</v>
      </c>
      <c r="F20" s="492">
        <v>14746537.2126</v>
      </c>
      <c r="G20" s="492">
        <v>707.55</v>
      </c>
      <c r="H20" s="489">
        <v>472332.25099999999</v>
      </c>
      <c r="I20" s="489">
        <v>5799502.2852999996</v>
      </c>
      <c r="J20" s="492">
        <v>428141.27710000001</v>
      </c>
      <c r="K20" s="492">
        <v>474713.77990000002</v>
      </c>
      <c r="L20" s="492">
        <v>4423961.1973000001</v>
      </c>
      <c r="M20" s="492">
        <v>353.78</v>
      </c>
      <c r="N20" s="492">
        <v>472332.25099999999</v>
      </c>
      <c r="O20" s="489"/>
    </row>
    <row r="21" spans="1:15">
      <c r="A21" s="366">
        <v>15</v>
      </c>
      <c r="B21" s="370" t="s">
        <v>579</v>
      </c>
      <c r="C21" s="466">
        <v>10300776.3095</v>
      </c>
      <c r="D21" s="489">
        <v>1357651.3936000001</v>
      </c>
      <c r="E21" s="489">
        <v>1323501.9759</v>
      </c>
      <c r="F21" s="492">
        <v>7619209.0800000001</v>
      </c>
      <c r="G21" s="492"/>
      <c r="H21" s="489">
        <v>413.86</v>
      </c>
      <c r="I21" s="489">
        <v>2445679.8106</v>
      </c>
      <c r="J21" s="492">
        <v>27153.012599999998</v>
      </c>
      <c r="K21" s="492">
        <v>132350.20800000001</v>
      </c>
      <c r="L21" s="492">
        <v>2285762.73</v>
      </c>
      <c r="M21" s="492"/>
      <c r="N21" s="492">
        <v>413.86</v>
      </c>
      <c r="O21" s="489"/>
    </row>
    <row r="22" spans="1:15">
      <c r="A22" s="366">
        <v>16</v>
      </c>
      <c r="B22" s="370" t="s">
        <v>580</v>
      </c>
      <c r="C22" s="466">
        <v>33414.85</v>
      </c>
      <c r="D22" s="489">
        <v>33414.85</v>
      </c>
      <c r="E22" s="489"/>
      <c r="F22" s="492"/>
      <c r="G22" s="492"/>
      <c r="H22" s="489"/>
      <c r="I22" s="489">
        <v>668.3</v>
      </c>
      <c r="J22" s="492">
        <v>668.3</v>
      </c>
      <c r="K22" s="492"/>
      <c r="L22" s="492"/>
      <c r="M22" s="492"/>
      <c r="N22" s="492"/>
      <c r="O22" s="489"/>
    </row>
    <row r="23" spans="1:15">
      <c r="A23" s="366">
        <v>17</v>
      </c>
      <c r="B23" s="370" t="s">
        <v>701</v>
      </c>
      <c r="C23" s="466">
        <v>12646770.171399999</v>
      </c>
      <c r="D23" s="489">
        <v>1369563.89</v>
      </c>
      <c r="E23" s="489">
        <v>10251454.48</v>
      </c>
      <c r="F23" s="492">
        <v>1025751.8014</v>
      </c>
      <c r="G23" s="492"/>
      <c r="H23" s="489"/>
      <c r="I23" s="489">
        <v>1360262.2821</v>
      </c>
      <c r="J23" s="492">
        <v>27391.279999999999</v>
      </c>
      <c r="K23" s="492">
        <v>1025145.45</v>
      </c>
      <c r="L23" s="492">
        <v>307725.55209999997</v>
      </c>
      <c r="M23" s="492"/>
      <c r="N23" s="492"/>
      <c r="O23" s="489"/>
    </row>
    <row r="24" spans="1:15">
      <c r="A24" s="366">
        <v>18</v>
      </c>
      <c r="B24" s="370" t="s">
        <v>581</v>
      </c>
      <c r="C24" s="466">
        <v>41682149.457800001</v>
      </c>
      <c r="D24" s="489">
        <v>41661563.587800004</v>
      </c>
      <c r="E24" s="489">
        <v>2031.1</v>
      </c>
      <c r="F24" s="492">
        <v>17616.29</v>
      </c>
      <c r="G24" s="492"/>
      <c r="H24" s="489">
        <v>938.48</v>
      </c>
      <c r="I24" s="489">
        <v>839657.78009999997</v>
      </c>
      <c r="J24" s="492">
        <v>833231.30009999999</v>
      </c>
      <c r="K24" s="492">
        <v>203.11</v>
      </c>
      <c r="L24" s="492">
        <v>5284.89</v>
      </c>
      <c r="M24" s="492"/>
      <c r="N24" s="492">
        <v>938.48</v>
      </c>
      <c r="O24" s="489"/>
    </row>
    <row r="25" spans="1:15">
      <c r="A25" s="366">
        <v>19</v>
      </c>
      <c r="B25" s="370" t="s">
        <v>582</v>
      </c>
      <c r="C25" s="466">
        <v>16668006.1423</v>
      </c>
      <c r="D25" s="489">
        <v>16665006.6523</v>
      </c>
      <c r="E25" s="489"/>
      <c r="F25" s="492"/>
      <c r="G25" s="492"/>
      <c r="H25" s="489">
        <v>2999.49</v>
      </c>
      <c r="I25" s="489">
        <v>336299.6004</v>
      </c>
      <c r="J25" s="492">
        <v>333300.11040000001</v>
      </c>
      <c r="K25" s="492"/>
      <c r="L25" s="492"/>
      <c r="M25" s="492"/>
      <c r="N25" s="492">
        <v>2999.49</v>
      </c>
      <c r="O25" s="489"/>
    </row>
    <row r="26" spans="1:15">
      <c r="A26" s="366">
        <v>20</v>
      </c>
      <c r="B26" s="370" t="s">
        <v>700</v>
      </c>
      <c r="C26" s="466">
        <v>1703688.14</v>
      </c>
      <c r="D26" s="489">
        <v>1625242.24</v>
      </c>
      <c r="E26" s="489">
        <v>7930.38</v>
      </c>
      <c r="F26" s="492">
        <v>664.5</v>
      </c>
      <c r="G26" s="492">
        <v>29143.599999999999</v>
      </c>
      <c r="H26" s="489">
        <v>40707.42</v>
      </c>
      <c r="I26" s="489">
        <v>88776.56</v>
      </c>
      <c r="J26" s="492">
        <v>32504.95</v>
      </c>
      <c r="K26" s="492">
        <v>793.04</v>
      </c>
      <c r="L26" s="492">
        <v>199.35</v>
      </c>
      <c r="M26" s="492">
        <v>14571.8</v>
      </c>
      <c r="N26" s="492">
        <v>40707.42</v>
      </c>
      <c r="O26" s="489"/>
    </row>
    <row r="27" spans="1:15">
      <c r="A27" s="366">
        <v>21</v>
      </c>
      <c r="B27" s="370" t="s">
        <v>583</v>
      </c>
      <c r="C27" s="466">
        <v>318042.74</v>
      </c>
      <c r="D27" s="489">
        <v>311920.58</v>
      </c>
      <c r="E27" s="489">
        <v>1142.42</v>
      </c>
      <c r="F27" s="492">
        <v>4979.74</v>
      </c>
      <c r="G27" s="492"/>
      <c r="H27" s="489"/>
      <c r="I27" s="489">
        <v>7846.61</v>
      </c>
      <c r="J27" s="492">
        <v>6238.45</v>
      </c>
      <c r="K27" s="492">
        <v>114.24</v>
      </c>
      <c r="L27" s="492">
        <v>1493.92</v>
      </c>
      <c r="M27" s="492"/>
      <c r="N27" s="492"/>
      <c r="O27" s="489"/>
    </row>
    <row r="28" spans="1:15">
      <c r="A28" s="366">
        <v>22</v>
      </c>
      <c r="B28" s="370" t="s">
        <v>584</v>
      </c>
      <c r="C28" s="466">
        <v>325696.38</v>
      </c>
      <c r="D28" s="489">
        <v>313808.81</v>
      </c>
      <c r="E28" s="489">
        <v>1947.99</v>
      </c>
      <c r="F28" s="492"/>
      <c r="G28" s="492">
        <v>5995.66</v>
      </c>
      <c r="H28" s="489">
        <v>3943.92</v>
      </c>
      <c r="I28" s="489">
        <v>13412.77</v>
      </c>
      <c r="J28" s="492">
        <v>6276.21</v>
      </c>
      <c r="K28" s="492">
        <v>194.8</v>
      </c>
      <c r="L28" s="492"/>
      <c r="M28" s="492">
        <v>2997.84</v>
      </c>
      <c r="N28" s="492">
        <v>3943.92</v>
      </c>
      <c r="O28" s="489"/>
    </row>
    <row r="29" spans="1:15">
      <c r="A29" s="366">
        <v>23</v>
      </c>
      <c r="B29" s="370" t="s">
        <v>585</v>
      </c>
      <c r="C29" s="466">
        <v>11824850.9268</v>
      </c>
      <c r="D29" s="489">
        <v>8204066.4528999999</v>
      </c>
      <c r="E29" s="489">
        <v>548633.02619999996</v>
      </c>
      <c r="F29" s="492">
        <v>2948000.2176000001</v>
      </c>
      <c r="G29" s="492">
        <v>28777.69</v>
      </c>
      <c r="H29" s="489">
        <v>95373.54</v>
      </c>
      <c r="I29" s="489">
        <v>1213107.4528000001</v>
      </c>
      <c r="J29" s="492">
        <v>164081.66690000001</v>
      </c>
      <c r="K29" s="492">
        <v>54863.273300000001</v>
      </c>
      <c r="L29" s="492">
        <v>884400.09259999997</v>
      </c>
      <c r="M29" s="492">
        <v>14388.88</v>
      </c>
      <c r="N29" s="492">
        <v>95373.54</v>
      </c>
      <c r="O29" s="489"/>
    </row>
    <row r="30" spans="1:15">
      <c r="A30" s="366">
        <v>24</v>
      </c>
      <c r="B30" s="370" t="s">
        <v>699</v>
      </c>
      <c r="C30" s="466">
        <v>6802378.6414000001</v>
      </c>
      <c r="D30" s="489">
        <v>6322622.6414000001</v>
      </c>
      <c r="E30" s="489"/>
      <c r="F30" s="492">
        <v>479756</v>
      </c>
      <c r="G30" s="492"/>
      <c r="H30" s="489"/>
      <c r="I30" s="489">
        <v>270379.2476</v>
      </c>
      <c r="J30" s="492">
        <v>126452.4476</v>
      </c>
      <c r="K30" s="492"/>
      <c r="L30" s="492">
        <v>143926.79999999999</v>
      </c>
      <c r="M30" s="492"/>
      <c r="N30" s="492"/>
      <c r="O30" s="489"/>
    </row>
    <row r="31" spans="1:15">
      <c r="A31" s="366">
        <v>25</v>
      </c>
      <c r="B31" s="370" t="s">
        <v>586</v>
      </c>
      <c r="C31" s="466">
        <v>12987698.765000001</v>
      </c>
      <c r="D31" s="489">
        <v>5145404.4685000004</v>
      </c>
      <c r="E31" s="489">
        <v>7438942.9064999996</v>
      </c>
      <c r="F31" s="492">
        <v>85215.03</v>
      </c>
      <c r="G31" s="492">
        <v>70964.37</v>
      </c>
      <c r="H31" s="489">
        <v>247171.99</v>
      </c>
      <c r="I31" s="489">
        <v>1155021.3282000001</v>
      </c>
      <c r="J31" s="492">
        <v>102908.2586</v>
      </c>
      <c r="K31" s="492">
        <v>743894.31960000005</v>
      </c>
      <c r="L31" s="492">
        <v>25564.53</v>
      </c>
      <c r="M31" s="492">
        <v>35482.230000000003</v>
      </c>
      <c r="N31" s="492">
        <v>247171.99</v>
      </c>
      <c r="O31" s="489"/>
    </row>
    <row r="32" spans="1:15">
      <c r="A32" s="366">
        <v>26</v>
      </c>
      <c r="B32" s="370" t="s">
        <v>696</v>
      </c>
      <c r="C32" s="466">
        <v>2758303.1732999999</v>
      </c>
      <c r="D32" s="489">
        <v>2697826.5469</v>
      </c>
      <c r="E32" s="489">
        <v>29987.99</v>
      </c>
      <c r="F32" s="492">
        <v>30488.147099999998</v>
      </c>
      <c r="G32" s="492"/>
      <c r="H32" s="489">
        <v>0.48930000000000001</v>
      </c>
      <c r="I32" s="489">
        <v>66102.520099999994</v>
      </c>
      <c r="J32" s="492">
        <v>53956.7808</v>
      </c>
      <c r="K32" s="492">
        <v>2998.8</v>
      </c>
      <c r="L32" s="492">
        <v>9146.4500000000007</v>
      </c>
      <c r="M32" s="492"/>
      <c r="N32" s="492">
        <v>0.48930000000000001</v>
      </c>
      <c r="O32" s="489"/>
    </row>
    <row r="33" spans="1:15">
      <c r="A33" s="366">
        <v>27</v>
      </c>
      <c r="B33" s="390" t="s">
        <v>109</v>
      </c>
      <c r="C33" s="462">
        <v>333192948.42930001</v>
      </c>
      <c r="D33" s="462">
        <v>266845954.3881</v>
      </c>
      <c r="E33" s="462">
        <v>30175851.152199998</v>
      </c>
      <c r="F33" s="462">
        <v>34548502.068700001</v>
      </c>
      <c r="G33" s="462">
        <v>374942.57</v>
      </c>
      <c r="H33" s="462">
        <v>1247698.2503</v>
      </c>
      <c r="I33" s="462">
        <v>20154226.4298</v>
      </c>
      <c r="J33" s="462">
        <v>5336920.8043999998</v>
      </c>
      <c r="K33" s="462">
        <v>3017585.1145000001</v>
      </c>
      <c r="L33" s="462">
        <v>10364550.740700001</v>
      </c>
      <c r="M33" s="462">
        <v>187471.52</v>
      </c>
      <c r="N33" s="462">
        <v>1247698.2503</v>
      </c>
      <c r="O33" s="462"/>
    </row>
    <row r="34" spans="1:15">
      <c r="A34" s="372"/>
      <c r="B34" s="372"/>
      <c r="C34" s="372"/>
      <c r="D34" s="372"/>
      <c r="E34" s="372"/>
      <c r="H34" s="372"/>
      <c r="I34" s="372"/>
      <c r="O34" s="372"/>
    </row>
    <row r="35" spans="1:15">
      <c r="A35" s="372"/>
      <c r="B35" s="405"/>
      <c r="C35" s="405"/>
      <c r="D35" s="372"/>
      <c r="E35" s="372"/>
      <c r="H35" s="372"/>
      <c r="I35" s="372"/>
      <c r="O35" s="372"/>
    </row>
    <row r="36" spans="1:15">
      <c r="A36" s="372"/>
      <c r="B36" s="372"/>
      <c r="C36" s="372"/>
      <c r="D36" s="372"/>
      <c r="E36" s="372"/>
      <c r="H36" s="372"/>
      <c r="I36" s="372"/>
      <c r="O36" s="372"/>
    </row>
    <row r="37" spans="1:15">
      <c r="A37" s="372"/>
      <c r="B37" s="372"/>
      <c r="C37" s="372"/>
      <c r="D37" s="372"/>
      <c r="E37" s="372"/>
      <c r="H37" s="372"/>
      <c r="I37" s="372"/>
      <c r="O37" s="372"/>
    </row>
    <row r="38" spans="1:15">
      <c r="A38" s="372"/>
      <c r="B38" s="372"/>
      <c r="C38" s="372"/>
      <c r="D38" s="372"/>
      <c r="E38" s="372"/>
      <c r="H38" s="372"/>
      <c r="I38" s="372"/>
      <c r="O38" s="372"/>
    </row>
    <row r="39" spans="1:15">
      <c r="A39" s="372"/>
      <c r="B39" s="372"/>
      <c r="C39" s="372"/>
      <c r="D39" s="372"/>
      <c r="E39" s="372"/>
      <c r="H39" s="372"/>
      <c r="I39" s="372"/>
      <c r="O39" s="372"/>
    </row>
    <row r="40" spans="1:15">
      <c r="A40" s="372"/>
      <c r="B40" s="372"/>
      <c r="C40" s="372"/>
      <c r="D40" s="372"/>
      <c r="E40" s="372"/>
      <c r="H40" s="372"/>
      <c r="I40" s="372"/>
      <c r="O40" s="372"/>
    </row>
    <row r="41" spans="1:15">
      <c r="A41" s="406"/>
      <c r="B41" s="406"/>
      <c r="C41" s="406"/>
      <c r="D41" s="372"/>
      <c r="E41" s="372"/>
      <c r="H41" s="372"/>
      <c r="I41" s="372"/>
      <c r="O41" s="372"/>
    </row>
    <row r="42" spans="1:15">
      <c r="A42" s="406"/>
      <c r="B42" s="406"/>
      <c r="C42" s="406"/>
      <c r="D42" s="372"/>
      <c r="E42" s="372"/>
      <c r="H42" s="372"/>
      <c r="I42" s="372"/>
      <c r="O42" s="372"/>
    </row>
    <row r="43" spans="1:15">
      <c r="A43" s="372"/>
      <c r="B43" s="372"/>
      <c r="C43" s="372"/>
      <c r="D43" s="372"/>
      <c r="E43" s="372"/>
      <c r="H43" s="372"/>
      <c r="I43" s="372"/>
      <c r="O43" s="372"/>
    </row>
    <row r="44" spans="1:15">
      <c r="A44" s="372"/>
      <c r="B44" s="372"/>
      <c r="C44" s="372"/>
      <c r="D44" s="372"/>
      <c r="E44" s="372"/>
      <c r="H44" s="372"/>
      <c r="I44" s="372"/>
      <c r="O44" s="372"/>
    </row>
    <row r="45" spans="1:15">
      <c r="A45" s="372"/>
      <c r="B45" s="372"/>
      <c r="C45" s="372"/>
      <c r="D45" s="372"/>
      <c r="E45" s="372"/>
      <c r="H45" s="372"/>
      <c r="I45" s="372"/>
      <c r="O45" s="372"/>
    </row>
    <row r="46" spans="1:15">
      <c r="A46" s="372"/>
      <c r="B46" s="372"/>
      <c r="C46" s="372"/>
      <c r="D46" s="372"/>
      <c r="E46" s="372"/>
      <c r="H46" s="372"/>
      <c r="I46" s="372"/>
      <c r="O46" s="372"/>
    </row>
  </sheetData>
  <mergeCells count="4">
    <mergeCell ref="A5:B6"/>
    <mergeCell ref="C5:H5"/>
    <mergeCell ref="I5:N5"/>
    <mergeCell ref="O5:O6"/>
  </mergeCells>
  <conditionalFormatting sqref="A5">
    <cfRule type="duplicateValues" dxfId="5" priority="1"/>
    <cfRule type="duplicateValues" dxfId="4" priority="2"/>
  </conditionalFormatting>
  <conditionalFormatting sqref="A5">
    <cfRule type="duplicateValues" dxfId="3"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
  <sheetViews>
    <sheetView showGridLines="0" zoomScale="80" zoomScaleNormal="80" workbookViewId="0">
      <selection activeCell="G7" sqref="G7:K7"/>
    </sheetView>
  </sheetViews>
  <sheetFormatPr defaultColWidth="8.6328125" defaultRowHeight="12"/>
  <cols>
    <col min="1" max="1" width="10.08984375" style="416" bestFit="1" customWidth="1"/>
    <col min="2" max="2" width="71.453125" style="416" customWidth="1"/>
    <col min="3" max="3" width="10.54296875" style="416" bestFit="1" customWidth="1"/>
    <col min="4" max="4" width="10.90625" style="416" bestFit="1" customWidth="1"/>
    <col min="5" max="5" width="11.08984375" style="416" customWidth="1"/>
    <col min="6" max="6" width="10.36328125" style="416" bestFit="1" customWidth="1"/>
    <col min="7" max="7" width="12.6328125" style="416" bestFit="1" customWidth="1"/>
    <col min="8" max="8" width="11.36328125" style="416" bestFit="1" customWidth="1"/>
    <col min="9" max="9" width="11.54296875" style="416" bestFit="1" customWidth="1"/>
    <col min="10" max="10" width="10.54296875" style="416" bestFit="1" customWidth="1"/>
    <col min="11" max="11" width="12" style="416" bestFit="1" customWidth="1"/>
    <col min="12" max="16384" width="8.6328125" style="416"/>
  </cols>
  <sheetData>
    <row r="1" spans="1:11" s="369" customFormat="1" ht="13">
      <c r="A1" s="2" t="s">
        <v>31</v>
      </c>
      <c r="B1" s="3" t="str">
        <f>'Info '!C2</f>
        <v>JSC PASHA Bank Georgia</v>
      </c>
    </row>
    <row r="2" spans="1:11" s="369" customFormat="1" ht="13">
      <c r="A2" s="2" t="s">
        <v>32</v>
      </c>
      <c r="B2" s="443">
        <f>'1. key ratios '!B2</f>
        <v>44742</v>
      </c>
    </row>
    <row r="3" spans="1:11" s="369" customFormat="1">
      <c r="A3" s="362" t="s">
        <v>677</v>
      </c>
    </row>
    <row r="4" spans="1:11">
      <c r="C4" s="417" t="s">
        <v>0</v>
      </c>
      <c r="D4" s="417" t="s">
        <v>1</v>
      </c>
      <c r="E4" s="417" t="s">
        <v>2</v>
      </c>
      <c r="F4" s="417" t="s">
        <v>3</v>
      </c>
      <c r="G4" s="417" t="s">
        <v>4</v>
      </c>
      <c r="H4" s="417" t="s">
        <v>6</v>
      </c>
      <c r="I4" s="417" t="s">
        <v>9</v>
      </c>
      <c r="J4" s="417" t="s">
        <v>10</v>
      </c>
      <c r="K4" s="417" t="s">
        <v>11</v>
      </c>
    </row>
    <row r="5" spans="1:11" ht="105" customHeight="1">
      <c r="A5" s="796" t="s">
        <v>678</v>
      </c>
      <c r="B5" s="797"/>
      <c r="C5" s="393" t="s">
        <v>679</v>
      </c>
      <c r="D5" s="393" t="s">
        <v>680</v>
      </c>
      <c r="E5" s="393" t="s">
        <v>681</v>
      </c>
      <c r="F5" s="418" t="s">
        <v>682</v>
      </c>
      <c r="G5" s="393" t="s">
        <v>683</v>
      </c>
      <c r="H5" s="393" t="s">
        <v>684</v>
      </c>
      <c r="I5" s="393" t="s">
        <v>685</v>
      </c>
      <c r="J5" s="393" t="s">
        <v>686</v>
      </c>
      <c r="K5" s="393" t="s">
        <v>687</v>
      </c>
    </row>
    <row r="6" spans="1:11">
      <c r="A6" s="366">
        <v>1</v>
      </c>
      <c r="B6" s="366" t="s">
        <v>633</v>
      </c>
      <c r="C6" s="489">
        <v>1215048.6085000001</v>
      </c>
      <c r="D6" s="489"/>
      <c r="E6" s="489"/>
      <c r="F6" s="489"/>
      <c r="G6" s="489">
        <v>193642385.06920001</v>
      </c>
      <c r="H6" s="489"/>
      <c r="I6" s="489">
        <v>54151975.256899998</v>
      </c>
      <c r="J6" s="489">
        <v>3014217.7672999999</v>
      </c>
      <c r="K6" s="489">
        <v>81169321.7271</v>
      </c>
    </row>
    <row r="7" spans="1:11">
      <c r="A7" s="366">
        <v>2</v>
      </c>
      <c r="B7" s="366" t="s">
        <v>688</v>
      </c>
      <c r="C7" s="489"/>
      <c r="D7" s="489"/>
      <c r="E7" s="489"/>
      <c r="F7" s="489"/>
      <c r="G7" s="489">
        <v>3500000</v>
      </c>
      <c r="H7" s="489"/>
      <c r="I7" s="489">
        <v>14000000</v>
      </c>
      <c r="J7" s="489"/>
      <c r="K7" s="489">
        <v>19057426.5803</v>
      </c>
    </row>
    <row r="8" spans="1:11">
      <c r="A8" s="366">
        <v>3</v>
      </c>
      <c r="B8" s="366" t="s">
        <v>641</v>
      </c>
      <c r="C8" s="489">
        <v>3201897.1940000001</v>
      </c>
      <c r="D8" s="489">
        <v>0</v>
      </c>
      <c r="E8" s="489">
        <v>16761804.548699999</v>
      </c>
      <c r="F8" s="489">
        <v>0</v>
      </c>
      <c r="G8" s="489">
        <v>20871164.0616</v>
      </c>
      <c r="H8" s="489">
        <v>0</v>
      </c>
      <c r="I8" s="489">
        <v>4066498.13</v>
      </c>
      <c r="J8" s="489">
        <v>259770.25109999999</v>
      </c>
      <c r="K8" s="489">
        <v>35768426.308799997</v>
      </c>
    </row>
    <row r="9" spans="1:11">
      <c r="A9" s="366">
        <v>4</v>
      </c>
      <c r="B9" s="391" t="s">
        <v>689</v>
      </c>
      <c r="C9" s="489"/>
      <c r="D9" s="489"/>
      <c r="E9" s="489"/>
      <c r="F9" s="489"/>
      <c r="G9" s="489">
        <v>35449820.853699997</v>
      </c>
      <c r="H9" s="489"/>
      <c r="I9" s="489">
        <v>1142869.7701000001</v>
      </c>
      <c r="J9" s="489">
        <v>706803.20380000002</v>
      </c>
      <c r="K9" s="489">
        <v>1221826.7445</v>
      </c>
    </row>
    <row r="10" spans="1:11">
      <c r="A10" s="366">
        <v>5</v>
      </c>
      <c r="B10" s="391" t="s">
        <v>690</v>
      </c>
      <c r="C10" s="489"/>
      <c r="D10" s="489"/>
      <c r="E10" s="489"/>
      <c r="F10" s="489"/>
      <c r="G10" s="489"/>
      <c r="H10" s="489"/>
      <c r="I10" s="489"/>
      <c r="J10" s="489"/>
      <c r="K10" s="489"/>
    </row>
    <row r="11" spans="1:11">
      <c r="A11" s="366">
        <v>6</v>
      </c>
      <c r="B11" s="391" t="s">
        <v>691</v>
      </c>
      <c r="C11" s="489">
        <v>1524540.8133</v>
      </c>
      <c r="D11" s="489">
        <v>0</v>
      </c>
      <c r="E11" s="489">
        <v>0</v>
      </c>
      <c r="F11" s="489">
        <v>112644.18670000001</v>
      </c>
      <c r="G11" s="489">
        <v>43652.29</v>
      </c>
      <c r="H11" s="489"/>
      <c r="I11" s="489"/>
      <c r="J11" s="489"/>
      <c r="K11" s="489"/>
    </row>
  </sheetData>
  <mergeCells count="1">
    <mergeCell ref="A5:B5"/>
  </mergeCells>
  <conditionalFormatting sqref="A5">
    <cfRule type="duplicateValues" dxfId="2" priority="1"/>
    <cfRule type="duplicateValues" dxfId="1" priority="2"/>
  </conditionalFormatting>
  <conditionalFormatting sqref="A5">
    <cfRule type="duplicateValues" dxfId="0"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20"/>
  <sheetViews>
    <sheetView showGridLines="0" zoomScale="80" zoomScaleNormal="80" workbookViewId="0">
      <selection activeCell="K36" sqref="K36"/>
    </sheetView>
  </sheetViews>
  <sheetFormatPr defaultRowHeight="14.5"/>
  <cols>
    <col min="1" max="1" width="10.08984375" bestFit="1" customWidth="1"/>
    <col min="2" max="2" width="51.54296875" customWidth="1"/>
    <col min="3" max="3" width="13.54296875" customWidth="1"/>
    <col min="4" max="4" width="11.54296875" bestFit="1" customWidth="1"/>
    <col min="5" max="6" width="9.36328125" bestFit="1" customWidth="1"/>
    <col min="7" max="9" width="8.90625" bestFit="1" customWidth="1"/>
    <col min="10" max="10" width="9.36328125" bestFit="1" customWidth="1"/>
    <col min="11" max="11" width="8.08984375" bestFit="1" customWidth="1"/>
    <col min="12" max="12" width="10.453125" bestFit="1" customWidth="1"/>
    <col min="13" max="13" width="8.08984375" bestFit="1" customWidth="1"/>
    <col min="14" max="14" width="8.90625" bestFit="1" customWidth="1"/>
    <col min="15" max="15" width="12.36328125" customWidth="1"/>
    <col min="16" max="16" width="17.453125" customWidth="1"/>
    <col min="17" max="17" width="17.6328125" customWidth="1"/>
    <col min="18" max="18" width="18.08984375" customWidth="1"/>
    <col min="19" max="19" width="22.54296875" customWidth="1"/>
  </cols>
  <sheetData>
    <row r="1" spans="1:19">
      <c r="A1" s="2" t="s">
        <v>31</v>
      </c>
      <c r="B1" s="3" t="str">
        <f>'Info '!C2</f>
        <v>JSC PASHA Bank Georgia</v>
      </c>
    </row>
    <row r="2" spans="1:19">
      <c r="A2" s="2" t="s">
        <v>32</v>
      </c>
      <c r="B2" s="443">
        <f>'1. key ratios '!B2</f>
        <v>44742</v>
      </c>
    </row>
    <row r="3" spans="1:19">
      <c r="A3" s="362" t="s">
        <v>717</v>
      </c>
      <c r="B3" s="369"/>
    </row>
    <row r="4" spans="1:19">
      <c r="A4" s="362"/>
      <c r="B4" s="369"/>
    </row>
    <row r="5" spans="1:19">
      <c r="A5" s="800" t="s">
        <v>718</v>
      </c>
      <c r="B5" s="800"/>
      <c r="C5" s="798" t="s">
        <v>737</v>
      </c>
      <c r="D5" s="798"/>
      <c r="E5" s="798"/>
      <c r="F5" s="798"/>
      <c r="G5" s="798"/>
      <c r="H5" s="798"/>
      <c r="I5" s="798" t="s">
        <v>739</v>
      </c>
      <c r="J5" s="798"/>
      <c r="K5" s="798"/>
      <c r="L5" s="798"/>
      <c r="M5" s="798"/>
      <c r="N5" s="799"/>
      <c r="O5" s="801" t="s">
        <v>719</v>
      </c>
      <c r="P5" s="801" t="s">
        <v>733</v>
      </c>
      <c r="Q5" s="801" t="s">
        <v>734</v>
      </c>
      <c r="R5" s="801" t="s">
        <v>738</v>
      </c>
      <c r="S5" s="801" t="s">
        <v>735</v>
      </c>
    </row>
    <row r="6" spans="1:19" ht="46.25" customHeight="1">
      <c r="A6" s="800"/>
      <c r="B6" s="800"/>
      <c r="C6" s="428"/>
      <c r="D6" s="427" t="s">
        <v>672</v>
      </c>
      <c r="E6" s="427" t="s">
        <v>673</v>
      </c>
      <c r="F6" s="427" t="s">
        <v>674</v>
      </c>
      <c r="G6" s="427" t="s">
        <v>675</v>
      </c>
      <c r="H6" s="427" t="s">
        <v>676</v>
      </c>
      <c r="I6" s="428"/>
      <c r="J6" s="427" t="s">
        <v>672</v>
      </c>
      <c r="K6" s="427" t="s">
        <v>673</v>
      </c>
      <c r="L6" s="427" t="s">
        <v>674</v>
      </c>
      <c r="M6" s="427" t="s">
        <v>675</v>
      </c>
      <c r="N6" s="429" t="s">
        <v>676</v>
      </c>
      <c r="O6" s="801"/>
      <c r="P6" s="801"/>
      <c r="Q6" s="801"/>
      <c r="R6" s="801"/>
      <c r="S6" s="801"/>
    </row>
    <row r="7" spans="1:19">
      <c r="A7" s="419">
        <v>1</v>
      </c>
      <c r="B7" s="422" t="s">
        <v>727</v>
      </c>
      <c r="C7" s="493"/>
      <c r="D7" s="493"/>
      <c r="E7" s="493"/>
      <c r="F7" s="493"/>
      <c r="G7" s="493"/>
      <c r="H7" s="493"/>
      <c r="I7" s="493"/>
      <c r="J7" s="493"/>
      <c r="K7" s="493"/>
      <c r="L7" s="493"/>
      <c r="M7" s="493"/>
      <c r="N7" s="493"/>
      <c r="O7" s="493">
        <v>0</v>
      </c>
      <c r="P7" s="493"/>
      <c r="Q7" s="493"/>
      <c r="R7" s="493"/>
      <c r="S7" s="493"/>
    </row>
    <row r="8" spans="1:19">
      <c r="A8" s="419">
        <v>2</v>
      </c>
      <c r="B8" s="423" t="s">
        <v>726</v>
      </c>
      <c r="C8" s="493">
        <v>20750556.298500001</v>
      </c>
      <c r="D8" s="493">
        <v>19162806.5385</v>
      </c>
      <c r="E8" s="493">
        <v>430576.08</v>
      </c>
      <c r="F8" s="493">
        <v>411413.77</v>
      </c>
      <c r="G8" s="493">
        <v>262798.2</v>
      </c>
      <c r="H8" s="493">
        <v>482961.71</v>
      </c>
      <c r="I8" s="493">
        <v>1164098.9986</v>
      </c>
      <c r="J8" s="493">
        <v>383256.36859999999</v>
      </c>
      <c r="K8" s="493">
        <v>43057.59</v>
      </c>
      <c r="L8" s="493">
        <v>123424.14</v>
      </c>
      <c r="M8" s="493">
        <v>131399.19</v>
      </c>
      <c r="N8" s="493">
        <v>482961.71</v>
      </c>
      <c r="O8" s="493">
        <v>2854</v>
      </c>
      <c r="P8" s="494">
        <v>0.17249999999999999</v>
      </c>
      <c r="Q8" s="494">
        <v>0.19539999999999999</v>
      </c>
      <c r="R8" s="494">
        <v>0.1643</v>
      </c>
      <c r="S8" s="493">
        <v>36.895400000000002</v>
      </c>
    </row>
    <row r="9" spans="1:19">
      <c r="A9" s="419">
        <v>3</v>
      </c>
      <c r="B9" s="423" t="s">
        <v>725</v>
      </c>
      <c r="C9" s="493"/>
      <c r="D9" s="493"/>
      <c r="E9" s="493"/>
      <c r="F9" s="493"/>
      <c r="G9" s="493"/>
      <c r="H9" s="493"/>
      <c r="I9" s="493"/>
      <c r="J9" s="493"/>
      <c r="K9" s="493"/>
      <c r="L9" s="493"/>
      <c r="M9" s="493"/>
      <c r="N9" s="493"/>
      <c r="O9" s="493">
        <v>0</v>
      </c>
      <c r="P9" s="494"/>
      <c r="Q9" s="494"/>
      <c r="R9" s="494"/>
      <c r="S9" s="493"/>
    </row>
    <row r="10" spans="1:19">
      <c r="A10" s="419">
        <v>4</v>
      </c>
      <c r="B10" s="423" t="s">
        <v>724</v>
      </c>
      <c r="C10" s="493"/>
      <c r="D10" s="493"/>
      <c r="E10" s="493"/>
      <c r="F10" s="493"/>
      <c r="G10" s="493"/>
      <c r="H10" s="493"/>
      <c r="I10" s="493"/>
      <c r="J10" s="493"/>
      <c r="K10" s="493"/>
      <c r="L10" s="493"/>
      <c r="M10" s="493"/>
      <c r="N10" s="493"/>
      <c r="O10" s="493">
        <v>0</v>
      </c>
      <c r="P10" s="494"/>
      <c r="Q10" s="494"/>
      <c r="R10" s="494"/>
      <c r="S10" s="493"/>
    </row>
    <row r="11" spans="1:19">
      <c r="A11" s="419">
        <v>5</v>
      </c>
      <c r="B11" s="423" t="s">
        <v>723</v>
      </c>
      <c r="C11" s="493"/>
      <c r="D11" s="493"/>
      <c r="E11" s="493"/>
      <c r="F11" s="493"/>
      <c r="G11" s="493"/>
      <c r="H11" s="493"/>
      <c r="I11" s="493"/>
      <c r="J11" s="493"/>
      <c r="K11" s="493"/>
      <c r="L11" s="493"/>
      <c r="M11" s="493"/>
      <c r="N11" s="493"/>
      <c r="O11" s="493">
        <v>0</v>
      </c>
      <c r="P11" s="494"/>
      <c r="Q11" s="494"/>
      <c r="R11" s="494"/>
      <c r="S11" s="493"/>
    </row>
    <row r="12" spans="1:19">
      <c r="A12" s="419">
        <v>6</v>
      </c>
      <c r="B12" s="423" t="s">
        <v>722</v>
      </c>
      <c r="C12" s="493">
        <v>15494.1633</v>
      </c>
      <c r="D12" s="493">
        <v>11127.4869</v>
      </c>
      <c r="E12" s="493">
        <v>2685.56</v>
      </c>
      <c r="F12" s="493">
        <v>797.97709999999995</v>
      </c>
      <c r="G12" s="493">
        <v>0</v>
      </c>
      <c r="H12" s="493">
        <v>883.13930000000005</v>
      </c>
      <c r="I12" s="493">
        <v>1613.6501000000001</v>
      </c>
      <c r="J12" s="493">
        <v>222.55080000000001</v>
      </c>
      <c r="K12" s="493">
        <v>268.56</v>
      </c>
      <c r="L12" s="493">
        <v>239.4</v>
      </c>
      <c r="M12" s="493">
        <v>0</v>
      </c>
      <c r="N12" s="493">
        <v>883.13930000000005</v>
      </c>
      <c r="O12" s="493">
        <v>43</v>
      </c>
      <c r="P12" s="494">
        <v>0.13009999999999999</v>
      </c>
      <c r="Q12" s="494">
        <v>0.1396</v>
      </c>
      <c r="R12" s="494">
        <v>0.15</v>
      </c>
      <c r="S12" s="493">
        <v>4.3155000000000001</v>
      </c>
    </row>
    <row r="13" spans="1:19">
      <c r="A13" s="419">
        <v>7</v>
      </c>
      <c r="B13" s="423" t="s">
        <v>721</v>
      </c>
      <c r="C13" s="493">
        <v>14926687.23</v>
      </c>
      <c r="D13" s="493">
        <v>14143762.609999999</v>
      </c>
      <c r="E13" s="493">
        <v>210541.76</v>
      </c>
      <c r="F13" s="493">
        <v>168717.06</v>
      </c>
      <c r="G13" s="493">
        <v>112144.37</v>
      </c>
      <c r="H13" s="493">
        <v>291521.15000000002</v>
      </c>
      <c r="I13" s="493">
        <v>702139.49</v>
      </c>
      <c r="J13" s="493">
        <v>282876.65999999997</v>
      </c>
      <c r="K13" s="493">
        <v>21054.17</v>
      </c>
      <c r="L13" s="493">
        <v>50615.18</v>
      </c>
      <c r="M13" s="493">
        <v>56072.33</v>
      </c>
      <c r="N13" s="493">
        <v>291521.15000000002</v>
      </c>
      <c r="O13" s="493">
        <v>11472</v>
      </c>
      <c r="P13" s="494">
        <v>0.36</v>
      </c>
      <c r="Q13" s="494">
        <v>0.39190000000000003</v>
      </c>
      <c r="R13" s="494">
        <v>0.36</v>
      </c>
      <c r="S13" s="493">
        <v>38.674300000000002</v>
      </c>
    </row>
    <row r="14" spans="1:19">
      <c r="A14" s="430">
        <v>7.1</v>
      </c>
      <c r="B14" s="424" t="s">
        <v>730</v>
      </c>
      <c r="C14" s="493">
        <v>161832.03469999999</v>
      </c>
      <c r="D14" s="493"/>
      <c r="E14" s="493">
        <v>161832.03469999999</v>
      </c>
      <c r="F14" s="493"/>
      <c r="G14" s="493"/>
      <c r="H14" s="493"/>
      <c r="I14" s="493">
        <v>48549.622133999997</v>
      </c>
      <c r="J14" s="493"/>
      <c r="K14" s="493"/>
      <c r="L14" s="493">
        <v>48549.622133999997</v>
      </c>
      <c r="M14" s="493"/>
      <c r="N14" s="493"/>
      <c r="O14" s="493">
        <v>1</v>
      </c>
      <c r="P14" s="493"/>
      <c r="Q14" s="493"/>
      <c r="R14" s="494">
        <v>8.5000000000000006E-2</v>
      </c>
      <c r="S14" s="493">
        <v>43</v>
      </c>
    </row>
    <row r="15" spans="1:19" ht="24">
      <c r="A15" s="430">
        <v>7.2</v>
      </c>
      <c r="B15" s="424" t="s">
        <v>732</v>
      </c>
      <c r="C15" s="493">
        <v>161832.03469999999</v>
      </c>
      <c r="D15" s="493"/>
      <c r="E15" s="493">
        <v>161832.03469999999</v>
      </c>
      <c r="F15" s="493"/>
      <c r="G15" s="493"/>
      <c r="H15" s="493"/>
      <c r="I15" s="493">
        <v>48549.622133999997</v>
      </c>
      <c r="J15" s="493"/>
      <c r="K15" s="493"/>
      <c r="L15" s="493">
        <v>48549.622133999997</v>
      </c>
      <c r="M15" s="493"/>
      <c r="N15" s="493"/>
      <c r="O15" s="493">
        <v>1</v>
      </c>
      <c r="P15" s="493"/>
      <c r="Q15" s="493"/>
      <c r="R15" s="493">
        <v>8.5000000000000006E-2</v>
      </c>
      <c r="S15" s="493">
        <v>43</v>
      </c>
    </row>
    <row r="16" spans="1:19">
      <c r="A16" s="430">
        <v>7.3</v>
      </c>
      <c r="B16" s="424" t="s">
        <v>729</v>
      </c>
      <c r="C16" s="493"/>
      <c r="D16" s="493"/>
      <c r="E16" s="493"/>
      <c r="F16" s="493"/>
      <c r="G16" s="493"/>
      <c r="H16" s="493"/>
      <c r="I16" s="493"/>
      <c r="J16" s="493"/>
      <c r="K16" s="493"/>
      <c r="L16" s="493"/>
      <c r="M16" s="493"/>
      <c r="N16" s="493"/>
      <c r="O16" s="493"/>
      <c r="P16" s="493"/>
      <c r="Q16" s="493"/>
      <c r="R16" s="493"/>
      <c r="S16" s="493"/>
    </row>
    <row r="17" spans="1:19">
      <c r="A17" s="419">
        <v>8</v>
      </c>
      <c r="B17" s="423" t="s">
        <v>728</v>
      </c>
      <c r="C17" s="493"/>
      <c r="D17" s="493"/>
      <c r="E17" s="493"/>
      <c r="F17" s="493"/>
      <c r="G17" s="493"/>
      <c r="H17" s="493"/>
      <c r="I17" s="493"/>
      <c r="J17" s="493"/>
      <c r="K17" s="493"/>
      <c r="L17" s="493"/>
      <c r="M17" s="493"/>
      <c r="N17" s="493"/>
      <c r="O17" s="493"/>
      <c r="P17" s="493"/>
      <c r="Q17" s="493"/>
      <c r="R17" s="493"/>
      <c r="S17" s="493"/>
    </row>
    <row r="18" spans="1:19">
      <c r="A18" s="420">
        <v>9</v>
      </c>
      <c r="B18" s="425" t="s">
        <v>720</v>
      </c>
      <c r="C18" s="446"/>
      <c r="D18" s="446"/>
      <c r="E18" s="446"/>
      <c r="F18" s="446"/>
      <c r="G18" s="446"/>
      <c r="H18" s="446"/>
      <c r="I18" s="446"/>
      <c r="J18" s="446"/>
      <c r="K18" s="446"/>
      <c r="L18" s="446"/>
      <c r="M18" s="446"/>
      <c r="N18" s="446"/>
      <c r="O18" s="446"/>
      <c r="P18" s="446"/>
      <c r="Q18" s="446"/>
      <c r="R18" s="446"/>
      <c r="S18" s="446"/>
    </row>
    <row r="19" spans="1:19">
      <c r="A19" s="421">
        <v>10</v>
      </c>
      <c r="B19" s="426" t="s">
        <v>731</v>
      </c>
      <c r="C19" s="465"/>
      <c r="D19" s="465"/>
      <c r="E19" s="465"/>
      <c r="F19" s="465"/>
      <c r="G19" s="465"/>
      <c r="H19" s="465"/>
      <c r="I19" s="465"/>
      <c r="J19" s="465"/>
      <c r="K19" s="465"/>
      <c r="L19" s="465"/>
      <c r="M19" s="465"/>
      <c r="N19" s="465"/>
      <c r="O19" s="465"/>
      <c r="P19" s="464"/>
      <c r="Q19" s="464"/>
      <c r="R19" s="464"/>
      <c r="S19" s="465"/>
    </row>
    <row r="20" spans="1:19" ht="24">
      <c r="A20" s="430">
        <v>10.1</v>
      </c>
      <c r="B20" s="424" t="s">
        <v>736</v>
      </c>
      <c r="C20" s="493">
        <v>35854569.726499997</v>
      </c>
      <c r="D20" s="493">
        <v>33317696.635400001</v>
      </c>
      <c r="E20" s="493">
        <v>805635.43469999998</v>
      </c>
      <c r="F20" s="493">
        <v>580928.80710000009</v>
      </c>
      <c r="G20" s="493">
        <v>374942.57</v>
      </c>
      <c r="H20" s="493">
        <v>775365.99930000002</v>
      </c>
      <c r="I20" s="493">
        <v>1916401.7608340001</v>
      </c>
      <c r="J20" s="493">
        <v>666355.57939999993</v>
      </c>
      <c r="K20" s="493">
        <v>64380.319999999992</v>
      </c>
      <c r="L20" s="493">
        <v>222828.34213400001</v>
      </c>
      <c r="M20" s="493">
        <v>187471.52000000002</v>
      </c>
      <c r="N20" s="493">
        <v>775365.99930000002</v>
      </c>
      <c r="O20" s="493">
        <v>14370</v>
      </c>
      <c r="P20" s="493">
        <v>0.30370973152273184</v>
      </c>
      <c r="Q20" s="493">
        <v>0.33284198745888038</v>
      </c>
      <c r="R20" s="493">
        <v>0.25089401189289862</v>
      </c>
      <c r="S20" s="493">
        <v>37.625192313704588</v>
      </c>
    </row>
  </sheetData>
  <mergeCells count="8">
    <mergeCell ref="C5:H5"/>
    <mergeCell ref="I5:N5"/>
    <mergeCell ref="A5:B6"/>
    <mergeCell ref="S5:S6"/>
    <mergeCell ref="R5:R6"/>
    <mergeCell ref="Q5:Q6"/>
    <mergeCell ref="P5:P6"/>
    <mergeCell ref="O5:O6"/>
  </mergeCells>
  <pageMargins left="0.7" right="0.7" top="0.75" bottom="0.75" header="0.3" footer="0.3"/>
  <pageSetup paperSize="9"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3"/>
  <sheetViews>
    <sheetView zoomScale="80" zoomScaleNormal="80" workbookViewId="0">
      <pane xSplit="1" ySplit="5" topLeftCell="B12" activePane="bottomRight" state="frozen"/>
      <selection activeCell="B9" sqref="B9"/>
      <selection pane="topRight" activeCell="B9" sqref="B9"/>
      <selection pane="bottomLeft" activeCell="B9" sqref="B9"/>
      <selection pane="bottomRight" activeCell="B3" sqref="B3"/>
    </sheetView>
  </sheetViews>
  <sheetFormatPr defaultColWidth="9.36328125" defaultRowHeight="14"/>
  <cols>
    <col min="1" max="1" width="9.54296875" style="4" bestFit="1" customWidth="1"/>
    <col min="2" max="2" width="55.36328125" style="4" bestFit="1" customWidth="1"/>
    <col min="3" max="3" width="11.6328125" style="4" customWidth="1"/>
    <col min="4" max="4" width="13.36328125" style="4" customWidth="1"/>
    <col min="5" max="5" width="14.54296875" style="4" customWidth="1"/>
    <col min="6" max="6" width="11.6328125" style="4" customWidth="1"/>
    <col min="7" max="7" width="13.6328125" style="4" customWidth="1"/>
    <col min="8" max="8" width="14.54296875" style="4" customWidth="1"/>
    <col min="9" max="16384" width="9.36328125" style="5"/>
  </cols>
  <sheetData>
    <row r="1" spans="1:8">
      <c r="A1" s="2" t="s">
        <v>31</v>
      </c>
      <c r="B1" s="3" t="str">
        <f>'Info '!C2</f>
        <v>JSC PASHA Bank Georgia</v>
      </c>
    </row>
    <row r="2" spans="1:8">
      <c r="A2" s="2" t="s">
        <v>32</v>
      </c>
      <c r="B2" s="443">
        <f>'1. key ratios '!B2</f>
        <v>44742</v>
      </c>
    </row>
    <row r="3" spans="1:8">
      <c r="A3" s="2"/>
    </row>
    <row r="4" spans="1:8" ht="14.5" thickBot="1">
      <c r="A4" s="17" t="s">
        <v>33</v>
      </c>
      <c r="B4" s="18" t="s">
        <v>34</v>
      </c>
      <c r="C4" s="17"/>
      <c r="D4" s="19"/>
      <c r="E4" s="19"/>
      <c r="F4" s="20"/>
      <c r="G4" s="20"/>
      <c r="H4" s="21" t="s">
        <v>74</v>
      </c>
    </row>
    <row r="5" spans="1:8">
      <c r="A5" s="22"/>
      <c r="B5" s="23"/>
      <c r="C5" s="695" t="s">
        <v>69</v>
      </c>
      <c r="D5" s="696"/>
      <c r="E5" s="697"/>
      <c r="F5" s="695" t="s">
        <v>73</v>
      </c>
      <c r="G5" s="696"/>
      <c r="H5" s="698"/>
    </row>
    <row r="6" spans="1:8">
      <c r="A6" s="24" t="s">
        <v>7</v>
      </c>
      <c r="B6" s="25" t="s">
        <v>35</v>
      </c>
      <c r="C6" s="26" t="s">
        <v>70</v>
      </c>
      <c r="D6" s="26" t="s">
        <v>71</v>
      </c>
      <c r="E6" s="26" t="s">
        <v>72</v>
      </c>
      <c r="F6" s="26" t="s">
        <v>70</v>
      </c>
      <c r="G6" s="26" t="s">
        <v>71</v>
      </c>
      <c r="H6" s="27" t="s">
        <v>72</v>
      </c>
    </row>
    <row r="7" spans="1:8" ht="14.5">
      <c r="A7" s="24">
        <v>1</v>
      </c>
      <c r="B7" s="28" t="s">
        <v>36</v>
      </c>
      <c r="C7" s="574">
        <v>1581189.14</v>
      </c>
      <c r="D7" s="574">
        <v>3095312.2059999998</v>
      </c>
      <c r="E7" s="573">
        <f>C7+D7</f>
        <v>4676501.3459999999</v>
      </c>
      <c r="F7" s="609">
        <v>1023980.29</v>
      </c>
      <c r="G7" s="572">
        <v>4123446.8193999999</v>
      </c>
      <c r="H7" s="571">
        <f>F7+G7</f>
        <v>5147427.1094000004</v>
      </c>
    </row>
    <row r="8" spans="1:8" ht="14.5">
      <c r="A8" s="24">
        <v>2</v>
      </c>
      <c r="B8" s="28" t="s">
        <v>37</v>
      </c>
      <c r="C8" s="574">
        <v>1909115.48</v>
      </c>
      <c r="D8" s="574">
        <v>35369787.710500002</v>
      </c>
      <c r="E8" s="573">
        <f t="shared" ref="E8:E20" si="0">C8+D8</f>
        <v>37278903.190499999</v>
      </c>
      <c r="F8" s="609">
        <v>986673.28</v>
      </c>
      <c r="G8" s="572">
        <v>40364172.928100005</v>
      </c>
      <c r="H8" s="571">
        <f t="shared" ref="H8:H40" si="1">F8+G8</f>
        <v>41350846.208100006</v>
      </c>
    </row>
    <row r="9" spans="1:8" ht="14.5">
      <c r="A9" s="24">
        <v>3</v>
      </c>
      <c r="B9" s="28" t="s">
        <v>38</v>
      </c>
      <c r="C9" s="574">
        <v>5021859.09</v>
      </c>
      <c r="D9" s="574">
        <v>38779151.4441</v>
      </c>
      <c r="E9" s="573">
        <f t="shared" si="0"/>
        <v>43801010.534099996</v>
      </c>
      <c r="F9" s="609">
        <v>5730438.3799999999</v>
      </c>
      <c r="G9" s="572">
        <v>30077963.303000003</v>
      </c>
      <c r="H9" s="571">
        <f t="shared" si="1"/>
        <v>35808401.683000006</v>
      </c>
    </row>
    <row r="10" spans="1:8" ht="14.5">
      <c r="A10" s="24">
        <v>4</v>
      </c>
      <c r="B10" s="28" t="s">
        <v>39</v>
      </c>
      <c r="C10" s="574">
        <v>0</v>
      </c>
      <c r="D10" s="574">
        <v>0</v>
      </c>
      <c r="E10" s="573">
        <f t="shared" si="0"/>
        <v>0</v>
      </c>
      <c r="F10" s="609">
        <v>0</v>
      </c>
      <c r="G10" s="572">
        <v>0</v>
      </c>
      <c r="H10" s="571">
        <f t="shared" si="1"/>
        <v>0</v>
      </c>
    </row>
    <row r="11" spans="1:8" ht="14.5">
      <c r="A11" s="24">
        <v>5</v>
      </c>
      <c r="B11" s="28" t="s">
        <v>40</v>
      </c>
      <c r="C11" s="574">
        <v>25436000</v>
      </c>
      <c r="D11" s="574">
        <v>15638176.4803</v>
      </c>
      <c r="E11" s="573">
        <f t="shared" si="0"/>
        <v>41074176.480300002</v>
      </c>
      <c r="F11" s="609">
        <v>27004000</v>
      </c>
      <c r="G11" s="572">
        <v>12844224.087400001</v>
      </c>
      <c r="H11" s="571">
        <f t="shared" si="1"/>
        <v>39848224.087400004</v>
      </c>
    </row>
    <row r="12" spans="1:8" ht="14.5">
      <c r="A12" s="24">
        <v>6.1</v>
      </c>
      <c r="B12" s="29" t="s">
        <v>41</v>
      </c>
      <c r="C12" s="574">
        <v>132605342.21000001</v>
      </c>
      <c r="D12" s="574">
        <v>200587606.21939999</v>
      </c>
      <c r="E12" s="573">
        <f t="shared" si="0"/>
        <v>333192948.42939997</v>
      </c>
      <c r="F12" s="609">
        <v>83471327.390000001</v>
      </c>
      <c r="G12" s="572">
        <v>204674667.01129997</v>
      </c>
      <c r="H12" s="571">
        <f t="shared" si="1"/>
        <v>288145994.40129995</v>
      </c>
    </row>
    <row r="13" spans="1:8" ht="14.5">
      <c r="A13" s="24">
        <v>6.2</v>
      </c>
      <c r="B13" s="29" t="s">
        <v>42</v>
      </c>
      <c r="C13" s="574">
        <v>-6008987.2800000003</v>
      </c>
      <c r="D13" s="574">
        <v>-14145239.149800001</v>
      </c>
      <c r="E13" s="573">
        <f t="shared" si="0"/>
        <v>-20154226.4298</v>
      </c>
      <c r="F13" s="609">
        <v>-6455557.3799999999</v>
      </c>
      <c r="G13" s="572">
        <v>-12288511.0973</v>
      </c>
      <c r="H13" s="571">
        <f t="shared" si="1"/>
        <v>-18744068.477299999</v>
      </c>
    </row>
    <row r="14" spans="1:8" ht="14.5">
      <c r="A14" s="24">
        <v>6</v>
      </c>
      <c r="B14" s="28" t="s">
        <v>43</v>
      </c>
      <c r="C14" s="573">
        <f>C12+C13</f>
        <v>126596354.93000001</v>
      </c>
      <c r="D14" s="573">
        <f>D12+D13</f>
        <v>186442367.06959999</v>
      </c>
      <c r="E14" s="573">
        <f t="shared" si="0"/>
        <v>313038721.99959999</v>
      </c>
      <c r="F14" s="573">
        <f>F12+F13</f>
        <v>77015770.010000005</v>
      </c>
      <c r="G14" s="573">
        <f>G12+G13</f>
        <v>192386155.91399997</v>
      </c>
      <c r="H14" s="571">
        <f t="shared" si="1"/>
        <v>269401925.92399997</v>
      </c>
    </row>
    <row r="15" spans="1:8" ht="14.5">
      <c r="A15" s="24">
        <v>7</v>
      </c>
      <c r="B15" s="28" t="s">
        <v>44</v>
      </c>
      <c r="C15" s="574">
        <v>1559882.2</v>
      </c>
      <c r="D15" s="574">
        <v>1223825.4905999999</v>
      </c>
      <c r="E15" s="573">
        <f t="shared" si="0"/>
        <v>2783707.6905999999</v>
      </c>
      <c r="F15" s="609">
        <v>1277663.93</v>
      </c>
      <c r="G15" s="572">
        <v>1734140.6033000003</v>
      </c>
      <c r="H15" s="571">
        <f t="shared" si="1"/>
        <v>3011804.5333000002</v>
      </c>
    </row>
    <row r="16" spans="1:8" ht="14.5">
      <c r="A16" s="24">
        <v>8</v>
      </c>
      <c r="B16" s="28" t="s">
        <v>199</v>
      </c>
      <c r="C16" s="574">
        <v>232301</v>
      </c>
      <c r="D16" s="574">
        <v>0</v>
      </c>
      <c r="E16" s="573">
        <f t="shared" si="0"/>
        <v>232301</v>
      </c>
      <c r="F16" s="609">
        <v>98175</v>
      </c>
      <c r="G16" s="572">
        <v>0</v>
      </c>
      <c r="H16" s="571">
        <f t="shared" si="1"/>
        <v>98175</v>
      </c>
    </row>
    <row r="17" spans="1:8" ht="14.5">
      <c r="A17" s="24">
        <v>9</v>
      </c>
      <c r="B17" s="28" t="s">
        <v>45</v>
      </c>
      <c r="C17" s="574">
        <v>0</v>
      </c>
      <c r="D17" s="574">
        <v>0</v>
      </c>
      <c r="E17" s="573">
        <f t="shared" si="0"/>
        <v>0</v>
      </c>
      <c r="F17" s="609">
        <v>0</v>
      </c>
      <c r="G17" s="572">
        <v>0</v>
      </c>
      <c r="H17" s="571">
        <f t="shared" si="1"/>
        <v>0</v>
      </c>
    </row>
    <row r="18" spans="1:8" ht="14.5">
      <c r="A18" s="24">
        <v>10</v>
      </c>
      <c r="B18" s="28" t="s">
        <v>46</v>
      </c>
      <c r="C18" s="574">
        <v>12291147.199999999</v>
      </c>
      <c r="D18" s="574">
        <v>0</v>
      </c>
      <c r="E18" s="573">
        <f t="shared" si="0"/>
        <v>12291147.199999999</v>
      </c>
      <c r="F18" s="609">
        <v>16641424.84</v>
      </c>
      <c r="G18" s="572">
        <v>0</v>
      </c>
      <c r="H18" s="571">
        <f t="shared" si="1"/>
        <v>16641424.84</v>
      </c>
    </row>
    <row r="19" spans="1:8" ht="14.5">
      <c r="A19" s="24">
        <v>11</v>
      </c>
      <c r="B19" s="28" t="s">
        <v>47</v>
      </c>
      <c r="C19" s="574">
        <v>2207195.2699999996</v>
      </c>
      <c r="D19" s="574">
        <v>36969.119899999998</v>
      </c>
      <c r="E19" s="573">
        <f t="shared" si="0"/>
        <v>2244164.3898999994</v>
      </c>
      <c r="F19" s="609">
        <v>1970509.4200000002</v>
      </c>
      <c r="G19" s="572">
        <v>262897.59879999998</v>
      </c>
      <c r="H19" s="571">
        <f t="shared" si="1"/>
        <v>2233407.0188000002</v>
      </c>
    </row>
    <row r="20" spans="1:8" ht="14.5">
      <c r="A20" s="24">
        <v>12</v>
      </c>
      <c r="B20" s="31" t="s">
        <v>48</v>
      </c>
      <c r="C20" s="573">
        <f>SUM(C7:C11)+SUM(C14:C19)</f>
        <v>176835044.31000003</v>
      </c>
      <c r="D20" s="573">
        <f>SUM(D7:D11)+SUM(D14:D19)</f>
        <v>280585589.52099997</v>
      </c>
      <c r="E20" s="573">
        <f t="shared" si="0"/>
        <v>457420633.83099997</v>
      </c>
      <c r="F20" s="573">
        <f>SUM(F7:F11)+SUM(F14:F19)</f>
        <v>131748635.15000002</v>
      </c>
      <c r="G20" s="573">
        <f>SUM(G7:G11)+SUM(G14:G19)</f>
        <v>281793001.25400001</v>
      </c>
      <c r="H20" s="571">
        <f t="shared" si="1"/>
        <v>413541636.40400004</v>
      </c>
    </row>
    <row r="21" spans="1:8" ht="14.5">
      <c r="A21" s="24"/>
      <c r="B21" s="25" t="s">
        <v>49</v>
      </c>
      <c r="C21" s="570"/>
      <c r="D21" s="570"/>
      <c r="E21" s="570"/>
      <c r="F21" s="608"/>
      <c r="G21" s="569"/>
      <c r="H21" s="568"/>
    </row>
    <row r="22" spans="1:8" ht="14.5">
      <c r="A22" s="24">
        <v>13</v>
      </c>
      <c r="B22" s="28" t="s">
        <v>50</v>
      </c>
      <c r="C22" s="574">
        <v>5503573</v>
      </c>
      <c r="D22" s="574">
        <v>62667102.649700001</v>
      </c>
      <c r="E22" s="573">
        <f>C22+D22</f>
        <v>68170675.649700001</v>
      </c>
      <c r="F22" s="609">
        <v>10532358.18</v>
      </c>
      <c r="G22" s="572">
        <v>60047939.189800002</v>
      </c>
      <c r="H22" s="571">
        <f t="shared" si="1"/>
        <v>70580297.369800001</v>
      </c>
    </row>
    <row r="23" spans="1:8" ht="14.5">
      <c r="A23" s="24">
        <v>14</v>
      </c>
      <c r="B23" s="28" t="s">
        <v>51</v>
      </c>
      <c r="C23" s="574">
        <v>6904625.7199999997</v>
      </c>
      <c r="D23" s="574">
        <v>39587902.390299998</v>
      </c>
      <c r="E23" s="573">
        <f t="shared" ref="E23:E40" si="2">C23+D23</f>
        <v>46492528.110299997</v>
      </c>
      <c r="F23" s="609">
        <v>5653503.1399999997</v>
      </c>
      <c r="G23" s="572">
        <v>37798879.9727</v>
      </c>
      <c r="H23" s="571">
        <f t="shared" si="1"/>
        <v>43452383.1127</v>
      </c>
    </row>
    <row r="24" spans="1:8" ht="14.5">
      <c r="A24" s="24">
        <v>15</v>
      </c>
      <c r="B24" s="28" t="s">
        <v>52</v>
      </c>
      <c r="C24" s="574">
        <v>320693.87999999995</v>
      </c>
      <c r="D24" s="574">
        <v>1478706.4121000001</v>
      </c>
      <c r="E24" s="573">
        <f t="shared" si="2"/>
        <v>1799400.2921</v>
      </c>
      <c r="F24" s="609">
        <v>427716.37</v>
      </c>
      <c r="G24" s="572">
        <v>849891.86070000008</v>
      </c>
      <c r="H24" s="571">
        <f t="shared" si="1"/>
        <v>1277608.2307000002</v>
      </c>
    </row>
    <row r="25" spans="1:8" ht="14.5">
      <c r="A25" s="24">
        <v>16</v>
      </c>
      <c r="B25" s="28" t="s">
        <v>53</v>
      </c>
      <c r="C25" s="574">
        <v>37242480.640000001</v>
      </c>
      <c r="D25" s="574">
        <v>129893553.18619999</v>
      </c>
      <c r="E25" s="573">
        <f t="shared" si="2"/>
        <v>167136033.82620001</v>
      </c>
      <c r="F25" s="609">
        <v>22723570.509999998</v>
      </c>
      <c r="G25" s="572">
        <v>115307168.0812</v>
      </c>
      <c r="H25" s="571">
        <f t="shared" si="1"/>
        <v>138030738.59119999</v>
      </c>
    </row>
    <row r="26" spans="1:8" ht="14.5">
      <c r="A26" s="24">
        <v>17</v>
      </c>
      <c r="B26" s="28" t="s">
        <v>54</v>
      </c>
      <c r="C26" s="570"/>
      <c r="D26" s="570"/>
      <c r="E26" s="573">
        <f t="shared" si="2"/>
        <v>0</v>
      </c>
      <c r="F26" s="608"/>
      <c r="G26" s="569"/>
      <c r="H26" s="571">
        <f t="shared" si="1"/>
        <v>0</v>
      </c>
    </row>
    <row r="27" spans="1:8" ht="14.5">
      <c r="A27" s="24">
        <v>18</v>
      </c>
      <c r="B27" s="28" t="s">
        <v>55</v>
      </c>
      <c r="C27" s="574">
        <v>16000000</v>
      </c>
      <c r="D27" s="574">
        <v>22114890.648699999</v>
      </c>
      <c r="E27" s="573">
        <f t="shared" si="2"/>
        <v>38114890.648699999</v>
      </c>
      <c r="F27" s="609">
        <v>20000000</v>
      </c>
      <c r="G27" s="572">
        <v>15815031.772299999</v>
      </c>
      <c r="H27" s="571">
        <f t="shared" si="1"/>
        <v>35815031.772299998</v>
      </c>
    </row>
    <row r="28" spans="1:8" ht="14.5">
      <c r="A28" s="24">
        <v>19</v>
      </c>
      <c r="B28" s="28" t="s">
        <v>56</v>
      </c>
      <c r="C28" s="574">
        <v>524882.80999999994</v>
      </c>
      <c r="D28" s="574">
        <v>2053415.7788999998</v>
      </c>
      <c r="E28" s="573">
        <f t="shared" si="2"/>
        <v>2578298.5888999999</v>
      </c>
      <c r="F28" s="609">
        <v>402975.25</v>
      </c>
      <c r="G28" s="572">
        <v>6068931.2045999998</v>
      </c>
      <c r="H28" s="571">
        <f t="shared" si="1"/>
        <v>6471906.4545999998</v>
      </c>
    </row>
    <row r="29" spans="1:8" ht="14.5">
      <c r="A29" s="24">
        <v>20</v>
      </c>
      <c r="B29" s="28" t="s">
        <v>57</v>
      </c>
      <c r="C29" s="574">
        <v>4834557.6099999994</v>
      </c>
      <c r="D29" s="574">
        <v>6444234.6179</v>
      </c>
      <c r="E29" s="573">
        <f t="shared" si="2"/>
        <v>11278792.227899998</v>
      </c>
      <c r="F29" s="609">
        <v>2902481.25</v>
      </c>
      <c r="G29" s="572">
        <v>8816977.3572000004</v>
      </c>
      <c r="H29" s="571">
        <f t="shared" si="1"/>
        <v>11719458.6072</v>
      </c>
    </row>
    <row r="30" spans="1:8" ht="14.5">
      <c r="A30" s="24">
        <v>21</v>
      </c>
      <c r="B30" s="28" t="s">
        <v>58</v>
      </c>
      <c r="C30" s="574">
        <v>0</v>
      </c>
      <c r="D30" s="574">
        <v>29289000</v>
      </c>
      <c r="E30" s="573">
        <f t="shared" si="2"/>
        <v>29289000</v>
      </c>
      <c r="F30" s="609">
        <v>0</v>
      </c>
      <c r="G30" s="572">
        <v>31603000</v>
      </c>
      <c r="H30" s="571">
        <f t="shared" si="1"/>
        <v>31603000</v>
      </c>
    </row>
    <row r="31" spans="1:8" ht="14.5">
      <c r="A31" s="24">
        <v>22</v>
      </c>
      <c r="B31" s="31" t="s">
        <v>59</v>
      </c>
      <c r="C31" s="573">
        <f>SUM(C22:C30)</f>
        <v>71330813.659999996</v>
      </c>
      <c r="D31" s="573">
        <f>SUM(D22:D30)</f>
        <v>293528805.68379998</v>
      </c>
      <c r="E31" s="573">
        <f>C31+D31</f>
        <v>364859619.34379995</v>
      </c>
      <c r="F31" s="573">
        <f>SUM(F22:F30)</f>
        <v>62642604.699999996</v>
      </c>
      <c r="G31" s="573">
        <f>SUM(G22:G30)</f>
        <v>276307819.43849999</v>
      </c>
      <c r="H31" s="571">
        <f t="shared" si="1"/>
        <v>338950424.13849998</v>
      </c>
    </row>
    <row r="32" spans="1:8" ht="14.5">
      <c r="A32" s="24"/>
      <c r="B32" s="25" t="s">
        <v>60</v>
      </c>
      <c r="C32" s="570"/>
      <c r="D32" s="570"/>
      <c r="E32" s="574"/>
      <c r="F32" s="608"/>
      <c r="G32" s="569"/>
      <c r="H32" s="568"/>
    </row>
    <row r="33" spans="1:8" ht="14.5">
      <c r="A33" s="24">
        <v>23</v>
      </c>
      <c r="B33" s="28" t="s">
        <v>61</v>
      </c>
      <c r="C33" s="574">
        <v>129000000</v>
      </c>
      <c r="D33" s="570">
        <v>0</v>
      </c>
      <c r="E33" s="573">
        <f t="shared" si="2"/>
        <v>129000000</v>
      </c>
      <c r="F33" s="609">
        <v>103000000</v>
      </c>
      <c r="G33" s="569">
        <v>0</v>
      </c>
      <c r="H33" s="571">
        <f t="shared" si="1"/>
        <v>103000000</v>
      </c>
    </row>
    <row r="34" spans="1:8" ht="14.5">
      <c r="A34" s="24">
        <v>24</v>
      </c>
      <c r="B34" s="28" t="s">
        <v>62</v>
      </c>
      <c r="C34" s="574">
        <v>0</v>
      </c>
      <c r="D34" s="570">
        <v>0</v>
      </c>
      <c r="E34" s="573">
        <f t="shared" si="2"/>
        <v>0</v>
      </c>
      <c r="F34" s="609">
        <v>0</v>
      </c>
      <c r="G34" s="569">
        <v>0</v>
      </c>
      <c r="H34" s="571">
        <f t="shared" si="1"/>
        <v>0</v>
      </c>
    </row>
    <row r="35" spans="1:8" ht="14.5">
      <c r="A35" s="24">
        <v>25</v>
      </c>
      <c r="B35" s="30" t="s">
        <v>63</v>
      </c>
      <c r="C35" s="574">
        <v>0</v>
      </c>
      <c r="D35" s="570">
        <v>0</v>
      </c>
      <c r="E35" s="573">
        <f t="shared" si="2"/>
        <v>0</v>
      </c>
      <c r="F35" s="609">
        <v>0</v>
      </c>
      <c r="G35" s="569">
        <v>0</v>
      </c>
      <c r="H35" s="571">
        <f t="shared" si="1"/>
        <v>0</v>
      </c>
    </row>
    <row r="36" spans="1:8" ht="14.5">
      <c r="A36" s="24">
        <v>26</v>
      </c>
      <c r="B36" s="28" t="s">
        <v>64</v>
      </c>
      <c r="C36" s="574">
        <v>0</v>
      </c>
      <c r="D36" s="570">
        <v>0</v>
      </c>
      <c r="E36" s="573">
        <f t="shared" si="2"/>
        <v>0</v>
      </c>
      <c r="F36" s="609">
        <v>0</v>
      </c>
      <c r="G36" s="569">
        <v>0</v>
      </c>
      <c r="H36" s="571">
        <f t="shared" si="1"/>
        <v>0</v>
      </c>
    </row>
    <row r="37" spans="1:8" ht="14.5">
      <c r="A37" s="24">
        <v>27</v>
      </c>
      <c r="B37" s="28" t="s">
        <v>65</v>
      </c>
      <c r="C37" s="574">
        <v>0</v>
      </c>
      <c r="D37" s="570">
        <v>0</v>
      </c>
      <c r="E37" s="573">
        <f t="shared" si="2"/>
        <v>0</v>
      </c>
      <c r="F37" s="609">
        <v>0</v>
      </c>
      <c r="G37" s="569">
        <v>0</v>
      </c>
      <c r="H37" s="571">
        <f t="shared" si="1"/>
        <v>0</v>
      </c>
    </row>
    <row r="38" spans="1:8" ht="14.5">
      <c r="A38" s="24">
        <v>28</v>
      </c>
      <c r="B38" s="28" t="s">
        <v>66</v>
      </c>
      <c r="C38" s="574">
        <v>-36438985.43</v>
      </c>
      <c r="D38" s="570">
        <v>0</v>
      </c>
      <c r="E38" s="573">
        <f t="shared" si="2"/>
        <v>-36438985.43</v>
      </c>
      <c r="F38" s="609">
        <v>-28408787.73</v>
      </c>
      <c r="G38" s="569">
        <v>0</v>
      </c>
      <c r="H38" s="571">
        <f t="shared" si="1"/>
        <v>-28408787.73</v>
      </c>
    </row>
    <row r="39" spans="1:8" ht="14.5">
      <c r="A39" s="24">
        <v>29</v>
      </c>
      <c r="B39" s="28" t="s">
        <v>67</v>
      </c>
      <c r="C39" s="574">
        <v>0</v>
      </c>
      <c r="D39" s="570">
        <v>0</v>
      </c>
      <c r="E39" s="573">
        <f t="shared" si="2"/>
        <v>0</v>
      </c>
      <c r="F39" s="609">
        <v>0</v>
      </c>
      <c r="G39" s="569">
        <v>0</v>
      </c>
      <c r="H39" s="571">
        <f t="shared" si="1"/>
        <v>0</v>
      </c>
    </row>
    <row r="40" spans="1:8" ht="14.5">
      <c r="A40" s="24">
        <v>30</v>
      </c>
      <c r="B40" s="228" t="s">
        <v>266</v>
      </c>
      <c r="C40" s="574">
        <v>92561014.569999993</v>
      </c>
      <c r="D40" s="570">
        <v>0</v>
      </c>
      <c r="E40" s="573">
        <f t="shared" si="2"/>
        <v>92561014.569999993</v>
      </c>
      <c r="F40" s="609">
        <v>74591212.269999996</v>
      </c>
      <c r="G40" s="569">
        <v>0</v>
      </c>
      <c r="H40" s="571">
        <f t="shared" si="1"/>
        <v>74591212.269999996</v>
      </c>
    </row>
    <row r="41" spans="1:8" ht="15" thickBot="1">
      <c r="A41" s="32">
        <v>31</v>
      </c>
      <c r="B41" s="33" t="s">
        <v>68</v>
      </c>
      <c r="C41" s="610">
        <f>C31+C40</f>
        <v>163891828.22999999</v>
      </c>
      <c r="D41" s="610">
        <f>D31+D40</f>
        <v>293528805.68379998</v>
      </c>
      <c r="E41" s="610">
        <f>C41+D41</f>
        <v>457420633.9138</v>
      </c>
      <c r="F41" s="610">
        <f>F31+F40</f>
        <v>137233816.97</v>
      </c>
      <c r="G41" s="610">
        <f>G31+G40</f>
        <v>276307819.43849999</v>
      </c>
      <c r="H41" s="607">
        <f>F41+G41</f>
        <v>413541636.40849996</v>
      </c>
    </row>
    <row r="43" spans="1:8">
      <c r="B43" s="34"/>
    </row>
  </sheetData>
  <mergeCells count="2">
    <mergeCell ref="C5:E5"/>
    <mergeCell ref="F5:H5"/>
  </mergeCells>
  <dataValidations count="1">
    <dataValidation type="whole" operator="lessThanOrEqual" allowBlank="1" showInputMessage="1" showErrorMessage="1" sqref="C13:D13 F13:G13" xr:uid="{571FA2B2-64E7-4FA5-9713-3F836FD0659F}">
      <formula1>0</formula1>
    </dataValidation>
  </dataValidations>
  <pageMargins left="0.7" right="0.7" top="0.75" bottom="0.75" header="0.3" footer="0.3"/>
  <pageSetup paperSize="9" orientation="portrait"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7"/>
  <sheetViews>
    <sheetView zoomScale="80" zoomScaleNormal="80" workbookViewId="0">
      <pane xSplit="1" ySplit="6" topLeftCell="B49" activePane="bottomRight" state="frozen"/>
      <selection activeCell="B9" sqref="B9"/>
      <selection pane="topRight" activeCell="B9" sqref="B9"/>
      <selection pane="bottomLeft" activeCell="B9" sqref="B9"/>
      <selection pane="bottomRight" activeCell="B80" sqref="B80"/>
    </sheetView>
  </sheetViews>
  <sheetFormatPr defaultColWidth="9.36328125" defaultRowHeight="12.5"/>
  <cols>
    <col min="1" max="1" width="9.54296875" style="4" bestFit="1" customWidth="1"/>
    <col min="2" max="2" width="89.36328125" style="4" customWidth="1"/>
    <col min="3" max="8" width="12.6328125" style="4" customWidth="1"/>
    <col min="9" max="9" width="8.6328125" style="4" customWidth="1"/>
    <col min="10" max="16384" width="9.36328125" style="4"/>
  </cols>
  <sheetData>
    <row r="1" spans="1:8">
      <c r="A1" s="2" t="s">
        <v>31</v>
      </c>
      <c r="B1" s="3" t="str">
        <f>'Info '!C2</f>
        <v>JSC PASHA Bank Georgia</v>
      </c>
      <c r="C1" s="3"/>
    </row>
    <row r="2" spans="1:8">
      <c r="A2" s="2" t="s">
        <v>32</v>
      </c>
      <c r="B2" s="443">
        <f>'1. key ratios '!B2</f>
        <v>44742</v>
      </c>
      <c r="C2" s="330"/>
      <c r="D2" s="7"/>
      <c r="E2" s="7"/>
      <c r="F2" s="7"/>
      <c r="G2" s="7"/>
      <c r="H2" s="7"/>
    </row>
    <row r="3" spans="1:8">
      <c r="A3" s="2"/>
      <c r="B3" s="3"/>
      <c r="C3" s="6"/>
      <c r="D3" s="7"/>
      <c r="E3" s="7"/>
      <c r="F3" s="7"/>
      <c r="G3" s="7"/>
      <c r="H3" s="7"/>
    </row>
    <row r="4" spans="1:8" ht="13.5" thickBot="1">
      <c r="A4" s="36" t="s">
        <v>195</v>
      </c>
      <c r="B4" s="185" t="s">
        <v>23</v>
      </c>
      <c r="C4" s="17"/>
      <c r="D4" s="19"/>
      <c r="E4" s="19"/>
      <c r="F4" s="20"/>
      <c r="G4" s="20"/>
      <c r="H4" s="37" t="s">
        <v>74</v>
      </c>
    </row>
    <row r="5" spans="1:8">
      <c r="A5" s="38" t="s">
        <v>7</v>
      </c>
      <c r="B5" s="39"/>
      <c r="C5" s="695" t="s">
        <v>69</v>
      </c>
      <c r="D5" s="696"/>
      <c r="E5" s="697"/>
      <c r="F5" s="695" t="s">
        <v>73</v>
      </c>
      <c r="G5" s="696"/>
      <c r="H5" s="698"/>
    </row>
    <row r="6" spans="1:8">
      <c r="A6" s="40" t="s">
        <v>7</v>
      </c>
      <c r="B6" s="41"/>
      <c r="C6" s="42" t="s">
        <v>70</v>
      </c>
      <c r="D6" s="42" t="s">
        <v>71</v>
      </c>
      <c r="E6" s="42" t="s">
        <v>72</v>
      </c>
      <c r="F6" s="42" t="s">
        <v>70</v>
      </c>
      <c r="G6" s="42" t="s">
        <v>71</v>
      </c>
      <c r="H6" s="43" t="s">
        <v>72</v>
      </c>
    </row>
    <row r="7" spans="1:8" ht="13">
      <c r="A7" s="44"/>
      <c r="B7" s="185" t="s">
        <v>194</v>
      </c>
      <c r="C7" s="45"/>
      <c r="D7" s="45"/>
      <c r="E7" s="45"/>
      <c r="F7" s="45"/>
      <c r="G7" s="45"/>
      <c r="H7" s="46"/>
    </row>
    <row r="8" spans="1:8" ht="13.5">
      <c r="A8" s="44">
        <v>1</v>
      </c>
      <c r="B8" s="47" t="s">
        <v>193</v>
      </c>
      <c r="C8" s="567">
        <v>635374.66</v>
      </c>
      <c r="D8" s="567">
        <v>110539.6</v>
      </c>
      <c r="E8" s="573">
        <f>C8+D8</f>
        <v>745914.26</v>
      </c>
      <c r="F8" s="567">
        <v>253922.66</v>
      </c>
      <c r="G8" s="567">
        <v>-18267.28</v>
      </c>
      <c r="H8" s="566">
        <f>F8+G8</f>
        <v>235655.38</v>
      </c>
    </row>
    <row r="9" spans="1:8" ht="13.5">
      <c r="A9" s="44">
        <v>2</v>
      </c>
      <c r="B9" s="47" t="s">
        <v>192</v>
      </c>
      <c r="C9" s="565">
        <f>SUM(C10:C18)</f>
        <v>8772665.1900000013</v>
      </c>
      <c r="D9" s="565">
        <f>SUM(D10:D18)</f>
        <v>6881284.3199999994</v>
      </c>
      <c r="E9" s="573">
        <f t="shared" ref="E9:E67" si="0">C9+D9</f>
        <v>15653949.510000002</v>
      </c>
      <c r="F9" s="565">
        <f>SUM(F10:F18)</f>
        <v>5630301.3200000003</v>
      </c>
      <c r="G9" s="565">
        <f>SUM(G10:G18)</f>
        <v>7120361.5800000001</v>
      </c>
      <c r="H9" s="566">
        <f t="shared" ref="H9:H67" si="1">F9+G9</f>
        <v>12750662.9</v>
      </c>
    </row>
    <row r="10" spans="1:8" ht="13.5">
      <c r="A10" s="44">
        <v>2.1</v>
      </c>
      <c r="B10" s="48" t="s">
        <v>191</v>
      </c>
      <c r="C10" s="567"/>
      <c r="D10" s="567">
        <v>2.97</v>
      </c>
      <c r="E10" s="573">
        <f t="shared" si="0"/>
        <v>2.97</v>
      </c>
      <c r="F10" s="567"/>
      <c r="G10" s="567">
        <v>3.16</v>
      </c>
      <c r="H10" s="566">
        <f t="shared" si="1"/>
        <v>3.16</v>
      </c>
    </row>
    <row r="11" spans="1:8" ht="13.5">
      <c r="A11" s="44">
        <v>2.2000000000000002</v>
      </c>
      <c r="B11" s="48" t="s">
        <v>190</v>
      </c>
      <c r="C11" s="567">
        <v>2331767.19</v>
      </c>
      <c r="D11" s="567">
        <v>3590874.36</v>
      </c>
      <c r="E11" s="573">
        <f t="shared" si="0"/>
        <v>5922641.5499999998</v>
      </c>
      <c r="F11" s="567">
        <v>1978111</v>
      </c>
      <c r="G11" s="567">
        <v>3472222.26</v>
      </c>
      <c r="H11" s="566">
        <f t="shared" si="1"/>
        <v>5450333.2599999998</v>
      </c>
    </row>
    <row r="12" spans="1:8" ht="13.5">
      <c r="A12" s="44">
        <v>2.2999999999999998</v>
      </c>
      <c r="B12" s="48" t="s">
        <v>189</v>
      </c>
      <c r="C12" s="567"/>
      <c r="D12" s="567">
        <v>941455.96</v>
      </c>
      <c r="E12" s="573">
        <f t="shared" si="0"/>
        <v>941455.96</v>
      </c>
      <c r="F12" s="567"/>
      <c r="G12" s="567">
        <v>148303.14000000001</v>
      </c>
      <c r="H12" s="566">
        <f t="shared" si="1"/>
        <v>148303.14000000001</v>
      </c>
    </row>
    <row r="13" spans="1:8" ht="13.5">
      <c r="A13" s="44">
        <v>2.4</v>
      </c>
      <c r="B13" s="48" t="s">
        <v>188</v>
      </c>
      <c r="C13" s="567">
        <v>318738.62</v>
      </c>
      <c r="D13" s="567">
        <v>58028.92</v>
      </c>
      <c r="E13" s="573">
        <f t="shared" si="0"/>
        <v>376767.54</v>
      </c>
      <c r="F13" s="567">
        <v>292200.96000000002</v>
      </c>
      <c r="G13" s="567">
        <v>34323.83</v>
      </c>
      <c r="H13" s="566">
        <f t="shared" si="1"/>
        <v>326524.79000000004</v>
      </c>
    </row>
    <row r="14" spans="1:8" ht="13.5">
      <c r="A14" s="44">
        <v>2.5</v>
      </c>
      <c r="B14" s="48" t="s">
        <v>187</v>
      </c>
      <c r="C14" s="567">
        <v>392128.66</v>
      </c>
      <c r="D14" s="567">
        <v>985880.98</v>
      </c>
      <c r="E14" s="573">
        <f t="shared" si="0"/>
        <v>1378009.64</v>
      </c>
      <c r="F14" s="567">
        <v>525033.28</v>
      </c>
      <c r="G14" s="567">
        <v>1126225.79</v>
      </c>
      <c r="H14" s="566">
        <f t="shared" si="1"/>
        <v>1651259.07</v>
      </c>
    </row>
    <row r="15" spans="1:8" ht="13.5">
      <c r="A15" s="44">
        <v>2.6</v>
      </c>
      <c r="B15" s="48" t="s">
        <v>186</v>
      </c>
      <c r="C15" s="567"/>
      <c r="D15" s="567"/>
      <c r="E15" s="573">
        <f t="shared" si="0"/>
        <v>0</v>
      </c>
      <c r="F15" s="567">
        <v>500.82</v>
      </c>
      <c r="G15" s="567">
        <v>2842.8</v>
      </c>
      <c r="H15" s="566">
        <f t="shared" si="1"/>
        <v>3343.6200000000003</v>
      </c>
    </row>
    <row r="16" spans="1:8" ht="13.5">
      <c r="A16" s="44">
        <v>2.7</v>
      </c>
      <c r="B16" s="48" t="s">
        <v>185</v>
      </c>
      <c r="C16" s="567"/>
      <c r="D16" s="567"/>
      <c r="E16" s="573">
        <f t="shared" si="0"/>
        <v>0</v>
      </c>
      <c r="F16" s="567"/>
      <c r="G16" s="567"/>
      <c r="H16" s="566">
        <f t="shared" si="1"/>
        <v>0</v>
      </c>
    </row>
    <row r="17" spans="1:8" ht="13.5">
      <c r="A17" s="44">
        <v>2.8</v>
      </c>
      <c r="B17" s="48" t="s">
        <v>184</v>
      </c>
      <c r="C17" s="567">
        <v>2370714.39</v>
      </c>
      <c r="D17" s="567">
        <v>323726.34000000003</v>
      </c>
      <c r="E17" s="573">
        <f t="shared" si="0"/>
        <v>2694440.73</v>
      </c>
      <c r="F17" s="567">
        <v>1268774.8600000001</v>
      </c>
      <c r="G17" s="567">
        <v>650980.9</v>
      </c>
      <c r="H17" s="566">
        <f t="shared" si="1"/>
        <v>1919755.7600000002</v>
      </c>
    </row>
    <row r="18" spans="1:8" ht="13.5">
      <c r="A18" s="44">
        <v>2.9</v>
      </c>
      <c r="B18" s="48" t="s">
        <v>183</v>
      </c>
      <c r="C18" s="567">
        <v>3359316.33</v>
      </c>
      <c r="D18" s="567">
        <v>981314.79</v>
      </c>
      <c r="E18" s="573">
        <f t="shared" si="0"/>
        <v>4340631.12</v>
      </c>
      <c r="F18" s="567">
        <v>1565680.4</v>
      </c>
      <c r="G18" s="567">
        <v>1685459.7</v>
      </c>
      <c r="H18" s="566">
        <f t="shared" si="1"/>
        <v>3251140.0999999996</v>
      </c>
    </row>
    <row r="19" spans="1:8" ht="13.5">
      <c r="A19" s="44">
        <v>3</v>
      </c>
      <c r="B19" s="47" t="s">
        <v>182</v>
      </c>
      <c r="C19" s="567">
        <v>125921.56</v>
      </c>
      <c r="D19" s="567">
        <v>138613.35999999999</v>
      </c>
      <c r="E19" s="573">
        <f t="shared" si="0"/>
        <v>264534.92</v>
      </c>
      <c r="F19" s="567">
        <v>83973.9</v>
      </c>
      <c r="G19" s="567">
        <v>270632.34999999998</v>
      </c>
      <c r="H19" s="566">
        <f t="shared" si="1"/>
        <v>354606.25</v>
      </c>
    </row>
    <row r="20" spans="1:8" ht="13.5">
      <c r="A20" s="44">
        <v>4</v>
      </c>
      <c r="B20" s="47" t="s">
        <v>181</v>
      </c>
      <c r="C20" s="567">
        <v>1789997.99</v>
      </c>
      <c r="D20" s="567">
        <v>582439.25</v>
      </c>
      <c r="E20" s="573">
        <f t="shared" si="0"/>
        <v>2372437.2400000002</v>
      </c>
      <c r="F20" s="567">
        <v>1598699.73</v>
      </c>
      <c r="G20" s="567">
        <v>523793.81</v>
      </c>
      <c r="H20" s="566">
        <f t="shared" si="1"/>
        <v>2122493.54</v>
      </c>
    </row>
    <row r="21" spans="1:8" ht="13.5">
      <c r="A21" s="44">
        <v>5</v>
      </c>
      <c r="B21" s="47" t="s">
        <v>180</v>
      </c>
      <c r="C21" s="567"/>
      <c r="D21" s="567"/>
      <c r="E21" s="573">
        <f t="shared" si="0"/>
        <v>0</v>
      </c>
      <c r="F21" s="567"/>
      <c r="G21" s="567"/>
      <c r="H21" s="566">
        <f>F21+G21</f>
        <v>0</v>
      </c>
    </row>
    <row r="22" spans="1:8" ht="13.5">
      <c r="A22" s="44">
        <v>6</v>
      </c>
      <c r="B22" s="49" t="s">
        <v>179</v>
      </c>
      <c r="C22" s="565">
        <f>C8+C9+C19+C20+C21</f>
        <v>11323959.400000002</v>
      </c>
      <c r="D22" s="565">
        <f>D8+D9+D19+D20+D21</f>
        <v>7712876.5299999993</v>
      </c>
      <c r="E22" s="573">
        <f>C22+D22</f>
        <v>19036835.93</v>
      </c>
      <c r="F22" s="565">
        <f>F8+F9+F19+F20+F21</f>
        <v>7566897.6100000013</v>
      </c>
      <c r="G22" s="565">
        <f>G8+G9+G19+G20+G21</f>
        <v>7896520.459999999</v>
      </c>
      <c r="H22" s="566">
        <f>F22+G22</f>
        <v>15463418.07</v>
      </c>
    </row>
    <row r="23" spans="1:8" ht="13.5">
      <c r="A23" s="44"/>
      <c r="B23" s="185" t="s">
        <v>178</v>
      </c>
      <c r="C23" s="567"/>
      <c r="D23" s="567"/>
      <c r="E23" s="574"/>
      <c r="F23" s="567"/>
      <c r="G23" s="567"/>
      <c r="H23" s="564"/>
    </row>
    <row r="24" spans="1:8" ht="13.5">
      <c r="A24" s="44">
        <v>7</v>
      </c>
      <c r="B24" s="47" t="s">
        <v>177</v>
      </c>
      <c r="C24" s="567">
        <v>355219.36</v>
      </c>
      <c r="D24" s="567">
        <v>30424.49</v>
      </c>
      <c r="E24" s="573">
        <f t="shared" si="0"/>
        <v>385643.85</v>
      </c>
      <c r="F24" s="567">
        <v>210036.76</v>
      </c>
      <c r="G24" s="567">
        <v>56638.46</v>
      </c>
      <c r="H24" s="566">
        <f t="shared" si="1"/>
        <v>266675.22000000003</v>
      </c>
    </row>
    <row r="25" spans="1:8" ht="13.5">
      <c r="A25" s="44">
        <v>8</v>
      </c>
      <c r="B25" s="47" t="s">
        <v>176</v>
      </c>
      <c r="C25" s="567">
        <v>2155130.94</v>
      </c>
      <c r="D25" s="567">
        <v>2118006</v>
      </c>
      <c r="E25" s="573">
        <f t="shared" si="0"/>
        <v>4273136.9399999995</v>
      </c>
      <c r="F25" s="567">
        <v>1221327.46</v>
      </c>
      <c r="G25" s="567">
        <v>2016594</v>
      </c>
      <c r="H25" s="566">
        <f t="shared" si="1"/>
        <v>3237921.46</v>
      </c>
    </row>
    <row r="26" spans="1:8" ht="13.5">
      <c r="A26" s="44">
        <v>9</v>
      </c>
      <c r="B26" s="47" t="s">
        <v>175</v>
      </c>
      <c r="C26" s="567">
        <v>274022.40000000002</v>
      </c>
      <c r="D26" s="567">
        <v>1178755.3700000001</v>
      </c>
      <c r="E26" s="573">
        <f t="shared" si="0"/>
        <v>1452777.77</v>
      </c>
      <c r="F26" s="567">
        <v>192989.64</v>
      </c>
      <c r="G26" s="567">
        <v>1426941.34</v>
      </c>
      <c r="H26" s="566">
        <f t="shared" si="1"/>
        <v>1619930.98</v>
      </c>
    </row>
    <row r="27" spans="1:8" ht="13.5">
      <c r="A27" s="44">
        <v>10</v>
      </c>
      <c r="B27" s="47" t="s">
        <v>174</v>
      </c>
      <c r="C27" s="567"/>
      <c r="D27" s="567"/>
      <c r="E27" s="573">
        <f t="shared" si="0"/>
        <v>0</v>
      </c>
      <c r="F27" s="567"/>
      <c r="G27" s="567"/>
      <c r="H27" s="566">
        <f t="shared" si="1"/>
        <v>0</v>
      </c>
    </row>
    <row r="28" spans="1:8" ht="13.5">
      <c r="A28" s="44">
        <v>11</v>
      </c>
      <c r="B28" s="47" t="s">
        <v>173</v>
      </c>
      <c r="C28" s="567">
        <v>948233.96</v>
      </c>
      <c r="D28" s="567">
        <v>1053293.54</v>
      </c>
      <c r="E28" s="573">
        <f t="shared" si="0"/>
        <v>2001527.5</v>
      </c>
      <c r="F28" s="567">
        <v>745910.65</v>
      </c>
      <c r="G28" s="567">
        <v>1172398.19</v>
      </c>
      <c r="H28" s="566">
        <f t="shared" si="1"/>
        <v>1918308.8399999999</v>
      </c>
    </row>
    <row r="29" spans="1:8" ht="13.5">
      <c r="A29" s="44">
        <v>12</v>
      </c>
      <c r="B29" s="47" t="s">
        <v>172</v>
      </c>
      <c r="C29" s="567"/>
      <c r="D29" s="567"/>
      <c r="E29" s="573">
        <f t="shared" si="0"/>
        <v>0</v>
      </c>
      <c r="F29" s="567"/>
      <c r="G29" s="567"/>
      <c r="H29" s="566">
        <f t="shared" si="1"/>
        <v>0</v>
      </c>
    </row>
    <row r="30" spans="1:8" ht="13.5">
      <c r="A30" s="44">
        <v>13</v>
      </c>
      <c r="B30" s="50" t="s">
        <v>171</v>
      </c>
      <c r="C30" s="565">
        <f>SUM(C24:C29)</f>
        <v>3732606.6599999997</v>
      </c>
      <c r="D30" s="565">
        <f>SUM(D24:D29)</f>
        <v>4380479.4000000004</v>
      </c>
      <c r="E30" s="573">
        <f t="shared" si="0"/>
        <v>8113086.0600000005</v>
      </c>
      <c r="F30" s="565">
        <f>SUM(F24:F29)</f>
        <v>2370264.5099999998</v>
      </c>
      <c r="G30" s="565">
        <f>SUM(G24:G29)</f>
        <v>4672571.99</v>
      </c>
      <c r="H30" s="566">
        <f t="shared" si="1"/>
        <v>7042836.5</v>
      </c>
    </row>
    <row r="31" spans="1:8" ht="13.5">
      <c r="A31" s="44">
        <v>14</v>
      </c>
      <c r="B31" s="50" t="s">
        <v>170</v>
      </c>
      <c r="C31" s="565">
        <f>C22-C30</f>
        <v>7591352.7400000021</v>
      </c>
      <c r="D31" s="565">
        <f>D22-D30</f>
        <v>3332397.129999999</v>
      </c>
      <c r="E31" s="573">
        <f t="shared" si="0"/>
        <v>10923749.870000001</v>
      </c>
      <c r="F31" s="565">
        <f>F22-F30</f>
        <v>5196633.1000000015</v>
      </c>
      <c r="G31" s="565">
        <f>G22-G30</f>
        <v>3223948.4699999988</v>
      </c>
      <c r="H31" s="566">
        <f t="shared" si="1"/>
        <v>8420581.5700000003</v>
      </c>
    </row>
    <row r="32" spans="1:8" ht="13">
      <c r="A32" s="44"/>
      <c r="B32" s="51"/>
      <c r="C32" s="563"/>
      <c r="D32" s="563"/>
      <c r="E32" s="563"/>
      <c r="F32" s="563"/>
      <c r="G32" s="563"/>
      <c r="H32" s="562"/>
    </row>
    <row r="33" spans="1:8" ht="13.5">
      <c r="A33" s="44"/>
      <c r="B33" s="51" t="s">
        <v>169</v>
      </c>
      <c r="C33" s="567"/>
      <c r="D33" s="567"/>
      <c r="E33" s="574"/>
      <c r="F33" s="567"/>
      <c r="G33" s="567"/>
      <c r="H33" s="564"/>
    </row>
    <row r="34" spans="1:8" ht="13.5">
      <c r="A34" s="44">
        <v>15</v>
      </c>
      <c r="B34" s="52" t="s">
        <v>168</v>
      </c>
      <c r="C34" s="565">
        <f>C35-C36</f>
        <v>41774.600000000006</v>
      </c>
      <c r="D34" s="565">
        <f>D35-D36</f>
        <v>64290.020000000019</v>
      </c>
      <c r="E34" s="573">
        <f t="shared" si="0"/>
        <v>106064.62000000002</v>
      </c>
      <c r="F34" s="565">
        <f>F35-F36</f>
        <v>-27213.260000000002</v>
      </c>
      <c r="G34" s="565">
        <f>G35-G36</f>
        <v>47750.299999999988</v>
      </c>
      <c r="H34" s="566">
        <f t="shared" si="1"/>
        <v>20537.039999999986</v>
      </c>
    </row>
    <row r="35" spans="1:8" ht="13.5">
      <c r="A35" s="44">
        <v>15.1</v>
      </c>
      <c r="B35" s="48" t="s">
        <v>167</v>
      </c>
      <c r="C35" s="567">
        <v>119305.32</v>
      </c>
      <c r="D35" s="567">
        <v>233021.14</v>
      </c>
      <c r="E35" s="573">
        <f t="shared" si="0"/>
        <v>352326.46</v>
      </c>
      <c r="F35" s="567">
        <v>55726.73</v>
      </c>
      <c r="G35" s="567">
        <v>197126.27</v>
      </c>
      <c r="H35" s="566">
        <f t="shared" si="1"/>
        <v>252853</v>
      </c>
    </row>
    <row r="36" spans="1:8" ht="13.5">
      <c r="A36" s="44">
        <v>15.2</v>
      </c>
      <c r="B36" s="48" t="s">
        <v>166</v>
      </c>
      <c r="C36" s="567">
        <v>77530.720000000001</v>
      </c>
      <c r="D36" s="567">
        <v>168731.12</v>
      </c>
      <c r="E36" s="573">
        <f t="shared" si="0"/>
        <v>246261.84</v>
      </c>
      <c r="F36" s="567">
        <v>82939.990000000005</v>
      </c>
      <c r="G36" s="567">
        <v>149375.97</v>
      </c>
      <c r="H36" s="566">
        <f t="shared" si="1"/>
        <v>232315.96000000002</v>
      </c>
    </row>
    <row r="37" spans="1:8" ht="13.5">
      <c r="A37" s="44">
        <v>16</v>
      </c>
      <c r="B37" s="47" t="s">
        <v>165</v>
      </c>
      <c r="C37" s="567"/>
      <c r="D37" s="567"/>
      <c r="E37" s="573">
        <f t="shared" si="0"/>
        <v>0</v>
      </c>
      <c r="F37" s="567"/>
      <c r="G37" s="567"/>
      <c r="H37" s="566">
        <f t="shared" si="1"/>
        <v>0</v>
      </c>
    </row>
    <row r="38" spans="1:8" ht="13.5">
      <c r="A38" s="44">
        <v>17</v>
      </c>
      <c r="B38" s="47" t="s">
        <v>164</v>
      </c>
      <c r="C38" s="567"/>
      <c r="D38" s="567"/>
      <c r="E38" s="573">
        <f t="shared" si="0"/>
        <v>0</v>
      </c>
      <c r="F38" s="567"/>
      <c r="G38" s="567"/>
      <c r="H38" s="566">
        <f t="shared" si="1"/>
        <v>0</v>
      </c>
    </row>
    <row r="39" spans="1:8" ht="13.5">
      <c r="A39" s="44">
        <v>18</v>
      </c>
      <c r="B39" s="47" t="s">
        <v>163</v>
      </c>
      <c r="C39" s="567"/>
      <c r="D39" s="567">
        <v>51.63</v>
      </c>
      <c r="E39" s="573">
        <f t="shared" si="0"/>
        <v>51.63</v>
      </c>
      <c r="F39" s="567"/>
      <c r="G39" s="567"/>
      <c r="H39" s="566">
        <f t="shared" si="1"/>
        <v>0</v>
      </c>
    </row>
    <row r="40" spans="1:8" ht="13.5">
      <c r="A40" s="44">
        <v>19</v>
      </c>
      <c r="B40" s="47" t="s">
        <v>162</v>
      </c>
      <c r="C40" s="567">
        <v>6402616.4299999997</v>
      </c>
      <c r="D40" s="567">
        <v>0</v>
      </c>
      <c r="E40" s="573">
        <f t="shared" si="0"/>
        <v>6402616.4299999997</v>
      </c>
      <c r="F40" s="567">
        <v>4065036.82</v>
      </c>
      <c r="G40" s="567">
        <v>0</v>
      </c>
      <c r="H40" s="566">
        <f t="shared" si="1"/>
        <v>4065036.82</v>
      </c>
    </row>
    <row r="41" spans="1:8" ht="13.5">
      <c r="A41" s="44">
        <v>20</v>
      </c>
      <c r="B41" s="47" t="s">
        <v>161</v>
      </c>
      <c r="C41" s="567">
        <v>-3067871.29</v>
      </c>
      <c r="D41" s="567">
        <v>0</v>
      </c>
      <c r="E41" s="573">
        <f t="shared" si="0"/>
        <v>-3067871.29</v>
      </c>
      <c r="F41" s="567">
        <v>-2622891.94</v>
      </c>
      <c r="G41" s="567">
        <v>0</v>
      </c>
      <c r="H41" s="566">
        <f t="shared" si="1"/>
        <v>-2622891.94</v>
      </c>
    </row>
    <row r="42" spans="1:8" ht="13.5">
      <c r="A42" s="44">
        <v>21</v>
      </c>
      <c r="B42" s="47" t="s">
        <v>160</v>
      </c>
      <c r="C42" s="567">
        <v>-77385.62</v>
      </c>
      <c r="D42" s="567"/>
      <c r="E42" s="573">
        <f t="shared" si="0"/>
        <v>-77385.62</v>
      </c>
      <c r="F42" s="567">
        <v>-435813.16</v>
      </c>
      <c r="G42" s="567"/>
      <c r="H42" s="566">
        <f t="shared" si="1"/>
        <v>-435813.16</v>
      </c>
    </row>
    <row r="43" spans="1:8" ht="13.5">
      <c r="A43" s="44">
        <v>22</v>
      </c>
      <c r="B43" s="47" t="s">
        <v>159</v>
      </c>
      <c r="C43" s="567">
        <v>597403.11</v>
      </c>
      <c r="D43" s="567">
        <v>193271.52</v>
      </c>
      <c r="E43" s="573">
        <f t="shared" si="0"/>
        <v>790674.63</v>
      </c>
      <c r="F43" s="567">
        <v>688584.67</v>
      </c>
      <c r="G43" s="567">
        <v>229209.43</v>
      </c>
      <c r="H43" s="566">
        <f t="shared" si="1"/>
        <v>917794.10000000009</v>
      </c>
    </row>
    <row r="44" spans="1:8" ht="13.5">
      <c r="A44" s="44">
        <v>23</v>
      </c>
      <c r="B44" s="47" t="s">
        <v>158</v>
      </c>
      <c r="C44" s="567">
        <v>40875.29</v>
      </c>
      <c r="D44" s="567"/>
      <c r="E44" s="573">
        <f t="shared" si="0"/>
        <v>40875.29</v>
      </c>
      <c r="F44" s="567">
        <v>322490.03000000003</v>
      </c>
      <c r="G44" s="567"/>
      <c r="H44" s="566">
        <f t="shared" si="1"/>
        <v>322490.03000000003</v>
      </c>
    </row>
    <row r="45" spans="1:8" ht="13.5">
      <c r="A45" s="44">
        <v>24</v>
      </c>
      <c r="B45" s="50" t="s">
        <v>273</v>
      </c>
      <c r="C45" s="565">
        <f>C34+C37+C38+C39+C40+C41+C42+C43+C44</f>
        <v>3937412.5199999991</v>
      </c>
      <c r="D45" s="565">
        <f>D34+D37+D38+D39+D40+D41+D42+D43+D44</f>
        <v>257613.17</v>
      </c>
      <c r="E45" s="573">
        <f t="shared" si="0"/>
        <v>4195025.6899999995</v>
      </c>
      <c r="F45" s="565">
        <f>F34+F37+F38+F39+F40+F41+F42+F43+F44</f>
        <v>1990193.1600000004</v>
      </c>
      <c r="G45" s="565">
        <f>G34+G37+G38+G39+G40+G41+G42+G43+G44</f>
        <v>276959.73</v>
      </c>
      <c r="H45" s="566">
        <f t="shared" si="1"/>
        <v>2267152.8900000006</v>
      </c>
    </row>
    <row r="46" spans="1:8" ht="13">
      <c r="A46" s="44"/>
      <c r="B46" s="185" t="s">
        <v>157</v>
      </c>
      <c r="C46" s="567"/>
      <c r="D46" s="567"/>
      <c r="E46" s="567"/>
      <c r="F46" s="567"/>
      <c r="G46" s="567"/>
      <c r="H46" s="561"/>
    </row>
    <row r="47" spans="1:8" ht="13.5">
      <c r="A47" s="44">
        <v>25</v>
      </c>
      <c r="B47" s="47" t="s">
        <v>156</v>
      </c>
      <c r="C47" s="567">
        <v>396752.67</v>
      </c>
      <c r="D47" s="567">
        <v>507381.01</v>
      </c>
      <c r="E47" s="573">
        <f t="shared" si="0"/>
        <v>904133.67999999993</v>
      </c>
      <c r="F47" s="567">
        <v>497897.68</v>
      </c>
      <c r="G47" s="567">
        <v>553172.05000000005</v>
      </c>
      <c r="H47" s="566">
        <f t="shared" si="1"/>
        <v>1051069.73</v>
      </c>
    </row>
    <row r="48" spans="1:8" ht="13.5">
      <c r="A48" s="44">
        <v>26</v>
      </c>
      <c r="B48" s="47" t="s">
        <v>155</v>
      </c>
      <c r="C48" s="567">
        <v>4285117.53</v>
      </c>
      <c r="D48" s="567">
        <v>4373.75</v>
      </c>
      <c r="E48" s="573">
        <f t="shared" si="0"/>
        <v>4289491.28</v>
      </c>
      <c r="F48" s="567">
        <v>1891080.6</v>
      </c>
      <c r="G48" s="567">
        <v>1373.12</v>
      </c>
      <c r="H48" s="566">
        <f t="shared" si="1"/>
        <v>1892453.7200000002</v>
      </c>
    </row>
    <row r="49" spans="1:8" ht="13.5">
      <c r="A49" s="44">
        <v>27</v>
      </c>
      <c r="B49" s="47" t="s">
        <v>154</v>
      </c>
      <c r="C49" s="567">
        <v>9146110.3599999994</v>
      </c>
      <c r="D49" s="567">
        <v>0</v>
      </c>
      <c r="E49" s="573">
        <f t="shared" si="0"/>
        <v>9146110.3599999994</v>
      </c>
      <c r="F49" s="567">
        <v>6954539.9400000004</v>
      </c>
      <c r="G49" s="567">
        <v>0</v>
      </c>
      <c r="H49" s="566">
        <f t="shared" si="1"/>
        <v>6954539.9400000004</v>
      </c>
    </row>
    <row r="50" spans="1:8" ht="13.5">
      <c r="A50" s="44">
        <v>28</v>
      </c>
      <c r="B50" s="47" t="s">
        <v>153</v>
      </c>
      <c r="C50" s="567">
        <v>4682.6499999999996</v>
      </c>
      <c r="D50" s="567">
        <v>0</v>
      </c>
      <c r="E50" s="573">
        <f t="shared" si="0"/>
        <v>4682.6499999999996</v>
      </c>
      <c r="F50" s="567">
        <v>3206.47</v>
      </c>
      <c r="G50" s="567">
        <v>0</v>
      </c>
      <c r="H50" s="566">
        <f t="shared" si="1"/>
        <v>3206.47</v>
      </c>
    </row>
    <row r="51" spans="1:8" ht="13.5">
      <c r="A51" s="44">
        <v>29</v>
      </c>
      <c r="B51" s="47" t="s">
        <v>152</v>
      </c>
      <c r="C51" s="567">
        <v>2753955.52</v>
      </c>
      <c r="D51" s="567">
        <v>0</v>
      </c>
      <c r="E51" s="573">
        <f t="shared" si="0"/>
        <v>2753955.52</v>
      </c>
      <c r="F51" s="567">
        <v>3021993.74</v>
      </c>
      <c r="G51" s="567">
        <v>0</v>
      </c>
      <c r="H51" s="566">
        <f t="shared" si="1"/>
        <v>3021993.74</v>
      </c>
    </row>
    <row r="52" spans="1:8" ht="13.5">
      <c r="A52" s="44">
        <v>30</v>
      </c>
      <c r="B52" s="47" t="s">
        <v>151</v>
      </c>
      <c r="C52" s="567">
        <v>827885.28</v>
      </c>
      <c r="D52" s="567"/>
      <c r="E52" s="573">
        <f t="shared" si="0"/>
        <v>827885.28</v>
      </c>
      <c r="F52" s="567">
        <v>763099.51</v>
      </c>
      <c r="G52" s="567"/>
      <c r="H52" s="566">
        <f t="shared" si="1"/>
        <v>763099.51</v>
      </c>
    </row>
    <row r="53" spans="1:8" ht="13.5">
      <c r="A53" s="44">
        <v>31</v>
      </c>
      <c r="B53" s="50" t="s">
        <v>274</v>
      </c>
      <c r="C53" s="565">
        <f>C47+C48+C49+C50+C51+C52</f>
        <v>17414504.009999998</v>
      </c>
      <c r="D53" s="565">
        <f>D47+D48+D49+D50+D51+D52</f>
        <v>511754.76</v>
      </c>
      <c r="E53" s="573">
        <f t="shared" si="0"/>
        <v>17926258.77</v>
      </c>
      <c r="F53" s="565">
        <f>F47+F48+F49+F50+F51+F52</f>
        <v>13131817.940000001</v>
      </c>
      <c r="G53" s="565">
        <f>G47+G48+G49+G50+G51+G52</f>
        <v>554545.17000000004</v>
      </c>
      <c r="H53" s="566">
        <f t="shared" si="1"/>
        <v>13686363.110000001</v>
      </c>
    </row>
    <row r="54" spans="1:8" ht="13.5">
      <c r="A54" s="44">
        <v>32</v>
      </c>
      <c r="B54" s="50" t="s">
        <v>275</v>
      </c>
      <c r="C54" s="565">
        <f>C45-C53</f>
        <v>-13477091.489999998</v>
      </c>
      <c r="D54" s="565">
        <f>D45-D53</f>
        <v>-254141.59</v>
      </c>
      <c r="E54" s="573">
        <f t="shared" si="0"/>
        <v>-13731233.079999998</v>
      </c>
      <c r="F54" s="565">
        <f>F45-F53</f>
        <v>-11141624.780000001</v>
      </c>
      <c r="G54" s="565">
        <f>G45-G53</f>
        <v>-277585.44000000006</v>
      </c>
      <c r="H54" s="566">
        <f t="shared" si="1"/>
        <v>-11419210.220000001</v>
      </c>
    </row>
    <row r="55" spans="1:8" ht="13">
      <c r="A55" s="44"/>
      <c r="B55" s="51"/>
      <c r="C55" s="563"/>
      <c r="D55" s="563"/>
      <c r="E55" s="563"/>
      <c r="F55" s="563"/>
      <c r="G55" s="563"/>
      <c r="H55" s="562"/>
    </row>
    <row r="56" spans="1:8" ht="13.5">
      <c r="A56" s="44">
        <v>33</v>
      </c>
      <c r="B56" s="50" t="s">
        <v>150</v>
      </c>
      <c r="C56" s="565">
        <f>C31+C54</f>
        <v>-5885738.7499999963</v>
      </c>
      <c r="D56" s="565">
        <f>D31+D54</f>
        <v>3078255.5399999991</v>
      </c>
      <c r="E56" s="573">
        <f t="shared" si="0"/>
        <v>-2807483.2099999972</v>
      </c>
      <c r="F56" s="565">
        <f>F31+F54</f>
        <v>-5944991.6799999997</v>
      </c>
      <c r="G56" s="565">
        <f>G31+G54</f>
        <v>2946363.0299999989</v>
      </c>
      <c r="H56" s="566">
        <f t="shared" si="1"/>
        <v>-2998628.6500000008</v>
      </c>
    </row>
    <row r="57" spans="1:8" ht="13">
      <c r="A57" s="44"/>
      <c r="B57" s="51"/>
      <c r="C57" s="563"/>
      <c r="D57" s="563"/>
      <c r="E57" s="563"/>
      <c r="F57" s="563"/>
      <c r="G57" s="563"/>
      <c r="H57" s="562"/>
    </row>
    <row r="58" spans="1:8" ht="13.5">
      <c r="A58" s="44">
        <v>34</v>
      </c>
      <c r="B58" s="47" t="s">
        <v>149</v>
      </c>
      <c r="C58" s="567">
        <v>203013.73</v>
      </c>
      <c r="D58" s="567">
        <v>0</v>
      </c>
      <c r="E58" s="573">
        <f t="shared" si="0"/>
        <v>203013.73</v>
      </c>
      <c r="F58" s="567">
        <v>-850553.28</v>
      </c>
      <c r="G58" s="567">
        <v>0</v>
      </c>
      <c r="H58" s="566">
        <f t="shared" si="1"/>
        <v>-850553.28</v>
      </c>
    </row>
    <row r="59" spans="1:8" s="186" customFormat="1" ht="13.5">
      <c r="A59" s="44">
        <v>35</v>
      </c>
      <c r="B59" s="47" t="s">
        <v>148</v>
      </c>
      <c r="C59" s="560"/>
      <c r="D59" s="560">
        <v>0</v>
      </c>
      <c r="E59" s="559">
        <f t="shared" si="0"/>
        <v>0</v>
      </c>
      <c r="F59" s="558"/>
      <c r="G59" s="558">
        <v>0</v>
      </c>
      <c r="H59" s="557">
        <f t="shared" si="1"/>
        <v>0</v>
      </c>
    </row>
    <row r="60" spans="1:8" ht="13.5">
      <c r="A60" s="44">
        <v>36</v>
      </c>
      <c r="B60" s="47" t="s">
        <v>147</v>
      </c>
      <c r="C60" s="567">
        <v>292892.81</v>
      </c>
      <c r="D60" s="567"/>
      <c r="E60" s="573">
        <f t="shared" si="0"/>
        <v>292892.81</v>
      </c>
      <c r="F60" s="567">
        <v>-659098.64</v>
      </c>
      <c r="G60" s="567"/>
      <c r="H60" s="566">
        <f t="shared" si="1"/>
        <v>-659098.64</v>
      </c>
    </row>
    <row r="61" spans="1:8" ht="13.5">
      <c r="A61" s="44">
        <v>37</v>
      </c>
      <c r="B61" s="50" t="s">
        <v>146</v>
      </c>
      <c r="C61" s="565">
        <f>C58+C59+C60</f>
        <v>495906.54000000004</v>
      </c>
      <c r="D61" s="565">
        <f>D58+D59+D60</f>
        <v>0</v>
      </c>
      <c r="E61" s="573">
        <f t="shared" si="0"/>
        <v>495906.54000000004</v>
      </c>
      <c r="F61" s="565">
        <f>F58+F59+F60</f>
        <v>-1509651.92</v>
      </c>
      <c r="G61" s="565">
        <f>G58+G59+G60</f>
        <v>0</v>
      </c>
      <c r="H61" s="566">
        <f t="shared" si="1"/>
        <v>-1509651.92</v>
      </c>
    </row>
    <row r="62" spans="1:8" ht="13">
      <c r="A62" s="44"/>
      <c r="B62" s="53"/>
      <c r="C62" s="567"/>
      <c r="D62" s="567"/>
      <c r="E62" s="567"/>
      <c r="F62" s="567"/>
      <c r="G62" s="567"/>
      <c r="H62" s="561"/>
    </row>
    <row r="63" spans="1:8" ht="13.5">
      <c r="A63" s="44">
        <v>38</v>
      </c>
      <c r="B63" s="54" t="s">
        <v>145</v>
      </c>
      <c r="C63" s="565">
        <f>C56-C61</f>
        <v>-6381645.2899999963</v>
      </c>
      <c r="D63" s="565">
        <f>D56-D61</f>
        <v>3078255.5399999991</v>
      </c>
      <c r="E63" s="573">
        <f t="shared" si="0"/>
        <v>-3303389.7499999972</v>
      </c>
      <c r="F63" s="565">
        <f>F56-F61</f>
        <v>-4435339.76</v>
      </c>
      <c r="G63" s="565">
        <f>G56-G61</f>
        <v>2946363.0299999989</v>
      </c>
      <c r="H63" s="566">
        <f t="shared" si="1"/>
        <v>-1488976.7300000009</v>
      </c>
    </row>
    <row r="64" spans="1:8" ht="13.5">
      <c r="A64" s="40">
        <v>39</v>
      </c>
      <c r="B64" s="47" t="s">
        <v>144</v>
      </c>
      <c r="C64" s="556"/>
      <c r="D64" s="556"/>
      <c r="E64" s="573">
        <f t="shared" si="0"/>
        <v>0</v>
      </c>
      <c r="F64" s="556"/>
      <c r="G64" s="556"/>
      <c r="H64" s="566">
        <f t="shared" si="1"/>
        <v>0</v>
      </c>
    </row>
    <row r="65" spans="1:8" ht="13.5">
      <c r="A65" s="44">
        <v>40</v>
      </c>
      <c r="B65" s="50" t="s">
        <v>143</v>
      </c>
      <c r="C65" s="565">
        <f>C63-C64</f>
        <v>-6381645.2899999963</v>
      </c>
      <c r="D65" s="565">
        <f>D63-D64</f>
        <v>3078255.5399999991</v>
      </c>
      <c r="E65" s="573">
        <f t="shared" si="0"/>
        <v>-3303389.7499999972</v>
      </c>
      <c r="F65" s="565">
        <f>F63-F64</f>
        <v>-4435339.76</v>
      </c>
      <c r="G65" s="565">
        <f>G63-G64</f>
        <v>2946363.0299999989</v>
      </c>
      <c r="H65" s="566">
        <f t="shared" si="1"/>
        <v>-1488976.7300000009</v>
      </c>
    </row>
    <row r="66" spans="1:8" ht="13.5">
      <c r="A66" s="40">
        <v>41</v>
      </c>
      <c r="B66" s="47" t="s">
        <v>142</v>
      </c>
      <c r="C66" s="556">
        <v>0</v>
      </c>
      <c r="D66" s="556">
        <v>0</v>
      </c>
      <c r="E66" s="573">
        <f t="shared" si="0"/>
        <v>0</v>
      </c>
      <c r="F66" s="556">
        <v>62882.32</v>
      </c>
      <c r="G66" s="556">
        <v>0</v>
      </c>
      <c r="H66" s="566">
        <f t="shared" si="1"/>
        <v>62882.32</v>
      </c>
    </row>
    <row r="67" spans="1:8" ht="14" thickBot="1">
      <c r="A67" s="55">
        <v>42</v>
      </c>
      <c r="B67" s="56" t="s">
        <v>141</v>
      </c>
      <c r="C67" s="611">
        <f>C65+C66</f>
        <v>-6381645.2899999963</v>
      </c>
      <c r="D67" s="611">
        <f>D65+D66</f>
        <v>3078255.5399999991</v>
      </c>
      <c r="E67" s="610">
        <f t="shared" si="0"/>
        <v>-3303389.7499999972</v>
      </c>
      <c r="F67" s="611">
        <f>F65+F66</f>
        <v>-4372457.4399999995</v>
      </c>
      <c r="G67" s="611">
        <f>G65+G66</f>
        <v>2946363.0299999989</v>
      </c>
      <c r="H67" s="612">
        <f t="shared" si="1"/>
        <v>-1426094.4100000006</v>
      </c>
    </row>
  </sheetData>
  <mergeCells count="2">
    <mergeCell ref="C5:E5"/>
    <mergeCell ref="F5:H5"/>
  </mergeCells>
  <pageMargins left="0.7" right="0.7" top="0.75" bottom="0.75" header="0.3" footer="0.3"/>
  <pageSetup paperSize="9" orientation="portrait" r:id="rId1"/>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3"/>
  <sheetViews>
    <sheetView zoomScale="80" zoomScaleNormal="80" workbookViewId="0">
      <selection activeCell="B3" sqref="B3"/>
    </sheetView>
  </sheetViews>
  <sheetFormatPr defaultColWidth="9.36328125" defaultRowHeight="14"/>
  <cols>
    <col min="1" max="1" width="9.54296875" style="5" bestFit="1" customWidth="1"/>
    <col min="2" max="2" width="72.36328125" style="5" customWidth="1"/>
    <col min="3" max="8" width="12.6328125" style="5" customWidth="1"/>
    <col min="9" max="16384" width="9.36328125" style="5"/>
  </cols>
  <sheetData>
    <row r="1" spans="1:8">
      <c r="A1" s="2" t="s">
        <v>31</v>
      </c>
      <c r="B1" s="3" t="str">
        <f>'Info '!C2</f>
        <v>JSC PASHA Bank Georgia</v>
      </c>
    </row>
    <row r="2" spans="1:8">
      <c r="A2" s="2" t="s">
        <v>32</v>
      </c>
      <c r="B2" s="443">
        <f>'1. key ratios '!B2</f>
        <v>44742</v>
      </c>
    </row>
    <row r="3" spans="1:8">
      <c r="A3" s="4"/>
    </row>
    <row r="4" spans="1:8" ht="14.5" thickBot="1">
      <c r="A4" s="4" t="s">
        <v>75</v>
      </c>
      <c r="B4" s="4"/>
      <c r="C4" s="167"/>
      <c r="D4" s="167"/>
      <c r="E4" s="167"/>
      <c r="F4" s="168"/>
      <c r="G4" s="168"/>
      <c r="H4" s="169" t="s">
        <v>74</v>
      </c>
    </row>
    <row r="5" spans="1:8">
      <c r="A5" s="699" t="s">
        <v>7</v>
      </c>
      <c r="B5" s="701" t="s">
        <v>340</v>
      </c>
      <c r="C5" s="695" t="s">
        <v>69</v>
      </c>
      <c r="D5" s="696"/>
      <c r="E5" s="697"/>
      <c r="F5" s="695" t="s">
        <v>73</v>
      </c>
      <c r="G5" s="696"/>
      <c r="H5" s="698"/>
    </row>
    <row r="6" spans="1:8">
      <c r="A6" s="700"/>
      <c r="B6" s="702"/>
      <c r="C6" s="26" t="s">
        <v>287</v>
      </c>
      <c r="D6" s="26" t="s">
        <v>122</v>
      </c>
      <c r="E6" s="26" t="s">
        <v>109</v>
      </c>
      <c r="F6" s="26" t="s">
        <v>287</v>
      </c>
      <c r="G6" s="26" t="s">
        <v>122</v>
      </c>
      <c r="H6" s="27" t="s">
        <v>109</v>
      </c>
    </row>
    <row r="7" spans="1:8" s="15" customFormat="1" ht="14.5">
      <c r="A7" s="170">
        <v>1</v>
      </c>
      <c r="B7" s="171" t="s">
        <v>374</v>
      </c>
      <c r="C7" s="572">
        <v>63435995.619999997</v>
      </c>
      <c r="D7" s="572">
        <v>17493564.874200001</v>
      </c>
      <c r="E7" s="555">
        <f>C7+D7</f>
        <v>80929560.494199991</v>
      </c>
      <c r="F7" s="572">
        <v>30717116.939999998</v>
      </c>
      <c r="G7" s="572">
        <v>26150381.174599998</v>
      </c>
      <c r="H7" s="571">
        <f t="shared" ref="H7:H52" si="0">F7+G7</f>
        <v>56867498.114599995</v>
      </c>
    </row>
    <row r="8" spans="1:8" s="15" customFormat="1" ht="14.5">
      <c r="A8" s="170">
        <v>1.1000000000000001</v>
      </c>
      <c r="B8" s="216" t="s">
        <v>305</v>
      </c>
      <c r="C8" s="572">
        <v>29963460.809999999</v>
      </c>
      <c r="D8" s="572">
        <v>10659341.454600001</v>
      </c>
      <c r="E8" s="555">
        <f t="shared" ref="E8:E52" si="1">C8+D8</f>
        <v>40622802.264600001</v>
      </c>
      <c r="F8" s="572">
        <v>14971023.59</v>
      </c>
      <c r="G8" s="572">
        <v>17280905.832699999</v>
      </c>
      <c r="H8" s="571">
        <f t="shared" si="0"/>
        <v>32251929.422699999</v>
      </c>
    </row>
    <row r="9" spans="1:8" s="15" customFormat="1" ht="14.5">
      <c r="A9" s="170">
        <v>1.2</v>
      </c>
      <c r="B9" s="216" t="s">
        <v>306</v>
      </c>
      <c r="C9" s="572"/>
      <c r="D9" s="572">
        <v>0</v>
      </c>
      <c r="E9" s="555">
        <f t="shared" si="1"/>
        <v>0</v>
      </c>
      <c r="F9" s="572"/>
      <c r="G9" s="572"/>
      <c r="H9" s="571">
        <f t="shared" si="0"/>
        <v>0</v>
      </c>
    </row>
    <row r="10" spans="1:8" s="15" customFormat="1" ht="14.5">
      <c r="A10" s="170">
        <v>1.3</v>
      </c>
      <c r="B10" s="216" t="s">
        <v>307</v>
      </c>
      <c r="C10" s="572">
        <v>33472534.809999999</v>
      </c>
      <c r="D10" s="572">
        <v>6834223.4195999997</v>
      </c>
      <c r="E10" s="555">
        <f t="shared" si="1"/>
        <v>40306758.229599997</v>
      </c>
      <c r="F10" s="572">
        <v>15746093.35</v>
      </c>
      <c r="G10" s="572">
        <v>8869475.3419000003</v>
      </c>
      <c r="H10" s="571">
        <f t="shared" si="0"/>
        <v>24615568.6919</v>
      </c>
    </row>
    <row r="11" spans="1:8" s="15" customFormat="1" ht="14.5">
      <c r="A11" s="170">
        <v>1.4</v>
      </c>
      <c r="B11" s="216" t="s">
        <v>288</v>
      </c>
      <c r="C11" s="572"/>
      <c r="D11" s="572"/>
      <c r="E11" s="555">
        <f t="shared" si="1"/>
        <v>0</v>
      </c>
      <c r="F11" s="572"/>
      <c r="G11" s="572"/>
      <c r="H11" s="571">
        <f t="shared" si="0"/>
        <v>0</v>
      </c>
    </row>
    <row r="12" spans="1:8" s="15" customFormat="1" ht="29.25" customHeight="1">
      <c r="A12" s="170">
        <v>2</v>
      </c>
      <c r="B12" s="173" t="s">
        <v>309</v>
      </c>
      <c r="C12" s="572"/>
      <c r="D12" s="572"/>
      <c r="E12" s="555">
        <f t="shared" si="1"/>
        <v>0</v>
      </c>
      <c r="F12" s="572"/>
      <c r="G12" s="572"/>
      <c r="H12" s="571">
        <f t="shared" si="0"/>
        <v>0</v>
      </c>
    </row>
    <row r="13" spans="1:8" s="15" customFormat="1" ht="20" customHeight="1">
      <c r="A13" s="170">
        <v>3</v>
      </c>
      <c r="B13" s="173" t="s">
        <v>308</v>
      </c>
      <c r="C13" s="572">
        <v>0</v>
      </c>
      <c r="D13" s="572">
        <v>0</v>
      </c>
      <c r="E13" s="555">
        <f t="shared" si="1"/>
        <v>0</v>
      </c>
      <c r="F13" s="572">
        <v>0</v>
      </c>
      <c r="G13" s="572">
        <v>0</v>
      </c>
      <c r="H13" s="571">
        <f t="shared" si="0"/>
        <v>0</v>
      </c>
    </row>
    <row r="14" spans="1:8" s="15" customFormat="1" ht="14.5">
      <c r="A14" s="170">
        <v>3.1</v>
      </c>
      <c r="B14" s="217" t="s">
        <v>289</v>
      </c>
      <c r="C14" s="572"/>
      <c r="D14" s="572"/>
      <c r="E14" s="555">
        <f t="shared" si="1"/>
        <v>0</v>
      </c>
      <c r="F14" s="572"/>
      <c r="G14" s="572"/>
      <c r="H14" s="571">
        <f t="shared" si="0"/>
        <v>0</v>
      </c>
    </row>
    <row r="15" spans="1:8" s="15" customFormat="1" ht="14.5">
      <c r="A15" s="170">
        <v>3.2</v>
      </c>
      <c r="B15" s="217" t="s">
        <v>290</v>
      </c>
      <c r="C15" s="572"/>
      <c r="D15" s="572"/>
      <c r="E15" s="555">
        <f t="shared" si="1"/>
        <v>0</v>
      </c>
      <c r="F15" s="572"/>
      <c r="G15" s="572"/>
      <c r="H15" s="571">
        <f t="shared" si="0"/>
        <v>0</v>
      </c>
    </row>
    <row r="16" spans="1:8" s="15" customFormat="1" ht="14.5">
      <c r="A16" s="170">
        <v>4</v>
      </c>
      <c r="B16" s="220" t="s">
        <v>319</v>
      </c>
      <c r="C16" s="572">
        <v>8254263.8110000007</v>
      </c>
      <c r="D16" s="572">
        <v>346360361.48409998</v>
      </c>
      <c r="E16" s="555">
        <f t="shared" si="1"/>
        <v>354614625.29509997</v>
      </c>
      <c r="F16" s="572">
        <v>31915399.769100003</v>
      </c>
      <c r="G16" s="572">
        <v>358449787.70660001</v>
      </c>
      <c r="H16" s="571">
        <f t="shared" si="0"/>
        <v>390365187.47570002</v>
      </c>
    </row>
    <row r="17" spans="1:8" s="15" customFormat="1" ht="14.5">
      <c r="A17" s="170">
        <v>4.0999999999999996</v>
      </c>
      <c r="B17" s="217" t="s">
        <v>310</v>
      </c>
      <c r="C17" s="572">
        <v>2907985.3110000002</v>
      </c>
      <c r="D17" s="572">
        <v>334923037.49529999</v>
      </c>
      <c r="E17" s="555">
        <f t="shared" si="1"/>
        <v>337831022.80629998</v>
      </c>
      <c r="F17" s="572">
        <v>28599903.939100001</v>
      </c>
      <c r="G17" s="572">
        <v>339486259.89950001</v>
      </c>
      <c r="H17" s="571">
        <f t="shared" si="0"/>
        <v>368086163.83860004</v>
      </c>
    </row>
    <row r="18" spans="1:8" s="15" customFormat="1" ht="14.5">
      <c r="A18" s="170">
        <v>4.2</v>
      </c>
      <c r="B18" s="217" t="s">
        <v>304</v>
      </c>
      <c r="C18" s="572">
        <v>5346278.5</v>
      </c>
      <c r="D18" s="572">
        <v>11437323.9888</v>
      </c>
      <c r="E18" s="555">
        <f t="shared" si="1"/>
        <v>16783602.4888</v>
      </c>
      <c r="F18" s="572">
        <v>3315495.83</v>
      </c>
      <c r="G18" s="572">
        <v>18963527.807100002</v>
      </c>
      <c r="H18" s="571">
        <f t="shared" si="0"/>
        <v>22279023.637100004</v>
      </c>
    </row>
    <row r="19" spans="1:8" s="15" customFormat="1" ht="14.5">
      <c r="A19" s="170">
        <v>5</v>
      </c>
      <c r="B19" s="173" t="s">
        <v>318</v>
      </c>
      <c r="C19" s="572">
        <v>102352659</v>
      </c>
      <c r="D19" s="572">
        <v>1069419943</v>
      </c>
      <c r="E19" s="555">
        <f t="shared" si="1"/>
        <v>1171772602</v>
      </c>
      <c r="F19" s="572">
        <v>71954271.75</v>
      </c>
      <c r="G19" s="572">
        <v>1015434649.4648999</v>
      </c>
      <c r="H19" s="571">
        <f t="shared" si="0"/>
        <v>1087388921.2149</v>
      </c>
    </row>
    <row r="20" spans="1:8" s="15" customFormat="1" ht="14.5">
      <c r="A20" s="170">
        <v>5.0999999999999996</v>
      </c>
      <c r="B20" s="218" t="s">
        <v>293</v>
      </c>
      <c r="C20" s="572">
        <v>1904715.92</v>
      </c>
      <c r="D20" s="572">
        <v>5846488.5882000001</v>
      </c>
      <c r="E20" s="555">
        <f t="shared" si="1"/>
        <v>7751204.5082</v>
      </c>
      <c r="F20" s="572">
        <v>2831425.46</v>
      </c>
      <c r="G20" s="572">
        <v>10561316.1855</v>
      </c>
      <c r="H20" s="571">
        <f t="shared" si="0"/>
        <v>13392741.645500001</v>
      </c>
    </row>
    <row r="21" spans="1:8" s="15" customFormat="1" ht="14.5">
      <c r="A21" s="170">
        <v>5.2</v>
      </c>
      <c r="B21" s="218" t="s">
        <v>292</v>
      </c>
      <c r="C21" s="572"/>
      <c r="D21" s="572"/>
      <c r="E21" s="555">
        <f t="shared" si="1"/>
        <v>0</v>
      </c>
      <c r="F21" s="572"/>
      <c r="G21" s="572"/>
      <c r="H21" s="571">
        <f t="shared" si="0"/>
        <v>0</v>
      </c>
    </row>
    <row r="22" spans="1:8" s="15" customFormat="1" ht="14.5">
      <c r="A22" s="170">
        <v>5.3</v>
      </c>
      <c r="B22" s="218" t="s">
        <v>291</v>
      </c>
      <c r="C22" s="572">
        <v>37655875.450000003</v>
      </c>
      <c r="D22" s="572">
        <v>934116561.11439991</v>
      </c>
      <c r="E22" s="555">
        <f t="shared" si="1"/>
        <v>971772436.56439996</v>
      </c>
      <c r="F22" s="572">
        <v>38789450.450000003</v>
      </c>
      <c r="G22" s="572">
        <v>968551743.07419991</v>
      </c>
      <c r="H22" s="571">
        <f t="shared" si="0"/>
        <v>1007341193.5242</v>
      </c>
    </row>
    <row r="23" spans="1:8" s="15" customFormat="1" ht="14.5">
      <c r="A23" s="170" t="s">
        <v>16</v>
      </c>
      <c r="B23" s="174" t="s">
        <v>76</v>
      </c>
      <c r="C23" s="572">
        <v>1</v>
      </c>
      <c r="D23" s="572">
        <v>42773666.143600002</v>
      </c>
      <c r="E23" s="555">
        <f t="shared" si="1"/>
        <v>42773667.143600002</v>
      </c>
      <c r="F23" s="572">
        <v>0</v>
      </c>
      <c r="G23" s="572">
        <v>63345407.1536</v>
      </c>
      <c r="H23" s="571">
        <f t="shared" si="0"/>
        <v>63345407.1536</v>
      </c>
    </row>
    <row r="24" spans="1:8" s="15" customFormat="1" ht="14.5">
      <c r="A24" s="170" t="s">
        <v>17</v>
      </c>
      <c r="B24" s="174" t="s">
        <v>77</v>
      </c>
      <c r="C24" s="572">
        <v>3855876.45</v>
      </c>
      <c r="D24" s="572">
        <v>809216750.87919998</v>
      </c>
      <c r="E24" s="555">
        <f t="shared" si="1"/>
        <v>813072627.32920003</v>
      </c>
      <c r="F24" s="572">
        <v>3855876.45</v>
      </c>
      <c r="G24" s="572">
        <v>855698995.59080005</v>
      </c>
      <c r="H24" s="571">
        <f t="shared" si="0"/>
        <v>859554872.04080009</v>
      </c>
    </row>
    <row r="25" spans="1:8" s="15" customFormat="1" ht="14.5">
      <c r="A25" s="170" t="s">
        <v>18</v>
      </c>
      <c r="B25" s="174" t="s">
        <v>78</v>
      </c>
      <c r="C25" s="572">
        <v>0</v>
      </c>
      <c r="D25" s="572">
        <v>3302920.5299</v>
      </c>
      <c r="E25" s="555">
        <f t="shared" si="1"/>
        <v>3302920.5299</v>
      </c>
      <c r="F25" s="572">
        <v>0</v>
      </c>
      <c r="G25" s="572">
        <v>3495291.8</v>
      </c>
      <c r="H25" s="571">
        <f t="shared" si="0"/>
        <v>3495291.8</v>
      </c>
    </row>
    <row r="26" spans="1:8" s="15" customFormat="1" ht="14.5">
      <c r="A26" s="170" t="s">
        <v>19</v>
      </c>
      <c r="B26" s="174" t="s">
        <v>79</v>
      </c>
      <c r="C26" s="572">
        <v>0</v>
      </c>
      <c r="D26" s="572">
        <v>41879248.857199997</v>
      </c>
      <c r="E26" s="555">
        <f t="shared" si="1"/>
        <v>41879248.857199997</v>
      </c>
      <c r="F26" s="572">
        <v>0</v>
      </c>
      <c r="G26" s="572">
        <v>36822208.998899996</v>
      </c>
      <c r="H26" s="571">
        <f t="shared" si="0"/>
        <v>36822208.998899996</v>
      </c>
    </row>
    <row r="27" spans="1:8" s="15" customFormat="1" ht="14.5">
      <c r="A27" s="170" t="s">
        <v>20</v>
      </c>
      <c r="B27" s="174" t="s">
        <v>80</v>
      </c>
      <c r="C27" s="572">
        <v>33799998</v>
      </c>
      <c r="D27" s="572">
        <v>36943974.704499997</v>
      </c>
      <c r="E27" s="555">
        <f t="shared" si="1"/>
        <v>70743972.70449999</v>
      </c>
      <c r="F27" s="572">
        <v>34933574</v>
      </c>
      <c r="G27" s="572">
        <v>9189839.5308999997</v>
      </c>
      <c r="H27" s="571">
        <f t="shared" si="0"/>
        <v>44123413.530900002</v>
      </c>
    </row>
    <row r="28" spans="1:8" s="15" customFormat="1" ht="14.5">
      <c r="A28" s="170">
        <v>5.4</v>
      </c>
      <c r="B28" s="218" t="s">
        <v>294</v>
      </c>
      <c r="C28" s="572">
        <v>6408546.0199999996</v>
      </c>
      <c r="D28" s="572">
        <v>11883425.108999999</v>
      </c>
      <c r="E28" s="555">
        <f t="shared" si="1"/>
        <v>18291971.129000001</v>
      </c>
      <c r="F28" s="572">
        <v>2308546.02</v>
      </c>
      <c r="G28" s="572">
        <v>17359745.960700002</v>
      </c>
      <c r="H28" s="571">
        <f t="shared" si="0"/>
        <v>19668291.980700001</v>
      </c>
    </row>
    <row r="29" spans="1:8" s="15" customFormat="1" ht="14.5">
      <c r="A29" s="170">
        <v>5.5</v>
      </c>
      <c r="B29" s="218" t="s">
        <v>295</v>
      </c>
      <c r="C29" s="572">
        <v>0.05</v>
      </c>
      <c r="D29" s="572">
        <v>46.863</v>
      </c>
      <c r="E29" s="555">
        <f t="shared" si="1"/>
        <v>46.912999999999997</v>
      </c>
      <c r="F29" s="572">
        <v>0.05</v>
      </c>
      <c r="G29" s="572">
        <v>25.282699999999998</v>
      </c>
      <c r="H29" s="571">
        <f t="shared" si="0"/>
        <v>25.332699999999999</v>
      </c>
    </row>
    <row r="30" spans="1:8" s="15" customFormat="1" ht="14.5">
      <c r="A30" s="170">
        <v>5.6</v>
      </c>
      <c r="B30" s="218" t="s">
        <v>296</v>
      </c>
      <c r="C30" s="572"/>
      <c r="D30" s="572"/>
      <c r="E30" s="555">
        <f t="shared" si="1"/>
        <v>0</v>
      </c>
      <c r="F30" s="572"/>
      <c r="G30" s="572"/>
      <c r="H30" s="571">
        <f t="shared" si="0"/>
        <v>0</v>
      </c>
    </row>
    <row r="31" spans="1:8" s="15" customFormat="1" ht="14.5">
      <c r="A31" s="170">
        <v>5.7</v>
      </c>
      <c r="B31" s="218" t="s">
        <v>80</v>
      </c>
      <c r="C31" s="572">
        <v>56383522</v>
      </c>
      <c r="D31" s="572">
        <v>1573423</v>
      </c>
      <c r="E31" s="555">
        <f t="shared" si="1"/>
        <v>57956945</v>
      </c>
      <c r="F31" s="572">
        <v>28024849.77</v>
      </c>
      <c r="G31" s="572">
        <v>19125340.761800002</v>
      </c>
      <c r="H31" s="571">
        <f t="shared" si="0"/>
        <v>47150190.531800002</v>
      </c>
    </row>
    <row r="32" spans="1:8" s="15" customFormat="1" ht="14.5">
      <c r="A32" s="170">
        <v>6</v>
      </c>
      <c r="B32" s="173" t="s">
        <v>324</v>
      </c>
      <c r="C32" s="572">
        <v>27406179.789999999</v>
      </c>
      <c r="D32" s="572">
        <v>131420546.68919998</v>
      </c>
      <c r="E32" s="555">
        <f t="shared" si="1"/>
        <v>158826726.47919998</v>
      </c>
      <c r="F32" s="572">
        <v>22732664.399999999</v>
      </c>
      <c r="G32" s="572">
        <v>176497116.53490001</v>
      </c>
      <c r="H32" s="571">
        <f t="shared" si="0"/>
        <v>199229780.93490002</v>
      </c>
    </row>
    <row r="33" spans="1:8" s="15" customFormat="1" ht="14.5">
      <c r="A33" s="170">
        <v>6.1</v>
      </c>
      <c r="B33" s="219" t="s">
        <v>314</v>
      </c>
      <c r="C33" s="572">
        <v>7328007.29</v>
      </c>
      <c r="D33" s="572">
        <v>71861668.237299994</v>
      </c>
      <c r="E33" s="555">
        <f t="shared" si="1"/>
        <v>79189675.5273</v>
      </c>
      <c r="F33" s="572">
        <v>16784060.199999999</v>
      </c>
      <c r="G33" s="572">
        <v>82950190.098499998</v>
      </c>
      <c r="H33" s="571">
        <f t="shared" si="0"/>
        <v>99734250.298500001</v>
      </c>
    </row>
    <row r="34" spans="1:8" s="15" customFormat="1" ht="14.5">
      <c r="A34" s="170">
        <v>6.2</v>
      </c>
      <c r="B34" s="219" t="s">
        <v>315</v>
      </c>
      <c r="C34" s="572">
        <v>20078172.5</v>
      </c>
      <c r="D34" s="572">
        <v>59558878.451899998</v>
      </c>
      <c r="E34" s="555">
        <f t="shared" si="1"/>
        <v>79637050.951900005</v>
      </c>
      <c r="F34" s="572">
        <v>5948604.2000000002</v>
      </c>
      <c r="G34" s="572">
        <v>93546926.436399996</v>
      </c>
      <c r="H34" s="571">
        <f t="shared" si="0"/>
        <v>99495530.636399999</v>
      </c>
    </row>
    <row r="35" spans="1:8" s="15" customFormat="1" ht="14.5">
      <c r="A35" s="170">
        <v>6.3</v>
      </c>
      <c r="B35" s="219" t="s">
        <v>311</v>
      </c>
      <c r="C35" s="572"/>
      <c r="D35" s="572"/>
      <c r="E35" s="555">
        <f t="shared" si="1"/>
        <v>0</v>
      </c>
      <c r="F35" s="572"/>
      <c r="G35" s="572"/>
      <c r="H35" s="571">
        <f t="shared" si="0"/>
        <v>0</v>
      </c>
    </row>
    <row r="36" spans="1:8" s="15" customFormat="1" ht="14.5">
      <c r="A36" s="170">
        <v>6.4</v>
      </c>
      <c r="B36" s="219" t="s">
        <v>312</v>
      </c>
      <c r="C36" s="572"/>
      <c r="D36" s="572"/>
      <c r="E36" s="555">
        <f t="shared" si="1"/>
        <v>0</v>
      </c>
      <c r="F36" s="572"/>
      <c r="G36" s="572"/>
      <c r="H36" s="571">
        <f t="shared" si="0"/>
        <v>0</v>
      </c>
    </row>
    <row r="37" spans="1:8" s="15" customFormat="1" ht="14.5">
      <c r="A37" s="170">
        <v>6.5</v>
      </c>
      <c r="B37" s="219" t="s">
        <v>313</v>
      </c>
      <c r="C37" s="572"/>
      <c r="D37" s="572"/>
      <c r="E37" s="555">
        <f t="shared" si="1"/>
        <v>0</v>
      </c>
      <c r="F37" s="572"/>
      <c r="G37" s="572"/>
      <c r="H37" s="571">
        <f t="shared" si="0"/>
        <v>0</v>
      </c>
    </row>
    <row r="38" spans="1:8" s="15" customFormat="1" ht="14.5">
      <c r="A38" s="170">
        <v>6.6</v>
      </c>
      <c r="B38" s="219" t="s">
        <v>316</v>
      </c>
      <c r="C38" s="572"/>
      <c r="D38" s="572"/>
      <c r="E38" s="555">
        <f t="shared" si="1"/>
        <v>0</v>
      </c>
      <c r="F38" s="572"/>
      <c r="G38" s="572"/>
      <c r="H38" s="571">
        <f t="shared" si="0"/>
        <v>0</v>
      </c>
    </row>
    <row r="39" spans="1:8" s="15" customFormat="1" ht="14.5">
      <c r="A39" s="170">
        <v>6.7</v>
      </c>
      <c r="B39" s="219" t="s">
        <v>317</v>
      </c>
      <c r="C39" s="572"/>
      <c r="D39" s="572"/>
      <c r="E39" s="555">
        <f t="shared" si="1"/>
        <v>0</v>
      </c>
      <c r="F39" s="572"/>
      <c r="G39" s="572"/>
      <c r="H39" s="571">
        <f t="shared" si="0"/>
        <v>0</v>
      </c>
    </row>
    <row r="40" spans="1:8" s="15" customFormat="1" ht="14.5">
      <c r="A40" s="170">
        <v>7</v>
      </c>
      <c r="B40" s="173" t="s">
        <v>320</v>
      </c>
      <c r="C40" s="572">
        <v>4077264.6799999997</v>
      </c>
      <c r="D40" s="572">
        <v>4910919.0971999997</v>
      </c>
      <c r="E40" s="555">
        <f t="shared" si="1"/>
        <v>8988183.7771999985</v>
      </c>
      <c r="F40" s="572">
        <v>2306391.2999999998</v>
      </c>
      <c r="G40" s="572">
        <v>4449342.2407999998</v>
      </c>
      <c r="H40" s="571">
        <f t="shared" si="0"/>
        <v>6755733.5407999996</v>
      </c>
    </row>
    <row r="41" spans="1:8" s="15" customFormat="1" ht="14.5">
      <c r="A41" s="170">
        <v>7.1</v>
      </c>
      <c r="B41" s="172" t="s">
        <v>321</v>
      </c>
      <c r="C41" s="572">
        <v>-33242.67</v>
      </c>
      <c r="D41" s="572">
        <v>0</v>
      </c>
      <c r="E41" s="555">
        <f t="shared" si="1"/>
        <v>-33242.67</v>
      </c>
      <c r="F41" s="572">
        <v>543799.43999999994</v>
      </c>
      <c r="G41" s="572">
        <v>0</v>
      </c>
      <c r="H41" s="571">
        <f t="shared" si="0"/>
        <v>543799.43999999994</v>
      </c>
    </row>
    <row r="42" spans="1:8" s="15" customFormat="1" ht="25">
      <c r="A42" s="170">
        <v>7.2</v>
      </c>
      <c r="B42" s="172" t="s">
        <v>322</v>
      </c>
      <c r="C42" s="572">
        <v>682358.42</v>
      </c>
      <c r="D42" s="572">
        <v>1314351.0316000001</v>
      </c>
      <c r="E42" s="555">
        <f t="shared" si="1"/>
        <v>1996709.4516000003</v>
      </c>
      <c r="F42" s="572">
        <v>429825.43</v>
      </c>
      <c r="G42" s="572">
        <v>825311.13379999995</v>
      </c>
      <c r="H42" s="571">
        <f t="shared" si="0"/>
        <v>1255136.5637999999</v>
      </c>
    </row>
    <row r="43" spans="1:8" s="15" customFormat="1" ht="25">
      <c r="A43" s="170">
        <v>7.3</v>
      </c>
      <c r="B43" s="172" t="s">
        <v>325</v>
      </c>
      <c r="C43" s="572">
        <v>1831214.88</v>
      </c>
      <c r="D43" s="572">
        <v>0</v>
      </c>
      <c r="E43" s="555">
        <f t="shared" si="1"/>
        <v>1831214.88</v>
      </c>
      <c r="F43" s="572">
        <v>1206204.1100000001</v>
      </c>
      <c r="G43" s="572">
        <v>0</v>
      </c>
      <c r="H43" s="571">
        <f t="shared" si="0"/>
        <v>1206204.1100000001</v>
      </c>
    </row>
    <row r="44" spans="1:8" s="15" customFormat="1" ht="25">
      <c r="A44" s="170">
        <v>7.4</v>
      </c>
      <c r="B44" s="172" t="s">
        <v>326</v>
      </c>
      <c r="C44" s="572">
        <v>2246049.7999999998</v>
      </c>
      <c r="D44" s="572">
        <v>4910919.0971999997</v>
      </c>
      <c r="E44" s="555">
        <f t="shared" si="1"/>
        <v>7156968.8971999995</v>
      </c>
      <c r="F44" s="572">
        <v>1100187.19</v>
      </c>
      <c r="G44" s="572">
        <v>4449342.2407999998</v>
      </c>
      <c r="H44" s="571">
        <f t="shared" si="0"/>
        <v>5549529.4308000002</v>
      </c>
    </row>
    <row r="45" spans="1:8" s="15" customFormat="1" ht="14.5">
      <c r="A45" s="170">
        <v>8</v>
      </c>
      <c r="B45" s="173" t="s">
        <v>303</v>
      </c>
      <c r="C45" s="572">
        <v>0</v>
      </c>
      <c r="D45" s="572">
        <v>0</v>
      </c>
      <c r="E45" s="555">
        <f t="shared" si="1"/>
        <v>0</v>
      </c>
      <c r="F45" s="572">
        <v>0</v>
      </c>
      <c r="G45" s="572">
        <v>0</v>
      </c>
      <c r="H45" s="571">
        <f t="shared" si="0"/>
        <v>0</v>
      </c>
    </row>
    <row r="46" spans="1:8" s="15" customFormat="1" ht="14.5">
      <c r="A46" s="170">
        <v>8.1</v>
      </c>
      <c r="B46" s="217" t="s">
        <v>327</v>
      </c>
      <c r="C46" s="572"/>
      <c r="D46" s="572"/>
      <c r="E46" s="555">
        <f t="shared" si="1"/>
        <v>0</v>
      </c>
      <c r="F46" s="572"/>
      <c r="G46" s="572"/>
      <c r="H46" s="571">
        <f t="shared" si="0"/>
        <v>0</v>
      </c>
    </row>
    <row r="47" spans="1:8" s="15" customFormat="1" ht="14.5">
      <c r="A47" s="170">
        <v>8.1999999999999993</v>
      </c>
      <c r="B47" s="217" t="s">
        <v>328</v>
      </c>
      <c r="C47" s="572"/>
      <c r="D47" s="572"/>
      <c r="E47" s="555">
        <f t="shared" si="1"/>
        <v>0</v>
      </c>
      <c r="F47" s="572"/>
      <c r="G47" s="572"/>
      <c r="H47" s="571">
        <f t="shared" si="0"/>
        <v>0</v>
      </c>
    </row>
    <row r="48" spans="1:8" s="15" customFormat="1" ht="14.5">
      <c r="A48" s="170">
        <v>8.3000000000000007</v>
      </c>
      <c r="B48" s="217" t="s">
        <v>329</v>
      </c>
      <c r="C48" s="572"/>
      <c r="D48" s="572"/>
      <c r="E48" s="555">
        <f t="shared" si="1"/>
        <v>0</v>
      </c>
      <c r="F48" s="572"/>
      <c r="G48" s="572"/>
      <c r="H48" s="571">
        <f t="shared" si="0"/>
        <v>0</v>
      </c>
    </row>
    <row r="49" spans="1:8" s="15" customFormat="1" ht="14.5">
      <c r="A49" s="170">
        <v>8.4</v>
      </c>
      <c r="B49" s="217" t="s">
        <v>330</v>
      </c>
      <c r="C49" s="572"/>
      <c r="D49" s="572"/>
      <c r="E49" s="555">
        <f t="shared" si="1"/>
        <v>0</v>
      </c>
      <c r="F49" s="572"/>
      <c r="G49" s="572"/>
      <c r="H49" s="571">
        <f t="shared" si="0"/>
        <v>0</v>
      </c>
    </row>
    <row r="50" spans="1:8" s="15" customFormat="1" ht="14.5">
      <c r="A50" s="170">
        <v>8.5</v>
      </c>
      <c r="B50" s="217" t="s">
        <v>331</v>
      </c>
      <c r="C50" s="572"/>
      <c r="D50" s="572"/>
      <c r="E50" s="555">
        <f t="shared" si="1"/>
        <v>0</v>
      </c>
      <c r="F50" s="572"/>
      <c r="G50" s="572"/>
      <c r="H50" s="571">
        <f t="shared" si="0"/>
        <v>0</v>
      </c>
    </row>
    <row r="51" spans="1:8" s="15" customFormat="1" ht="14.5">
      <c r="A51" s="170">
        <v>8.6</v>
      </c>
      <c r="B51" s="217" t="s">
        <v>332</v>
      </c>
      <c r="C51" s="572"/>
      <c r="D51" s="572"/>
      <c r="E51" s="555">
        <f t="shared" si="1"/>
        <v>0</v>
      </c>
      <c r="F51" s="572"/>
      <c r="G51" s="572"/>
      <c r="H51" s="571">
        <f t="shared" si="0"/>
        <v>0</v>
      </c>
    </row>
    <row r="52" spans="1:8" s="15" customFormat="1" ht="14.5">
      <c r="A52" s="170">
        <v>8.6999999999999993</v>
      </c>
      <c r="B52" s="217" t="s">
        <v>333</v>
      </c>
      <c r="C52" s="572"/>
      <c r="D52" s="572"/>
      <c r="E52" s="555">
        <f t="shared" si="1"/>
        <v>0</v>
      </c>
      <c r="F52" s="572"/>
      <c r="G52" s="572"/>
      <c r="H52" s="571">
        <f t="shared" si="0"/>
        <v>0</v>
      </c>
    </row>
    <row r="53" spans="1:8" s="15" customFormat="1" ht="15" thickBot="1">
      <c r="A53" s="175">
        <v>9</v>
      </c>
      <c r="B53" s="176" t="s">
        <v>323</v>
      </c>
      <c r="C53" s="479"/>
      <c r="D53" s="479"/>
      <c r="E53" s="478">
        <f t="shared" ref="E53" si="2">C53+D53</f>
        <v>0</v>
      </c>
      <c r="F53" s="479"/>
      <c r="G53" s="479"/>
      <c r="H53" s="480">
        <f t="shared" ref="H53" si="3">F53+G53</f>
        <v>0</v>
      </c>
    </row>
  </sheetData>
  <mergeCells count="4">
    <mergeCell ref="A5:A6"/>
    <mergeCell ref="B5:B6"/>
    <mergeCell ref="C5:E5"/>
    <mergeCell ref="F5:H5"/>
  </mergeCells>
  <pageMargins left="0.25" right="0.25" top="0.75" bottom="0.75" header="0.3" footer="0.3"/>
  <pageSetup paperSize="9" scale="62" orientation="portrait" r:id="rId1"/>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
  <sheetViews>
    <sheetView zoomScale="80" zoomScaleNormal="80" workbookViewId="0">
      <pane xSplit="1" ySplit="4" topLeftCell="B5" activePane="bottomRight" state="frozen"/>
      <selection activeCell="B9" sqref="B9"/>
      <selection pane="topRight" activeCell="B9" sqref="B9"/>
      <selection pane="bottomLeft" activeCell="B9" sqref="B9"/>
      <selection pane="bottomRight" activeCell="C7" sqref="C7"/>
    </sheetView>
  </sheetViews>
  <sheetFormatPr defaultColWidth="9.36328125" defaultRowHeight="12.5"/>
  <cols>
    <col min="1" max="1" width="9.54296875" style="4" bestFit="1" customWidth="1"/>
    <col min="2" max="2" width="93.54296875" style="4" customWidth="1"/>
    <col min="3" max="4" width="12" style="4" bestFit="1" customWidth="1"/>
    <col min="5" max="7" width="12" style="35" bestFit="1" customWidth="1"/>
    <col min="8" max="11" width="9.6328125" style="35" customWidth="1"/>
    <col min="12" max="16384" width="9.36328125" style="35"/>
  </cols>
  <sheetData>
    <row r="1" spans="1:8">
      <c r="A1" s="2" t="s">
        <v>31</v>
      </c>
      <c r="B1" s="3" t="str">
        <f>'Info '!C2</f>
        <v>JSC PASHA Bank Georgia</v>
      </c>
      <c r="C1" s="3"/>
    </row>
    <row r="2" spans="1:8">
      <c r="A2" s="2" t="s">
        <v>32</v>
      </c>
      <c r="B2" s="443">
        <f>'1. key ratios '!B2</f>
        <v>44742</v>
      </c>
      <c r="C2" s="6"/>
      <c r="D2" s="7"/>
      <c r="E2" s="57"/>
      <c r="F2" s="57"/>
      <c r="G2" s="57"/>
      <c r="H2" s="57"/>
    </row>
    <row r="3" spans="1:8">
      <c r="A3" s="2"/>
      <c r="B3" s="3"/>
      <c r="C3" s="6"/>
      <c r="D3" s="7"/>
      <c r="E3" s="57"/>
      <c r="F3" s="57"/>
      <c r="G3" s="57"/>
      <c r="H3" s="57"/>
    </row>
    <row r="4" spans="1:8" ht="15" customHeight="1" thickBot="1">
      <c r="A4" s="7" t="s">
        <v>198</v>
      </c>
      <c r="B4" s="131" t="s">
        <v>297</v>
      </c>
      <c r="C4" s="58" t="s">
        <v>74</v>
      </c>
    </row>
    <row r="5" spans="1:8" ht="15" customHeight="1">
      <c r="A5" s="202" t="s">
        <v>7</v>
      </c>
      <c r="B5" s="203"/>
      <c r="C5" s="681" t="s">
        <v>769</v>
      </c>
      <c r="D5" s="681" t="s">
        <v>765</v>
      </c>
      <c r="E5" s="681" t="s">
        <v>766</v>
      </c>
      <c r="F5" s="681" t="s">
        <v>767</v>
      </c>
      <c r="G5" s="682" t="s">
        <v>768</v>
      </c>
    </row>
    <row r="6" spans="1:8" ht="15" customHeight="1">
      <c r="A6" s="59">
        <v>1</v>
      </c>
      <c r="B6" s="279" t="s">
        <v>301</v>
      </c>
      <c r="C6" s="554">
        <f>C7+C9+C10</f>
        <v>440293243.0142501</v>
      </c>
      <c r="D6" s="554">
        <f>D7+D9+D10</f>
        <v>438994707.56907994</v>
      </c>
      <c r="E6" s="554">
        <f t="shared" ref="E6:G6" si="0">E7+E9+E10</f>
        <v>420416310.29008001</v>
      </c>
      <c r="F6" s="554">
        <f t="shared" si="0"/>
        <v>408896275.66061008</v>
      </c>
      <c r="G6" s="683">
        <f t="shared" si="0"/>
        <v>397624044.26947999</v>
      </c>
    </row>
    <row r="7" spans="1:8" ht="15" customHeight="1">
      <c r="A7" s="59">
        <v>1.1000000000000001</v>
      </c>
      <c r="B7" s="279" t="s">
        <v>481</v>
      </c>
      <c r="C7" s="553">
        <v>415169308.27118009</v>
      </c>
      <c r="D7" s="553">
        <v>422082515.72287995</v>
      </c>
      <c r="E7" s="553">
        <v>403563013.85218</v>
      </c>
      <c r="F7" s="553">
        <v>388901879.89931005</v>
      </c>
      <c r="G7" s="684">
        <v>376228699.03288001</v>
      </c>
    </row>
    <row r="8" spans="1:8" ht="13">
      <c r="A8" s="59" t="s">
        <v>15</v>
      </c>
      <c r="B8" s="279" t="s">
        <v>197</v>
      </c>
      <c r="C8" s="552"/>
      <c r="D8" s="552"/>
      <c r="E8" s="552">
        <v>0</v>
      </c>
      <c r="F8" s="552">
        <v>0</v>
      </c>
      <c r="G8" s="685">
        <v>0</v>
      </c>
    </row>
    <row r="9" spans="1:8" ht="15" customHeight="1">
      <c r="A9" s="59">
        <v>1.2</v>
      </c>
      <c r="B9" s="280" t="s">
        <v>196</v>
      </c>
      <c r="C9" s="553">
        <v>23540141.23257</v>
      </c>
      <c r="D9" s="553">
        <v>15299569.805499999</v>
      </c>
      <c r="E9" s="553">
        <v>15405026.996100001</v>
      </c>
      <c r="F9" s="553">
        <v>17855652.433600001</v>
      </c>
      <c r="G9" s="684">
        <v>19400660.230599999</v>
      </c>
    </row>
    <row r="10" spans="1:8" ht="15" customHeight="1">
      <c r="A10" s="59">
        <v>1.3</v>
      </c>
      <c r="B10" s="279" t="s">
        <v>29</v>
      </c>
      <c r="C10" s="553">
        <v>1583793.5105000001</v>
      </c>
      <c r="D10" s="553">
        <v>1612622.0407</v>
      </c>
      <c r="E10" s="553">
        <v>1448269.4417999999</v>
      </c>
      <c r="F10" s="553">
        <v>2138743.3276999998</v>
      </c>
      <c r="G10" s="684">
        <v>1994685.0060000001</v>
      </c>
    </row>
    <row r="11" spans="1:8" ht="15" customHeight="1">
      <c r="A11" s="59">
        <v>2</v>
      </c>
      <c r="B11" s="279" t="s">
        <v>298</v>
      </c>
      <c r="C11" s="553">
        <v>11183511.275368987</v>
      </c>
      <c r="D11" s="553">
        <v>10168256.324859003</v>
      </c>
      <c r="E11" s="553">
        <v>10816668.93624297</v>
      </c>
      <c r="F11" s="553">
        <v>1190115.2238224878</v>
      </c>
      <c r="G11" s="684">
        <v>5610520.3331548879</v>
      </c>
    </row>
    <row r="12" spans="1:8" ht="15" customHeight="1">
      <c r="A12" s="59">
        <v>3</v>
      </c>
      <c r="B12" s="279" t="s">
        <v>299</v>
      </c>
      <c r="C12" s="553">
        <v>44358158.868799999</v>
      </c>
      <c r="D12" s="553">
        <v>44358158.868799999</v>
      </c>
      <c r="E12" s="553">
        <v>44358158.868799999</v>
      </c>
      <c r="F12" s="553">
        <v>41604452.331200004</v>
      </c>
      <c r="G12" s="684">
        <v>41604452.331200004</v>
      </c>
    </row>
    <row r="13" spans="1:8" ht="15" customHeight="1" thickBot="1">
      <c r="A13" s="61">
        <v>4</v>
      </c>
      <c r="B13" s="62" t="s">
        <v>300</v>
      </c>
      <c r="C13" s="613">
        <f>C6+C11+C12</f>
        <v>495834913.15841907</v>
      </c>
      <c r="D13" s="613">
        <f>D6+D11+D12</f>
        <v>493521122.76273894</v>
      </c>
      <c r="E13" s="613">
        <f t="shared" ref="E13:G13" si="1">E6+E11+E12</f>
        <v>475591138.09512299</v>
      </c>
      <c r="F13" s="613">
        <f t="shared" si="1"/>
        <v>451690843.21563256</v>
      </c>
      <c r="G13" s="614">
        <f t="shared" si="1"/>
        <v>444839016.93383491</v>
      </c>
    </row>
    <row r="14" spans="1:8">
      <c r="B14" s="65"/>
    </row>
    <row r="15" spans="1:8" ht="25">
      <c r="B15" s="66" t="s">
        <v>482</v>
      </c>
    </row>
    <row r="16" spans="1:8">
      <c r="B16" s="66"/>
    </row>
    <row r="17" s="35" customFormat="1" ht="10"/>
    <row r="18" s="35" customFormat="1" ht="10"/>
    <row r="19" s="35" customFormat="1" ht="10"/>
    <row r="20" s="35" customFormat="1" ht="10"/>
    <row r="21" s="35" customFormat="1" ht="10"/>
    <row r="22" s="35" customFormat="1" ht="10"/>
    <row r="23" s="35" customFormat="1" ht="10"/>
    <row r="24" s="35" customFormat="1" ht="10"/>
    <row r="25" s="35" customFormat="1" ht="10"/>
    <row r="26" s="35" customFormat="1" ht="10"/>
    <row r="27" s="35" customFormat="1" ht="10"/>
    <row r="28" s="35" customFormat="1" ht="10"/>
    <row r="29" s="35" customFormat="1" ht="10"/>
  </sheetData>
  <pageMargins left="0.7" right="0.7" top="0.75" bottom="0.75" header="0.3" footer="0.3"/>
  <pageSetup paperSize="9"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zoomScale="80" zoomScaleNormal="80" workbookViewId="0">
      <pane xSplit="1" ySplit="4" topLeftCell="B5" activePane="bottomRight" state="frozen"/>
      <selection activeCell="B9" sqref="B9"/>
      <selection pane="topRight" activeCell="B9" sqref="B9"/>
      <selection pane="bottomLeft" activeCell="B9" sqref="B9"/>
      <selection pane="bottomRight" activeCell="B3" sqref="B3"/>
    </sheetView>
  </sheetViews>
  <sheetFormatPr defaultColWidth="9.36328125" defaultRowHeight="14.5"/>
  <cols>
    <col min="1" max="1" width="9.453125" customWidth="1"/>
    <col min="2" max="2" width="31.36328125" customWidth="1"/>
    <col min="3" max="3" width="71.36328125" bestFit="1" customWidth="1"/>
  </cols>
  <sheetData>
    <row r="1" spans="1:3">
      <c r="A1" s="2" t="s">
        <v>31</v>
      </c>
      <c r="B1" s="3" t="str">
        <f>'Info '!C2</f>
        <v>JSC PASHA Bank Georgia</v>
      </c>
      <c r="C1" s="4"/>
    </row>
    <row r="2" spans="1:3">
      <c r="A2" s="2" t="s">
        <v>32</v>
      </c>
      <c r="B2" s="443">
        <f>'1. key ratios '!B2</f>
        <v>44742</v>
      </c>
      <c r="C2" s="4"/>
    </row>
    <row r="3" spans="1:3">
      <c r="A3" s="4"/>
      <c r="B3" s="4"/>
      <c r="C3" s="4"/>
    </row>
    <row r="4" spans="1:3" ht="40.25" customHeight="1" thickBot="1">
      <c r="A4" s="432" t="s">
        <v>81</v>
      </c>
      <c r="B4" s="705" t="s">
        <v>267</v>
      </c>
      <c r="C4" s="705"/>
    </row>
    <row r="5" spans="1:3" ht="36.75" customHeight="1">
      <c r="A5" s="67"/>
      <c r="B5" s="328" t="s">
        <v>82</v>
      </c>
      <c r="C5" s="329" t="s">
        <v>495</v>
      </c>
    </row>
    <row r="6" spans="1:3">
      <c r="A6" s="551">
        <v>1</v>
      </c>
      <c r="B6" s="433" t="s">
        <v>745</v>
      </c>
      <c r="C6" s="434" t="s">
        <v>746</v>
      </c>
    </row>
    <row r="7" spans="1:3">
      <c r="A7" s="551">
        <v>2</v>
      </c>
      <c r="B7" s="433" t="s">
        <v>747</v>
      </c>
      <c r="C7" s="434" t="s">
        <v>748</v>
      </c>
    </row>
    <row r="8" spans="1:3">
      <c r="A8" s="551">
        <v>3</v>
      </c>
      <c r="B8" s="433" t="s">
        <v>749</v>
      </c>
      <c r="C8" s="434" t="s">
        <v>750</v>
      </c>
    </row>
    <row r="9" spans="1:3">
      <c r="A9" s="551">
        <v>4</v>
      </c>
      <c r="B9" s="433" t="s">
        <v>751</v>
      </c>
      <c r="C9" s="434" t="s">
        <v>746</v>
      </c>
    </row>
    <row r="10" spans="1:3">
      <c r="A10" s="551">
        <v>5</v>
      </c>
      <c r="B10" s="433" t="s">
        <v>742</v>
      </c>
      <c r="C10" s="434" t="s">
        <v>752</v>
      </c>
    </row>
    <row r="11" spans="1:3">
      <c r="A11" s="551">
        <v>6</v>
      </c>
      <c r="B11" s="433"/>
      <c r="C11" s="434"/>
    </row>
    <row r="12" spans="1:3">
      <c r="A12" s="551">
        <v>7</v>
      </c>
      <c r="B12" s="433"/>
      <c r="C12" s="434"/>
    </row>
    <row r="13" spans="1:3">
      <c r="A13" s="551">
        <v>8</v>
      </c>
      <c r="B13" s="433"/>
      <c r="C13" s="434"/>
    </row>
    <row r="14" spans="1:3">
      <c r="A14" s="551">
        <v>9</v>
      </c>
      <c r="B14" s="433"/>
      <c r="C14" s="434"/>
    </row>
    <row r="15" spans="1:3">
      <c r="A15" s="551">
        <v>10</v>
      </c>
      <c r="B15" s="433"/>
      <c r="C15" s="434"/>
    </row>
    <row r="16" spans="1:3">
      <c r="A16" s="551"/>
      <c r="B16" s="435"/>
      <c r="C16" s="436"/>
    </row>
    <row r="17" spans="1:4" ht="29.25" customHeight="1">
      <c r="A17" s="551"/>
      <c r="B17" s="437" t="s">
        <v>83</v>
      </c>
      <c r="C17" s="438" t="s">
        <v>496</v>
      </c>
    </row>
    <row r="18" spans="1:4">
      <c r="A18" s="551">
        <v>1</v>
      </c>
      <c r="B18" s="433" t="s">
        <v>743</v>
      </c>
      <c r="C18" s="439" t="s">
        <v>753</v>
      </c>
    </row>
    <row r="19" spans="1:4">
      <c r="A19" s="551">
        <v>2</v>
      </c>
      <c r="B19" s="433" t="s">
        <v>754</v>
      </c>
      <c r="C19" s="439" t="s">
        <v>755</v>
      </c>
    </row>
    <row r="20" spans="1:4">
      <c r="A20" s="551">
        <v>3</v>
      </c>
      <c r="B20" s="433" t="s">
        <v>756</v>
      </c>
      <c r="C20" s="439" t="s">
        <v>757</v>
      </c>
    </row>
    <row r="21" spans="1:4">
      <c r="A21" s="551">
        <v>4</v>
      </c>
      <c r="B21" s="433" t="s">
        <v>758</v>
      </c>
      <c r="C21" s="440" t="s">
        <v>759</v>
      </c>
      <c r="D21" t="s">
        <v>5</v>
      </c>
    </row>
    <row r="22" spans="1:4">
      <c r="A22" s="551">
        <v>5</v>
      </c>
      <c r="B22" s="433"/>
      <c r="C22" s="440"/>
    </row>
    <row r="23" spans="1:4">
      <c r="A23" s="551">
        <v>6</v>
      </c>
      <c r="B23" s="433"/>
      <c r="C23" s="440"/>
    </row>
    <row r="24" spans="1:4">
      <c r="A24" s="551">
        <v>7</v>
      </c>
      <c r="B24" s="433"/>
      <c r="C24" s="440"/>
    </row>
    <row r="25" spans="1:4">
      <c r="A25" s="551">
        <v>8</v>
      </c>
      <c r="B25" s="433"/>
      <c r="C25" s="440"/>
    </row>
    <row r="26" spans="1:4">
      <c r="A26" s="551">
        <v>9</v>
      </c>
      <c r="B26" s="433"/>
      <c r="C26" s="440"/>
    </row>
    <row r="27" spans="1:4" ht="15.75" customHeight="1">
      <c r="A27" s="551">
        <v>10</v>
      </c>
      <c r="B27" s="433"/>
      <c r="C27" s="441"/>
    </row>
    <row r="28" spans="1:4" ht="15.75" customHeight="1">
      <c r="A28" s="551"/>
      <c r="B28" s="433"/>
      <c r="C28" s="441"/>
    </row>
    <row r="29" spans="1:4" ht="30" customHeight="1">
      <c r="A29" s="551"/>
      <c r="B29" s="703" t="s">
        <v>84</v>
      </c>
      <c r="C29" s="704"/>
    </row>
    <row r="30" spans="1:4">
      <c r="A30" s="551">
        <v>1</v>
      </c>
      <c r="B30" s="433" t="s">
        <v>760</v>
      </c>
      <c r="C30" s="442">
        <v>1</v>
      </c>
    </row>
    <row r="31" spans="1:4" ht="15.75" customHeight="1">
      <c r="A31" s="551"/>
      <c r="B31" s="433"/>
      <c r="C31" s="434"/>
    </row>
    <row r="32" spans="1:4" ht="29.25" customHeight="1">
      <c r="A32" s="551"/>
      <c r="B32" s="703" t="s">
        <v>85</v>
      </c>
      <c r="C32" s="704"/>
    </row>
    <row r="33" spans="1:3">
      <c r="A33" s="551">
        <v>1</v>
      </c>
      <c r="B33" s="433" t="s">
        <v>761</v>
      </c>
      <c r="C33" s="444">
        <v>0.19489999999999999</v>
      </c>
    </row>
    <row r="34" spans="1:3">
      <c r="A34" s="550">
        <v>2</v>
      </c>
      <c r="B34" s="433" t="s">
        <v>762</v>
      </c>
      <c r="C34" s="444">
        <v>0.34910000000000002</v>
      </c>
    </row>
    <row r="35" spans="1:3">
      <c r="A35" s="550">
        <v>3</v>
      </c>
      <c r="B35" s="433" t="s">
        <v>763</v>
      </c>
      <c r="C35" s="444">
        <v>0.34910000000000002</v>
      </c>
    </row>
    <row r="36" spans="1:3" ht="15" thickBot="1">
      <c r="A36" s="549">
        <v>4</v>
      </c>
      <c r="B36" s="68" t="s">
        <v>764</v>
      </c>
      <c r="C36" s="445">
        <v>0.1069</v>
      </c>
    </row>
  </sheetData>
  <mergeCells count="3">
    <mergeCell ref="B32:C32"/>
    <mergeCell ref="B29:C29"/>
    <mergeCell ref="B4:C4"/>
  </mergeCells>
  <dataValidations count="1">
    <dataValidation type="list" allowBlank="1" showInputMessage="1" showErrorMessage="1" sqref="C6:C15" xr:uid="{727DF8D6-96A2-4082-9AEC-8862D47E454C}">
      <formula1>"Independent chair, Non-independent chair, Independent member, Non-independent member"</formula1>
    </dataValidation>
  </dataValidations>
  <pageMargins left="0.7" right="0.7" top="0.75" bottom="0.75" header="0.3" footer="0.3"/>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
  <sheetViews>
    <sheetView zoomScale="80" zoomScaleNormal="80" workbookViewId="0">
      <pane xSplit="1" ySplit="5" topLeftCell="B6" activePane="bottomRight" state="frozen"/>
      <selection activeCell="B9" sqref="B9"/>
      <selection pane="topRight" activeCell="B9" sqref="B9"/>
      <selection pane="bottomLeft" activeCell="B9" sqref="B9"/>
      <selection pane="bottomRight" activeCell="B3" sqref="B3"/>
    </sheetView>
  </sheetViews>
  <sheetFormatPr defaultColWidth="9.36328125" defaultRowHeight="14"/>
  <cols>
    <col min="1" max="1" width="9.54296875" style="4" bestFit="1" customWidth="1"/>
    <col min="2" max="2" width="47.54296875" style="4" customWidth="1"/>
    <col min="3" max="3" width="28" style="4" customWidth="1"/>
    <col min="4" max="4" width="22.453125" style="4" customWidth="1"/>
    <col min="5" max="5" width="22.36328125" style="4" customWidth="1"/>
    <col min="6" max="6" width="12" style="5" bestFit="1" customWidth="1"/>
    <col min="7" max="7" width="12.54296875" style="5" bestFit="1" customWidth="1"/>
    <col min="8" max="16384" width="9.36328125" style="5"/>
  </cols>
  <sheetData>
    <row r="1" spans="1:7">
      <c r="A1" s="2" t="s">
        <v>31</v>
      </c>
      <c r="B1" s="3" t="str">
        <f>'Info '!C2</f>
        <v>JSC PASHA Bank Georgia</v>
      </c>
      <c r="C1" s="81"/>
      <c r="D1" s="81"/>
      <c r="E1" s="81"/>
      <c r="F1" s="15"/>
    </row>
    <row r="2" spans="1:7" s="69" customFormat="1" ht="15.75" customHeight="1">
      <c r="A2" s="2" t="s">
        <v>32</v>
      </c>
      <c r="B2" s="443">
        <f>'1. key ratios '!B2</f>
        <v>44742</v>
      </c>
    </row>
    <row r="3" spans="1:7" s="69" customFormat="1" ht="15.75" customHeight="1">
      <c r="A3" s="242"/>
    </row>
    <row r="4" spans="1:7" s="69" customFormat="1" ht="15.75" customHeight="1" thickBot="1">
      <c r="A4" s="243" t="s">
        <v>202</v>
      </c>
      <c r="B4" s="710" t="s">
        <v>347</v>
      </c>
      <c r="C4" s="711"/>
      <c r="D4" s="711"/>
      <c r="E4" s="711"/>
    </row>
    <row r="5" spans="1:7" s="73" customFormat="1" ht="17.75" customHeight="1">
      <c r="A5" s="187"/>
      <c r="B5" s="188"/>
      <c r="C5" s="71" t="s">
        <v>0</v>
      </c>
      <c r="D5" s="71" t="s">
        <v>1</v>
      </c>
      <c r="E5" s="72" t="s">
        <v>2</v>
      </c>
    </row>
    <row r="6" spans="1:7" s="15" customFormat="1" ht="14.75" customHeight="1">
      <c r="A6" s="244"/>
      <c r="B6" s="706" t="s">
        <v>354</v>
      </c>
      <c r="C6" s="706" t="s">
        <v>93</v>
      </c>
      <c r="D6" s="708" t="s">
        <v>201</v>
      </c>
      <c r="E6" s="709"/>
      <c r="G6" s="5"/>
    </row>
    <row r="7" spans="1:7" s="15" customFormat="1" ht="99.65" customHeight="1">
      <c r="A7" s="244"/>
      <c r="B7" s="707"/>
      <c r="C7" s="706"/>
      <c r="D7" s="261" t="s">
        <v>200</v>
      </c>
      <c r="E7" s="262" t="s">
        <v>355</v>
      </c>
      <c r="G7" s="5"/>
    </row>
    <row r="8" spans="1:7">
      <c r="A8" s="245">
        <v>1</v>
      </c>
      <c r="B8" s="263" t="s">
        <v>36</v>
      </c>
      <c r="C8" s="548">
        <v>4676501.3459999999</v>
      </c>
      <c r="D8" s="548"/>
      <c r="E8" s="547">
        <f t="shared" ref="E8:E20" si="0">C8-D8</f>
        <v>4676501.3459999999</v>
      </c>
      <c r="F8" s="15"/>
    </row>
    <row r="9" spans="1:7">
      <c r="A9" s="245">
        <v>2</v>
      </c>
      <c r="B9" s="263" t="s">
        <v>37</v>
      </c>
      <c r="C9" s="548">
        <v>37278903.190499999</v>
      </c>
      <c r="D9" s="548"/>
      <c r="E9" s="547">
        <f t="shared" si="0"/>
        <v>37278903.190499999</v>
      </c>
      <c r="F9" s="15"/>
    </row>
    <row r="10" spans="1:7">
      <c r="A10" s="245">
        <v>3</v>
      </c>
      <c r="B10" s="263" t="s">
        <v>38</v>
      </c>
      <c r="C10" s="548">
        <v>43801010.534099996</v>
      </c>
      <c r="D10" s="548"/>
      <c r="E10" s="547">
        <f t="shared" si="0"/>
        <v>43801010.534099996</v>
      </c>
      <c r="F10" s="15"/>
    </row>
    <row r="11" spans="1:7">
      <c r="A11" s="245">
        <v>4</v>
      </c>
      <c r="B11" s="263" t="s">
        <v>39</v>
      </c>
      <c r="C11" s="548">
        <v>0</v>
      </c>
      <c r="D11" s="548"/>
      <c r="E11" s="547">
        <f t="shared" si="0"/>
        <v>0</v>
      </c>
      <c r="F11" s="15"/>
    </row>
    <row r="12" spans="1:7">
      <c r="A12" s="245">
        <v>5</v>
      </c>
      <c r="B12" s="263" t="s">
        <v>40</v>
      </c>
      <c r="C12" s="548">
        <v>41074176.480300002</v>
      </c>
      <c r="D12" s="548"/>
      <c r="E12" s="547">
        <f t="shared" si="0"/>
        <v>41074176.480300002</v>
      </c>
      <c r="F12" s="15"/>
    </row>
    <row r="13" spans="1:7">
      <c r="A13" s="245">
        <v>6.1</v>
      </c>
      <c r="B13" s="264" t="s">
        <v>41</v>
      </c>
      <c r="C13" s="546">
        <v>333192948.42939997</v>
      </c>
      <c r="D13" s="548"/>
      <c r="E13" s="547">
        <f t="shared" si="0"/>
        <v>333192948.42939997</v>
      </c>
      <c r="F13" s="15"/>
    </row>
    <row r="14" spans="1:7">
      <c r="A14" s="245">
        <v>6.2</v>
      </c>
      <c r="B14" s="265" t="s">
        <v>42</v>
      </c>
      <c r="C14" s="546">
        <v>-20154226.4298</v>
      </c>
      <c r="D14" s="548"/>
      <c r="E14" s="547">
        <f t="shared" si="0"/>
        <v>-20154226.4298</v>
      </c>
      <c r="F14" s="15"/>
    </row>
    <row r="15" spans="1:7">
      <c r="A15" s="245">
        <v>6</v>
      </c>
      <c r="B15" s="263" t="s">
        <v>43</v>
      </c>
      <c r="C15" s="548">
        <v>313038721.99959999</v>
      </c>
      <c r="D15" s="548"/>
      <c r="E15" s="547">
        <f t="shared" si="0"/>
        <v>313038721.99959999</v>
      </c>
      <c r="F15" s="15"/>
    </row>
    <row r="16" spans="1:7">
      <c r="A16" s="245">
        <v>7</v>
      </c>
      <c r="B16" s="263" t="s">
        <v>44</v>
      </c>
      <c r="C16" s="548">
        <v>2783707.6905999999</v>
      </c>
      <c r="D16" s="548"/>
      <c r="E16" s="547">
        <f t="shared" si="0"/>
        <v>2783707.6905999999</v>
      </c>
      <c r="F16" s="15"/>
    </row>
    <row r="17" spans="1:7">
      <c r="A17" s="245">
        <v>8</v>
      </c>
      <c r="B17" s="263" t="s">
        <v>199</v>
      </c>
      <c r="C17" s="548">
        <v>232301</v>
      </c>
      <c r="D17" s="548"/>
      <c r="E17" s="547">
        <f t="shared" si="0"/>
        <v>232301</v>
      </c>
      <c r="F17" s="246"/>
      <c r="G17" s="75"/>
    </row>
    <row r="18" spans="1:7">
      <c r="A18" s="245">
        <v>9</v>
      </c>
      <c r="B18" s="263" t="s">
        <v>45</v>
      </c>
      <c r="C18" s="548">
        <v>0</v>
      </c>
      <c r="D18" s="548"/>
      <c r="E18" s="547">
        <f t="shared" si="0"/>
        <v>0</v>
      </c>
      <c r="F18" s="15"/>
      <c r="G18" s="75"/>
    </row>
    <row r="19" spans="1:7">
      <c r="A19" s="245">
        <v>10</v>
      </c>
      <c r="B19" s="263" t="s">
        <v>46</v>
      </c>
      <c r="C19" s="548">
        <v>12291147.199999999</v>
      </c>
      <c r="D19" s="548">
        <v>4871816.8499999996</v>
      </c>
      <c r="E19" s="547">
        <f t="shared" si="0"/>
        <v>7419330.3499999996</v>
      </c>
      <c r="F19" s="15"/>
      <c r="G19" s="75"/>
    </row>
    <row r="20" spans="1:7">
      <c r="A20" s="245">
        <v>11</v>
      </c>
      <c r="B20" s="263" t="s">
        <v>47</v>
      </c>
      <c r="C20" s="548">
        <v>2244164.3898999994</v>
      </c>
      <c r="D20" s="548"/>
      <c r="E20" s="547">
        <f t="shared" si="0"/>
        <v>2244164.3898999994</v>
      </c>
      <c r="F20" s="15"/>
    </row>
    <row r="21" spans="1:7" ht="26.5" thickBot="1">
      <c r="A21" s="146"/>
      <c r="B21" s="247" t="s">
        <v>357</v>
      </c>
      <c r="C21" s="617">
        <f>SUM(C8:C12, C15:C20)</f>
        <v>457420633.83100003</v>
      </c>
      <c r="D21" s="617">
        <f>SUM(D8:D12, D15:D20)</f>
        <v>4871816.8499999996</v>
      </c>
      <c r="E21" s="618">
        <f>SUM(E8:E12, E15:E20)</f>
        <v>452548816.98100007</v>
      </c>
    </row>
    <row r="22" spans="1:7">
      <c r="A22" s="5"/>
      <c r="B22" s="5"/>
      <c r="C22" s="5"/>
      <c r="D22" s="5"/>
      <c r="E22" s="5"/>
    </row>
    <row r="23" spans="1:7">
      <c r="A23" s="5"/>
      <c r="B23" s="5"/>
      <c r="C23" s="5"/>
      <c r="D23" s="5"/>
      <c r="E23" s="5"/>
    </row>
    <row r="25" spans="1:7" s="4" customFormat="1">
      <c r="B25" s="76"/>
      <c r="F25" s="5"/>
      <c r="G25" s="5"/>
    </row>
    <row r="26" spans="1:7" s="4" customFormat="1">
      <c r="B26" s="76"/>
      <c r="F26" s="5"/>
      <c r="G26" s="5"/>
    </row>
    <row r="27" spans="1:7" s="4" customFormat="1">
      <c r="B27" s="76"/>
      <c r="F27" s="5"/>
      <c r="G27" s="5"/>
    </row>
    <row r="28" spans="1:7" s="4" customFormat="1">
      <c r="B28" s="76"/>
      <c r="F28" s="5"/>
      <c r="G28" s="5"/>
    </row>
    <row r="29" spans="1:7" s="4" customFormat="1">
      <c r="B29" s="76"/>
      <c r="F29" s="5"/>
      <c r="G29" s="5"/>
    </row>
    <row r="30" spans="1:7" s="4" customFormat="1">
      <c r="B30" s="76"/>
      <c r="F30" s="5"/>
      <c r="G30" s="5"/>
    </row>
    <row r="31" spans="1:7" s="4" customFormat="1">
      <c r="B31" s="76"/>
      <c r="F31" s="5"/>
      <c r="G31" s="5"/>
    </row>
    <row r="32" spans="1:7" s="4" customFormat="1">
      <c r="B32" s="76"/>
      <c r="F32" s="5"/>
      <c r="G32" s="5"/>
    </row>
    <row r="33" spans="2:7" s="4" customFormat="1">
      <c r="B33" s="76"/>
      <c r="F33" s="5"/>
      <c r="G33" s="5"/>
    </row>
    <row r="34" spans="2:7" s="4" customFormat="1">
      <c r="B34" s="76"/>
      <c r="F34" s="5"/>
      <c r="G34" s="5"/>
    </row>
    <row r="35" spans="2:7" s="4" customFormat="1">
      <c r="B35" s="76"/>
      <c r="F35" s="5"/>
      <c r="G35" s="5"/>
    </row>
    <row r="36" spans="2:7" s="4" customFormat="1">
      <c r="B36" s="76"/>
      <c r="F36" s="5"/>
      <c r="G36" s="5"/>
    </row>
    <row r="37" spans="2:7" s="4" customFormat="1">
      <c r="B37" s="76"/>
      <c r="F37" s="5"/>
      <c r="G37" s="5"/>
    </row>
  </sheetData>
  <mergeCells count="4">
    <mergeCell ref="B6:B7"/>
    <mergeCell ref="C6:C7"/>
    <mergeCell ref="D6:E6"/>
    <mergeCell ref="B4:E4"/>
  </mergeCells>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zoomScale="80" zoomScaleNormal="80" workbookViewId="0">
      <pane xSplit="1" ySplit="4" topLeftCell="B5" activePane="bottomRight" state="frozen"/>
      <selection activeCell="B15" sqref="B15"/>
      <selection pane="topRight" activeCell="B15" sqref="B15"/>
      <selection pane="bottomLeft" activeCell="B15" sqref="B15"/>
      <selection pane="bottomRight" activeCell="B3" sqref="B3"/>
    </sheetView>
  </sheetViews>
  <sheetFormatPr defaultColWidth="9.36328125" defaultRowHeight="12.5" outlineLevelRow="1"/>
  <cols>
    <col min="1" max="1" width="9.54296875" style="4" bestFit="1" customWidth="1"/>
    <col min="2" max="2" width="114.36328125" style="4" customWidth="1"/>
    <col min="3" max="3" width="18.6328125" style="4" customWidth="1"/>
    <col min="4" max="4" width="25.453125" style="4" customWidth="1"/>
    <col min="5" max="5" width="24.36328125" style="4" customWidth="1"/>
    <col min="6" max="6" width="24" style="4" customWidth="1"/>
    <col min="7" max="7" width="10" style="4" bestFit="1" customWidth="1"/>
    <col min="8" max="8" width="12" style="4" bestFit="1" customWidth="1"/>
    <col min="9" max="9" width="12.54296875" style="4" bestFit="1" customWidth="1"/>
    <col min="10" max="16384" width="9.36328125" style="4"/>
  </cols>
  <sheetData>
    <row r="1" spans="1:6">
      <c r="A1" s="2" t="s">
        <v>31</v>
      </c>
      <c r="B1" s="3" t="str">
        <f>'Info '!C2</f>
        <v>JSC PASHA Bank Georgia</v>
      </c>
    </row>
    <row r="2" spans="1:6" s="69" customFormat="1" ht="15.75" customHeight="1">
      <c r="A2" s="2" t="s">
        <v>32</v>
      </c>
      <c r="B2" s="443">
        <f>'1. key ratios '!B2</f>
        <v>44742</v>
      </c>
      <c r="C2" s="4"/>
      <c r="D2" s="4"/>
      <c r="E2" s="4"/>
      <c r="F2" s="4"/>
    </row>
    <row r="3" spans="1:6" s="69" customFormat="1" ht="15.75" customHeight="1">
      <c r="C3" s="4"/>
      <c r="D3" s="4"/>
      <c r="E3" s="4"/>
      <c r="F3" s="4"/>
    </row>
    <row r="4" spans="1:6" s="69" customFormat="1" ht="13.5" thickBot="1">
      <c r="A4" s="69" t="s">
        <v>86</v>
      </c>
      <c r="B4" s="248" t="s">
        <v>334</v>
      </c>
      <c r="C4" s="70" t="s">
        <v>74</v>
      </c>
      <c r="D4" s="4"/>
      <c r="E4" s="4"/>
      <c r="F4" s="4"/>
    </row>
    <row r="5" spans="1:6" ht="14.5">
      <c r="A5" s="193">
        <v>1</v>
      </c>
      <c r="B5" s="249" t="s">
        <v>356</v>
      </c>
      <c r="C5" s="582">
        <f>'7. LI1 '!E21</f>
        <v>452548816.98100007</v>
      </c>
    </row>
    <row r="6" spans="1:6" s="194" customFormat="1" ht="14.5">
      <c r="A6" s="77">
        <v>2.1</v>
      </c>
      <c r="B6" s="190" t="s">
        <v>335</v>
      </c>
      <c r="C6" s="606">
        <v>80837676.504900008</v>
      </c>
    </row>
    <row r="7" spans="1:6" s="65" customFormat="1" ht="14.5" outlineLevel="1">
      <c r="A7" s="59">
        <v>2.2000000000000002</v>
      </c>
      <c r="B7" s="60" t="s">
        <v>336</v>
      </c>
      <c r="C7" s="605">
        <v>79189675.5273</v>
      </c>
    </row>
    <row r="8" spans="1:6" s="65" customFormat="1" ht="14.5">
      <c r="A8" s="59">
        <v>3</v>
      </c>
      <c r="B8" s="191" t="s">
        <v>337</v>
      </c>
      <c r="C8" s="545">
        <f>SUM(C5:C7)</f>
        <v>612576169.01320004</v>
      </c>
    </row>
    <row r="9" spans="1:6" s="194" customFormat="1" ht="14.5">
      <c r="A9" s="77">
        <v>4</v>
      </c>
      <c r="B9" s="79" t="s">
        <v>88</v>
      </c>
      <c r="C9" s="606">
        <v>6068170.9000000004</v>
      </c>
    </row>
    <row r="10" spans="1:6" s="65" customFormat="1" ht="14.5" outlineLevel="1">
      <c r="A10" s="59">
        <v>5.0999999999999996</v>
      </c>
      <c r="B10" s="60" t="s">
        <v>338</v>
      </c>
      <c r="C10" s="605">
        <v>-57297535.272330008</v>
      </c>
    </row>
    <row r="11" spans="1:6" s="65" customFormat="1" ht="14.5" outlineLevel="1">
      <c r="A11" s="59">
        <v>5.2</v>
      </c>
      <c r="B11" s="60" t="s">
        <v>339</v>
      </c>
      <c r="C11" s="605">
        <v>-77605882.016754001</v>
      </c>
    </row>
    <row r="12" spans="1:6" s="65" customFormat="1" ht="14.5">
      <c r="A12" s="59">
        <v>6</v>
      </c>
      <c r="B12" s="189" t="s">
        <v>483</v>
      </c>
      <c r="C12" s="605"/>
    </row>
    <row r="13" spans="1:6" s="65" customFormat="1" ht="15" thickBot="1">
      <c r="A13" s="61">
        <v>7</v>
      </c>
      <c r="B13" s="192" t="s">
        <v>285</v>
      </c>
      <c r="C13" s="583">
        <f>SUM(C8:C12)</f>
        <v>483740922.62411594</v>
      </c>
    </row>
    <row r="15" spans="1:6" ht="25">
      <c r="A15" s="209"/>
      <c r="B15" s="66" t="s">
        <v>484</v>
      </c>
    </row>
    <row r="16" spans="1:6">
      <c r="A16" s="209"/>
      <c r="B16" s="209"/>
    </row>
    <row r="17" spans="1:5" ht="13.5">
      <c r="A17" s="204"/>
      <c r="B17" s="205"/>
      <c r="C17" s="209"/>
      <c r="D17" s="209"/>
      <c r="E17" s="209"/>
    </row>
    <row r="18" spans="1:5" ht="14.5">
      <c r="A18" s="210"/>
      <c r="B18" s="211"/>
      <c r="C18" s="209"/>
      <c r="D18" s="209"/>
      <c r="E18" s="209"/>
    </row>
    <row r="19" spans="1:5" ht="13">
      <c r="A19" s="212"/>
      <c r="B19" s="206"/>
      <c r="C19" s="209"/>
      <c r="D19" s="209"/>
      <c r="E19" s="209"/>
    </row>
    <row r="20" spans="1:5" ht="13">
      <c r="A20" s="213"/>
      <c r="B20" s="207"/>
      <c r="C20" s="209"/>
      <c r="D20" s="209"/>
      <c r="E20" s="209"/>
    </row>
    <row r="21" spans="1:5" ht="13">
      <c r="A21" s="213"/>
      <c r="B21" s="211"/>
      <c r="C21" s="209"/>
      <c r="D21" s="209"/>
      <c r="E21" s="209"/>
    </row>
    <row r="22" spans="1:5" ht="13">
      <c r="A22" s="212"/>
      <c r="B22" s="208"/>
      <c r="C22" s="209"/>
      <c r="D22" s="209"/>
      <c r="E22" s="209"/>
    </row>
    <row r="23" spans="1:5" ht="13">
      <c r="A23" s="213"/>
      <c r="B23" s="207"/>
      <c r="C23" s="209"/>
      <c r="D23" s="209"/>
      <c r="E23" s="209"/>
    </row>
    <row r="24" spans="1:5" ht="13">
      <c r="A24" s="213"/>
      <c r="B24" s="207"/>
      <c r="C24" s="209"/>
      <c r="D24" s="209"/>
      <c r="E24" s="209"/>
    </row>
    <row r="25" spans="1:5" ht="13">
      <c r="A25" s="213"/>
      <c r="B25" s="214"/>
      <c r="C25" s="209"/>
      <c r="D25" s="209"/>
      <c r="E25" s="209"/>
    </row>
    <row r="26" spans="1:5" ht="13">
      <c r="A26" s="213"/>
      <c r="B26" s="211"/>
      <c r="C26" s="209"/>
      <c r="D26" s="209"/>
      <c r="E26" s="209"/>
    </row>
    <row r="27" spans="1:5">
      <c r="A27" s="209"/>
      <c r="B27" s="215"/>
      <c r="C27" s="209"/>
      <c r="D27" s="209"/>
      <c r="E27" s="209"/>
    </row>
    <row r="28" spans="1:5">
      <c r="A28" s="209"/>
      <c r="B28" s="215"/>
      <c r="C28" s="209"/>
      <c r="D28" s="209"/>
      <c r="E28" s="209"/>
    </row>
    <row r="29" spans="1:5">
      <c r="A29" s="209"/>
      <c r="B29" s="215"/>
      <c r="C29" s="209"/>
      <c r="D29" s="209"/>
      <c r="E29" s="209"/>
    </row>
    <row r="30" spans="1:5">
      <c r="A30" s="209"/>
      <c r="B30" s="215"/>
      <c r="C30" s="209"/>
      <c r="D30" s="209"/>
      <c r="E30" s="209"/>
    </row>
    <row r="31" spans="1:5">
      <c r="A31" s="209"/>
      <c r="B31" s="215"/>
      <c r="C31" s="209"/>
      <c r="D31" s="209"/>
      <c r="E31" s="209"/>
    </row>
    <row r="32" spans="1:5">
      <c r="A32" s="209"/>
      <c r="B32" s="215"/>
      <c r="C32" s="209"/>
      <c r="D32" s="209"/>
      <c r="E32" s="209"/>
    </row>
    <row r="33" spans="1:5">
      <c r="A33" s="209"/>
      <c r="B33" s="215"/>
      <c r="C33" s="209"/>
      <c r="D33" s="209"/>
      <c r="E33" s="209"/>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1YWIwMjdlMy05N2Y1LTRmMmItYjI0Mi0xODlmODRmMWJmZmUiIG9yaWdpbj0idXNlclNlbGVjdGVkIiAvPjxVc2VyTmFtZT5TRUJcaW5pbmlkemU8L1VzZXJOYW1lPjxEYXRlVGltZT45LzIzLzIwMjEgODowOTo0NCBBTTwvRGF0ZVRpbWU+PExhYmVsU3RyaW5nPlRoaXMgaXRlbSBoYXMgbm8gY2xhc3NpZmljYXRpb248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5ab027e3-97f5-4f2b-b242-189f84f1bffe" origin="userSelected"/>
</file>

<file path=customXml/itemProps1.xml><?xml version="1.0" encoding="utf-8"?>
<ds:datastoreItem xmlns:ds="http://schemas.openxmlformats.org/officeDocument/2006/customXml" ds:itemID="{49437214-8189-4A9B-A254-B806C4FB6C0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3D33C19-3480-4E8D-8D98-F1FA8758B76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Info </vt:lpstr>
      <vt:lpstr>1. key ratios </vt:lpstr>
      <vt:lpstr>2.RC</vt:lpstr>
      <vt:lpstr>3.PL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lpstr>26. Retail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2023-02-21T11:38:01Z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63f0db0d-f459-4727-99f0-b1bf654d03fe</vt:lpwstr>
  </property>
  <property fmtid="{D5CDD505-2E9C-101B-9397-08002B2CF9AE}" pid="3" name="bjDocumentSecurityLabel">
    <vt:lpwstr>This item has no classification</vt:lpwstr>
  </property>
  <property fmtid="{D5CDD505-2E9C-101B-9397-08002B2CF9AE}" pid="4" name="bjSaver">
    <vt:lpwstr>5+0wtLC/6WbZ2az4THcad04x9F2FCs2I</vt:lpwstr>
  </property>
  <property fmtid="{D5CDD505-2E9C-101B-9397-08002B2CF9AE}" pid="5" name="bjClsUserRVM">
    <vt:lpwstr>[]</vt:lpwstr>
  </property>
  <property fmtid="{D5CDD505-2E9C-101B-9397-08002B2CF9AE}" pid="6" name="bjLabelHistoryID">
    <vt:lpwstr>{49437214-8189-4A9B-A254-B806C4FB6C08}</vt:lpwstr>
  </property>
  <property fmtid="{D5CDD505-2E9C-101B-9397-08002B2CF9AE}" pid="7" name="MSIP_Label_706c7ad2-60a5-409e-8203-10f940b19acd_Enabled">
    <vt:lpwstr>true</vt:lpwstr>
  </property>
  <property fmtid="{D5CDD505-2E9C-101B-9397-08002B2CF9AE}" pid="8" name="MSIP_Label_706c7ad2-60a5-409e-8203-10f940b19acd_SetDate">
    <vt:lpwstr>2023-02-21T11:37:33Z</vt:lpwstr>
  </property>
  <property fmtid="{D5CDD505-2E9C-101B-9397-08002B2CF9AE}" pid="9" name="MSIP_Label_706c7ad2-60a5-409e-8203-10f940b19acd_Method">
    <vt:lpwstr>Standard</vt:lpwstr>
  </property>
  <property fmtid="{D5CDD505-2E9C-101B-9397-08002B2CF9AE}" pid="10" name="MSIP_Label_706c7ad2-60a5-409e-8203-10f940b19acd_Name">
    <vt:lpwstr>For internal use only C1</vt:lpwstr>
  </property>
  <property fmtid="{D5CDD505-2E9C-101B-9397-08002B2CF9AE}" pid="11" name="MSIP_Label_706c7ad2-60a5-409e-8203-10f940b19acd_SiteId">
    <vt:lpwstr>91e167b0-e7f3-47d0-b08e-ac1e6b839fc3</vt:lpwstr>
  </property>
  <property fmtid="{D5CDD505-2E9C-101B-9397-08002B2CF9AE}" pid="12" name="MSIP_Label_706c7ad2-60a5-409e-8203-10f940b19acd_ActionId">
    <vt:lpwstr>7b6bb989-ec35-4fce-887b-3afa98294f35</vt:lpwstr>
  </property>
  <property fmtid="{D5CDD505-2E9C-101B-9397-08002B2CF9AE}" pid="13" name="MSIP_Label_706c7ad2-60a5-409e-8203-10f940b19acd_ContentBits">
    <vt:lpwstr>2</vt:lpwstr>
  </property>
</Properties>
</file>